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codeName="DieseArbeitsmappe"/>
  <mc:AlternateContent xmlns:mc="http://schemas.openxmlformats.org/markup-compatibility/2006">
    <mc:Choice Requires="x15">
      <x15ac:absPath xmlns:x15ac="http://schemas.microsoft.com/office/spreadsheetml/2010/11/ac" url="F:\ZGM\SERVICE BUSINESS DEVELOPMENT\KMU\Publikationen, Tools\Zahlen im Griff\"/>
    </mc:Choice>
  </mc:AlternateContent>
  <xr:revisionPtr revIDLastSave="0" documentId="13_ncr:1_{4707D10A-EB5C-4CEF-B5ED-F6AA55CD42A0}" xr6:coauthVersionLast="47" xr6:coauthVersionMax="47" xr10:uidLastSave="{00000000-0000-0000-0000-000000000000}"/>
  <bookViews>
    <workbookView xWindow="-110" yWindow="-110" windowWidth="19420" windowHeight="10420" tabRatio="758" xr2:uid="{00000000-000D-0000-FFFF-FFFF00000000}"/>
  </bookViews>
  <sheets>
    <sheet name="Info" sheetId="1" r:id="rId1"/>
    <sheet name="Umsatz + Aufwand" sheetId="2" r:id="rId2"/>
    <sheet name="Fixkosten" sheetId="3" r:id="rId3"/>
    <sheet name="Privatausgaben" sheetId="4" r:id="rId4"/>
    <sheet name="Mitarbeiter|innen" sheetId="5" r:id="rId5"/>
    <sheet name="KfZ" sheetId="6" r:id="rId6"/>
    <sheet name="Ergebnis" sheetId="7" r:id="rId7"/>
    <sheet name="Szenario" sheetId="8" r:id="rId8"/>
  </sheets>
  <definedNames>
    <definedName name="_xlnm.Print_Area" localSheetId="6">Ergebnis!$A$1:$O$30</definedName>
    <definedName name="_xlnm.Print_Area" localSheetId="2">Fixkosten!$A$1:$O$157</definedName>
    <definedName name="_xlnm.Print_Area" localSheetId="0">Info!$A$1:$O$46</definedName>
    <definedName name="_xlnm.Print_Area" localSheetId="5">KfZ!$A$1:$O$25</definedName>
    <definedName name="_xlnm.Print_Area" localSheetId="4">'Mitarbeiter|innen'!$A$1:$J$23</definedName>
    <definedName name="_xlnm.Print_Area" localSheetId="3">Privatausgaben!$A$1:$O$76</definedName>
    <definedName name="_xlnm.Print_Area" localSheetId="7">Szenario!$A$1:$O$22</definedName>
    <definedName name="_xlnm.Print_Area" localSheetId="1">'Umsatz + Aufwand'!$A$1:$O$65</definedName>
    <definedName name="_xlnm.Print_Titles" localSheetId="2">Fixkosten!$1:$2</definedName>
    <definedName name="_xlnm.Print_Titles" localSheetId="0">Info!$1:$2</definedName>
    <definedName name="_xlnm.Print_Titles" localSheetId="4">'Mitarbeiter|innen'!$1:$2</definedName>
    <definedName name="_xlnm.Print_Titles" localSheetId="3">Privatausgaben!$1:$2</definedName>
    <definedName name="_xlnm.Print_Titles" localSheetId="7">Szenario!$1:$2</definedName>
    <definedName name="_xlnm.Print_Titles" localSheetId="1">'Umsatz + Aufwand'!$1:$2</definedName>
    <definedName name="Z_26F25818_04E7_4890_A7F8_45BCF0764C33_.wvu.PrintTitles" localSheetId="2" hidden="1">Fixkosten!#REF!</definedName>
    <definedName name="Z_26F25818_04E7_4890_A7F8_45BCF0764C33_.wvu.PrintTitles" localSheetId="0" hidden="1">Info!#REF!</definedName>
    <definedName name="Z_26F25818_04E7_4890_A7F8_45BCF0764C33_.wvu.PrintTitles" localSheetId="5" hidden="1">KfZ!#REF!</definedName>
    <definedName name="Z_26F25818_04E7_4890_A7F8_45BCF0764C33_.wvu.PrintTitles" localSheetId="3" hidden="1">Privatausgaben!#REF!</definedName>
    <definedName name="Z_26F25818_04E7_4890_A7F8_45BCF0764C33_.wvu.PrintTitles" localSheetId="7" hidden="1">Szenario!#REF!</definedName>
    <definedName name="Z_26F25818_04E7_4890_A7F8_45BCF0764C33_.wvu.PrintTitles" localSheetId="1" hidden="1">'Umsatz + Aufwand'!#REF!</definedName>
    <definedName name="Z_A19506B7_E9C2_4464_9F9D_AFEA7A431875_.wvu.PrintArea" localSheetId="6" hidden="1">Ergebnis!$A$3:$O$29</definedName>
    <definedName name="Z_A19506B7_E9C2_4464_9F9D_AFEA7A431875_.wvu.PrintArea" localSheetId="2" hidden="1">Fixkosten!$A$5:$O$33,Fixkosten!$A$35:$O$64,Fixkosten!$A$66:$O$94,Fixkosten!$A$96:$O$124,Fixkosten!$A$126:$O$157</definedName>
    <definedName name="Z_A19506B7_E9C2_4464_9F9D_AFEA7A431875_.wvu.PrintArea" localSheetId="0" hidden="1">Info!$A$3:$O$41</definedName>
    <definedName name="Z_A19506B7_E9C2_4464_9F9D_AFEA7A431875_.wvu.PrintArea" localSheetId="5" hidden="1">KfZ!$A$5:$O$25</definedName>
    <definedName name="Z_A19506B7_E9C2_4464_9F9D_AFEA7A431875_.wvu.PrintArea" localSheetId="4" hidden="1">'Mitarbeiter|innen'!$A$5:$J$23,'Mitarbeiter|innen'!#REF!</definedName>
    <definedName name="Z_A19506B7_E9C2_4464_9F9D_AFEA7A431875_.wvu.PrintArea" localSheetId="3" hidden="1">Privatausgaben!$A$5:$O$46,Privatausgaben!$A$48:$O$70,Privatausgaben!$A$20:$O$76</definedName>
    <definedName name="Z_A19506B7_E9C2_4464_9F9D_AFEA7A431875_.wvu.PrintArea" localSheetId="7" hidden="1">Szenario!$A$3:$O$27</definedName>
    <definedName name="Z_A19506B7_E9C2_4464_9F9D_AFEA7A431875_.wvu.PrintArea" localSheetId="1" hidden="1">'Umsatz + Aufwand'!$A$5:$O$33,'Umsatz + Aufwand'!$A$37:$O$65</definedName>
    <definedName name="Z_A19506B7_E9C2_4464_9F9D_AFEA7A431875_.wvu.PrintTitles" localSheetId="6" hidden="1">Ergebnis!$1:$2</definedName>
    <definedName name="Z_A19506B7_E9C2_4464_9F9D_AFEA7A431875_.wvu.PrintTitles" localSheetId="2" hidden="1">Fixkosten!$1:$2</definedName>
    <definedName name="Z_A19506B7_E9C2_4464_9F9D_AFEA7A431875_.wvu.PrintTitles" localSheetId="0" hidden="1">Info!$1:$2</definedName>
    <definedName name="Z_A19506B7_E9C2_4464_9F9D_AFEA7A431875_.wvu.PrintTitles" localSheetId="5" hidden="1">KfZ!$1:$2</definedName>
    <definedName name="Z_A19506B7_E9C2_4464_9F9D_AFEA7A431875_.wvu.PrintTitles" localSheetId="4" hidden="1">'Mitarbeiter|innen'!$1:$2</definedName>
    <definedName name="Z_A19506B7_E9C2_4464_9F9D_AFEA7A431875_.wvu.PrintTitles" localSheetId="3" hidden="1">Privatausgaben!$1:$2</definedName>
    <definedName name="Z_A19506B7_E9C2_4464_9F9D_AFEA7A431875_.wvu.PrintTitles" localSheetId="7" hidden="1">Szenario!$1:$2</definedName>
    <definedName name="Z_A19506B7_E9C2_4464_9F9D_AFEA7A431875_.wvu.PrintTitles" localSheetId="1" hidden="1">'Umsatz + Aufwand'!$1:$2</definedName>
  </definedNames>
  <calcPr calcId="191029"/>
  <customWorkbookViews>
    <customWorkbookView name="NN - Persönliche Ansicht" guid="{26F25818-04E7-4890-A7F8-45BCF0764C33}" mergeInterval="0" personalView="1" maximized="1" windowWidth="1676" windowHeight="879" activeSheetId="1"/>
    <customWorkbookView name="NNN-NB - Persönliche Ansicht" guid="{A19506B7-E9C2-4464-9F9D-AFEA7A431875}" mergeInterval="0" personalView="1" maximized="1" windowWidth="1362" windowHeight="616" tabRatio="758"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0" i="7" l="1"/>
  <c r="H9" i="5"/>
  <c r="H10" i="5"/>
  <c r="H11" i="5"/>
  <c r="H12" i="5"/>
  <c r="H13" i="5"/>
  <c r="H14" i="5"/>
  <c r="H15" i="5"/>
  <c r="H16" i="5"/>
  <c r="H17" i="5"/>
  <c r="H18" i="5"/>
  <c r="H19" i="5"/>
  <c r="H20" i="5"/>
  <c r="H21" i="5"/>
  <c r="G9" i="5"/>
  <c r="G10" i="5"/>
  <c r="G11" i="5"/>
  <c r="G12" i="5"/>
  <c r="G13" i="5"/>
  <c r="G14" i="5"/>
  <c r="G15" i="5"/>
  <c r="G16" i="5"/>
  <c r="G17" i="5"/>
  <c r="G18" i="5"/>
  <c r="G19" i="5"/>
  <c r="G20" i="5"/>
  <c r="G21" i="5"/>
  <c r="F9" i="5"/>
  <c r="F10" i="5"/>
  <c r="F11" i="5"/>
  <c r="F12" i="5"/>
  <c r="F13" i="5"/>
  <c r="F14" i="5"/>
  <c r="F15" i="5"/>
  <c r="F16" i="5"/>
  <c r="F17" i="5"/>
  <c r="F18" i="5"/>
  <c r="F19" i="5"/>
  <c r="F20" i="5"/>
  <c r="F21" i="5"/>
  <c r="E9" i="5"/>
  <c r="E10" i="5"/>
  <c r="E11" i="5"/>
  <c r="E12" i="5"/>
  <c r="E13" i="5"/>
  <c r="E14" i="5"/>
  <c r="E15" i="5"/>
  <c r="E16" i="5"/>
  <c r="E17" i="5"/>
  <c r="E18" i="5"/>
  <c r="E19" i="5"/>
  <c r="E20" i="5"/>
  <c r="E21" i="5"/>
  <c r="D9" i="5"/>
  <c r="D10" i="5"/>
  <c r="D11" i="5"/>
  <c r="D12" i="5"/>
  <c r="D13" i="5"/>
  <c r="D14" i="5"/>
  <c r="D15" i="5"/>
  <c r="D16" i="5"/>
  <c r="D17" i="5"/>
  <c r="D18" i="5"/>
  <c r="D19" i="5"/>
  <c r="D20" i="5"/>
  <c r="D21" i="5"/>
  <c r="E8" i="5" l="1"/>
  <c r="D8" i="5"/>
  <c r="G8" i="5" l="1"/>
  <c r="G22" i="5" s="1"/>
  <c r="J26" i="3" l="1"/>
  <c r="G26" i="3"/>
  <c r="H18" i="8"/>
  <c r="M8" i="2"/>
  <c r="M9" i="2"/>
  <c r="M10" i="2"/>
  <c r="M11" i="2"/>
  <c r="M12" i="2"/>
  <c r="M13" i="2"/>
  <c r="M14" i="2"/>
  <c r="M15" i="2"/>
  <c r="M16" i="2"/>
  <c r="M17" i="2"/>
  <c r="M18" i="2"/>
  <c r="M19" i="2"/>
  <c r="M20" i="2"/>
  <c r="M21" i="2"/>
  <c r="M22" i="2"/>
  <c r="M23" i="2"/>
  <c r="M24" i="2"/>
  <c r="M25" i="2"/>
  <c r="M26" i="2"/>
  <c r="M27" i="2"/>
  <c r="M28" i="2"/>
  <c r="M29" i="2"/>
  <c r="M30" i="2"/>
  <c r="M31" i="2"/>
  <c r="M32" i="2"/>
  <c r="M40" i="2"/>
  <c r="M41" i="2"/>
  <c r="M42" i="2"/>
  <c r="M43" i="2"/>
  <c r="M44" i="2"/>
  <c r="M45" i="2"/>
  <c r="M46" i="2"/>
  <c r="M47" i="2"/>
  <c r="M48" i="2"/>
  <c r="M49" i="2"/>
  <c r="M50" i="2"/>
  <c r="M51" i="2"/>
  <c r="M52" i="2"/>
  <c r="M53" i="2"/>
  <c r="M54" i="2"/>
  <c r="M55" i="2"/>
  <c r="M56" i="2"/>
  <c r="M57" i="2"/>
  <c r="M58" i="2"/>
  <c r="M59" i="2"/>
  <c r="M60" i="2"/>
  <c r="M61" i="2"/>
  <c r="M62" i="2"/>
  <c r="M63" i="2"/>
  <c r="M64" i="2"/>
  <c r="O6" i="7"/>
  <c r="J62" i="3" l="1"/>
  <c r="J64" i="3" s="1"/>
  <c r="J149" i="3" s="1"/>
  <c r="M62" i="3"/>
  <c r="J63" i="3"/>
  <c r="M63" i="3"/>
  <c r="G64" i="3"/>
  <c r="J21" i="5"/>
  <c r="I21" i="5"/>
  <c r="C21" i="5"/>
  <c r="J20" i="5"/>
  <c r="I20" i="5"/>
  <c r="C20" i="5"/>
  <c r="J19" i="5"/>
  <c r="I19" i="5"/>
  <c r="C19" i="5"/>
  <c r="J18" i="5"/>
  <c r="I18" i="5"/>
  <c r="C18" i="5"/>
  <c r="J17" i="5"/>
  <c r="I17" i="5"/>
  <c r="C17" i="5"/>
  <c r="J16" i="5"/>
  <c r="I16" i="5"/>
  <c r="C16" i="5"/>
  <c r="J15" i="5"/>
  <c r="I15" i="5"/>
  <c r="C15" i="5"/>
  <c r="J14" i="5"/>
  <c r="I14" i="5"/>
  <c r="C14" i="5"/>
  <c r="J13" i="5"/>
  <c r="I13" i="5"/>
  <c r="C13" i="5"/>
  <c r="J12" i="5"/>
  <c r="I12" i="5"/>
  <c r="C12" i="5"/>
  <c r="J11" i="5"/>
  <c r="I11" i="5"/>
  <c r="C11" i="5"/>
  <c r="J10" i="5"/>
  <c r="I10" i="5"/>
  <c r="C10" i="5"/>
  <c r="J9" i="5"/>
  <c r="I9" i="5"/>
  <c r="C9" i="5"/>
  <c r="G33" i="2"/>
  <c r="B22" i="5"/>
  <c r="H21" i="8"/>
  <c r="F11" i="8"/>
  <c r="H11" i="8" s="1"/>
  <c r="H10" i="8"/>
  <c r="E10" i="8"/>
  <c r="F25" i="6"/>
  <c r="N24" i="6"/>
  <c r="L24" i="6"/>
  <c r="J24" i="6"/>
  <c r="H24" i="6"/>
  <c r="N23" i="6"/>
  <c r="L23" i="6"/>
  <c r="J23" i="6"/>
  <c r="H23" i="6"/>
  <c r="N22" i="6"/>
  <c r="L22" i="6"/>
  <c r="J22" i="6"/>
  <c r="H22" i="6"/>
  <c r="N21" i="6"/>
  <c r="L21" i="6"/>
  <c r="J21" i="6"/>
  <c r="H21" i="6"/>
  <c r="N20" i="6"/>
  <c r="L20" i="6"/>
  <c r="J20" i="6"/>
  <c r="H20" i="6"/>
  <c r="N19" i="6"/>
  <c r="L19" i="6"/>
  <c r="J19" i="6"/>
  <c r="H19" i="6"/>
  <c r="N18" i="6"/>
  <c r="L18" i="6"/>
  <c r="J18" i="6"/>
  <c r="H18" i="6"/>
  <c r="N16" i="6"/>
  <c r="L16" i="6"/>
  <c r="J16" i="6"/>
  <c r="H16" i="6"/>
  <c r="N15" i="6"/>
  <c r="L15" i="6"/>
  <c r="J15" i="6"/>
  <c r="H15" i="6"/>
  <c r="N14" i="6"/>
  <c r="L14" i="6"/>
  <c r="J14" i="6"/>
  <c r="H14" i="6"/>
  <c r="N13" i="6"/>
  <c r="L13" i="6"/>
  <c r="J13" i="6"/>
  <c r="H13" i="6"/>
  <c r="N12" i="6"/>
  <c r="L12" i="6"/>
  <c r="J12" i="6"/>
  <c r="H12" i="6"/>
  <c r="N11" i="6"/>
  <c r="L11" i="6"/>
  <c r="J11" i="6"/>
  <c r="H11" i="6"/>
  <c r="N10" i="6"/>
  <c r="N25" i="6" s="1"/>
  <c r="J10" i="6"/>
  <c r="H10" i="6"/>
  <c r="H25" i="6" s="1"/>
  <c r="E6" i="6"/>
  <c r="H8" i="5"/>
  <c r="H22" i="5" s="1"/>
  <c r="F8" i="5"/>
  <c r="C8" i="5"/>
  <c r="G70" i="4"/>
  <c r="M69" i="4"/>
  <c r="J69" i="4"/>
  <c r="M68" i="4"/>
  <c r="J68" i="4"/>
  <c r="M67" i="4"/>
  <c r="J67" i="4"/>
  <c r="M66" i="4"/>
  <c r="J66" i="4"/>
  <c r="M65" i="4"/>
  <c r="J65" i="4"/>
  <c r="M64" i="4"/>
  <c r="J64" i="4"/>
  <c r="M63" i="4"/>
  <c r="J63" i="4"/>
  <c r="M62" i="4"/>
  <c r="J62" i="4"/>
  <c r="J61" i="4"/>
  <c r="J60" i="4"/>
  <c r="J70" i="4" s="1"/>
  <c r="G57" i="4"/>
  <c r="G74" i="4" s="1"/>
  <c r="M56" i="4"/>
  <c r="J56" i="4"/>
  <c r="M55" i="4"/>
  <c r="J55" i="4"/>
  <c r="M54" i="4"/>
  <c r="J54" i="4"/>
  <c r="M53" i="4"/>
  <c r="J53" i="4"/>
  <c r="M52" i="4"/>
  <c r="J52" i="4"/>
  <c r="M51" i="4"/>
  <c r="J51" i="4"/>
  <c r="M50" i="4"/>
  <c r="J50" i="4"/>
  <c r="J49" i="4"/>
  <c r="J57" i="4" s="1"/>
  <c r="M45" i="4"/>
  <c r="J45" i="4"/>
  <c r="J44" i="4"/>
  <c r="G43" i="4"/>
  <c r="J43" i="4" s="1"/>
  <c r="G40" i="4"/>
  <c r="M39" i="4"/>
  <c r="J39" i="4"/>
  <c r="M38" i="4"/>
  <c r="J38" i="4"/>
  <c r="M37" i="4"/>
  <c r="J37" i="4"/>
  <c r="M36" i="4"/>
  <c r="J36" i="4"/>
  <c r="M35" i="4"/>
  <c r="J35" i="4"/>
  <c r="M34" i="4"/>
  <c r="J34" i="4"/>
  <c r="M33" i="4"/>
  <c r="J33" i="4"/>
  <c r="M32" i="4"/>
  <c r="J32" i="4"/>
  <c r="M31" i="4"/>
  <c r="J31" i="4"/>
  <c r="J30" i="4"/>
  <c r="J40" i="4" s="1"/>
  <c r="G27" i="4"/>
  <c r="M26" i="4"/>
  <c r="J26" i="4"/>
  <c r="M25" i="4"/>
  <c r="J25" i="4"/>
  <c r="M24" i="4"/>
  <c r="J24" i="4"/>
  <c r="M23" i="4"/>
  <c r="J23" i="4"/>
  <c r="M22" i="4"/>
  <c r="J22" i="4"/>
  <c r="M21" i="4"/>
  <c r="J21" i="4"/>
  <c r="J27" i="4" s="1"/>
  <c r="G18" i="4"/>
  <c r="M17" i="4"/>
  <c r="J17" i="4"/>
  <c r="M16" i="4"/>
  <c r="J16" i="4"/>
  <c r="M15" i="4"/>
  <c r="J15" i="4"/>
  <c r="J18" i="4" s="1"/>
  <c r="G12" i="4"/>
  <c r="G72" i="4" s="1"/>
  <c r="M11" i="4"/>
  <c r="J11" i="4"/>
  <c r="M10" i="4"/>
  <c r="J10" i="4"/>
  <c r="M9" i="4"/>
  <c r="J9" i="4"/>
  <c r="M8" i="4"/>
  <c r="J8" i="4"/>
  <c r="M7" i="4"/>
  <c r="J7" i="4"/>
  <c r="J6" i="4"/>
  <c r="J12" i="4" s="1"/>
  <c r="J72" i="4" s="1"/>
  <c r="B156" i="3"/>
  <c r="B155" i="3"/>
  <c r="B154" i="3"/>
  <c r="B153" i="3"/>
  <c r="B152" i="3"/>
  <c r="B151" i="3"/>
  <c r="B150" i="3"/>
  <c r="B149" i="3"/>
  <c r="B148" i="3"/>
  <c r="B147" i="3"/>
  <c r="B146" i="3"/>
  <c r="B145" i="3"/>
  <c r="B144" i="3"/>
  <c r="B143" i="3"/>
  <c r="B142" i="3"/>
  <c r="G139" i="3"/>
  <c r="G156" i="3" s="1"/>
  <c r="M138" i="3"/>
  <c r="J138" i="3"/>
  <c r="M137" i="3"/>
  <c r="J137" i="3"/>
  <c r="M136" i="3"/>
  <c r="J136" i="3"/>
  <c r="M135" i="3"/>
  <c r="J135" i="3"/>
  <c r="M134" i="3"/>
  <c r="J134" i="3"/>
  <c r="M133" i="3"/>
  <c r="J133" i="3"/>
  <c r="M132" i="3"/>
  <c r="J132" i="3"/>
  <c r="M131" i="3"/>
  <c r="J131" i="3"/>
  <c r="M130" i="3"/>
  <c r="J130" i="3"/>
  <c r="M129" i="3"/>
  <c r="J129" i="3"/>
  <c r="M128" i="3"/>
  <c r="J128" i="3"/>
  <c r="M127" i="3"/>
  <c r="J127" i="3"/>
  <c r="G124" i="3"/>
  <c r="G155" i="3" s="1"/>
  <c r="M123" i="3"/>
  <c r="J123" i="3"/>
  <c r="M122" i="3"/>
  <c r="J122" i="3"/>
  <c r="M121" i="3"/>
  <c r="J121" i="3"/>
  <c r="M120" i="3"/>
  <c r="J120" i="3"/>
  <c r="M119" i="3"/>
  <c r="J119" i="3"/>
  <c r="G116" i="3"/>
  <c r="G154" i="3" s="1"/>
  <c r="M115" i="3"/>
  <c r="J115" i="3"/>
  <c r="M114" i="3"/>
  <c r="J114" i="3"/>
  <c r="M113" i="3"/>
  <c r="J113" i="3"/>
  <c r="M112" i="3"/>
  <c r="J112" i="3"/>
  <c r="M111" i="3"/>
  <c r="J111" i="3"/>
  <c r="M110" i="3"/>
  <c r="J110" i="3"/>
  <c r="M109" i="3"/>
  <c r="J109" i="3"/>
  <c r="M108" i="3"/>
  <c r="J108" i="3"/>
  <c r="M107" i="3"/>
  <c r="J107" i="3"/>
  <c r="M106" i="3"/>
  <c r="J106" i="3"/>
  <c r="G103" i="3"/>
  <c r="G153" i="3" s="1"/>
  <c r="M102" i="3"/>
  <c r="J102" i="3"/>
  <c r="M101" i="3"/>
  <c r="J101" i="3"/>
  <c r="M100" i="3"/>
  <c r="J100" i="3"/>
  <c r="M99" i="3"/>
  <c r="J99" i="3"/>
  <c r="M98" i="3"/>
  <c r="J98" i="3"/>
  <c r="M97" i="3"/>
  <c r="J97" i="3"/>
  <c r="J103" i="3" s="1"/>
  <c r="J153" i="3" s="1"/>
  <c r="G94" i="3"/>
  <c r="G152" i="3" s="1"/>
  <c r="M93" i="3"/>
  <c r="J93" i="3"/>
  <c r="M92" i="3"/>
  <c r="J92" i="3"/>
  <c r="M91" i="3"/>
  <c r="J91" i="3"/>
  <c r="M90" i="3"/>
  <c r="J90" i="3"/>
  <c r="M89" i="3"/>
  <c r="J89" i="3"/>
  <c r="M88" i="3"/>
  <c r="J88" i="3"/>
  <c r="M87" i="3"/>
  <c r="J87" i="3"/>
  <c r="G84" i="3"/>
  <c r="G151" i="3" s="1"/>
  <c r="M83" i="3"/>
  <c r="J83" i="3"/>
  <c r="M82" i="3"/>
  <c r="J82" i="3"/>
  <c r="M81" i="3"/>
  <c r="J81" i="3"/>
  <c r="J84" i="3" s="1"/>
  <c r="J151" i="3" s="1"/>
  <c r="M80" i="3"/>
  <c r="J80" i="3"/>
  <c r="G77" i="3"/>
  <c r="G150" i="3" s="1"/>
  <c r="M76" i="3"/>
  <c r="J76" i="3"/>
  <c r="M75" i="3"/>
  <c r="J75" i="3"/>
  <c r="M74" i="3"/>
  <c r="J74" i="3"/>
  <c r="M73" i="3"/>
  <c r="J73" i="3"/>
  <c r="M72" i="3"/>
  <c r="J72" i="3"/>
  <c r="M71" i="3"/>
  <c r="J71" i="3"/>
  <c r="M70" i="3"/>
  <c r="J70" i="3"/>
  <c r="M69" i="3"/>
  <c r="J69" i="3"/>
  <c r="M68" i="3"/>
  <c r="J68" i="3"/>
  <c r="M67" i="3"/>
  <c r="J67" i="3"/>
  <c r="G149" i="3"/>
  <c r="G59" i="3"/>
  <c r="G148" i="3" s="1"/>
  <c r="M58" i="3"/>
  <c r="J58" i="3"/>
  <c r="M57" i="3"/>
  <c r="J57" i="3"/>
  <c r="M56" i="3"/>
  <c r="J56" i="3"/>
  <c r="M55" i="3"/>
  <c r="J55" i="3"/>
  <c r="M54" i="3"/>
  <c r="J54" i="3"/>
  <c r="M53" i="3"/>
  <c r="J53" i="3"/>
  <c r="M52" i="3"/>
  <c r="J52" i="3"/>
  <c r="G49" i="3"/>
  <c r="G147" i="3" s="1"/>
  <c r="M48" i="3"/>
  <c r="J48" i="3"/>
  <c r="M47" i="3"/>
  <c r="J47" i="3"/>
  <c r="M46" i="3"/>
  <c r="J46" i="3"/>
  <c r="M45" i="3"/>
  <c r="J45" i="3"/>
  <c r="M44" i="3"/>
  <c r="J44" i="3"/>
  <c r="M43" i="3"/>
  <c r="J43" i="3"/>
  <c r="M42" i="3"/>
  <c r="J42" i="3"/>
  <c r="M41" i="3"/>
  <c r="J41" i="3"/>
  <c r="M36" i="3"/>
  <c r="J36" i="3"/>
  <c r="M31" i="3"/>
  <c r="J31" i="3"/>
  <c r="M27" i="3"/>
  <c r="J27" i="3"/>
  <c r="G23" i="3"/>
  <c r="G143" i="3" s="1"/>
  <c r="M22" i="3"/>
  <c r="J22" i="3"/>
  <c r="M21" i="3"/>
  <c r="J21" i="3"/>
  <c r="M20" i="3"/>
  <c r="J20" i="3"/>
  <c r="M19" i="3"/>
  <c r="J19" i="3"/>
  <c r="M18" i="3"/>
  <c r="J18" i="3"/>
  <c r="J17" i="3"/>
  <c r="G14" i="3"/>
  <c r="G142" i="3" s="1"/>
  <c r="M13" i="3"/>
  <c r="J13" i="3"/>
  <c r="M12" i="3"/>
  <c r="J12" i="3"/>
  <c r="M11" i="3"/>
  <c r="J11" i="3"/>
  <c r="M10" i="3"/>
  <c r="J10" i="3"/>
  <c r="M9" i="3"/>
  <c r="J9" i="3"/>
  <c r="M8" i="3"/>
  <c r="J8" i="3"/>
  <c r="M7" i="3"/>
  <c r="J7" i="3"/>
  <c r="J6" i="3"/>
  <c r="G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2" i="2"/>
  <c r="J31" i="2"/>
  <c r="J30" i="2"/>
  <c r="J29" i="2"/>
  <c r="J28" i="2"/>
  <c r="J27" i="2"/>
  <c r="J26" i="2"/>
  <c r="J25" i="2"/>
  <c r="J24" i="2"/>
  <c r="J23" i="2"/>
  <c r="J22" i="2"/>
  <c r="J21" i="2"/>
  <c r="J20" i="2"/>
  <c r="J19" i="2"/>
  <c r="J18" i="2"/>
  <c r="J17" i="2"/>
  <c r="J16" i="2"/>
  <c r="J15" i="2"/>
  <c r="J14" i="2"/>
  <c r="J13" i="2"/>
  <c r="J12" i="2"/>
  <c r="J11" i="2"/>
  <c r="J10" i="2"/>
  <c r="J9" i="2"/>
  <c r="J8" i="2"/>
  <c r="J7" i="2"/>
  <c r="I8" i="5" l="1"/>
  <c r="J8" i="5" s="1"/>
  <c r="J22" i="5" s="1"/>
  <c r="G32" i="3" s="1"/>
  <c r="M6" i="4"/>
  <c r="M12" i="4" s="1"/>
  <c r="M27" i="4"/>
  <c r="M18" i="4"/>
  <c r="J46" i="4"/>
  <c r="J74" i="4" s="1"/>
  <c r="M61" i="4" s="1"/>
  <c r="L10" i="6"/>
  <c r="L25" i="6" s="1"/>
  <c r="G37" i="3" s="1"/>
  <c r="J37" i="3" s="1"/>
  <c r="J38" i="3" s="1"/>
  <c r="J146" i="3" s="1"/>
  <c r="G46" i="4"/>
  <c r="M74" i="4"/>
  <c r="J25" i="6"/>
  <c r="M64" i="3"/>
  <c r="M149" i="3" s="1"/>
  <c r="J23" i="3"/>
  <c r="J143" i="3" s="1"/>
  <c r="G28" i="3"/>
  <c r="G144" i="3" s="1"/>
  <c r="J116" i="3"/>
  <c r="J154" i="3" s="1"/>
  <c r="J59" i="3"/>
  <c r="J148" i="3" s="1"/>
  <c r="J94" i="3"/>
  <c r="J152" i="3" s="1"/>
  <c r="J77" i="3"/>
  <c r="J150" i="3" s="1"/>
  <c r="J124" i="3"/>
  <c r="J155" i="3" s="1"/>
  <c r="J49" i="3"/>
  <c r="J147" i="3" s="1"/>
  <c r="J14" i="3"/>
  <c r="J142" i="3" s="1"/>
  <c r="J139" i="3"/>
  <c r="J156" i="3" s="1"/>
  <c r="J6" i="2"/>
  <c r="J33" i="2" s="1"/>
  <c r="C22" i="5"/>
  <c r="D22" i="5"/>
  <c r="F22" i="5"/>
  <c r="E22" i="5"/>
  <c r="M59" i="3"/>
  <c r="M148" i="3" s="1"/>
  <c r="M124" i="3"/>
  <c r="M155" i="3" s="1"/>
  <c r="M77" i="3"/>
  <c r="M150" i="3" s="1"/>
  <c r="M116" i="3"/>
  <c r="M154" i="3" s="1"/>
  <c r="M139" i="3"/>
  <c r="M156" i="3" s="1"/>
  <c r="M94" i="3"/>
  <c r="M152" i="3" s="1"/>
  <c r="M84" i="3"/>
  <c r="M151" i="3" s="1"/>
  <c r="M103" i="3"/>
  <c r="M153" i="3" s="1"/>
  <c r="M49" i="3"/>
  <c r="M147" i="3" s="1"/>
  <c r="F12" i="8"/>
  <c r="H12" i="8" s="1"/>
  <c r="E12" i="8" s="1"/>
  <c r="M72" i="4"/>
  <c r="J28" i="3"/>
  <c r="J144" i="3" s="1"/>
  <c r="J65" i="2"/>
  <c r="K9" i="7" s="1"/>
  <c r="M9" i="7" s="1"/>
  <c r="M30" i="4" l="1"/>
  <c r="M40" i="4" s="1"/>
  <c r="M39" i="2"/>
  <c r="M43" i="4"/>
  <c r="M49" i="4"/>
  <c r="M57" i="4" s="1"/>
  <c r="K6" i="7"/>
  <c r="M6" i="7" s="1"/>
  <c r="M6" i="2"/>
  <c r="M7" i="2"/>
  <c r="M44" i="4"/>
  <c r="L11" i="8"/>
  <c r="N11" i="8" s="1"/>
  <c r="M38" i="2"/>
  <c r="M65" i="2" s="1"/>
  <c r="G76" i="4"/>
  <c r="L21" i="8" s="1"/>
  <c r="M60" i="4"/>
  <c r="M70" i="4" s="1"/>
  <c r="G38" i="3"/>
  <c r="G146" i="3" s="1"/>
  <c r="J76" i="4"/>
  <c r="K12" i="7"/>
  <c r="I22" i="5"/>
  <c r="G33" i="3"/>
  <c r="G145" i="3" s="1"/>
  <c r="M46" i="4" l="1"/>
  <c r="L10" i="8"/>
  <c r="N10" i="8" s="1"/>
  <c r="K11" i="8" s="1"/>
  <c r="M33" i="2"/>
  <c r="N21" i="8"/>
  <c r="K27" i="7"/>
  <c r="M27" i="7" s="1"/>
  <c r="G157" i="3"/>
  <c r="K15" i="7" s="1"/>
  <c r="K18" i="7" s="1"/>
  <c r="M12" i="7"/>
  <c r="O12" i="7"/>
  <c r="O9" i="7" s="1"/>
  <c r="K10" i="8"/>
  <c r="L12" i="8"/>
  <c r="N12" i="8" s="1"/>
  <c r="J32" i="3"/>
  <c r="J33" i="3" s="1"/>
  <c r="J145" i="3" s="1"/>
  <c r="J157" i="3" s="1"/>
  <c r="M17" i="3" s="1"/>
  <c r="M23" i="3" s="1"/>
  <c r="M143" i="3" s="1"/>
  <c r="M32" i="3" l="1"/>
  <c r="M33" i="3" s="1"/>
  <c r="M145" i="3" s="1"/>
  <c r="M37" i="3"/>
  <c r="M38" i="3" s="1"/>
  <c r="M146" i="3" s="1"/>
  <c r="K12" i="8"/>
  <c r="M26" i="3"/>
  <c r="M28" i="3" s="1"/>
  <c r="M144" i="3" s="1"/>
  <c r="M6" i="3"/>
  <c r="M14" i="3" s="1"/>
  <c r="M142" i="3" s="1"/>
  <c r="H14" i="8"/>
  <c r="F17" i="8"/>
  <c r="F15" i="8"/>
  <c r="H15" i="8" s="1"/>
  <c r="E15" i="8" s="1"/>
  <c r="M15" i="7"/>
  <c r="L14" i="8"/>
  <c r="L17" i="8" s="1"/>
  <c r="M18" i="7"/>
  <c r="M21" i="7" s="1"/>
  <c r="M24" i="7" l="1"/>
  <c r="K24" i="7" s="1"/>
  <c r="M157" i="3"/>
  <c r="K21" i="7"/>
  <c r="O18" i="7"/>
  <c r="G18" i="7"/>
  <c r="N14" i="8"/>
  <c r="L15" i="8"/>
  <c r="N15" i="8" s="1"/>
  <c r="K15" i="8" s="1"/>
  <c r="H17" i="8"/>
  <c r="L18" i="8" l="1"/>
  <c r="N18" i="8" s="1"/>
  <c r="O21" i="7"/>
  <c r="N17" i="8"/>
  <c r="L19" i="8" l="1"/>
  <c r="G24" i="7"/>
  <c r="L22" i="8" l="1"/>
  <c r="N22" i="8" s="1"/>
  <c r="N19" i="8"/>
  <c r="M30" i="7"/>
  <c r="G30" i="7"/>
  <c r="F18" i="8"/>
  <c r="F19" i="8" s="1"/>
  <c r="F22" i="8" l="1"/>
  <c r="H22" i="8" s="1"/>
  <c r="H19"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Networkpro</author>
    <author>NN</author>
  </authors>
  <commentList>
    <comment ref="A16" authorId="0" shapeId="0" xr:uid="{A9284BB6-42B6-418F-95D4-9E1CEC1DFE0D}">
      <text>
        <r>
          <rPr>
            <b/>
            <sz val="9"/>
            <color indexed="81"/>
            <rFont val="Arial"/>
            <family val="2"/>
          </rPr>
          <t>Betriebsausgaben - Kredit/Leasing (ohne KFZ):</t>
        </r>
        <r>
          <rPr>
            <sz val="9"/>
            <color indexed="81"/>
            <rFont val="Arial"/>
            <family val="2"/>
          </rPr>
          <t xml:space="preserve">
Tragen Sie hier sämtliche Ausgaben für Leasing im Zusammenhang mit
Ihrer Büro - und Geschäftseinrichtung bzw. mit dem Maschinenpark ein.</t>
        </r>
      </text>
    </comment>
    <comment ref="A25" authorId="0" shapeId="0" xr:uid="{BDB61733-9723-42E6-90D3-0F7FD59C7A32}">
      <text>
        <r>
          <rPr>
            <b/>
            <sz val="9"/>
            <color indexed="81"/>
            <rFont val="Arial"/>
            <family val="2"/>
          </rPr>
          <t xml:space="preserve">Betriebsausgaben - Sozialversicherung der Selbständigen:
</t>
        </r>
        <r>
          <rPr>
            <sz val="9"/>
            <color indexed="81"/>
            <rFont val="Arial"/>
            <family val="2"/>
          </rPr>
          <t>Übernehmen Sie den vorgegebenen Mindestbeitrag oder geben Sie den Beitrag entsprechend der Ihnen
vorliegenden Vorschreibung ein, in diesem Fall wird der Betrag im Feld "Mindestbeitrag" gelöscht.</t>
        </r>
        <r>
          <rPr>
            <b/>
            <sz val="9"/>
            <color indexed="81"/>
            <rFont val="Arial"/>
            <family val="2"/>
          </rPr>
          <t xml:space="preserve">
</t>
        </r>
        <r>
          <rPr>
            <sz val="9"/>
            <color indexed="81"/>
            <rFont val="Arial"/>
            <family val="2"/>
          </rPr>
          <t>Der Betrag setzt sich aus den Beiträgen zur Pensionsversicherung (PV), Krankenversicherung (KV),
Selbständigenvorsorge (MBG) sowie zur Unfallversicherung (UV) zusammen und wurde entsprechend
den aktuellen Werten angepasst.</t>
        </r>
      </text>
    </comment>
    <comment ref="A30" authorId="0" shapeId="0" xr:uid="{C5842A0C-91B3-4ECE-8A9C-1C609212DD4B}">
      <text>
        <r>
          <rPr>
            <b/>
            <sz val="9"/>
            <color indexed="81"/>
            <rFont val="Arial"/>
            <family val="2"/>
          </rPr>
          <t>Betriebsausgaben - Personal-Aufwand:</t>
        </r>
        <r>
          <rPr>
            <sz val="9"/>
            <color indexed="81"/>
            <rFont val="Arial"/>
            <family val="2"/>
          </rPr>
          <t xml:space="preserve">
Geben Sie einen Pauschalwert für Personalkostenkosten ein oder klicken Sie auf
den Link, um zur getrennten Berechnung der Personalausgaben zu gelangen.
Die entsprechenden Werte werden hier anschliessend automatisch übernommen.</t>
        </r>
      </text>
    </comment>
    <comment ref="A35" authorId="0" shapeId="0" xr:uid="{722E402C-5829-41D8-8B6A-B00DBC776A39}">
      <text>
        <r>
          <rPr>
            <b/>
            <sz val="9"/>
            <color indexed="81"/>
            <rFont val="Arial"/>
            <family val="2"/>
          </rPr>
          <t>Betriebsausgaben - KFZ-Ausgaben:</t>
        </r>
        <r>
          <rPr>
            <sz val="9"/>
            <color indexed="81"/>
            <rFont val="Arial"/>
            <family val="2"/>
          </rPr>
          <t xml:space="preserve">
Geben Sie einen Pauschalwert für KFZ-Koste ein oder klicken Sie auf den Link, um
zur getrennten Berechnung der KFZ-Ausgaben zu gelangen. Die entsprechenden
Werte werden hier anschliessend automatisch übernommen.</t>
        </r>
      </text>
    </comment>
    <comment ref="A40" authorId="0" shapeId="0" xr:uid="{EA4D5304-B7F1-44E7-B3C5-90DCA698E04D}">
      <text>
        <r>
          <rPr>
            <b/>
            <sz val="9"/>
            <color indexed="81"/>
            <rFont val="Arial"/>
            <family val="2"/>
          </rPr>
          <t>Betriebsausgaben - Kredit/Leasing (ohne KFZ):</t>
        </r>
        <r>
          <rPr>
            <sz val="9"/>
            <color indexed="81"/>
            <rFont val="Arial"/>
            <family val="2"/>
          </rPr>
          <t xml:space="preserve">
Tragen Sie hier sämtliche Ausgaben für Kredite im Zusammenhang mit Gebäude, Büro-
und Geschäftseinrichtung bzw. mit dem Maschinenpark ein.
Beachten Sie, dass bei Finanzierung über Kredit nur die laufenden Zinsen, aber nicht die
Tilgungsraten selbst als Betriebsausgabe ansetzbar sind. Dafür wirkt sich die anteilige
Abschreibung der Investition (AfA) steuermindernd aus. Die entsprechenden AfA-Werte
können Sie in den getrennten Bereich eingeben. Die Eingabe des Tilgungsanteils ist für
für Ihre Liquiditätsrechnung relevant.</t>
        </r>
      </text>
    </comment>
    <comment ref="A51" authorId="0" shapeId="0" xr:uid="{3716E6B4-0C29-4549-BC4A-97EED08885C7}">
      <text>
        <r>
          <rPr>
            <b/>
            <sz val="9"/>
            <color indexed="81"/>
            <rFont val="Arial"/>
            <family val="2"/>
          </rPr>
          <t>Betriebsausgaben - Instandhaltung/Wartung/Reparaturen (ohne KFZ):</t>
        </r>
        <r>
          <rPr>
            <sz val="9"/>
            <color indexed="81"/>
            <rFont val="Arial"/>
            <family val="2"/>
          </rPr>
          <t xml:space="preserve">
Tragen Sie hier alle Ausgaben ein, die im Zusammenhang mit Wartung,
Instandhaltung oder Reparatur der Betriebsräumlichkeiten, etc. stehen.</t>
        </r>
      </text>
    </comment>
    <comment ref="A61" authorId="0" shapeId="0" xr:uid="{D5130A7B-C7EF-48E2-90AE-D0ADD28C1156}">
      <text>
        <r>
          <rPr>
            <b/>
            <sz val="9"/>
            <color indexed="81"/>
            <rFont val="Arial"/>
            <family val="2"/>
          </rPr>
          <t>Betriebsausgaben - Abschreibungen:</t>
        </r>
        <r>
          <rPr>
            <sz val="9"/>
            <color indexed="81"/>
            <rFont val="Arial"/>
            <family val="2"/>
          </rPr>
          <t xml:space="preserve">
Bei abnutzbarem Anlagevermögen (z. B. Büro- und Geschäftseinrichtung, EDV-Anlage,
Kraftfahrzeug(e), Gebäude, etc.) ist der Wertverlust in Form einer Abschreibung als
Betriebsausgabe steuerlich geltend zu machen. Die Abschreibung erfolgt gemäss der
Nutzungsdauer der Anlage.</t>
        </r>
      </text>
    </comment>
    <comment ref="B62" authorId="1" shapeId="0" xr:uid="{61F26C14-7F5A-4D7F-84B2-22CABE9864AB}">
      <text>
        <r>
          <rPr>
            <b/>
            <sz val="9"/>
            <color indexed="81"/>
            <rFont val="Arial"/>
            <family val="2"/>
          </rPr>
          <t>Geringwertige Wirtschaftsgüter:</t>
        </r>
        <r>
          <rPr>
            <sz val="9"/>
            <color indexed="81"/>
            <rFont val="Arial"/>
            <family val="2"/>
          </rPr>
          <t xml:space="preserve">
Im Jahr der Anschaffung ist eine steuerliche Sofortabschreibung von abnutzbaren
Wirtschaftsgütern möglich.</t>
        </r>
      </text>
    </comment>
    <comment ref="B63" authorId="1" shapeId="0" xr:uid="{95B9414D-943E-4BA6-A01A-C81CAFC83B54}">
      <text>
        <r>
          <rPr>
            <b/>
            <sz val="9"/>
            <color indexed="81"/>
            <rFont val="Arial"/>
            <family val="2"/>
          </rPr>
          <t>Abschreibung lt. AfA-Verzeichnis:</t>
        </r>
        <r>
          <rPr>
            <sz val="9"/>
            <color indexed="81"/>
            <rFont val="Arial"/>
            <family val="2"/>
          </rPr>
          <t xml:space="preserve">
Geben Sie hier die Werte für die  laufenden
Abschreibungen laut Anlagenverzeichnis ein.</t>
        </r>
      </text>
    </comment>
    <comment ref="A79" authorId="0" shapeId="0" xr:uid="{245075F0-2BEB-4D60-A12F-BEBBC40307D5}">
      <text>
        <r>
          <rPr>
            <b/>
            <sz val="9"/>
            <color indexed="81"/>
            <rFont val="Arial"/>
            <family val="2"/>
          </rPr>
          <t>Betriebsausgaben - Büroaufwand:</t>
        </r>
        <r>
          <rPr>
            <sz val="9"/>
            <color indexed="81"/>
            <rFont val="Arial"/>
            <family val="2"/>
          </rPr>
          <t xml:space="preserve">
Tragen Sie hier sämtliche Aufwendungen im Bereich Büromaterial, Briefpapier, Drucksorten, Porti etc. ein.
In diese Aufwandskategorie sind allerdings nicht die Ausgaben für sog. geringwertige Wirtschaftsgüter wie
IT-Kleinzubehör, Rechenmaschinen, Kleinwerkzeug, etc. einzubeziehen.</t>
        </r>
      </text>
    </comment>
    <comment ref="A86" authorId="0" shapeId="0" xr:uid="{2DAA0528-9455-40DA-801A-328C3E5E5B17}">
      <text>
        <r>
          <rPr>
            <b/>
            <sz val="9"/>
            <color indexed="81"/>
            <rFont val="Arial"/>
            <family val="2"/>
          </rPr>
          <t>Betriebsausgaben - Kommunikation:</t>
        </r>
        <r>
          <rPr>
            <sz val="9"/>
            <color indexed="81"/>
            <rFont val="Arial"/>
            <family val="2"/>
          </rPr>
          <t xml:space="preserve">
Tragen Sie hier sämtliche Aufwendungen für den Bereich Ihrer Bürokommunikation ein, z.B.
Telefon, Mobiltelefon, Internetzugang etc. ein. Wenn Sie zu Hause arbeiten, gehen Sie aber
davon aus, dass für die steuerliche Anerkennung ein bestimmter Privatanteil in Abzug zu
bringen ist (meist 20% bis 30%).</t>
        </r>
      </text>
    </comment>
    <comment ref="A96" authorId="0" shapeId="0" xr:uid="{B1BC1A65-3CA6-4C22-ADAD-0AABBB5DCDDF}">
      <text>
        <r>
          <rPr>
            <b/>
            <sz val="9"/>
            <color indexed="81"/>
            <rFont val="Arial"/>
            <family val="2"/>
          </rPr>
          <t>Betriebsausgaben - Beratung:</t>
        </r>
        <r>
          <rPr>
            <sz val="9"/>
            <color indexed="81"/>
            <rFont val="Arial"/>
            <family val="2"/>
          </rPr>
          <t xml:space="preserve">
Tragen Sie hier sämtliche Aufwendungen im Bereich Steuer- und Rechtsberatung sowie den
Aufwand für externe Beratungsleistungen (Unternehmensberatung, Marketingberatung, etc.) ein.</t>
        </r>
      </text>
    </comment>
    <comment ref="A105" authorId="0" shapeId="0" xr:uid="{1A7E939A-49B5-4C9C-94C9-1598AF4D6D00}">
      <text>
        <r>
          <rPr>
            <b/>
            <sz val="9"/>
            <color indexed="81"/>
            <rFont val="Arial"/>
            <family val="2"/>
          </rPr>
          <t>Betriebsausgaben - Marketing, Werbung:</t>
        </r>
        <r>
          <rPr>
            <sz val="9"/>
            <color indexed="81"/>
            <rFont val="Arial"/>
            <family val="2"/>
          </rPr>
          <t xml:space="preserve">
Tragen Sie hier alle Aufwendungen für Marketing für Produkte und Dienstleistungen
Ihres Unternehmens ein. Beim Repräsentationsaufwand (Geschäftsessen, etc.) ist
zu berücksichtigen, dass meist nur ein Anteil von 50% der tatsächlich angefallenen
Kosten steuerlich anerkannt wird. Zudem muss der Zweck der Akquisition eindeutig
nachgewiesen werden.</t>
        </r>
      </text>
    </comment>
    <comment ref="A118" authorId="0" shapeId="0" xr:uid="{0C5432D4-7A8C-40B0-9BB7-D951DE85BFAD}">
      <text>
        <r>
          <rPr>
            <b/>
            <sz val="9"/>
            <color indexed="81"/>
            <rFont val="Arial"/>
            <family val="2"/>
          </rPr>
          <t>Betriebsausgaben - Reiseaufwand:</t>
        </r>
        <r>
          <rPr>
            <sz val="9"/>
            <color indexed="81"/>
            <rFont val="Arial"/>
            <family val="2"/>
          </rPr>
          <t xml:space="preserve">
Tragen Sie hier sämtliche Aufwendungen im Bereich Ihrer Reisetätigkeiten ein. Dazu gehören
z.B. Ausgaben für Bahn- oder Flugtickets, Übernachtungen sowie die entsprechenden Diäten
für Reisen im In- bzw. Ausland. Sie können ebenfalls Transportkosten im Nahverkehr wie z.B.
Taxi, Strassenbahnfahrscheine etc. ansetzen.</t>
        </r>
      </text>
    </comment>
    <comment ref="A126" authorId="0" shapeId="0" xr:uid="{DE414A72-1F27-47CA-9C52-31C84FBF9E87}">
      <text>
        <r>
          <rPr>
            <b/>
            <sz val="9"/>
            <color indexed="81"/>
            <rFont val="Arial"/>
            <family val="2"/>
          </rPr>
          <t>Betriebsausgaben - Sonstiger Aufwand:</t>
        </r>
        <r>
          <rPr>
            <sz val="9"/>
            <color indexed="81"/>
            <rFont val="Arial"/>
            <family val="2"/>
          </rPr>
          <t xml:space="preserve">
Tragen Sie in diese Tabelle die Aufwendungen für folgende Positionen ein, wobei Sie noch ausreichend
Platz haben, um weitere Kostenpositionen aufzunehmen, wenn diese nicht ohnehin vorgesehen wurden.
</t>
        </r>
        <r>
          <rPr>
            <b/>
            <sz val="9"/>
            <color indexed="81"/>
            <rFont val="Arial"/>
            <family val="2"/>
          </rPr>
          <t>Fachliteratur:</t>
        </r>
        <r>
          <rPr>
            <sz val="9"/>
            <color indexed="81"/>
            <rFont val="Arial"/>
            <family val="2"/>
          </rPr>
          <t xml:space="preserve">
Ausgaben für "Fachpublikationen" in Ihrem unternehmerischen Bereich, allerdings keine Tageszeitungen,
Illustrierte, etc., es sei denn, Sie gehören bestimmen Berufsgrupen an (z.B. Kaffeehäuser, Friseure, etc.).
</t>
        </r>
        <r>
          <rPr>
            <b/>
            <sz val="9"/>
            <color indexed="81"/>
            <rFont val="Arial"/>
            <family val="2"/>
          </rPr>
          <t>Aus- und Weiterbildung:</t>
        </r>
        <r>
          <rPr>
            <sz val="9"/>
            <color indexed="81"/>
            <rFont val="Arial"/>
            <family val="2"/>
          </rPr>
          <t xml:space="preserve">
Ausgaben für den Besuch von Kursen, Seminaren, Trainigs, die Sie in Bezug auf Ihre Tätigkeit
'weiterbringen'. Nicht ansetzbar sind aber Kosten für eine Grundausbildung in einem völlig anderen
Beruf oder Gewerbe.
</t>
        </r>
        <r>
          <rPr>
            <b/>
            <sz val="9"/>
            <color indexed="81"/>
            <rFont val="Arial"/>
            <family val="2"/>
          </rPr>
          <t>Beiträge an Berufsvertretungen:</t>
        </r>
        <r>
          <rPr>
            <sz val="9"/>
            <color indexed="81"/>
            <rFont val="Arial"/>
            <family val="2"/>
          </rPr>
          <t xml:space="preserve">
Ausgaben für Mitgliedsbeiträge bei der Wirtschaftskammer sowie freiwillige Beiträge an für Ihr
Unternehmen relevante Interessensvertretungen ausserhalb der Wirtschaftskammer.
</t>
        </r>
        <r>
          <rPr>
            <b/>
            <sz val="9"/>
            <color indexed="81"/>
            <rFont val="Arial"/>
            <family val="2"/>
          </rPr>
          <t>Spesen des Geldverkehrs</t>
        </r>
        <r>
          <rPr>
            <sz val="9"/>
            <color indexed="81"/>
            <rFont val="Arial"/>
            <family val="2"/>
          </rPr>
          <t>:
Zu den Spesen des Geldverkehrs gehören insbesondere Überweisungsspesen und
Kontoführungsgebühren bei Ihrer Hausbank. Diese Aufwendungen werden meist pro Quartal auf Ihrem
Kontoauszug ausgewiesen, rechnen Sie daher diese Aufwendungen auf einen Monatsdurchschnitt.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NN</author>
  </authors>
  <commentList>
    <comment ref="G76" authorId="0" shapeId="0" xr:uid="{EAFF9D28-7D5A-4138-9D7C-7E3B78D42180}">
      <text>
        <r>
          <rPr>
            <sz val="9"/>
            <color indexed="81"/>
            <rFont val="Arial"/>
            <family val="2"/>
          </rPr>
          <t xml:space="preserve">Dieser Wert wird automatisch in
das Arbeitsblatt </t>
        </r>
        <r>
          <rPr>
            <b/>
            <sz val="9"/>
            <color indexed="81"/>
            <rFont val="Arial"/>
            <family val="2"/>
          </rPr>
          <t>"Ergebnis"</t>
        </r>
        <r>
          <rPr>
            <sz val="9"/>
            <color indexed="81"/>
            <rFont val="Arial"/>
            <family val="2"/>
          </rPr>
          <t xml:space="preserve">
übernommen</t>
        </r>
      </text>
    </comment>
    <comment ref="J76" authorId="0" shapeId="0" xr:uid="{A832419A-0257-4DA1-9EFC-24355F6BB201}">
      <text>
        <r>
          <rPr>
            <sz val="9"/>
            <color indexed="81"/>
            <rFont val="Arial"/>
            <family val="2"/>
          </rPr>
          <t xml:space="preserve">Dieser Wert wird automatisch in
das Arbeitsblatt </t>
        </r>
        <r>
          <rPr>
            <b/>
            <sz val="9"/>
            <color indexed="81"/>
            <rFont val="Arial"/>
            <family val="2"/>
          </rPr>
          <t>"Ergebnis"</t>
        </r>
        <r>
          <rPr>
            <sz val="9"/>
            <color indexed="81"/>
            <rFont val="Arial"/>
            <family val="2"/>
          </rPr>
          <t xml:space="preserve">
übernommen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Scarimbolo Claudia, Mag, WKÖ Unternehmerservice</author>
    <author>Michael Scarimbolo</author>
    <author>NN</author>
  </authors>
  <commentList>
    <comment ref="A3" authorId="0" shapeId="0" xr:uid="{77408008-F64F-4E63-8B3A-934C2463B522}">
      <text>
        <r>
          <rPr>
            <sz val="9"/>
            <color indexed="81"/>
            <rFont val="Segoe UI"/>
            <family val="2"/>
          </rPr>
          <t xml:space="preserve">Erstellt wird eine Kostenschätzung. Die Wiener U-Bahnsteuer z.B. ist nicht berücksichtigt.
</t>
        </r>
      </text>
    </comment>
    <comment ref="C5" authorId="1" shapeId="0" xr:uid="{7F863DF9-2C1E-445B-978E-C91FD33189FD}">
      <text>
        <r>
          <rPr>
            <b/>
            <sz val="9"/>
            <color indexed="81"/>
            <rFont val="Arial"/>
            <family val="2"/>
          </rPr>
          <t>Höchstbeitragsgrundlage:</t>
        </r>
        <r>
          <rPr>
            <sz val="9"/>
            <color indexed="81"/>
            <rFont val="Arial"/>
            <family val="2"/>
          </rPr>
          <t xml:space="preserve">
Berechnungsbasis für die weiteren Nebenkosten auf Grundlage der aktuell verlautbarten Werte.</t>
        </r>
      </text>
    </comment>
    <comment ref="D6" authorId="1" shapeId="0" xr:uid="{186E59D8-DA78-4CAE-8EE1-36D1525795D1}">
      <text>
        <r>
          <rPr>
            <b/>
            <sz val="9"/>
            <color indexed="81"/>
            <rFont val="Arial"/>
            <family val="2"/>
          </rPr>
          <t>SV lfd:</t>
        </r>
        <r>
          <rPr>
            <sz val="9"/>
            <color indexed="81"/>
            <rFont val="Arial"/>
            <family val="2"/>
          </rPr>
          <t xml:space="preserve">
Sozialversicherung Dienstgeber laufend.
Dieser Beitrag ist mit der Höchst-
beitragsgrundlage begrenzt.
</t>
        </r>
      </text>
    </comment>
    <comment ref="E6" authorId="1" shapeId="0" xr:uid="{1028F2FA-1152-4717-AA2C-453F6A284191}">
      <text>
        <r>
          <rPr>
            <b/>
            <sz val="9"/>
            <color indexed="81"/>
            <rFont val="Arial"/>
            <family val="2"/>
          </rPr>
          <t>SV SZ:</t>
        </r>
        <r>
          <rPr>
            <sz val="9"/>
            <color indexed="81"/>
            <rFont val="Arial"/>
            <family val="2"/>
          </rPr>
          <t xml:space="preserve">
Sozialversicherungsbeiträge für 
Sonderzahlungen.
Dieser Beitrag ist mit der Höchst-
beitragsgrundlage begrenzt.</t>
        </r>
      </text>
    </comment>
    <comment ref="F6" authorId="1" shapeId="0" xr:uid="{C7E2BD74-01A0-47E5-92B8-032654322031}">
      <text>
        <r>
          <rPr>
            <b/>
            <sz val="9"/>
            <color indexed="81"/>
            <rFont val="Arial"/>
            <family val="2"/>
          </rPr>
          <t xml:space="preserve">KOMM: </t>
        </r>
        <r>
          <rPr>
            <sz val="9"/>
            <color indexed="81"/>
            <rFont val="Arial"/>
            <family val="2"/>
          </rPr>
          <t>Beitrag zur Kommunalsteuer als Berechnungsbasis.</t>
        </r>
      </text>
    </comment>
    <comment ref="G6" authorId="1" shapeId="0" xr:uid="{1C67D925-665A-4532-BCB9-B6FF73C71C0C}">
      <text>
        <r>
          <rPr>
            <b/>
            <sz val="9"/>
            <color indexed="81"/>
            <rFont val="Arial"/>
            <family val="2"/>
          </rPr>
          <t>WK-U2:</t>
        </r>
        <r>
          <rPr>
            <sz val="9"/>
            <color indexed="81"/>
            <rFont val="Arial"/>
            <family val="2"/>
          </rPr>
          <t xml:space="preserve">
Dienstgeberbeitrag (DB) zum
Finanzlastenausgleichsgesetz (FLAG)</t>
        </r>
      </text>
    </comment>
    <comment ref="H6" authorId="1" shapeId="0" xr:uid="{BAE17E04-3FDE-4D27-846A-80215F56A892}">
      <text>
        <r>
          <rPr>
            <b/>
            <sz val="9"/>
            <color indexed="81"/>
            <rFont val="Arial"/>
            <family val="2"/>
          </rPr>
          <t>BMSVG:</t>
        </r>
        <r>
          <rPr>
            <sz val="9"/>
            <color indexed="81"/>
            <rFont val="Arial"/>
            <family val="2"/>
          </rPr>
          <t xml:space="preserve">
Beitrag zu Mitarbeitervorsorgekassa. Dieser
Beitrag ist mit der Höchstbeitragsgrundlage
begrenzt.</t>
        </r>
      </text>
    </comment>
    <comment ref="A22" authorId="2" shapeId="0" xr:uid="{CC4D77C2-30D0-4FEB-A00A-10896DB7A4D5}">
      <text>
        <r>
          <rPr>
            <sz val="9"/>
            <color indexed="81"/>
            <rFont val="Arial"/>
            <family val="2"/>
          </rPr>
          <t xml:space="preserve">Diese Werte werden automatisch
in das Arbeitsblatt </t>
        </r>
        <r>
          <rPr>
            <b/>
            <sz val="9"/>
            <color indexed="81"/>
            <rFont val="Arial"/>
            <family val="2"/>
          </rPr>
          <t>"Fixkosten"</t>
        </r>
        <r>
          <rPr>
            <sz val="9"/>
            <color indexed="81"/>
            <rFont val="Arial"/>
            <family val="2"/>
          </rPr>
          <t xml:space="preserve">
übernommen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Scarimbolo</author>
    <author>Networkpro</author>
    <author>NN</author>
  </authors>
  <commentList>
    <comment ref="A5" authorId="0" shapeId="0" xr:uid="{EEBC165B-5BC6-4183-B955-6535777CC286}">
      <text>
        <r>
          <rPr>
            <b/>
            <sz val="9"/>
            <color indexed="81"/>
            <rFont val="Arial"/>
            <family val="2"/>
          </rPr>
          <t>KFZ-Aufwand - Kostenanteil Firma / Privat:</t>
        </r>
        <r>
          <rPr>
            <sz val="9"/>
            <color indexed="81"/>
            <rFont val="Arial"/>
            <family val="2"/>
          </rPr>
          <t xml:space="preserve">
Geben Sie hier den Anteil ein, für den Sie Ihr KFZ im Rahmen Ihrer betrieblichen
Tätigkeit nützen. Fragen Sie jedenfalls Ihren Steuerberater, welcher Anteil vertretbar
ist. Der Privatanteil wird nach der Eingabe entsprechend berechnet.</t>
        </r>
      </text>
    </comment>
    <comment ref="A8" authorId="1" shapeId="0" xr:uid="{6D0E6657-045B-4043-B576-89400B81F9C9}">
      <text>
        <r>
          <rPr>
            <b/>
            <sz val="9"/>
            <color indexed="81"/>
            <rFont val="Arial"/>
            <family val="2"/>
          </rPr>
          <t>KFZ-Aufwand:</t>
        </r>
        <r>
          <rPr>
            <sz val="9"/>
            <color indexed="81"/>
            <rFont val="Arial"/>
            <family val="2"/>
          </rPr>
          <t xml:space="preserve">
Bei der Eingabe ist zu berücksichtigen, ob das KFZ VSt.-abzugsberechtigt (z.B. Minivan) ist oder nicht.
Wenn </t>
        </r>
        <r>
          <rPr>
            <b/>
            <sz val="9"/>
            <color indexed="81"/>
            <rFont val="Arial"/>
            <family val="2"/>
          </rPr>
          <t>JA:</t>
        </r>
        <r>
          <rPr>
            <sz val="9"/>
            <color indexed="81"/>
            <rFont val="Arial"/>
            <family val="2"/>
          </rPr>
          <t xml:space="preserve"> Geben Sie jeweils die Nettokosten (ohne USt.) an.
Wenn </t>
        </r>
        <r>
          <rPr>
            <b/>
            <sz val="9"/>
            <color indexed="81"/>
            <rFont val="Arial"/>
            <family val="2"/>
          </rPr>
          <t>NEIN:</t>
        </r>
        <r>
          <rPr>
            <sz val="9"/>
            <color indexed="81"/>
            <rFont val="Arial"/>
            <family val="2"/>
          </rPr>
          <t xml:space="preserve"> Geben Sie jeweils die Bruttokosten (inkl. USt.) an.
Bedenken Sie, dass bei nicht 100% betrieblicher Nutzung des KFZ jedenfalls eine Nachbemessung
im Bereich der Einkommensteuer bzw. Umsatzsteuer erfolgt.</t>
        </r>
      </text>
    </comment>
    <comment ref="L25" authorId="2" shapeId="0" xr:uid="{397B182B-36F5-48D1-8B51-56DA081D7420}">
      <text>
        <r>
          <rPr>
            <sz val="9"/>
            <color indexed="81"/>
            <rFont val="Arial"/>
            <family val="2"/>
          </rPr>
          <t xml:space="preserve">Dieser Wert wird automatisch in
das Arbeitsblatt </t>
        </r>
        <r>
          <rPr>
            <b/>
            <sz val="9"/>
            <color indexed="81"/>
            <rFont val="Arial"/>
            <family val="2"/>
          </rPr>
          <t>"Fixkosten"</t>
        </r>
        <r>
          <rPr>
            <sz val="9"/>
            <color indexed="81"/>
            <rFont val="Arial"/>
            <family val="2"/>
          </rPr>
          <t xml:space="preserve">
übernommen</t>
        </r>
      </text>
    </comment>
    <comment ref="N25" authorId="2" shapeId="0" xr:uid="{8F4C2C40-99F3-4BA3-8A76-57AE05FCBB5B}">
      <text>
        <r>
          <rPr>
            <sz val="9"/>
            <color indexed="81"/>
            <rFont val="Arial"/>
            <family val="2"/>
          </rPr>
          <t xml:space="preserve">Dieser Wert wird automatisch in
das Arbeitsblatt </t>
        </r>
        <r>
          <rPr>
            <b/>
            <sz val="9"/>
            <color indexed="81"/>
            <rFont val="Arial"/>
            <family val="2"/>
          </rPr>
          <t>"Privatausgaben"</t>
        </r>
        <r>
          <rPr>
            <sz val="9"/>
            <color indexed="81"/>
            <rFont val="Arial"/>
            <family val="2"/>
          </rPr>
          <t xml:space="preserve">
übernommen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NN</author>
  </authors>
  <commentList>
    <comment ref="A21" authorId="0" shapeId="0" xr:uid="{E32C5B7A-18E0-4722-B1A8-8E071731A61C}">
      <text>
        <r>
          <rPr>
            <b/>
            <sz val="9"/>
            <color indexed="81"/>
            <rFont val="Arial"/>
            <family val="2"/>
          </rPr>
          <t>Zu erwartende Einkommensteuer:</t>
        </r>
        <r>
          <rPr>
            <sz val="9"/>
            <color indexed="81"/>
            <rFont val="Arial"/>
            <family val="2"/>
          </rPr>
          <t xml:space="preserve">
Die hier ausgewiesenen Werte haben rein informativen Charakter und stellen eine Schätzung auf
Basis der aktuellen Werte dar. Bedenken Sie bitte, dass die Berechnung der Einkommensteuer
von weiteren Einkunftsquellen (z.B. Einkünfte aus unselbständiger Tätigkeit, aus Vermietung und
Verpachtung, etc.) abhängen kann. Bedenken Sie ebenfalls, dass die Grundlage zur Bemessung
der Einkommensteuer in bestimmten Branchen auch durch den sog. </t>
        </r>
        <r>
          <rPr>
            <i/>
            <sz val="9"/>
            <color indexed="81"/>
            <rFont val="Arial"/>
            <family val="2"/>
          </rPr>
          <t>Eigenverbrauch</t>
        </r>
        <r>
          <rPr>
            <sz val="9"/>
            <color indexed="81"/>
            <rFont val="Arial"/>
            <family val="2"/>
          </rPr>
          <t xml:space="preserve"> erhöht wird.
Außerdem werden keinerelei Steuerabsetzbeträge berücksichtigt.</t>
        </r>
      </text>
    </comment>
  </commentList>
</comments>
</file>

<file path=xl/sharedStrings.xml><?xml version="1.0" encoding="utf-8"?>
<sst xmlns="http://schemas.openxmlformats.org/spreadsheetml/2006/main" count="413" uniqueCount="234">
  <si>
    <t>Instandhaltung/Wartung/Reparaturen (ohne KFZ)</t>
  </si>
  <si>
    <t>Versicherungen (ohne KFZ, ohne Sozialversicherung)</t>
  </si>
  <si>
    <t>Summe Monat/Jahr/Anteil</t>
  </si>
  <si>
    <t>Anteil %</t>
  </si>
  <si>
    <t>Unternehmensberatung</t>
  </si>
  <si>
    <t>Franchisegebühren</t>
  </si>
  <si>
    <t>Kreditrestschuldversicherung</t>
  </si>
  <si>
    <t>Risikoversicherung zur Firmenkreditabsicherung</t>
  </si>
  <si>
    <t>Spesen des Geldverkehrs (Bankgebühren, …)</t>
  </si>
  <si>
    <t>Haustiere</t>
  </si>
  <si>
    <t>Telefon/Internet</t>
  </si>
  <si>
    <t>Monat  €</t>
  </si>
  <si>
    <t>Jahr  €</t>
  </si>
  <si>
    <t>Umsatz+Kosten</t>
  </si>
  <si>
    <t>KFZ-Kosten</t>
  </si>
  <si>
    <t>Sonstiger Aufwand</t>
  </si>
  <si>
    <t>Geschäfts- und Raumkosten (Gebäude/Lokal/Büro)</t>
  </si>
  <si>
    <t>Gesamtkosten</t>
  </si>
  <si>
    <t>Mitarbeiter</t>
  </si>
  <si>
    <t>Ergebnis</t>
  </si>
  <si>
    <t>Kfz</t>
  </si>
  <si>
    <t>Sozialversicherung der gewerblichen Wirtschaft</t>
  </si>
  <si>
    <t>Monat €</t>
  </si>
  <si>
    <t>Jahr €</t>
  </si>
  <si>
    <t>Personalkosten (Löhne und Gehälter)</t>
  </si>
  <si>
    <t>Botendienste, Taxi, Transportkosten</t>
  </si>
  <si>
    <t>Versicherung Haftpflicht</t>
  </si>
  <si>
    <t>Versicherung Insassen</t>
  </si>
  <si>
    <t>Versicherung Rechtsschutz</t>
  </si>
  <si>
    <t>Marketing, Werbung</t>
  </si>
  <si>
    <t>KFZ-Aufwand</t>
  </si>
  <si>
    <t>Kosten</t>
  </si>
  <si>
    <t>Betriebskosten</t>
  </si>
  <si>
    <t>Energiekosten</t>
  </si>
  <si>
    <t>Einrichtung</t>
  </si>
  <si>
    <t>Gebäude/Lokal/Büro</t>
  </si>
  <si>
    <t>Kleinmaterial</t>
  </si>
  <si>
    <t>Maschinen</t>
  </si>
  <si>
    <t>Monat</t>
  </si>
  <si>
    <t>Jahr</t>
  </si>
  <si>
    <t>Büro- und Geschäftseinrichtung</t>
  </si>
  <si>
    <t>Treibstoff</t>
  </si>
  <si>
    <t>Versicherung Kasko</t>
  </si>
  <si>
    <t>Motorbezogene Steuer</t>
  </si>
  <si>
    <t>Porto, Postgebühren</t>
  </si>
  <si>
    <t>Telefon</t>
  </si>
  <si>
    <t>Mobiltelefon</t>
  </si>
  <si>
    <t>Fachliteratur</t>
  </si>
  <si>
    <t>Betriebsunterbrechungsversicherung</t>
  </si>
  <si>
    <t>Produkthaftungsversicherung</t>
  </si>
  <si>
    <t>Rechtsschutzversicherung</t>
  </si>
  <si>
    <t>Gebühren, Stempelmarken</t>
  </si>
  <si>
    <t>Steuerberatung</t>
  </si>
  <si>
    <t>Rechtsberatung</t>
  </si>
  <si>
    <t>Geringwertige Wirtschaftsgüter</t>
  </si>
  <si>
    <t>Inserate</t>
  </si>
  <si>
    <t>Direct Mails</t>
  </si>
  <si>
    <t>Radio-, TV-, Kino-, Plakatwerbung</t>
  </si>
  <si>
    <t>Broschüren, Prospekte, Flyer</t>
  </si>
  <si>
    <t>Repräsentationsaufwand</t>
  </si>
  <si>
    <t>Aus- und Weiterbildung</t>
  </si>
  <si>
    <t>Wohnkosten</t>
  </si>
  <si>
    <t>Haushalts-/Eigenheimversicherung</t>
  </si>
  <si>
    <t>Unfallversicherung</t>
  </si>
  <si>
    <t>Bausparen</t>
  </si>
  <si>
    <t>Vorsorge und Sparen</t>
  </si>
  <si>
    <t>Lebenshaltungskosten</t>
  </si>
  <si>
    <t>Bekleidung</t>
  </si>
  <si>
    <t>Freizeit, Sport, Hobby</t>
  </si>
  <si>
    <t>Sonstige Verpflichtungen</t>
  </si>
  <si>
    <t>Erhaltene Unterhaltszahlungen</t>
  </si>
  <si>
    <t>Urlaub</t>
  </si>
  <si>
    <t>Rundfunk/Fernsehen/Telekabel</t>
  </si>
  <si>
    <t>Abgaben für Grundbesitz/Wasser/Müll</t>
  </si>
  <si>
    <t>Pensionszusatzversicherung</t>
  </si>
  <si>
    <t>Kapitalsparen, Aktien, etc.</t>
  </si>
  <si>
    <t>Genussmittel, Tabakwaren</t>
  </si>
  <si>
    <t>Private Schulden (Familie, Freunde)</t>
  </si>
  <si>
    <t>Haushaltseinnahmen gesamt</t>
  </si>
  <si>
    <t>Haushaltsausgaben gesamt</t>
  </si>
  <si>
    <t>Internet</t>
  </si>
  <si>
    <t>Gebäude- bzw. Haushaltsversicherung</t>
  </si>
  <si>
    <t>Büromaterial, Drucksorten</t>
  </si>
  <si>
    <t>Internet Website</t>
  </si>
  <si>
    <t>Messeteilnahmen (Austellungskosten)</t>
  </si>
  <si>
    <t>Garagierung, Parkkosten</t>
  </si>
  <si>
    <t>Abschreibungen</t>
  </si>
  <si>
    <t>Reiseaufwand</t>
  </si>
  <si>
    <t>Miete/Pacht/Leasing</t>
  </si>
  <si>
    <t>Haftpflichtversicherung</t>
  </si>
  <si>
    <t>Krankenzusatzversicherung</t>
  </si>
  <si>
    <t>Privatausgaben</t>
  </si>
  <si>
    <t>Energie</t>
  </si>
  <si>
    <t>Reinigung</t>
  </si>
  <si>
    <t>Büroaufwand</t>
  </si>
  <si>
    <t>Kommunikation</t>
  </si>
  <si>
    <t>Beratungsaufwand</t>
  </si>
  <si>
    <t>KOMM</t>
  </si>
  <si>
    <t>Monats-</t>
  </si>
  <si>
    <t>Brutto</t>
  </si>
  <si>
    <t>Jahres-</t>
  </si>
  <si>
    <t>Gesamt</t>
  </si>
  <si>
    <t>Medikamente, Artzkosten</t>
  </si>
  <si>
    <t>Beiträge an Berufsvertretungen (Kammerumlage)</t>
  </si>
  <si>
    <t>Mitgliedsbeiträge</t>
  </si>
  <si>
    <t>Reise- und Fahrtspesen</t>
  </si>
  <si>
    <t>Nächtigungsgelder</t>
  </si>
  <si>
    <t>Personalkosten pauschal</t>
  </si>
  <si>
    <t>KFZ-Kosten pauschal</t>
  </si>
  <si>
    <t>Leasing (ohne Kfz)</t>
  </si>
  <si>
    <t>Gesamkosten</t>
  </si>
  <si>
    <t>%-Anteil an den</t>
  </si>
  <si>
    <t>Firmenanteil</t>
  </si>
  <si>
    <t>Privatanteil</t>
  </si>
  <si>
    <t>Szenario</t>
  </si>
  <si>
    <t>Maut, sonstige</t>
  </si>
  <si>
    <t>Maut, Vignette</t>
  </si>
  <si>
    <t>Service, Reparaturen</t>
  </si>
  <si>
    <t>Simulation</t>
  </si>
  <si>
    <t>Tag €</t>
  </si>
  <si>
    <t>pro Monat €</t>
  </si>
  <si>
    <t>pro Jahr €</t>
  </si>
  <si>
    <t>Gesamtkosten €</t>
  </si>
  <si>
    <t>Kredite (ohne KFZ)</t>
  </si>
  <si>
    <t>Fixkosten</t>
  </si>
  <si>
    <t>Abschreibungen lt. Anlagenverzeichnis</t>
  </si>
  <si>
    <t>Weitere...</t>
  </si>
  <si>
    <t>Nutzungsanteil Firma</t>
  </si>
  <si>
    <t>Nutzungsanteil Privat</t>
  </si>
  <si>
    <t>Maschinen, Werkzeuge</t>
  </si>
  <si>
    <t>Gebäude</t>
  </si>
  <si>
    <t>Nahrungsmittel</t>
  </si>
  <si>
    <t>Zusammenfassung der Fixkosten</t>
  </si>
  <si>
    <t>%</t>
  </si>
  <si>
    <t>BMSVG</t>
  </si>
  <si>
    <t>Daten aus Tabellenblatt "Ergebnis"</t>
  </si>
  <si>
    <t>Transportkosten</t>
  </si>
  <si>
    <t>Leasingrate/Kreditrate</t>
  </si>
  <si>
    <t>Autofahrerclub</t>
  </si>
  <si>
    <t>Summe Jahr/Monat/Anteil</t>
  </si>
  <si>
    <t>Tragen Sie in diese Tabelle die Nettobeträge pro Jahr (ohne Umsatzsteuer) für die wichtigsten Material- und Leistungsaufwendungen ein.</t>
  </si>
  <si>
    <t>Name</t>
  </si>
  <si>
    <t>Direkt zurechenbare Kosten (zu Produkt- bzw. Leistungsgruppen)</t>
  </si>
  <si>
    <t>Unterhaltszahlungen an Kinder</t>
  </si>
  <si>
    <t>Unterhaltszahlungen an Partner</t>
  </si>
  <si>
    <t>Kleinkredit (Kreditkarte, Kontorahmen Bank)</t>
  </si>
  <si>
    <t>Pflegeversicherung</t>
  </si>
  <si>
    <t>Tragen Sie in die nachfolgende Tabelle die Netto-Umsätze pro Jahr (ohne Umsatzsteuer) für die wichtigsten Produkte, Produktgruppen oder Dienstleistungen ein.</t>
  </si>
  <si>
    <t>Personalkosten lt. Berechnung</t>
  </si>
  <si>
    <t>KFZ-Kosten lt. Berechnung</t>
  </si>
  <si>
    <t>Zu leistende Unterhaltszahlungen</t>
  </si>
  <si>
    <t>Miete (ohne Betriebskosten)</t>
  </si>
  <si>
    <t>Kreditrückzahlung (z.B. Wohnkredit)</t>
  </si>
  <si>
    <t>Kosten (regelmäßig) für öffentliche Verkehrsmittel</t>
  </si>
  <si>
    <t>IT, Telekom</t>
  </si>
  <si>
    <t>Einkommen (unselbständig)</t>
  </si>
  <si>
    <t>{</t>
  </si>
  <si>
    <t>Um eine leichtere Lesbarkeit des Textes bzw. Bearbeitung der Tabellen zu gewährleisten, wurde auf die explizite, geschlechtsneutrale Schreibweise verzichtet.</t>
  </si>
  <si>
    <t>[</t>
  </si>
  <si>
    <t>SVS Mindestbeitrag</t>
  </si>
  <si>
    <t>SVS Beitrag lt. Vorschreibung</t>
  </si>
  <si>
    <t>…</t>
  </si>
  <si>
    <t>Tragen Sie in die nachfolgende Tabelle die Nettobeträge pro Monat (ohne Umsatzsteuer) für alle übrigen Betriebsausgaben ein…</t>
  </si>
  <si>
    <t>— Fixkosten</t>
  </si>
  <si>
    <t>= Deckungsbeitrag 2</t>
  </si>
  <si>
    <t>= Gewinn/Verlust vor Steuern</t>
  </si>
  <si>
    <t>— voraussichtliche Einkommensteuer</t>
  </si>
  <si>
    <t>= Ergebnis nach Steuern (Unternehmerlohn)</t>
  </si>
  <si>
    <t>= Verfügbares Einkommen</t>
  </si>
  <si>
    <t>+ Anzahl Betriebstage pro Monat</t>
  </si>
  <si>
    <t>+ Umsatz</t>
  </si>
  <si>
    <t>― Direkte bzw. variable Kosten</t>
  </si>
  <si>
    <t>= Deckungsbeitrag 1</t>
  </si>
  <si>
    <t>― Fixkosten</t>
  </si>
  <si>
    <t>= Betriebsergebnis (Deckungsbeitrag 2)</t>
  </si>
  <si>
    <t>― Zu erwartende Einkommensteuer</t>
  </si>
  <si>
    <t>= Ergebnis nach Steuer = Unternehmerlohn</t>
  </si>
  <si>
    <t>― Privatausgaben</t>
  </si>
  <si>
    <t>= Frei verfügbares Einkommen</t>
  </si>
  <si>
    <t>ARBEITSBLÄTTER</t>
  </si>
  <si>
    <t>EINGABEFELDER</t>
  </si>
  <si>
    <t>IMPRESSUM</t>
  </si>
  <si>
    <t>Lohn, Gehalt</t>
  </si>
  <si>
    <t>Familienbeihilfe, Kinderbetreuungsgeld</t>
  </si>
  <si>
    <t>Einkünfte aus Vermietung und Verpachtung</t>
  </si>
  <si>
    <t>Ausgaben für Kinder im selben Haushalt</t>
  </si>
  <si>
    <t>Umsatzerlöse (Produkt- bzw. Leistungsgruppen)</t>
  </si>
  <si>
    <r>
      <t>+</t>
    </r>
    <r>
      <rPr>
        <b/>
        <sz val="9"/>
        <rFont val="Arial"/>
        <family val="2"/>
      </rPr>
      <t xml:space="preserve"> Umsatzerlöse</t>
    </r>
  </si>
  <si>
    <r>
      <t xml:space="preserve">Zur Ermittlung des </t>
    </r>
    <r>
      <rPr>
        <b/>
        <i/>
        <sz val="9"/>
        <rFont val="Arial"/>
        <family val="2"/>
      </rPr>
      <t>Betriebsergebnisses</t>
    </r>
    <r>
      <rPr>
        <sz val="9"/>
        <rFont val="Arial"/>
        <family val="2"/>
      </rPr>
      <t xml:space="preserve"> dient der </t>
    </r>
    <r>
      <rPr>
        <b/>
        <i/>
        <sz val="9"/>
        <rFont val="Arial"/>
        <family val="2"/>
      </rPr>
      <t>Deckungsbeitrag 2</t>
    </r>
    <r>
      <rPr>
        <sz val="9"/>
        <rFont val="Arial"/>
        <family val="2"/>
      </rPr>
      <t xml:space="preserve">, also die </t>
    </r>
    <r>
      <rPr>
        <b/>
        <i/>
        <sz val="9"/>
        <rFont val="Arial"/>
        <family val="2"/>
      </rPr>
      <t>Differenz</t>
    </r>
    <r>
      <rPr>
        <sz val="9"/>
        <rFont val="Arial"/>
        <family val="2"/>
      </rPr>
      <t xml:space="preserve"> zwischen </t>
    </r>
    <r>
      <rPr>
        <b/>
        <i/>
        <sz val="9"/>
        <rFont val="Arial"/>
        <family val="2"/>
      </rPr>
      <t>Umsatz, variablen Kosten</t>
    </r>
    <r>
      <rPr>
        <sz val="9"/>
        <rFont val="Arial"/>
        <family val="2"/>
      </rPr>
      <t xml:space="preserve"> und </t>
    </r>
    <r>
      <rPr>
        <b/>
        <i/>
        <sz val="9"/>
        <rFont val="Arial"/>
        <family val="2"/>
      </rPr>
      <t>Fixkosten</t>
    </r>
    <r>
      <rPr>
        <sz val="9"/>
        <rFont val="Arial"/>
        <family val="2"/>
      </rPr>
      <t xml:space="preserve">. Das Ergebnis wird monatlich und jährlich bzw. als %-Wert dargestellt. Dieser Wert entspricht dem </t>
    </r>
    <r>
      <rPr>
        <b/>
        <i/>
        <sz val="9"/>
        <rFont val="Arial"/>
        <family val="2"/>
      </rPr>
      <t>Betriebsergebnis vor Steuern</t>
    </r>
    <r>
      <rPr>
        <sz val="9"/>
        <rFont val="Arial"/>
        <family val="2"/>
      </rPr>
      <t xml:space="preserve"> (bzw. der </t>
    </r>
    <r>
      <rPr>
        <b/>
        <i/>
        <sz val="9"/>
        <rFont val="Arial"/>
        <family val="2"/>
      </rPr>
      <t>Bemessungsgrundlage</t>
    </r>
    <r>
      <rPr>
        <sz val="9"/>
        <rFont val="Arial"/>
        <family val="2"/>
      </rPr>
      <t xml:space="preserve"> zur Ermittlung der Einkommensteuer).</t>
    </r>
  </si>
  <si>
    <r>
      <t xml:space="preserve">Danach wird der </t>
    </r>
    <r>
      <rPr>
        <b/>
        <i/>
        <sz val="9"/>
        <rFont val="Arial"/>
        <family val="2"/>
      </rPr>
      <t>Unternehmerlohn</t>
    </r>
    <r>
      <rPr>
        <sz val="9"/>
        <rFont val="Arial"/>
        <family val="2"/>
      </rPr>
      <t xml:space="preserve"> (= </t>
    </r>
    <r>
      <rPr>
        <b/>
        <i/>
        <sz val="9"/>
        <rFont val="Arial"/>
        <family val="2"/>
      </rPr>
      <t>Betriebsergebnis</t>
    </r>
    <r>
      <rPr>
        <sz val="9"/>
        <rFont val="Arial"/>
        <family val="2"/>
      </rPr>
      <t xml:space="preserve"> ― zu erwartende</t>
    </r>
    <r>
      <rPr>
        <b/>
        <i/>
        <sz val="9"/>
        <rFont val="Arial"/>
        <family val="2"/>
      </rPr>
      <t xml:space="preserve"> Einkommensteuer) </t>
    </r>
    <r>
      <rPr>
        <sz val="9"/>
        <rFont val="Arial"/>
        <family val="2"/>
      </rPr>
      <t>ermittelt.</t>
    </r>
  </si>
  <si>
    <r>
      <t xml:space="preserve">Nach Abzug der </t>
    </r>
    <r>
      <rPr>
        <b/>
        <i/>
        <sz val="9"/>
        <rFont val="Arial"/>
        <family val="2"/>
      </rPr>
      <t>Privatausgaben</t>
    </r>
    <r>
      <rPr>
        <sz val="9"/>
        <rFont val="Arial"/>
        <family val="2"/>
      </rPr>
      <t xml:space="preserve"> wird das </t>
    </r>
    <r>
      <rPr>
        <b/>
        <i/>
        <sz val="9"/>
        <rFont val="Arial"/>
        <family val="2"/>
      </rPr>
      <t>frei verfügbare Einkommen</t>
    </r>
    <r>
      <rPr>
        <sz val="9"/>
        <rFont val="Arial"/>
        <family val="2"/>
      </rPr>
      <t xml:space="preserve"> bestimmt.</t>
    </r>
  </si>
  <si>
    <r>
      <t xml:space="preserve">— direkte Kosten </t>
    </r>
    <r>
      <rPr>
        <i/>
        <sz val="9"/>
        <rFont val="Arial"/>
        <family val="2"/>
      </rPr>
      <t>(in % des Umsatzes)</t>
    </r>
  </si>
  <si>
    <r>
      <t>= Deckungsbeitrag 1</t>
    </r>
    <r>
      <rPr>
        <i/>
        <sz val="9"/>
        <rFont val="Arial"/>
        <family val="2"/>
      </rPr>
      <t xml:space="preserve"> (in % des Umsatzes)</t>
    </r>
  </si>
  <si>
    <r>
      <t xml:space="preserve">— Privatausgaben </t>
    </r>
    <r>
      <rPr>
        <i/>
        <sz val="9"/>
        <rFont val="Arial"/>
        <family val="2"/>
      </rPr>
      <t>(negatives Vorzeichen bei Eingabe)</t>
    </r>
  </si>
  <si>
    <r>
      <rPr>
        <sz val="9"/>
        <rFont val="Arial"/>
        <family val="2"/>
      </rPr>
      <t xml:space="preserve">Die </t>
    </r>
    <r>
      <rPr>
        <b/>
        <sz val="9"/>
        <rFont val="Arial"/>
        <family val="2"/>
      </rPr>
      <t xml:space="preserve">Unternehmenszahlen im Griff zu haben </t>
    </r>
    <r>
      <rPr>
        <sz val="9"/>
        <rFont val="Arial"/>
        <family val="2"/>
      </rPr>
      <t xml:space="preserve">ist eine </t>
    </r>
    <r>
      <rPr>
        <b/>
        <sz val="9"/>
        <rFont val="Arial"/>
        <family val="2"/>
      </rPr>
      <t xml:space="preserve">wesentliche Voraussetzung </t>
    </r>
    <r>
      <rPr>
        <sz val="9"/>
        <rFont val="Arial"/>
        <family val="2"/>
      </rPr>
      <t xml:space="preserve">für den </t>
    </r>
    <r>
      <rPr>
        <b/>
        <sz val="9"/>
        <rFont val="Arial"/>
        <family val="2"/>
      </rPr>
      <t xml:space="preserve">Erfolg Ihres Unternehmens.
</t>
    </r>
    <r>
      <rPr>
        <sz val="9"/>
        <rFont val="Arial"/>
        <family val="2"/>
      </rPr>
      <t xml:space="preserve">Machen Sie für Ihren Betrieb einen </t>
    </r>
    <r>
      <rPr>
        <b/>
        <sz val="9"/>
        <rFont val="Arial"/>
        <family val="2"/>
      </rPr>
      <t>Kassasturz</t>
    </r>
    <r>
      <rPr>
        <sz val="9"/>
        <rFont val="Arial"/>
        <family val="2"/>
      </rPr>
      <t xml:space="preserve"> im Bereich </t>
    </r>
    <r>
      <rPr>
        <b/>
        <sz val="9"/>
        <rFont val="Arial"/>
        <family val="2"/>
      </rPr>
      <t>Erlöse und Aufwendungen</t>
    </r>
    <r>
      <rPr>
        <sz val="9"/>
        <rFont val="Arial"/>
        <family val="2"/>
      </rPr>
      <t xml:space="preserve"> und kalkulieren Sie für Ihr Unternehmen eine Erfolgsprognose.</t>
    </r>
  </si>
  <si>
    <r>
      <t>Zur</t>
    </r>
    <r>
      <rPr>
        <b/>
        <sz val="9"/>
        <rFont val="Arial"/>
        <family val="2"/>
      </rPr>
      <t xml:space="preserve"> optimalen Nutzung</t>
    </r>
    <r>
      <rPr>
        <sz val="9"/>
        <rFont val="Arial"/>
        <family val="2"/>
      </rPr>
      <t xml:space="preserve"> des vorliegenden Tools wird die </t>
    </r>
    <r>
      <rPr>
        <b/>
        <sz val="9"/>
        <rFont val="Arial"/>
        <family val="2"/>
      </rPr>
      <t>Vorbereitung</t>
    </r>
    <r>
      <rPr>
        <sz val="9"/>
        <rFont val="Arial"/>
        <family val="2"/>
      </rPr>
      <t xml:space="preserve"> folgender </t>
    </r>
    <r>
      <rPr>
        <b/>
        <sz val="9"/>
        <rFont val="Arial"/>
        <family val="2"/>
      </rPr>
      <t xml:space="preserve">Unterlagen </t>
    </r>
    <r>
      <rPr>
        <sz val="9"/>
        <rFont val="Arial"/>
        <family val="2"/>
      </rPr>
      <t>(wenn zutreffend bzw. vorhanden)</t>
    </r>
    <r>
      <rPr>
        <b/>
        <sz val="9"/>
        <rFont val="Arial"/>
        <family val="2"/>
      </rPr>
      <t xml:space="preserve"> empfohlen:</t>
    </r>
  </si>
  <si>
    <r>
      <rPr>
        <b/>
        <sz val="9"/>
        <rFont val="Arial"/>
        <family val="2"/>
      </rPr>
      <t xml:space="preserve">Nehmen Sie Sich ausreichend Zeit zur Eingabe der erforderlichen Zahlen. </t>
    </r>
    <r>
      <rPr>
        <sz val="9"/>
        <rFont val="Arial"/>
        <family val="2"/>
      </rPr>
      <t>Das Tool wurde so entwickelt, dass Sie die Erfassung aller Daten jederzeit unterbrechen und zu einem beliebig späteren Zeitpunkt fortsetzen können. Die Arbeitsblätter können, wie gewohnt, über die Druckfunktion von Excel ausgedruckt werden.</t>
    </r>
  </si>
  <si>
    <r>
      <t xml:space="preserve">Im Arbeitsblatt </t>
    </r>
    <r>
      <rPr>
        <b/>
        <sz val="9"/>
        <rFont val="Arial"/>
        <family val="2"/>
      </rPr>
      <t>"Umsatz+Kosten"</t>
    </r>
    <r>
      <rPr>
        <sz val="9"/>
        <rFont val="Arial"/>
        <family val="2"/>
      </rPr>
      <t xml:space="preserve"> werden sämtliche Erlöse und die damit verbunden, direkt zurechenbaren Kosten erfasst.</t>
    </r>
  </si>
  <si>
    <r>
      <t xml:space="preserve">Im Arbeitsblatt </t>
    </r>
    <r>
      <rPr>
        <b/>
        <sz val="9"/>
        <rFont val="Arial"/>
        <family val="2"/>
      </rPr>
      <t>"Privatausgaben"</t>
    </r>
    <r>
      <rPr>
        <sz val="9"/>
        <rFont val="Arial"/>
        <family val="2"/>
      </rPr>
      <t xml:space="preserve"> werden sämtliche Ausgaben für die private Lebensführung erfasst ("Haushaltsbudget"). Dabei wird auf die Nebenberechnung </t>
    </r>
    <r>
      <rPr>
        <b/>
        <sz val="9"/>
        <rFont val="Arial"/>
        <family val="2"/>
      </rPr>
      <t>"Kfz"</t>
    </r>
    <r>
      <rPr>
        <sz val="9"/>
        <rFont val="Arial"/>
        <family val="2"/>
      </rPr>
      <t xml:space="preserve"> verwiesen, in der für diesen Bereich die detaillierte Kostenerfassung erfolgt.</t>
    </r>
  </si>
  <si>
    <r>
      <t xml:space="preserve">Im Arbeitsblatt </t>
    </r>
    <r>
      <rPr>
        <b/>
        <sz val="9"/>
        <rFont val="Arial"/>
        <family val="2"/>
      </rPr>
      <t>"Kfz"</t>
    </r>
    <r>
      <rPr>
        <sz val="9"/>
        <rFont val="Arial"/>
        <family val="2"/>
      </rPr>
      <t xml:space="preserve"> erfolgt die detaillierte Berechnung der Kosten für zum Teil oder zur Gänze betrieblich genutzte Kfz. Die Summe der Kfz-Kosten wird dabei in die Tabelle </t>
    </r>
    <r>
      <rPr>
        <b/>
        <sz val="9"/>
        <rFont val="Arial"/>
        <family val="2"/>
      </rPr>
      <t>"Fixkosten"</t>
    </r>
    <r>
      <rPr>
        <sz val="9"/>
        <rFont val="Arial"/>
        <family val="2"/>
      </rPr>
      <t xml:space="preserve"> automatisch übernommen.</t>
    </r>
  </si>
  <si>
    <r>
      <t>Im Arbeitsblatt "</t>
    </r>
    <r>
      <rPr>
        <b/>
        <sz val="9"/>
        <rFont val="Arial"/>
        <family val="2"/>
      </rPr>
      <t>Ergebnis"</t>
    </r>
    <r>
      <rPr>
        <sz val="9"/>
        <rFont val="Arial"/>
        <family val="2"/>
      </rPr>
      <t xml:space="preserve"> werden folgende Auswertungen dargestellt:
- Berechnung der Umsätze, Betriebsausgaben, Personal- und Kfz-Kosten sowie der Privatausgaben
- Berechnung der Deckungsbeiträge 1 und 2
- Betriebsergebnis vor und nach Steuern und verfügbares Einkommen</t>
    </r>
  </si>
  <si>
    <r>
      <t xml:space="preserve">Im Arbeitsblatt </t>
    </r>
    <r>
      <rPr>
        <b/>
        <sz val="9"/>
        <rFont val="Arial"/>
        <family val="2"/>
      </rPr>
      <t>"Szenario"</t>
    </r>
    <r>
      <rPr>
        <sz val="9"/>
        <rFont val="Arial"/>
        <family val="2"/>
      </rPr>
      <t xml:space="preserve"> können folgende Varianten errechnet werden:
- Auswirkungen auf das Betriebsergebnis und das Einkommen bei Änderung des Umsatzes
- Auswirkung von Änderungen der direkten Kosten bzw. des Deckungsbeitrages auf das Betriebsergebnis
- Auswirkungen von Änderungen der Betriebsausgaben oder der Privatausgaben auf das verfügbare Einkommen</t>
    </r>
  </si>
  <si>
    <r>
      <t xml:space="preserve">In diese Felder sind Zahlen oder Text gemäß Beschreibung einzugeben. Geben Sie alle Beträge als </t>
    </r>
    <r>
      <rPr>
        <b/>
        <sz val="9"/>
        <rFont val="Arial"/>
        <family val="2"/>
      </rPr>
      <t>Netto-Beträge</t>
    </r>
    <r>
      <rPr>
        <sz val="9"/>
        <rFont val="Arial"/>
        <family val="2"/>
      </rPr>
      <t xml:space="preserve"> ein und </t>
    </r>
    <r>
      <rPr>
        <b/>
        <sz val="9"/>
        <rFont val="Arial"/>
        <family val="2"/>
      </rPr>
      <t>achten Sie auf die Vorzeichen (+ / ―)</t>
    </r>
    <r>
      <rPr>
        <sz val="9"/>
        <rFont val="Arial"/>
        <family val="2"/>
      </rPr>
      <t>.</t>
    </r>
  </si>
  <si>
    <r>
      <t xml:space="preserve">In diesen Feldern werden </t>
    </r>
    <r>
      <rPr>
        <b/>
        <sz val="9"/>
        <rFont val="Arial"/>
        <family val="2"/>
      </rPr>
      <t>automatisch berechnete Werte</t>
    </r>
    <r>
      <rPr>
        <sz val="9"/>
        <rFont val="Arial"/>
        <family val="2"/>
      </rPr>
      <t xml:space="preserve"> dargestellt (z.B. Monats- auf Jahreswert, Summen, Prozentsätze). Es sind nur die Eingabefelder beschreibbar, womit sichergestellt ist, dass Formeln nicht versehentlich überschrieben werden.</t>
    </r>
  </si>
  <si>
    <r>
      <t>Kommentare</t>
    </r>
    <r>
      <rPr>
        <sz val="9"/>
        <rFont val="Arial"/>
        <family val="2"/>
      </rPr>
      <t xml:space="preserve"> (mit einem roten Eck rechts oben in der Zellenecke) geben Ihnen </t>
    </r>
    <r>
      <rPr>
        <b/>
        <sz val="9"/>
        <rFont val="Arial"/>
        <family val="2"/>
      </rPr>
      <t>zusätzliche Hilfestellung</t>
    </r>
    <r>
      <rPr>
        <sz val="9"/>
        <rFont val="Arial"/>
        <family val="2"/>
      </rPr>
      <t xml:space="preserve"> beim Ausfüllen.</t>
    </r>
  </si>
  <si>
    <t>-  Einnahmen-Ausgaben-Rechnung</t>
  </si>
  <si>
    <t>-  Gewinn- und Verlustrechnung</t>
  </si>
  <si>
    <t>-  Anlagenverzeichnis</t>
  </si>
  <si>
    <t>-  Lohn- und Gehaltsabrechnungen</t>
  </si>
  <si>
    <t>-  Unterlagen für private Ausgaben</t>
  </si>
  <si>
    <r>
      <t xml:space="preserve">Tragen Sie in die nachfolgende Tabelle die Kosten für den Betrieb eines KFZ ein.
</t>
    </r>
    <r>
      <rPr>
        <i/>
        <sz val="9"/>
        <rFont val="Arial"/>
        <family val="2"/>
      </rPr>
      <t>Bei Verwendung mehrerer KFZ summieren Sie einfach die jeweiligen Kosten.</t>
    </r>
  </si>
  <si>
    <r>
      <rPr>
        <sz val="9"/>
        <rFont val="Arial"/>
        <family val="2"/>
      </rPr>
      <t xml:space="preserve">Mit der folgenden Auswertung wird aus den Angaben im </t>
    </r>
    <r>
      <rPr>
        <b/>
        <sz val="9"/>
        <rFont val="Arial"/>
        <family val="2"/>
      </rPr>
      <t xml:space="preserve">Arbeitsblatt "Umsatz + Aufwand" </t>
    </r>
    <r>
      <rPr>
        <sz val="9"/>
        <rFont val="Arial"/>
        <family val="2"/>
      </rPr>
      <t>der sog.</t>
    </r>
    <r>
      <rPr>
        <b/>
        <sz val="9"/>
        <rFont val="Arial"/>
        <family val="2"/>
      </rPr>
      <t xml:space="preserve"> </t>
    </r>
    <r>
      <rPr>
        <b/>
        <i/>
        <sz val="9"/>
        <rFont val="Arial"/>
        <family val="2"/>
      </rPr>
      <t>Deckungsbeitrag 1</t>
    </r>
    <r>
      <rPr>
        <b/>
        <sz val="9"/>
        <rFont val="Arial"/>
        <family val="2"/>
      </rPr>
      <t xml:space="preserve"> </t>
    </r>
    <r>
      <rPr>
        <sz val="9"/>
        <rFont val="Arial"/>
        <family val="2"/>
      </rPr>
      <t>ermittelt</t>
    </r>
    <r>
      <rPr>
        <b/>
        <sz val="9"/>
        <rFont val="Arial"/>
        <family val="2"/>
      </rPr>
      <t xml:space="preserve">.
</t>
    </r>
    <r>
      <rPr>
        <sz val="9"/>
        <rFont val="Arial"/>
        <family val="2"/>
      </rPr>
      <t>Das ist</t>
    </r>
    <r>
      <rPr>
        <b/>
        <sz val="9"/>
        <rFont val="Arial"/>
        <family val="2"/>
      </rPr>
      <t xml:space="preserve"> die </t>
    </r>
    <r>
      <rPr>
        <sz val="9"/>
        <rFont val="Arial"/>
        <family val="2"/>
      </rPr>
      <t xml:space="preserve">die </t>
    </r>
    <r>
      <rPr>
        <b/>
        <sz val="9"/>
        <rFont val="Arial"/>
        <family val="2"/>
      </rPr>
      <t>Differenz zwischen Erlösen und direkten bzw. variablen Kosten</t>
    </r>
    <r>
      <rPr>
        <sz val="9"/>
        <rFont val="Arial"/>
        <family val="2"/>
      </rPr>
      <t xml:space="preserve">. Dieser Betrag dient zur Deckung der </t>
    </r>
    <r>
      <rPr>
        <b/>
        <sz val="9"/>
        <rFont val="Arial"/>
        <family val="2"/>
      </rPr>
      <t>Fixkosten</t>
    </r>
    <r>
      <rPr>
        <sz val="9"/>
        <rFont val="Arial"/>
        <family val="2"/>
      </rPr>
      <t>.
Das Ergebnis wird jeweils monatlich und jährlich bzw. als %-Satz dargestellt.</t>
    </r>
  </si>
  <si>
    <t>Hier kann ein Szenario auf Basis der bereits eingegebenen Daten ermittelt werden…</t>
  </si>
  <si>
    <t>MITARBEITER:INNEN</t>
  </si>
  <si>
    <r>
      <t xml:space="preserve">Im Arbeitsblatt </t>
    </r>
    <r>
      <rPr>
        <b/>
        <sz val="9"/>
        <rFont val="Arial"/>
        <family val="2"/>
      </rPr>
      <t>"Fixkosten"</t>
    </r>
    <r>
      <rPr>
        <sz val="9"/>
        <rFont val="Arial"/>
        <family val="2"/>
      </rPr>
      <t xml:space="preserve"> wird der sonstige betriebliche Aufwand erfasst. Dabei werden die in den Tool-Arbeitsblättern </t>
    </r>
    <r>
      <rPr>
        <b/>
        <sz val="9"/>
        <rFont val="Arial"/>
        <family val="2"/>
      </rPr>
      <t>"Mitarbeiter|innen" oder "Kfz"</t>
    </r>
    <r>
      <rPr>
        <sz val="9"/>
        <rFont val="Arial"/>
        <family val="2"/>
      </rPr>
      <t xml:space="preserve"> erfassten Werte übernommen.</t>
    </r>
  </si>
  <si>
    <r>
      <t xml:space="preserve">Im Arbeitsblatt </t>
    </r>
    <r>
      <rPr>
        <b/>
        <sz val="9"/>
        <rFont val="Arial"/>
        <family val="2"/>
      </rPr>
      <t>"Mitarbeiter|innen"</t>
    </r>
    <r>
      <rPr>
        <sz val="9"/>
        <rFont val="Arial"/>
        <family val="2"/>
      </rPr>
      <t xml:space="preserve"> werden die Bruttokosten (Löhne und Gehälter) für Arbeiter|innen, Angestellte und freie Dienstnehmer|innen erfasst. Darüberhinaus erfolgt eine detaillierte Aufschlüsselung der Lohn- und Gehaltsnebenkosten. Die Summe der Personalkosten wird dabei in die Tabelle </t>
    </r>
    <r>
      <rPr>
        <b/>
        <sz val="9"/>
        <rFont val="Arial"/>
        <family val="2"/>
      </rPr>
      <t>"Fixkosten"</t>
    </r>
    <r>
      <rPr>
        <sz val="9"/>
        <rFont val="Arial"/>
        <family val="2"/>
      </rPr>
      <t xml:space="preserve"> automatisch übernommen.</t>
    </r>
  </si>
  <si>
    <r>
      <t xml:space="preserve">In diese Felder werden zuvor eingegebene </t>
    </r>
    <r>
      <rPr>
        <b/>
        <sz val="9"/>
        <rFont val="Arial"/>
        <family val="2"/>
      </rPr>
      <t>Werte automatisch übernommen</t>
    </r>
    <r>
      <rPr>
        <sz val="9"/>
        <rFont val="Arial"/>
        <family val="2"/>
      </rPr>
      <t xml:space="preserve"> (z.B. aus den Tool-Blättern "</t>
    </r>
    <r>
      <rPr>
        <b/>
        <sz val="9"/>
        <rFont val="Arial"/>
        <family val="2"/>
      </rPr>
      <t>Mitarbeiter|innen</t>
    </r>
    <r>
      <rPr>
        <sz val="9"/>
        <rFont val="Arial"/>
        <family val="2"/>
      </rPr>
      <t>", "</t>
    </r>
    <r>
      <rPr>
        <b/>
        <sz val="9"/>
        <rFont val="Arial"/>
        <family val="2"/>
      </rPr>
      <t>Kfz</t>
    </r>
    <r>
      <rPr>
        <sz val="9"/>
        <rFont val="Arial"/>
        <family val="2"/>
      </rPr>
      <t>", "</t>
    </r>
    <r>
      <rPr>
        <b/>
        <sz val="9"/>
        <rFont val="Arial"/>
        <family val="2"/>
      </rPr>
      <t>Privatausgaben</t>
    </r>
    <r>
      <rPr>
        <sz val="9"/>
        <rFont val="Arial"/>
        <family val="2"/>
      </rPr>
      <t>").</t>
    </r>
  </si>
  <si>
    <r>
      <rPr>
        <b/>
        <sz val="9"/>
        <rFont val="Arial"/>
        <family val="2"/>
      </rPr>
      <t xml:space="preserve">Medieninhaber und Herausgeber: </t>
    </r>
    <r>
      <rPr>
        <sz val="9"/>
        <rFont val="Arial"/>
        <family val="2"/>
      </rPr>
      <t xml:space="preserve">Wirtschaftskammer Österreich, Wiedner Hauptstrasse 63, 1045 Wien. Alle Rechte vorbehalten.
</t>
    </r>
    <r>
      <rPr>
        <b/>
        <sz val="9"/>
        <rFont val="Arial"/>
        <family val="2"/>
      </rPr>
      <t xml:space="preserve">Projektleitung: </t>
    </r>
    <r>
      <rPr>
        <sz val="9"/>
        <rFont val="Arial"/>
        <family val="2"/>
      </rPr>
      <t xml:space="preserve">Mag. Claudia Scarimbolo, E-Mail: claudia.scarimbolo@wko.at
</t>
    </r>
    <r>
      <rPr>
        <b/>
        <sz val="9"/>
        <rFont val="Arial"/>
        <family val="2"/>
      </rPr>
      <t xml:space="preserve">Datenschutzhinweise: </t>
    </r>
    <r>
      <rPr>
        <sz val="9"/>
        <rFont val="Arial"/>
        <family val="2"/>
      </rPr>
      <t xml:space="preserve">Die in den vorliegenden Kalkulationsblättern dargestellten Berechnungen erfolgen auf der Grundlage der Angaben des Benutzers und stellen, reine Näherungsrechnungen dar. Keinesfalls sind die Berechnungen als endgültig zu betrachten, sondern haben nur informativen Charakter. Die WKO übernimmt keinerlei Gewähr für Aktualität, Richtigkeit, Vollständigkeit oder Qualität der bereitgestellten Informationen sowie der zur Berechnung von Summen und/oder Prozentsätzen herangezogenen Werte. Haftungsansprüche gegen die WKO, die sich auf Schäden materieller oder ideeller Art beziehen, welche durch die Nutzung der dargebotenen Informationen bzw. durch die Nutzung fehlerhafter und unvollständiger Informationen verursacht wurden, sind grundsätzlich ausgeschlossen, sofern seitens der WKO kein nachweislich vorsätzliches oder grob fahrlässiges Verschulden vorliegt. Entsprechend der jeweils geltenden Datenschutzbestimmungen stellt dieWKO fest, dass dieses Tool keinerlei Funtionalität zur Datenweitergabe besitzt (online/offline). Demnach werden sämtliche vom Nutzer eingegebenen Daten ausschließlich auf einem lokalen Datenträger des Nutzers, wenn vom Nutzer gewünscht, gespeichert. Eine online Verbindung zwischen diesem Tool und der WKO bzw. allfälligen (Auftrags-)Datenverarbeitern besteht nicht,
https://www.wko.at/datenschutzerklaerung
</t>
    </r>
    <r>
      <rPr>
        <b/>
        <sz val="9"/>
        <rFont val="Arial"/>
        <family val="2"/>
      </rPr>
      <t>Förder- und Unterstützungsangebote zu betriebswirtschaftlichen Themen, Finanzierungsmodellen, Bonitätsmanagement, Kalkulationstools, Zukunftsmärkten:</t>
    </r>
    <r>
      <rPr>
        <sz val="9"/>
        <rFont val="Arial"/>
        <family val="2"/>
      </rPr>
      <t xml:space="preserve"> https://www.wko.at/finanzierung/kalkulation-unternehmenssicherung</t>
    </r>
  </si>
  <si>
    <t>Kosten KfZ lt. Berechnung aus Blatt "KfZ"</t>
  </si>
  <si>
    <t>ZAHLEN IM GRIFF 2025 | Mitarbeiter:innen</t>
  </si>
  <si>
    <t>ZAHLEN IM GRIFF 2025| Kfz</t>
  </si>
  <si>
    <t>ZAHLEN IM GRIFF 2025 | Szenario</t>
  </si>
  <si>
    <t>ZAHLEN IM GRIFF 2025 | Ergebnis</t>
  </si>
  <si>
    <t>ZAHLEN IM GRIFF 2025 | Benutzerhinweise &amp; Informationen</t>
  </si>
  <si>
    <t>ZAHLEN IM GRIFF 2025 | Umsatz + Aufwand</t>
  </si>
  <si>
    <t>ZAHLEN IM GRIFF 2025 | Fixkosten</t>
  </si>
  <si>
    <t>Weitere…</t>
  </si>
  <si>
    <t>ZAHLEN IM GRIFF 2025 | Privatausgaben</t>
  </si>
  <si>
    <t>Tragen Sie in die nachfolgende Tabelle die Monatsbeträge für Ihre privates Haushaltsbudget ein.</t>
  </si>
  <si>
    <t>Ergebnis Privatausgaben (über Unternehmen zu decken)</t>
  </si>
  <si>
    <t>DB</t>
  </si>
  <si>
    <t>SV lfd</t>
  </si>
  <si>
    <t>SV SZ</t>
  </si>
  <si>
    <r>
      <t xml:space="preserve">Tragen Sie in die nachfolgende Tabelle Ihre Personalkosten für Arbeiter|innen, Angestellte bzw. freie Dienstnehmer|innen ein.
</t>
    </r>
    <r>
      <rPr>
        <i/>
        <sz val="9"/>
        <rFont val="Arial"/>
        <family val="2"/>
      </rPr>
      <t>Jeweils aktuelle Werte können unter "sozialversicherung.at" abgerufen werden.</t>
    </r>
    <r>
      <rPr>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</si>
</sst>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0.0%"/>
    <numFmt numFmtId="165" formatCode="&quot;€&quot;\ #,##0.00"/>
  </numFmts>
  <fonts count="21" x14ac:knownFonts="1">
    <font>
      <sz val="10"/>
      <name val="Arial"/>
    </font>
    <font>
      <sz val="10"/>
      <name val="Arial"/>
      <family val="2"/>
    </font>
    <font>
      <b/>
      <sz val="9"/>
      <name val="Arial"/>
      <family val="2"/>
    </font>
    <font>
      <i/>
      <sz val="10"/>
      <name val="Arial"/>
      <family val="2"/>
    </font>
    <font>
      <b/>
      <sz val="9"/>
      <color indexed="81"/>
      <name val="Arial"/>
      <family val="2"/>
    </font>
    <font>
      <sz val="9"/>
      <color indexed="81"/>
      <name val="Arial"/>
      <family val="2"/>
    </font>
    <font>
      <sz val="9"/>
      <name val="Arial"/>
      <family val="2"/>
    </font>
    <font>
      <b/>
      <sz val="10"/>
      <color indexed="9"/>
      <name val="Arial"/>
      <family val="2"/>
    </font>
    <font>
      <b/>
      <i/>
      <sz val="9"/>
      <name val="Arial"/>
      <family val="2"/>
    </font>
    <font>
      <i/>
      <sz val="9"/>
      <name val="Arial"/>
      <family val="2"/>
    </font>
    <font>
      <u/>
      <sz val="9"/>
      <color indexed="12"/>
      <name val="Arial"/>
      <family val="2"/>
    </font>
    <font>
      <sz val="10"/>
      <color indexed="9"/>
      <name val="Arial"/>
      <family val="2"/>
    </font>
    <font>
      <i/>
      <sz val="9"/>
      <color indexed="81"/>
      <name val="Arial"/>
      <family val="2"/>
    </font>
    <font>
      <b/>
      <sz val="9"/>
      <color indexed="9"/>
      <name val="Arial"/>
      <family val="2"/>
    </font>
    <font>
      <sz val="9"/>
      <color indexed="9"/>
      <name val="Arial"/>
      <family val="2"/>
    </font>
    <font>
      <b/>
      <sz val="9"/>
      <color indexed="22"/>
      <name val="Arial"/>
      <family val="2"/>
    </font>
    <font>
      <b/>
      <i/>
      <sz val="9"/>
      <color indexed="10"/>
      <name val="Arial"/>
      <family val="2"/>
    </font>
    <font>
      <sz val="12"/>
      <color rgb="FFFF0000"/>
      <name val="Wingdings 3"/>
      <family val="1"/>
      <charset val="2"/>
    </font>
    <font>
      <b/>
      <sz val="14"/>
      <name val="Wingdings"/>
      <charset val="2"/>
    </font>
    <font>
      <b/>
      <sz val="9"/>
      <color rgb="FFFF0000"/>
      <name val="Arial"/>
      <family val="2"/>
    </font>
    <font>
      <sz val="9"/>
      <color indexed="81"/>
      <name val="Segoe UI"/>
      <family val="2"/>
    </font>
  </fonts>
  <fills count="11">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62"/>
        <bgColor indexed="64"/>
      </patternFill>
    </fill>
    <fill>
      <patternFill patternType="solid">
        <fgColor indexed="51"/>
        <bgColor indexed="64"/>
      </patternFill>
    </fill>
    <fill>
      <patternFill patternType="solid">
        <fgColor indexed="60"/>
        <bgColor indexed="64"/>
      </patternFill>
    </fill>
    <fill>
      <patternFill patternType="solid">
        <fgColor indexed="21"/>
        <bgColor indexed="64"/>
      </patternFill>
    </fill>
    <fill>
      <patternFill patternType="solid">
        <fgColor theme="0" tint="-0.14999847407452621"/>
        <bgColor indexed="64"/>
      </patternFill>
    </fill>
    <fill>
      <patternFill patternType="solid">
        <fgColor theme="0" tint="-0.14999847407452621"/>
        <bgColor indexed="22"/>
      </patternFill>
    </fill>
  </fills>
  <borders count="33">
    <border>
      <left/>
      <right/>
      <top/>
      <bottom/>
      <diagonal/>
    </border>
    <border>
      <left style="thin">
        <color indexed="55"/>
      </left>
      <right style="thin">
        <color indexed="55"/>
      </right>
      <top style="thin">
        <color indexed="55"/>
      </top>
      <bottom style="thin">
        <color indexed="55"/>
      </bottom>
      <diagonal/>
    </border>
    <border>
      <left/>
      <right/>
      <top style="thin">
        <color indexed="55"/>
      </top>
      <bottom/>
      <diagonal/>
    </border>
    <border>
      <left/>
      <right/>
      <top/>
      <bottom style="thin">
        <color indexed="55"/>
      </bottom>
      <diagonal/>
    </border>
    <border>
      <left style="thin">
        <color indexed="55"/>
      </left>
      <right/>
      <top/>
      <bottom/>
      <diagonal/>
    </border>
    <border>
      <left/>
      <right style="thin">
        <color indexed="55"/>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style="thin">
        <color indexed="55"/>
      </left>
      <right/>
      <top style="thin">
        <color indexed="55"/>
      </top>
      <bottom style="thin">
        <color indexed="55"/>
      </bottom>
      <diagonal/>
    </border>
    <border>
      <left/>
      <right/>
      <top/>
      <bottom style="medium">
        <color indexed="55"/>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55"/>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55"/>
      </top>
      <bottom/>
      <diagonal/>
    </border>
    <border>
      <left/>
      <right style="thin">
        <color indexed="64"/>
      </right>
      <top style="thin">
        <color indexed="55"/>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2"/>
      </right>
      <top style="thin">
        <color indexed="64"/>
      </top>
      <bottom style="thin">
        <color indexed="55"/>
      </bottom>
      <diagonal/>
    </border>
    <border>
      <left style="thin">
        <color indexed="22"/>
      </left>
      <right style="thin">
        <color indexed="64"/>
      </right>
      <top style="thin">
        <color indexed="64"/>
      </top>
      <bottom style="thin">
        <color indexed="55"/>
      </bottom>
      <diagonal/>
    </border>
    <border>
      <left style="thin">
        <color indexed="64"/>
      </left>
      <right/>
      <top/>
      <bottom style="thin">
        <color indexed="22"/>
      </bottom>
      <diagonal/>
    </border>
    <border>
      <left style="thin">
        <color indexed="55"/>
      </left>
      <right style="thin">
        <color indexed="64"/>
      </right>
      <top/>
      <bottom/>
      <diagonal/>
    </border>
    <border>
      <left style="thin">
        <color indexed="64"/>
      </left>
      <right/>
      <top style="thin">
        <color indexed="22"/>
      </top>
      <bottom/>
      <diagonal/>
    </border>
    <border>
      <left/>
      <right style="thin">
        <color rgb="FFFF0000"/>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10" fillId="0" borderId="0" applyNumberFormat="0" applyFill="0" applyBorder="0" applyAlignment="0" applyProtection="0">
      <alignment vertical="top"/>
      <protection locked="0"/>
    </xf>
    <xf numFmtId="44" fontId="1" fillId="0" borderId="0" applyFont="0" applyFill="0" applyBorder="0" applyAlignment="0" applyProtection="0"/>
  </cellStyleXfs>
  <cellXfs count="276">
    <xf numFmtId="0" fontId="0" fillId="0" borderId="0" xfId="0"/>
    <xf numFmtId="0" fontId="2" fillId="2" borderId="0" xfId="0" applyFont="1" applyFill="1" applyAlignment="1" applyProtection="1">
      <alignment vertical="top"/>
      <protection hidden="1"/>
    </xf>
    <xf numFmtId="0" fontId="2" fillId="2" borderId="0" xfId="0" applyFont="1" applyFill="1" applyAlignment="1" applyProtection="1">
      <alignment horizontal="right" vertical="top"/>
      <protection hidden="1"/>
    </xf>
    <xf numFmtId="0" fontId="0" fillId="2" borderId="0" xfId="0" applyFill="1" applyAlignment="1" applyProtection="1">
      <alignment vertical="top"/>
      <protection hidden="1"/>
    </xf>
    <xf numFmtId="4" fontId="0" fillId="2" borderId="0" xfId="0" applyNumberFormat="1" applyFill="1" applyAlignment="1" applyProtection="1">
      <alignment horizontal="right" vertical="top"/>
      <protection hidden="1"/>
    </xf>
    <xf numFmtId="164" fontId="3" fillId="2" borderId="0" xfId="0" applyNumberFormat="1" applyFont="1" applyFill="1" applyAlignment="1" applyProtection="1">
      <alignment vertical="top"/>
      <protection hidden="1"/>
    </xf>
    <xf numFmtId="3" fontId="6" fillId="2" borderId="0" xfId="0" applyNumberFormat="1" applyFont="1" applyFill="1" applyAlignment="1" applyProtection="1">
      <alignment horizontal="right" vertical="top"/>
      <protection hidden="1"/>
    </xf>
    <xf numFmtId="0" fontId="6" fillId="2" borderId="0" xfId="0" applyFont="1" applyFill="1" applyAlignment="1" applyProtection="1">
      <alignment horizontal="right" vertical="top"/>
      <protection hidden="1"/>
    </xf>
    <xf numFmtId="4" fontId="3" fillId="2" borderId="0" xfId="0" applyNumberFormat="1" applyFont="1" applyFill="1" applyAlignment="1" applyProtection="1">
      <alignment horizontal="right" vertical="top"/>
      <protection hidden="1"/>
    </xf>
    <xf numFmtId="0" fontId="0" fillId="2" borderId="0" xfId="0" applyFill="1" applyAlignment="1" applyProtection="1">
      <alignment horizontal="right" vertical="top"/>
      <protection hidden="1"/>
    </xf>
    <xf numFmtId="0" fontId="6" fillId="2" borderId="0" xfId="0" applyFont="1" applyFill="1" applyAlignment="1" applyProtection="1">
      <alignment horizontal="left" vertical="center"/>
      <protection hidden="1"/>
    </xf>
    <xf numFmtId="0" fontId="6" fillId="2" borderId="0" xfId="0" applyFont="1" applyFill="1" applyAlignment="1" applyProtection="1">
      <alignment vertical="top"/>
      <protection hidden="1"/>
    </xf>
    <xf numFmtId="0" fontId="0" fillId="0" borderId="0" xfId="0" applyAlignment="1" applyProtection="1">
      <alignment vertical="top"/>
      <protection hidden="1"/>
    </xf>
    <xf numFmtId="0" fontId="0" fillId="2" borderId="0" xfId="0" applyFill="1" applyAlignment="1" applyProtection="1">
      <alignment horizontal="left" vertical="top"/>
      <protection hidden="1"/>
    </xf>
    <xf numFmtId="0" fontId="6" fillId="2" borderId="0" xfId="0" applyFont="1" applyFill="1" applyAlignment="1" applyProtection="1">
      <alignment horizontal="left" vertical="top"/>
      <protection hidden="1"/>
    </xf>
    <xf numFmtId="0" fontId="2" fillId="3" borderId="4" xfId="0" applyFont="1" applyFill="1" applyBorder="1" applyAlignment="1" applyProtection="1">
      <alignment horizontal="right" vertical="top"/>
      <protection hidden="1"/>
    </xf>
    <xf numFmtId="0" fontId="2" fillId="9" borderId="5" xfId="0" applyFont="1" applyFill="1" applyBorder="1" applyAlignment="1" applyProtection="1">
      <alignment horizontal="right" vertical="top"/>
      <protection hidden="1"/>
    </xf>
    <xf numFmtId="0" fontId="6" fillId="2" borderId="0" xfId="0" applyFont="1" applyFill="1" applyAlignment="1" applyProtection="1">
      <alignment vertical="center"/>
      <protection hidden="1"/>
    </xf>
    <xf numFmtId="0" fontId="2" fillId="2" borderId="0" xfId="0" applyFont="1" applyFill="1" applyAlignment="1" applyProtection="1">
      <alignment vertical="center"/>
      <protection hidden="1"/>
    </xf>
    <xf numFmtId="4" fontId="6" fillId="2" borderId="0" xfId="0" applyNumberFormat="1" applyFont="1" applyFill="1" applyAlignment="1" applyProtection="1">
      <alignment horizontal="right" vertical="top"/>
      <protection hidden="1"/>
    </xf>
    <xf numFmtId="4" fontId="9" fillId="2" borderId="0" xfId="0" applyNumberFormat="1" applyFont="1" applyFill="1" applyAlignment="1" applyProtection="1">
      <alignment horizontal="right" vertical="top"/>
      <protection hidden="1"/>
    </xf>
    <xf numFmtId="164" fontId="9" fillId="2" borderId="0" xfId="0" applyNumberFormat="1" applyFont="1" applyFill="1" applyAlignment="1" applyProtection="1">
      <alignment vertical="top"/>
      <protection hidden="1"/>
    </xf>
    <xf numFmtId="0" fontId="6" fillId="2" borderId="0" xfId="0" applyFont="1" applyFill="1" applyAlignment="1" applyProtection="1">
      <alignment horizontal="center" vertical="top"/>
      <protection hidden="1"/>
    </xf>
    <xf numFmtId="43" fontId="6" fillId="2" borderId="0" xfId="0" applyNumberFormat="1" applyFont="1" applyFill="1" applyAlignment="1" applyProtection="1">
      <alignment vertical="center"/>
      <protection hidden="1"/>
    </xf>
    <xf numFmtId="0" fontId="6" fillId="2" borderId="0" xfId="0" applyFont="1" applyFill="1" applyAlignment="1" applyProtection="1">
      <alignment vertical="top" wrapText="1"/>
      <protection hidden="1"/>
    </xf>
    <xf numFmtId="43" fontId="2" fillId="2" borderId="0" xfId="0" applyNumberFormat="1" applyFont="1" applyFill="1" applyAlignment="1" applyProtection="1">
      <alignment vertical="center"/>
      <protection hidden="1"/>
    </xf>
    <xf numFmtId="43" fontId="8" fillId="2" borderId="0" xfId="0" applyNumberFormat="1" applyFont="1" applyFill="1" applyAlignment="1" applyProtection="1">
      <alignment vertical="center"/>
      <protection hidden="1"/>
    </xf>
    <xf numFmtId="43" fontId="9" fillId="2" borderId="0" xfId="0" applyNumberFormat="1" applyFont="1" applyFill="1" applyAlignment="1" applyProtection="1">
      <alignment vertical="center"/>
      <protection hidden="1"/>
    </xf>
    <xf numFmtId="43" fontId="2" fillId="9" borderId="13" xfId="0" applyNumberFormat="1" applyFont="1" applyFill="1" applyBorder="1" applyAlignment="1" applyProtection="1">
      <alignment horizontal="center" vertical="center"/>
      <protection hidden="1"/>
    </xf>
    <xf numFmtId="43" fontId="2" fillId="9" borderId="14" xfId="0" applyNumberFormat="1" applyFont="1" applyFill="1" applyBorder="1" applyAlignment="1" applyProtection="1">
      <alignment horizontal="left" vertical="center"/>
      <protection hidden="1"/>
    </xf>
    <xf numFmtId="43" fontId="2" fillId="9" borderId="0" xfId="0" applyNumberFormat="1" applyFont="1" applyFill="1" applyAlignment="1" applyProtection="1">
      <alignment horizontal="left" vertical="center"/>
      <protection hidden="1"/>
    </xf>
    <xf numFmtId="43" fontId="2" fillId="9" borderId="0" xfId="0" applyNumberFormat="1" applyFont="1" applyFill="1" applyAlignment="1" applyProtection="1">
      <alignment horizontal="center" vertical="center"/>
      <protection hidden="1"/>
    </xf>
    <xf numFmtId="43" fontId="2" fillId="9" borderId="0" xfId="0" applyNumberFormat="1" applyFont="1" applyFill="1" applyAlignment="1" applyProtection="1">
      <alignment horizontal="right" vertical="center"/>
      <protection hidden="1"/>
    </xf>
    <xf numFmtId="43" fontId="8" fillId="9" borderId="0" xfId="0" applyNumberFormat="1" applyFont="1" applyFill="1" applyAlignment="1" applyProtection="1">
      <alignment vertical="center"/>
      <protection hidden="1"/>
    </xf>
    <xf numFmtId="43" fontId="2" fillId="9" borderId="17" xfId="0" quotePrefix="1" applyNumberFormat="1" applyFont="1" applyFill="1" applyBorder="1" applyAlignment="1" applyProtection="1">
      <alignment horizontal="left" vertical="center"/>
      <protection hidden="1"/>
    </xf>
    <xf numFmtId="43" fontId="2" fillId="9" borderId="18" xfId="0" quotePrefix="1" applyNumberFormat="1" applyFont="1" applyFill="1" applyBorder="1" applyAlignment="1" applyProtection="1">
      <alignment horizontal="left" vertical="center"/>
      <protection hidden="1"/>
    </xf>
    <xf numFmtId="43" fontId="2" fillId="9" borderId="19" xfId="0" quotePrefix="1" applyNumberFormat="1" applyFont="1" applyFill="1" applyBorder="1" applyAlignment="1" applyProtection="1">
      <alignment horizontal="left" vertical="center"/>
      <protection hidden="1"/>
    </xf>
    <xf numFmtId="0" fontId="6" fillId="2" borderId="0" xfId="0" applyFont="1" applyFill="1" applyAlignment="1">
      <alignment vertical="top"/>
    </xf>
    <xf numFmtId="0" fontId="6" fillId="2" borderId="0" xfId="0" applyFont="1" applyFill="1" applyAlignment="1">
      <alignment vertical="center"/>
    </xf>
    <xf numFmtId="0" fontId="2" fillId="2" borderId="0" xfId="0" applyFont="1" applyFill="1" applyAlignment="1">
      <alignment horizontal="left" vertical="top"/>
    </xf>
    <xf numFmtId="0" fontId="6" fillId="2" borderId="0" xfId="0" applyFont="1" applyFill="1" applyAlignment="1">
      <alignment horizontal="left" vertical="top"/>
    </xf>
    <xf numFmtId="0" fontId="6" fillId="3" borderId="1" xfId="0" applyFont="1" applyFill="1" applyBorder="1" applyAlignment="1">
      <alignment horizontal="left" vertical="top"/>
    </xf>
    <xf numFmtId="0" fontId="6" fillId="4" borderId="1" xfId="0" applyFont="1" applyFill="1" applyBorder="1" applyAlignment="1">
      <alignment horizontal="left" vertical="top"/>
    </xf>
    <xf numFmtId="0" fontId="2" fillId="2" borderId="0" xfId="0" applyFont="1" applyFill="1" applyAlignment="1">
      <alignment horizontal="left"/>
    </xf>
    <xf numFmtId="4" fontId="6" fillId="2" borderId="0" xfId="0" applyNumberFormat="1" applyFont="1" applyFill="1" applyAlignment="1">
      <alignment horizontal="right" vertical="top"/>
    </xf>
    <xf numFmtId="164" fontId="6" fillId="2" borderId="0" xfId="0" applyNumberFormat="1" applyFont="1" applyFill="1" applyAlignment="1">
      <alignment vertical="top"/>
    </xf>
    <xf numFmtId="0" fontId="6" fillId="2" borderId="0" xfId="0" applyFont="1" applyFill="1" applyAlignment="1">
      <alignment horizontal="left" vertical="center"/>
    </xf>
    <xf numFmtId="0" fontId="6" fillId="2" borderId="0" xfId="0" applyFont="1" applyFill="1" applyAlignment="1">
      <alignment vertical="top" wrapText="1"/>
    </xf>
    <xf numFmtId="0" fontId="17" fillId="2" borderId="0" xfId="0" applyFont="1" applyFill="1" applyAlignment="1">
      <alignment horizontal="center" vertical="center"/>
    </xf>
    <xf numFmtId="0" fontId="18" fillId="2" borderId="0" xfId="0" applyFont="1" applyFill="1" applyAlignment="1">
      <alignment horizontal="center" vertical="center"/>
    </xf>
    <xf numFmtId="164" fontId="8" fillId="3" borderId="21" xfId="0" applyNumberFormat="1" applyFont="1" applyFill="1" applyBorder="1" applyAlignment="1" applyProtection="1">
      <alignment horizontal="right" vertical="top"/>
      <protection hidden="1"/>
    </xf>
    <xf numFmtId="9" fontId="6" fillId="2" borderId="21" xfId="0" applyNumberFormat="1" applyFont="1" applyFill="1" applyBorder="1" applyAlignment="1" applyProtection="1">
      <alignment vertical="top"/>
      <protection locked="0"/>
    </xf>
    <xf numFmtId="9" fontId="6" fillId="3" borderId="21" xfId="0" applyNumberFormat="1" applyFont="1" applyFill="1" applyBorder="1" applyAlignment="1" applyProtection="1">
      <alignment vertical="top"/>
      <protection hidden="1"/>
    </xf>
    <xf numFmtId="0" fontId="6" fillId="2" borderId="21" xfId="0" applyFont="1" applyFill="1" applyBorder="1" applyAlignment="1" applyProtection="1">
      <alignment horizontal="left" vertical="top"/>
      <protection locked="0"/>
    </xf>
    <xf numFmtId="3" fontId="6" fillId="2" borderId="21" xfId="0" applyNumberFormat="1" applyFont="1" applyFill="1" applyBorder="1" applyAlignment="1" applyProtection="1">
      <alignment horizontal="right" vertical="top"/>
      <protection locked="0"/>
    </xf>
    <xf numFmtId="10" fontId="2" fillId="9" borderId="5" xfId="0" applyNumberFormat="1" applyFont="1" applyFill="1" applyBorder="1" applyAlignment="1" applyProtection="1">
      <alignment horizontal="right" vertical="top"/>
      <protection hidden="1"/>
    </xf>
    <xf numFmtId="3" fontId="6" fillId="3" borderId="21" xfId="0" applyNumberFormat="1" applyFont="1" applyFill="1" applyBorder="1" applyAlignment="1" applyProtection="1">
      <alignment horizontal="right" vertical="top"/>
      <protection hidden="1"/>
    </xf>
    <xf numFmtId="3" fontId="2" fillId="3" borderId="21" xfId="0" applyNumberFormat="1" applyFont="1" applyFill="1" applyBorder="1" applyAlignment="1" applyProtection="1">
      <alignment horizontal="right" vertical="top"/>
      <protection hidden="1"/>
    </xf>
    <xf numFmtId="0" fontId="2" fillId="3" borderId="21" xfId="0" applyFont="1" applyFill="1" applyBorder="1" applyAlignment="1" applyProtection="1">
      <alignment vertical="top"/>
      <protection hidden="1"/>
    </xf>
    <xf numFmtId="43" fontId="8" fillId="9" borderId="0" xfId="0" applyNumberFormat="1" applyFont="1" applyFill="1" applyAlignment="1" applyProtection="1">
      <alignment horizontal="right" vertical="center"/>
      <protection hidden="1"/>
    </xf>
    <xf numFmtId="43" fontId="6" fillId="3" borderId="21" xfId="0" quotePrefix="1" applyNumberFormat="1" applyFont="1" applyFill="1" applyBorder="1" applyAlignment="1" applyProtection="1">
      <alignment horizontal="right" vertical="center"/>
      <protection hidden="1"/>
    </xf>
    <xf numFmtId="43" fontId="6" fillId="2" borderId="21" xfId="0" applyNumberFormat="1" applyFont="1" applyFill="1" applyBorder="1" applyAlignment="1" applyProtection="1">
      <alignment vertical="center"/>
      <protection locked="0"/>
    </xf>
    <xf numFmtId="43" fontId="6" fillId="3" borderId="21" xfId="0" applyNumberFormat="1" applyFont="1" applyFill="1" applyBorder="1" applyAlignment="1" applyProtection="1">
      <alignment horizontal="right" vertical="center"/>
      <protection hidden="1"/>
    </xf>
    <xf numFmtId="43" fontId="2" fillId="3" borderId="21" xfId="0" applyNumberFormat="1" applyFont="1" applyFill="1" applyBorder="1" applyAlignment="1" applyProtection="1">
      <alignment horizontal="right" vertical="center"/>
      <protection hidden="1"/>
    </xf>
    <xf numFmtId="0" fontId="8" fillId="9" borderId="20" xfId="0" applyFont="1" applyFill="1" applyBorder="1" applyAlignment="1" applyProtection="1">
      <alignment horizontal="right" vertical="top"/>
      <protection hidden="1"/>
    </xf>
    <xf numFmtId="0" fontId="6" fillId="2" borderId="21" xfId="0" applyFont="1" applyFill="1" applyBorder="1" applyAlignment="1">
      <alignment horizontal="left" vertical="top"/>
    </xf>
    <xf numFmtId="4" fontId="6" fillId="9" borderId="0" xfId="0" applyNumberFormat="1" applyFont="1" applyFill="1" applyAlignment="1" applyProtection="1">
      <alignment horizontal="left" vertical="center"/>
      <protection hidden="1"/>
    </xf>
    <xf numFmtId="4" fontId="2" fillId="9" borderId="14" xfId="0" applyNumberFormat="1" applyFont="1" applyFill="1" applyBorder="1" applyAlignment="1" applyProtection="1">
      <alignment horizontal="left" vertical="center"/>
      <protection hidden="1"/>
    </xf>
    <xf numFmtId="4" fontId="2" fillId="9" borderId="12" xfId="0" applyNumberFormat="1" applyFont="1" applyFill="1" applyBorder="1" applyAlignment="1" applyProtection="1">
      <alignment vertical="top"/>
      <protection hidden="1"/>
    </xf>
    <xf numFmtId="4" fontId="2" fillId="9" borderId="13" xfId="0" applyNumberFormat="1" applyFont="1" applyFill="1" applyBorder="1" applyAlignment="1" applyProtection="1">
      <alignment vertical="top"/>
      <protection hidden="1"/>
    </xf>
    <xf numFmtId="4" fontId="8" fillId="9" borderId="13" xfId="0" applyNumberFormat="1" applyFont="1" applyFill="1" applyBorder="1" applyAlignment="1" applyProtection="1">
      <alignment vertical="top"/>
      <protection hidden="1"/>
    </xf>
    <xf numFmtId="4" fontId="8" fillId="9" borderId="20" xfId="0" applyNumberFormat="1" applyFont="1" applyFill="1" applyBorder="1" applyAlignment="1" applyProtection="1">
      <alignment vertical="top"/>
      <protection hidden="1"/>
    </xf>
    <xf numFmtId="3" fontId="2" fillId="9" borderId="13" xfId="0" applyNumberFormat="1" applyFont="1" applyFill="1" applyBorder="1" applyAlignment="1" applyProtection="1">
      <alignment horizontal="right" vertical="top" wrapText="1"/>
      <protection hidden="1"/>
    </xf>
    <xf numFmtId="3" fontId="2" fillId="9" borderId="0" xfId="0" applyNumberFormat="1" applyFont="1" applyFill="1" applyAlignment="1" applyProtection="1">
      <alignment horizontal="right" vertical="top" wrapText="1"/>
      <protection hidden="1"/>
    </xf>
    <xf numFmtId="0" fontId="2" fillId="9" borderId="0" xfId="0" applyFont="1" applyFill="1" applyAlignment="1" applyProtection="1">
      <alignment horizontal="right" vertical="top" wrapText="1"/>
      <protection hidden="1"/>
    </xf>
    <xf numFmtId="0" fontId="2" fillId="9" borderId="0" xfId="0" applyFont="1" applyFill="1" applyAlignment="1" applyProtection="1">
      <alignment horizontal="right" vertical="top"/>
      <protection hidden="1"/>
    </xf>
    <xf numFmtId="0" fontId="2" fillId="3" borderId="30" xfId="0" applyFont="1" applyFill="1" applyBorder="1" applyAlignment="1" applyProtection="1">
      <alignment horizontal="right" vertical="top"/>
      <protection hidden="1"/>
    </xf>
    <xf numFmtId="10" fontId="2" fillId="9" borderId="0" xfId="0" applyNumberFormat="1" applyFont="1" applyFill="1" applyAlignment="1" applyProtection="1">
      <alignment horizontal="right" vertical="top"/>
      <protection hidden="1"/>
    </xf>
    <xf numFmtId="4" fontId="2" fillId="9" borderId="14" xfId="0" applyNumberFormat="1" applyFont="1" applyFill="1" applyBorder="1" applyAlignment="1" applyProtection="1">
      <alignment horizontal="left" vertical="top"/>
      <protection hidden="1"/>
    </xf>
    <xf numFmtId="4" fontId="2" fillId="9" borderId="0" xfId="0" applyNumberFormat="1" applyFont="1" applyFill="1" applyAlignment="1" applyProtection="1">
      <alignment horizontal="left" vertical="top"/>
      <protection hidden="1"/>
    </xf>
    <xf numFmtId="164" fontId="8" fillId="3" borderId="21" xfId="0" applyNumberFormat="1" applyFont="1" applyFill="1" applyBorder="1" applyAlignment="1" applyProtection="1">
      <alignment horizontal="right" vertical="top"/>
      <protection hidden="1"/>
    </xf>
    <xf numFmtId="3" fontId="6" fillId="2" borderId="0" xfId="0" applyNumberFormat="1" applyFont="1" applyFill="1" applyAlignment="1" applyProtection="1">
      <alignment vertical="top"/>
      <protection hidden="1"/>
    </xf>
    <xf numFmtId="2" fontId="2" fillId="2" borderId="0" xfId="0" applyNumberFormat="1" applyFont="1" applyFill="1" applyAlignment="1" applyProtection="1">
      <alignment vertical="top"/>
      <protection hidden="1"/>
    </xf>
    <xf numFmtId="0" fontId="2" fillId="2" borderId="0" xfId="0" applyFont="1" applyFill="1" applyAlignment="1">
      <alignment horizontal="left" vertical="top"/>
    </xf>
    <xf numFmtId="0" fontId="6" fillId="2" borderId="0" xfId="0" applyFont="1" applyFill="1" applyAlignment="1">
      <alignment horizontal="left" wrapText="1"/>
    </xf>
    <xf numFmtId="0" fontId="6" fillId="2" borderId="0" xfId="0" applyFont="1" applyFill="1" applyAlignment="1">
      <alignment horizontal="left" vertical="top"/>
    </xf>
    <xf numFmtId="0" fontId="6" fillId="2" borderId="0" xfId="0" applyFont="1" applyFill="1" applyAlignment="1">
      <alignment horizontal="left" vertical="top" wrapText="1"/>
    </xf>
    <xf numFmtId="0" fontId="2" fillId="2" borderId="0" xfId="0" applyFont="1" applyFill="1" applyAlignment="1">
      <alignment horizontal="left" vertical="top" wrapText="1"/>
    </xf>
    <xf numFmtId="0" fontId="13" fillId="7" borderId="8" xfId="0" applyFont="1" applyFill="1" applyBorder="1" applyAlignment="1">
      <alignment horizontal="center" vertical="center"/>
    </xf>
    <xf numFmtId="0" fontId="13" fillId="7" borderId="9" xfId="0" applyFont="1" applyFill="1" applyBorder="1" applyAlignment="1">
      <alignment horizontal="center" vertical="center"/>
    </xf>
    <xf numFmtId="49" fontId="6" fillId="2" borderId="0" xfId="0" quotePrefix="1" applyNumberFormat="1" applyFont="1" applyFill="1" applyAlignment="1">
      <alignment horizontal="left" vertical="center"/>
    </xf>
    <xf numFmtId="0" fontId="6" fillId="0" borderId="0" xfId="0" applyFont="1" applyAlignment="1">
      <alignment vertical="center"/>
    </xf>
    <xf numFmtId="0" fontId="6" fillId="2" borderId="0" xfId="0" applyFont="1" applyFill="1" applyAlignment="1">
      <alignment horizontal="left" vertical="center"/>
    </xf>
    <xf numFmtId="165" fontId="2" fillId="2" borderId="0" xfId="0" applyNumberFormat="1" applyFont="1" applyFill="1" applyAlignment="1">
      <alignment horizontal="left" vertical="center" wrapText="1"/>
    </xf>
    <xf numFmtId="165" fontId="6" fillId="2" borderId="0" xfId="0" applyNumberFormat="1" applyFont="1" applyFill="1" applyAlignment="1">
      <alignment horizontal="left" vertical="center" wrapText="1"/>
    </xf>
    <xf numFmtId="0" fontId="6" fillId="0" borderId="0" xfId="0" applyFont="1" applyAlignment="1">
      <alignment horizontal="left" vertical="top" wrapText="1"/>
    </xf>
    <xf numFmtId="0" fontId="13" fillId="8" borderId="8" xfId="0" applyFont="1" applyFill="1" applyBorder="1" applyAlignment="1">
      <alignment horizontal="center" vertical="center"/>
    </xf>
    <xf numFmtId="0" fontId="13" fillId="8" borderId="9"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0" borderId="0" xfId="0" applyFont="1" applyAlignment="1">
      <alignment horizontal="right" vertical="top" wrapText="1"/>
    </xf>
    <xf numFmtId="0" fontId="13" fillId="5" borderId="8" xfId="0" applyFont="1" applyFill="1" applyBorder="1" applyAlignment="1">
      <alignment horizontal="center" vertical="center"/>
    </xf>
    <xf numFmtId="0" fontId="13" fillId="5" borderId="9" xfId="0" applyFont="1" applyFill="1" applyBorder="1" applyAlignment="1">
      <alignment horizontal="center" vertical="center"/>
    </xf>
    <xf numFmtId="0" fontId="6" fillId="2" borderId="0" xfId="0" applyFont="1" applyFill="1" applyAlignment="1">
      <alignment horizontal="left" vertical="center" wrapText="1"/>
    </xf>
    <xf numFmtId="0" fontId="2" fillId="9" borderId="17" xfId="0" applyFont="1" applyFill="1" applyBorder="1" applyAlignment="1" applyProtection="1">
      <alignment horizontal="left" vertical="center"/>
      <protection hidden="1"/>
    </xf>
    <xf numFmtId="0" fontId="2" fillId="9" borderId="18" xfId="0" applyFont="1" applyFill="1" applyBorder="1" applyAlignment="1" applyProtection="1">
      <alignment horizontal="left" vertical="center"/>
      <protection hidden="1"/>
    </xf>
    <xf numFmtId="4" fontId="2" fillId="3" borderId="21" xfId="0" applyNumberFormat="1" applyFont="1" applyFill="1" applyBorder="1" applyAlignment="1" applyProtection="1">
      <alignment horizontal="right" vertical="center"/>
      <protection hidden="1"/>
    </xf>
    <xf numFmtId="4" fontId="8" fillId="3" borderId="21" xfId="0" applyNumberFormat="1" applyFont="1" applyFill="1" applyBorder="1" applyAlignment="1" applyProtection="1">
      <alignment horizontal="right" vertical="center"/>
      <protection hidden="1"/>
    </xf>
    <xf numFmtId="9" fontId="8" fillId="3" borderId="21" xfId="0" applyNumberFormat="1" applyFont="1" applyFill="1" applyBorder="1" applyAlignment="1" applyProtection="1">
      <alignment horizontal="right" vertical="center"/>
      <protection hidden="1"/>
    </xf>
    <xf numFmtId="4" fontId="2" fillId="9" borderId="14" xfId="0" applyNumberFormat="1" applyFont="1" applyFill="1" applyBorder="1" applyAlignment="1" applyProtection="1">
      <alignment horizontal="left" vertical="center"/>
      <protection hidden="1"/>
    </xf>
    <xf numFmtId="43" fontId="6" fillId="2" borderId="21" xfId="0" applyNumberFormat="1" applyFont="1" applyFill="1" applyBorder="1" applyAlignment="1" applyProtection="1">
      <alignment horizontal="left" vertical="center"/>
      <protection locked="0"/>
    </xf>
    <xf numFmtId="43" fontId="6" fillId="2" borderId="21" xfId="0" applyNumberFormat="1" applyFont="1" applyFill="1" applyBorder="1" applyAlignment="1" applyProtection="1">
      <alignment horizontal="right" vertical="center"/>
      <protection locked="0"/>
    </xf>
    <xf numFmtId="43" fontId="9" fillId="3" borderId="21" xfId="0" applyNumberFormat="1" applyFont="1" applyFill="1" applyBorder="1" applyAlignment="1" applyProtection="1">
      <alignment horizontal="right" vertical="center"/>
      <protection hidden="1"/>
    </xf>
    <xf numFmtId="10" fontId="9" fillId="3" borderId="21" xfId="0" applyNumberFormat="1" applyFont="1" applyFill="1" applyBorder="1" applyAlignment="1" applyProtection="1">
      <alignment horizontal="right" vertical="center"/>
      <protection hidden="1"/>
    </xf>
    <xf numFmtId="4" fontId="8" fillId="9" borderId="13" xfId="0" applyNumberFormat="1" applyFont="1" applyFill="1" applyBorder="1" applyAlignment="1" applyProtection="1">
      <alignment horizontal="right" vertical="center"/>
      <protection hidden="1"/>
    </xf>
    <xf numFmtId="4" fontId="8" fillId="9" borderId="20" xfId="0" applyNumberFormat="1" applyFont="1" applyFill="1" applyBorder="1" applyAlignment="1" applyProtection="1">
      <alignment horizontal="right" vertical="center"/>
      <protection hidden="1"/>
    </xf>
    <xf numFmtId="4" fontId="2" fillId="9" borderId="12" xfId="0" applyNumberFormat="1" applyFont="1" applyFill="1" applyBorder="1" applyAlignment="1" applyProtection="1">
      <alignment horizontal="left" vertical="center"/>
      <protection hidden="1"/>
    </xf>
    <xf numFmtId="0" fontId="6" fillId="9" borderId="13" xfId="0" applyFont="1" applyFill="1" applyBorder="1" applyAlignment="1" applyProtection="1">
      <alignment vertical="center"/>
      <protection hidden="1"/>
    </xf>
    <xf numFmtId="4" fontId="2" fillId="10" borderId="13" xfId="0" applyNumberFormat="1" applyFont="1" applyFill="1" applyBorder="1" applyAlignment="1" applyProtection="1">
      <alignment horizontal="right" vertical="center"/>
      <protection hidden="1"/>
    </xf>
    <xf numFmtId="4" fontId="8" fillId="10" borderId="13" xfId="0" applyNumberFormat="1" applyFont="1" applyFill="1" applyBorder="1" applyAlignment="1" applyProtection="1">
      <alignment horizontal="right" vertical="center"/>
      <protection hidden="1"/>
    </xf>
    <xf numFmtId="0" fontId="2" fillId="6" borderId="24" xfId="0" applyFont="1" applyFill="1" applyBorder="1" applyAlignment="1" applyProtection="1">
      <alignment horizontal="left" vertical="center" wrapText="1"/>
      <protection hidden="1"/>
    </xf>
    <xf numFmtId="0" fontId="2" fillId="6" borderId="25" xfId="0" applyFont="1" applyFill="1" applyBorder="1" applyAlignment="1" applyProtection="1">
      <alignment horizontal="left" vertical="center" wrapText="1"/>
      <protection hidden="1"/>
    </xf>
    <xf numFmtId="0" fontId="2" fillId="6" borderId="26" xfId="0" applyFont="1" applyFill="1" applyBorder="1" applyAlignment="1" applyProtection="1">
      <alignment horizontal="left" vertical="center" wrapText="1"/>
      <protection hidden="1"/>
    </xf>
    <xf numFmtId="0" fontId="13" fillId="2" borderId="0" xfId="0" applyFont="1" applyFill="1" applyAlignment="1" applyProtection="1">
      <alignment vertical="top"/>
      <protection hidden="1"/>
    </xf>
    <xf numFmtId="0" fontId="14" fillId="2" borderId="0" xfId="0" applyFont="1" applyFill="1" applyAlignment="1">
      <alignment vertical="top"/>
    </xf>
    <xf numFmtId="4" fontId="8" fillId="10" borderId="13" xfId="0" applyNumberFormat="1" applyFont="1" applyFill="1" applyBorder="1" applyAlignment="1" applyProtection="1">
      <alignment horizontal="right" vertical="center" indent="1"/>
      <protection hidden="1"/>
    </xf>
    <xf numFmtId="4" fontId="8" fillId="10" borderId="20" xfId="0" applyNumberFormat="1" applyFont="1" applyFill="1" applyBorder="1" applyAlignment="1" applyProtection="1">
      <alignment horizontal="right" vertical="center" indent="1"/>
      <protection hidden="1"/>
    </xf>
    <xf numFmtId="43" fontId="2" fillId="10" borderId="12" xfId="0" applyNumberFormat="1" applyFont="1" applyFill="1" applyBorder="1" applyAlignment="1" applyProtection="1">
      <alignment horizontal="left" vertical="center"/>
      <protection hidden="1"/>
    </xf>
    <xf numFmtId="43" fontId="6" fillId="9" borderId="13" xfId="0" applyNumberFormat="1" applyFont="1" applyFill="1" applyBorder="1" applyAlignment="1" applyProtection="1">
      <alignment vertical="center"/>
      <protection hidden="1"/>
    </xf>
    <xf numFmtId="4" fontId="2" fillId="10" borderId="13" xfId="0" applyNumberFormat="1" applyFont="1" applyFill="1" applyBorder="1" applyAlignment="1" applyProtection="1">
      <alignment horizontal="right" vertical="center" indent="1"/>
      <protection hidden="1"/>
    </xf>
    <xf numFmtId="0" fontId="6" fillId="2" borderId="0" xfId="0" applyFont="1" applyFill="1" applyAlignment="1" applyProtection="1">
      <alignment horizontal="left" vertical="top" wrapText="1"/>
      <protection hidden="1"/>
    </xf>
    <xf numFmtId="164" fontId="9" fillId="3" borderId="21" xfId="0" applyNumberFormat="1" applyFont="1" applyFill="1" applyBorder="1" applyAlignment="1" applyProtection="1">
      <alignment horizontal="right" vertical="center"/>
      <protection hidden="1"/>
    </xf>
    <xf numFmtId="164" fontId="8" fillId="3" borderId="21" xfId="0" applyNumberFormat="1" applyFont="1" applyFill="1" applyBorder="1" applyAlignment="1" applyProtection="1">
      <alignment horizontal="right" vertical="center"/>
      <protection hidden="1"/>
    </xf>
    <xf numFmtId="4" fontId="6" fillId="9" borderId="0" xfId="0" applyNumberFormat="1" applyFont="1" applyFill="1" applyAlignment="1" applyProtection="1">
      <alignment horizontal="left" vertical="center"/>
      <protection hidden="1"/>
    </xf>
    <xf numFmtId="0" fontId="2" fillId="9" borderId="19" xfId="0" applyFont="1" applyFill="1" applyBorder="1" applyAlignment="1" applyProtection="1">
      <alignment horizontal="left" vertical="center"/>
      <protection hidden="1"/>
    </xf>
    <xf numFmtId="4" fontId="6" fillId="2" borderId="21" xfId="0" applyNumberFormat="1" applyFont="1" applyFill="1" applyBorder="1" applyAlignment="1" applyProtection="1">
      <alignment horizontal="right" vertical="center"/>
      <protection locked="0"/>
    </xf>
    <xf numFmtId="4" fontId="9" fillId="3" borderId="21" xfId="0" applyNumberFormat="1" applyFont="1" applyFill="1" applyBorder="1" applyAlignment="1" applyProtection="1">
      <alignment horizontal="right" vertical="center"/>
      <protection hidden="1"/>
    </xf>
    <xf numFmtId="0" fontId="6" fillId="9" borderId="14" xfId="0" applyFont="1" applyFill="1" applyBorder="1" applyAlignment="1" applyProtection="1">
      <alignment horizontal="left" vertical="center"/>
      <protection hidden="1"/>
    </xf>
    <xf numFmtId="4" fontId="6" fillId="2" borderId="21" xfId="0" applyNumberFormat="1" applyFont="1" applyFill="1" applyBorder="1" applyAlignment="1" applyProtection="1">
      <alignment horizontal="left" vertical="center"/>
      <protection locked="0"/>
    </xf>
    <xf numFmtId="4" fontId="2" fillId="9" borderId="13" xfId="0" applyNumberFormat="1" applyFont="1" applyFill="1" applyBorder="1" applyAlignment="1" applyProtection="1">
      <alignment horizontal="right" vertical="center"/>
      <protection hidden="1"/>
    </xf>
    <xf numFmtId="4" fontId="2" fillId="9" borderId="13" xfId="0" applyNumberFormat="1" applyFont="1" applyFill="1" applyBorder="1" applyAlignment="1" applyProtection="1">
      <alignment horizontal="left" vertical="center"/>
      <protection hidden="1"/>
    </xf>
    <xf numFmtId="0" fontId="6" fillId="2" borderId="0" xfId="0" applyFont="1" applyFill="1" applyAlignment="1" applyProtection="1">
      <alignment vertical="center"/>
      <protection hidden="1"/>
    </xf>
    <xf numFmtId="0" fontId="6" fillId="0" borderId="0" xfId="0" applyFont="1" applyAlignment="1" applyProtection="1">
      <alignment vertical="center"/>
      <protection hidden="1"/>
    </xf>
    <xf numFmtId="0" fontId="6" fillId="9" borderId="0" xfId="0" applyFont="1" applyFill="1" applyAlignment="1">
      <alignment vertical="center"/>
    </xf>
    <xf numFmtId="0" fontId="6" fillId="9" borderId="0" xfId="0" applyFont="1" applyFill="1" applyAlignment="1" applyProtection="1">
      <alignment vertical="center"/>
      <protection hidden="1"/>
    </xf>
    <xf numFmtId="4" fontId="6" fillId="4" borderId="21" xfId="0" applyNumberFormat="1" applyFont="1" applyFill="1" applyBorder="1" applyAlignment="1" applyProtection="1">
      <alignment horizontal="right" vertical="center"/>
      <protection hidden="1"/>
    </xf>
    <xf numFmtId="0" fontId="2" fillId="9" borderId="12" xfId="0" applyFont="1" applyFill="1" applyBorder="1" applyAlignment="1" applyProtection="1">
      <alignment vertical="center"/>
      <protection hidden="1"/>
    </xf>
    <xf numFmtId="0" fontId="2" fillId="9" borderId="13" xfId="0" applyFont="1" applyFill="1" applyBorder="1" applyAlignment="1" applyProtection="1">
      <alignment vertical="center"/>
      <protection hidden="1"/>
    </xf>
    <xf numFmtId="4" fontId="2" fillId="9" borderId="25" xfId="0" applyNumberFormat="1" applyFont="1" applyFill="1" applyBorder="1" applyAlignment="1" applyProtection="1">
      <alignment horizontal="right" vertical="center"/>
      <protection hidden="1"/>
    </xf>
    <xf numFmtId="4" fontId="2" fillId="9" borderId="32" xfId="0" applyNumberFormat="1" applyFont="1" applyFill="1" applyBorder="1" applyAlignment="1" applyProtection="1">
      <alignment horizontal="right" vertical="center"/>
      <protection hidden="1"/>
    </xf>
    <xf numFmtId="0" fontId="6" fillId="9" borderId="0" xfId="0" applyFont="1" applyFill="1" applyBorder="1" applyAlignment="1" applyProtection="1">
      <alignment vertical="center"/>
      <protection hidden="1"/>
    </xf>
    <xf numFmtId="0" fontId="2" fillId="6" borderId="10" xfId="0" applyFont="1" applyFill="1" applyBorder="1" applyAlignment="1" applyProtection="1">
      <alignment horizontal="left" vertical="center" wrapText="1"/>
      <protection hidden="1"/>
    </xf>
    <xf numFmtId="0" fontId="2" fillId="6" borderId="6" xfId="0" applyFont="1" applyFill="1" applyBorder="1" applyAlignment="1" applyProtection="1">
      <alignment horizontal="left" vertical="center" wrapText="1"/>
      <protection hidden="1"/>
    </xf>
    <xf numFmtId="0" fontId="2" fillId="6" borderId="7" xfId="0" applyFont="1" applyFill="1" applyBorder="1" applyAlignment="1" applyProtection="1">
      <alignment horizontal="left" vertical="center" wrapText="1"/>
      <protection hidden="1"/>
    </xf>
    <xf numFmtId="0" fontId="6" fillId="2" borderId="2" xfId="0" applyFont="1" applyFill="1" applyBorder="1" applyAlignment="1" applyProtection="1">
      <alignment horizontal="left" vertical="top" wrapText="1"/>
      <protection hidden="1"/>
    </xf>
    <xf numFmtId="4" fontId="6" fillId="0" borderId="21" xfId="0" applyNumberFormat="1" applyFont="1" applyBorder="1" applyAlignment="1" applyProtection="1">
      <alignment horizontal="left" vertical="center"/>
      <protection locked="0"/>
    </xf>
    <xf numFmtId="0" fontId="13" fillId="2" borderId="0" xfId="0" applyFont="1" applyFill="1" applyAlignment="1" applyProtection="1">
      <alignment vertical="center"/>
      <protection hidden="1"/>
    </xf>
    <xf numFmtId="0" fontId="14" fillId="2" borderId="0" xfId="0" applyFont="1" applyFill="1" applyAlignment="1">
      <alignment vertical="center"/>
    </xf>
    <xf numFmtId="4" fontId="2" fillId="9" borderId="12" xfId="2" applyNumberFormat="1" applyFont="1" applyFill="1" applyBorder="1" applyAlignment="1" applyProtection="1">
      <alignment horizontal="left" vertical="center"/>
      <protection hidden="1"/>
    </xf>
    <xf numFmtId="4" fontId="2" fillId="9" borderId="13" xfId="2" applyNumberFormat="1" applyFont="1" applyFill="1" applyBorder="1" applyAlignment="1" applyProtection="1">
      <alignment horizontal="left" vertical="center"/>
      <protection hidden="1"/>
    </xf>
    <xf numFmtId="4" fontId="6" fillId="3" borderId="21" xfId="0" applyNumberFormat="1" applyFont="1" applyFill="1" applyBorder="1" applyAlignment="1" applyProtection="1">
      <alignment horizontal="right" vertical="center"/>
      <protection hidden="1"/>
    </xf>
    <xf numFmtId="0" fontId="2" fillId="0" borderId="3" xfId="0" applyFont="1" applyBorder="1" applyAlignment="1">
      <alignment horizontal="right" vertical="top" wrapText="1"/>
    </xf>
    <xf numFmtId="164" fontId="9" fillId="3" borderId="21" xfId="0" applyNumberFormat="1" applyFont="1" applyFill="1" applyBorder="1" applyAlignment="1" applyProtection="1">
      <alignment horizontal="right" vertical="top"/>
      <protection hidden="1"/>
    </xf>
    <xf numFmtId="164" fontId="8" fillId="3" borderId="21" xfId="0" applyNumberFormat="1" applyFont="1" applyFill="1" applyBorder="1" applyAlignment="1" applyProtection="1">
      <alignment horizontal="right" vertical="top"/>
      <protection hidden="1"/>
    </xf>
    <xf numFmtId="4" fontId="6" fillId="9" borderId="0" xfId="0" applyNumberFormat="1" applyFont="1" applyFill="1" applyAlignment="1" applyProtection="1">
      <alignment horizontal="left" vertical="top"/>
      <protection hidden="1"/>
    </xf>
    <xf numFmtId="0" fontId="6" fillId="2" borderId="0" xfId="0" applyFont="1" applyFill="1" applyAlignment="1" applyProtection="1">
      <alignment vertical="top"/>
      <protection hidden="1"/>
    </xf>
    <xf numFmtId="0" fontId="0" fillId="0" borderId="0" xfId="0" applyAlignment="1" applyProtection="1">
      <alignment vertical="top"/>
      <protection hidden="1"/>
    </xf>
    <xf numFmtId="0" fontId="2" fillId="9" borderId="12" xfId="0" applyFont="1" applyFill="1" applyBorder="1" applyAlignment="1" applyProtection="1">
      <alignment vertical="top"/>
      <protection hidden="1"/>
    </xf>
    <xf numFmtId="0" fontId="2" fillId="9" borderId="13" xfId="0" applyFont="1" applyFill="1" applyBorder="1" applyAlignment="1" applyProtection="1">
      <alignment vertical="top"/>
      <protection hidden="1"/>
    </xf>
    <xf numFmtId="4" fontId="8" fillId="9" borderId="13" xfId="0" applyNumberFormat="1" applyFont="1" applyFill="1" applyBorder="1" applyAlignment="1" applyProtection="1">
      <alignment horizontal="right" vertical="top"/>
      <protection hidden="1"/>
    </xf>
    <xf numFmtId="4" fontId="9" fillId="3" borderId="21" xfId="0" applyNumberFormat="1" applyFont="1" applyFill="1" applyBorder="1" applyAlignment="1" applyProtection="1">
      <alignment horizontal="right" vertical="top"/>
      <protection hidden="1"/>
    </xf>
    <xf numFmtId="4" fontId="6" fillId="2" borderId="21" xfId="0" applyNumberFormat="1" applyFont="1" applyFill="1" applyBorder="1" applyAlignment="1" applyProtection="1">
      <alignment horizontal="right" vertical="top"/>
      <protection locked="0"/>
    </xf>
    <xf numFmtId="4" fontId="2" fillId="9" borderId="13" xfId="0" applyNumberFormat="1" applyFont="1" applyFill="1" applyBorder="1" applyAlignment="1" applyProtection="1">
      <alignment horizontal="right" vertical="top"/>
      <protection hidden="1"/>
    </xf>
    <xf numFmtId="4" fontId="2" fillId="9" borderId="14" xfId="0" applyNumberFormat="1" applyFont="1" applyFill="1" applyBorder="1" applyAlignment="1" applyProtection="1">
      <alignment horizontal="left" vertical="top"/>
      <protection hidden="1"/>
    </xf>
    <xf numFmtId="4" fontId="2" fillId="9" borderId="12" xfId="0" applyNumberFormat="1" applyFont="1" applyFill="1" applyBorder="1" applyAlignment="1" applyProtection="1">
      <alignment horizontal="left" vertical="top"/>
      <protection hidden="1"/>
    </xf>
    <xf numFmtId="4" fontId="2" fillId="9" borderId="13" xfId="0" applyNumberFormat="1" applyFont="1" applyFill="1" applyBorder="1" applyAlignment="1" applyProtection="1">
      <alignment horizontal="left" vertical="top"/>
      <protection hidden="1"/>
    </xf>
    <xf numFmtId="4" fontId="8" fillId="3" borderId="21" xfId="0" applyNumberFormat="1" applyFont="1" applyFill="1" applyBorder="1" applyAlignment="1" applyProtection="1">
      <alignment horizontal="right" vertical="top"/>
      <protection hidden="1"/>
    </xf>
    <xf numFmtId="0" fontId="2" fillId="9" borderId="17" xfId="0" applyFont="1" applyFill="1" applyBorder="1" applyAlignment="1" applyProtection="1">
      <alignment horizontal="left" vertical="top"/>
      <protection hidden="1"/>
    </xf>
    <xf numFmtId="0" fontId="2" fillId="9" borderId="18" xfId="0" applyFont="1" applyFill="1" applyBorder="1" applyAlignment="1" applyProtection="1">
      <alignment horizontal="left" vertical="top"/>
      <protection hidden="1"/>
    </xf>
    <xf numFmtId="0" fontId="2" fillId="9" borderId="19" xfId="0" applyFont="1" applyFill="1" applyBorder="1" applyAlignment="1" applyProtection="1">
      <alignment horizontal="left" vertical="top"/>
      <protection hidden="1"/>
    </xf>
    <xf numFmtId="4" fontId="6" fillId="2" borderId="21" xfId="0" applyNumberFormat="1" applyFont="1" applyFill="1" applyBorder="1" applyAlignment="1" applyProtection="1">
      <alignment horizontal="left" vertical="top"/>
      <protection locked="0"/>
    </xf>
    <xf numFmtId="4" fontId="8" fillId="9" borderId="20" xfId="0" applyNumberFormat="1" applyFont="1" applyFill="1" applyBorder="1" applyAlignment="1" applyProtection="1">
      <alignment horizontal="right" vertical="top"/>
      <protection hidden="1"/>
    </xf>
    <xf numFmtId="0" fontId="2" fillId="0" borderId="0" xfId="0" applyFont="1" applyAlignment="1" applyProtection="1">
      <alignment horizontal="right" vertical="top" wrapText="1"/>
      <protection hidden="1"/>
    </xf>
    <xf numFmtId="4" fontId="2" fillId="3" borderId="21" xfId="0" applyNumberFormat="1" applyFont="1" applyFill="1" applyBorder="1" applyAlignment="1" applyProtection="1">
      <alignment horizontal="right" vertical="top"/>
      <protection hidden="1"/>
    </xf>
    <xf numFmtId="4" fontId="6" fillId="4" borderId="21" xfId="0" applyNumberFormat="1" applyFont="1" applyFill="1" applyBorder="1" applyAlignment="1" applyProtection="1">
      <alignment horizontal="right" vertical="top"/>
      <protection hidden="1"/>
    </xf>
    <xf numFmtId="4" fontId="19" fillId="9" borderId="0" xfId="0" applyNumberFormat="1" applyFont="1" applyFill="1" applyAlignment="1" applyProtection="1">
      <alignment horizontal="left" vertical="top"/>
      <protection hidden="1"/>
    </xf>
    <xf numFmtId="49" fontId="6" fillId="9" borderId="0" xfId="0" applyNumberFormat="1" applyFont="1" applyFill="1" applyAlignment="1" applyProtection="1">
      <alignment horizontal="left" vertical="top"/>
      <protection hidden="1"/>
    </xf>
    <xf numFmtId="0" fontId="2" fillId="9" borderId="21" xfId="0" applyFont="1" applyFill="1" applyBorder="1" applyAlignment="1" applyProtection="1">
      <alignment horizontal="left" vertical="top"/>
      <protection hidden="1"/>
    </xf>
    <xf numFmtId="9" fontId="8" fillId="3" borderId="21" xfId="0" applyNumberFormat="1" applyFont="1" applyFill="1" applyBorder="1" applyAlignment="1" applyProtection="1">
      <alignment horizontal="right" vertical="top"/>
      <protection hidden="1"/>
    </xf>
    <xf numFmtId="164" fontId="8" fillId="0" borderId="0" xfId="0" applyNumberFormat="1" applyFont="1" applyAlignment="1" applyProtection="1">
      <alignment horizontal="right" vertical="top"/>
      <protection hidden="1"/>
    </xf>
    <xf numFmtId="164" fontId="8" fillId="3" borderId="21" xfId="0" applyNumberFormat="1" applyFont="1" applyFill="1" applyBorder="1" applyAlignment="1" applyProtection="1">
      <alignment horizontal="left" vertical="top"/>
      <protection hidden="1"/>
    </xf>
    <xf numFmtId="0" fontId="2" fillId="9" borderId="17" xfId="0" applyFont="1" applyFill="1" applyBorder="1" applyAlignment="1" applyProtection="1">
      <alignment vertical="top"/>
      <protection hidden="1"/>
    </xf>
    <xf numFmtId="0" fontId="2" fillId="9" borderId="18" xfId="0" applyFont="1" applyFill="1" applyBorder="1" applyAlignment="1" applyProtection="1">
      <alignment vertical="top"/>
      <protection hidden="1"/>
    </xf>
    <xf numFmtId="0" fontId="2" fillId="9" borderId="19" xfId="0" applyFont="1" applyFill="1" applyBorder="1" applyAlignment="1" applyProtection="1">
      <alignment vertical="top"/>
      <protection hidden="1"/>
    </xf>
    <xf numFmtId="0" fontId="7" fillId="2" borderId="0" xfId="0" applyFont="1" applyFill="1" applyAlignment="1">
      <alignment horizontal="left" vertical="top"/>
    </xf>
    <xf numFmtId="0" fontId="7" fillId="2" borderId="0" xfId="0" applyFont="1" applyFill="1" applyAlignment="1" applyProtection="1">
      <alignment horizontal="left" vertical="top"/>
      <protection hidden="1"/>
    </xf>
    <xf numFmtId="0" fontId="6" fillId="6" borderId="24" xfId="0" applyFont="1" applyFill="1" applyBorder="1" applyAlignment="1" applyProtection="1">
      <alignment horizontal="left" vertical="center" wrapText="1"/>
      <protection hidden="1"/>
    </xf>
    <xf numFmtId="0" fontId="6" fillId="6" borderId="25" xfId="0" applyFont="1" applyFill="1" applyBorder="1" applyAlignment="1" applyProtection="1">
      <alignment horizontal="left" vertical="center" wrapText="1"/>
      <protection hidden="1"/>
    </xf>
    <xf numFmtId="0" fontId="6" fillId="6" borderId="26" xfId="0" applyFont="1" applyFill="1" applyBorder="1" applyAlignment="1" applyProtection="1">
      <alignment horizontal="left" vertical="center" wrapText="1"/>
      <protection hidden="1"/>
    </xf>
    <xf numFmtId="0" fontId="7" fillId="2" borderId="0" xfId="0" applyFont="1" applyFill="1" applyAlignment="1" applyProtection="1">
      <alignment vertical="top"/>
      <protection hidden="1"/>
    </xf>
    <xf numFmtId="0" fontId="11" fillId="2" borderId="0" xfId="0" applyFont="1" applyFill="1" applyAlignment="1" applyProtection="1">
      <alignment vertical="top"/>
      <protection hidden="1"/>
    </xf>
    <xf numFmtId="3" fontId="2" fillId="9" borderId="13" xfId="0" applyNumberFormat="1" applyFont="1" applyFill="1" applyBorder="1" applyAlignment="1" applyProtection="1">
      <alignment horizontal="left" vertical="top"/>
      <protection hidden="1"/>
    </xf>
    <xf numFmtId="3" fontId="2" fillId="9" borderId="12" xfId="0" applyNumberFormat="1" applyFont="1" applyFill="1" applyBorder="1" applyAlignment="1" applyProtection="1">
      <alignment horizontal="left" vertical="top"/>
      <protection hidden="1"/>
    </xf>
    <xf numFmtId="3" fontId="2" fillId="9" borderId="27" xfId="0" applyNumberFormat="1" applyFont="1" applyFill="1" applyBorder="1" applyAlignment="1" applyProtection="1">
      <alignment horizontal="center" vertical="top" wrapText="1"/>
      <protection hidden="1"/>
    </xf>
    <xf numFmtId="3" fontId="2" fillId="9" borderId="28" xfId="0" applyNumberFormat="1" applyFont="1" applyFill="1" applyBorder="1" applyAlignment="1" applyProtection="1">
      <alignment horizontal="center" vertical="top" wrapText="1"/>
      <protection hidden="1"/>
    </xf>
    <xf numFmtId="0" fontId="2" fillId="9" borderId="29" xfId="0" applyFont="1" applyFill="1" applyBorder="1" applyAlignment="1" applyProtection="1">
      <alignment horizontal="left" vertical="top"/>
      <protection hidden="1"/>
    </xf>
    <xf numFmtId="0" fontId="2" fillId="9" borderId="31" xfId="0" applyFont="1" applyFill="1" applyBorder="1" applyAlignment="1" applyProtection="1">
      <alignment horizontal="left" vertical="top"/>
      <protection hidden="1"/>
    </xf>
    <xf numFmtId="4" fontId="8" fillId="9" borderId="0" xfId="0" applyNumberFormat="1" applyFont="1" applyFill="1" applyAlignment="1" applyProtection="1">
      <alignment horizontal="right" vertical="top" wrapText="1"/>
      <protection hidden="1"/>
    </xf>
    <xf numFmtId="4" fontId="8" fillId="9" borderId="0" xfId="0" applyNumberFormat="1" applyFont="1" applyFill="1" applyAlignment="1" applyProtection="1">
      <alignment horizontal="right" vertical="top"/>
      <protection hidden="1"/>
    </xf>
    <xf numFmtId="4" fontId="2" fillId="9" borderId="0" xfId="0" applyNumberFormat="1" applyFont="1" applyFill="1" applyAlignment="1" applyProtection="1">
      <alignment horizontal="right" vertical="top" wrapText="1"/>
      <protection hidden="1"/>
    </xf>
    <xf numFmtId="4" fontId="2" fillId="9" borderId="0" xfId="0" applyNumberFormat="1" applyFont="1" applyFill="1" applyAlignment="1" applyProtection="1">
      <alignment horizontal="right" vertical="top"/>
      <protection hidden="1"/>
    </xf>
    <xf numFmtId="4" fontId="8" fillId="9" borderId="13" xfId="0" applyNumberFormat="1" applyFont="1" applyFill="1" applyBorder="1" applyAlignment="1" applyProtection="1">
      <alignment horizontal="right" vertical="top" wrapText="1"/>
      <protection hidden="1"/>
    </xf>
    <xf numFmtId="4" fontId="8" fillId="9" borderId="15" xfId="0" applyNumberFormat="1" applyFont="1" applyFill="1" applyBorder="1" applyAlignment="1" applyProtection="1">
      <alignment horizontal="right" vertical="top"/>
      <protection hidden="1"/>
    </xf>
    <xf numFmtId="0" fontId="2" fillId="2" borderId="0" xfId="0" applyFont="1" applyFill="1" applyAlignment="1" applyProtection="1">
      <alignment horizontal="left" vertical="top"/>
      <protection hidden="1"/>
    </xf>
    <xf numFmtId="0" fontId="6" fillId="2" borderId="0" xfId="0" applyFont="1" applyFill="1" applyAlignment="1" applyProtection="1">
      <alignment horizontal="left" vertical="top"/>
      <protection hidden="1"/>
    </xf>
    <xf numFmtId="4" fontId="2" fillId="9" borderId="13" xfId="0" applyNumberFormat="1" applyFont="1" applyFill="1" applyBorder="1" applyAlignment="1" applyProtection="1">
      <alignment horizontal="right" vertical="top" wrapText="1"/>
      <protection hidden="1"/>
    </xf>
    <xf numFmtId="0" fontId="0" fillId="2" borderId="0" xfId="0" applyFill="1" applyAlignment="1" applyProtection="1">
      <alignment horizontal="left" vertical="top"/>
      <protection hidden="1"/>
    </xf>
    <xf numFmtId="10" fontId="2" fillId="9" borderId="13" xfId="0" applyNumberFormat="1" applyFont="1" applyFill="1" applyBorder="1" applyAlignment="1" applyProtection="1">
      <alignment horizontal="right" vertical="top"/>
      <protection hidden="1"/>
    </xf>
    <xf numFmtId="0" fontId="2" fillId="9" borderId="2" xfId="0" applyFont="1" applyFill="1" applyBorder="1" applyAlignment="1" applyProtection="1">
      <alignment horizontal="right" vertical="top"/>
      <protection hidden="1"/>
    </xf>
    <xf numFmtId="10" fontId="8" fillId="9" borderId="13" xfId="0" applyNumberFormat="1" applyFont="1" applyFill="1" applyBorder="1" applyAlignment="1" applyProtection="1">
      <alignment horizontal="right" vertical="top"/>
      <protection hidden="1"/>
    </xf>
    <xf numFmtId="0" fontId="6" fillId="9" borderId="12" xfId="0" applyFont="1" applyFill="1" applyBorder="1" applyAlignment="1" applyProtection="1">
      <alignment horizontal="left" vertical="top"/>
      <protection hidden="1"/>
    </xf>
    <xf numFmtId="0" fontId="6" fillId="9" borderId="13" xfId="0" applyFont="1" applyFill="1" applyBorder="1" applyAlignment="1" applyProtection="1">
      <alignment horizontal="left" vertical="top"/>
      <protection hidden="1"/>
    </xf>
    <xf numFmtId="0" fontId="2" fillId="9" borderId="20" xfId="0" applyFont="1" applyFill="1" applyBorder="1" applyAlignment="1" applyProtection="1">
      <alignment horizontal="left" vertical="top"/>
      <protection hidden="1"/>
    </xf>
    <xf numFmtId="0" fontId="2" fillId="9" borderId="17" xfId="0" quotePrefix="1" applyFont="1" applyFill="1" applyBorder="1" applyAlignment="1" applyProtection="1">
      <alignment horizontal="left" vertical="top"/>
      <protection hidden="1"/>
    </xf>
    <xf numFmtId="0" fontId="6" fillId="9" borderId="18" xfId="0" applyFont="1" applyFill="1" applyBorder="1"/>
    <xf numFmtId="0" fontId="16" fillId="9" borderId="18" xfId="0" applyFont="1" applyFill="1" applyBorder="1" applyAlignment="1" applyProtection="1">
      <alignment horizontal="left" vertical="top"/>
      <protection hidden="1"/>
    </xf>
    <xf numFmtId="0" fontId="6" fillId="2" borderId="12" xfId="0" applyFont="1" applyFill="1" applyBorder="1" applyAlignment="1" applyProtection="1">
      <alignment horizontal="left" vertical="top"/>
      <protection hidden="1"/>
    </xf>
    <xf numFmtId="0" fontId="6" fillId="2" borderId="13" xfId="0" applyFont="1" applyFill="1" applyBorder="1" applyAlignment="1" applyProtection="1">
      <alignment horizontal="left" vertical="top"/>
      <protection hidden="1"/>
    </xf>
    <xf numFmtId="0" fontId="6" fillId="2" borderId="20" xfId="0" applyFont="1" applyFill="1" applyBorder="1" applyAlignment="1" applyProtection="1">
      <alignment horizontal="left" vertical="top"/>
      <protection hidden="1"/>
    </xf>
    <xf numFmtId="0" fontId="2" fillId="9" borderId="23" xfId="0" applyFont="1" applyFill="1" applyBorder="1" applyAlignment="1" applyProtection="1">
      <alignment horizontal="left" vertical="top"/>
      <protection hidden="1"/>
    </xf>
    <xf numFmtId="0" fontId="2" fillId="9" borderId="12" xfId="0" applyFont="1" applyFill="1" applyBorder="1" applyAlignment="1" applyProtection="1">
      <alignment horizontal="left" vertical="top"/>
      <protection hidden="1"/>
    </xf>
    <xf numFmtId="0" fontId="2" fillId="9" borderId="13" xfId="0" applyFont="1" applyFill="1" applyBorder="1" applyAlignment="1" applyProtection="1">
      <alignment horizontal="left" vertical="top"/>
      <protection hidden="1"/>
    </xf>
    <xf numFmtId="0" fontId="6" fillId="2" borderId="0" xfId="0" applyFont="1" applyFill="1" applyAlignment="1" applyProtection="1">
      <alignment horizontal="left" vertical="center"/>
      <protection hidden="1"/>
    </xf>
    <xf numFmtId="0" fontId="6" fillId="9" borderId="12" xfId="0" applyFont="1" applyFill="1" applyBorder="1" applyAlignment="1" applyProtection="1">
      <alignment horizontal="right" vertical="top"/>
      <protection hidden="1"/>
    </xf>
    <xf numFmtId="0" fontId="6" fillId="9" borderId="13" xfId="0" applyFont="1" applyFill="1" applyBorder="1" applyAlignment="1" applyProtection="1">
      <alignment horizontal="right" vertical="top"/>
      <protection hidden="1"/>
    </xf>
    <xf numFmtId="0" fontId="2" fillId="9" borderId="18" xfId="0" quotePrefix="1" applyFont="1" applyFill="1" applyBorder="1" applyAlignment="1" applyProtection="1">
      <alignment horizontal="left" vertical="top"/>
      <protection hidden="1"/>
    </xf>
    <xf numFmtId="4" fontId="2" fillId="4" borderId="21" xfId="0" applyNumberFormat="1" applyFont="1" applyFill="1" applyBorder="1" applyAlignment="1" applyProtection="1">
      <alignment horizontal="right" vertical="top"/>
      <protection hidden="1"/>
    </xf>
    <xf numFmtId="4" fontId="8" fillId="4" borderId="21" xfId="0" applyNumberFormat="1" applyFont="1" applyFill="1" applyBorder="1" applyAlignment="1" applyProtection="1">
      <alignment horizontal="right" vertical="top"/>
      <protection hidden="1"/>
    </xf>
    <xf numFmtId="0" fontId="15" fillId="9" borderId="17" xfId="0" quotePrefix="1" applyFont="1" applyFill="1" applyBorder="1" applyAlignment="1" applyProtection="1">
      <alignment horizontal="left" vertical="top"/>
      <protection hidden="1"/>
    </xf>
    <xf numFmtId="0" fontId="6" fillId="2" borderId="0" xfId="0" applyFont="1" applyFill="1" applyAlignment="1" applyProtection="1">
      <alignment horizontal="left" vertical="center" wrapText="1"/>
      <protection hidden="1"/>
    </xf>
    <xf numFmtId="0" fontId="8" fillId="9" borderId="2" xfId="0" applyFont="1" applyFill="1" applyBorder="1" applyAlignment="1" applyProtection="1">
      <alignment horizontal="right" vertical="top"/>
      <protection hidden="1"/>
    </xf>
    <xf numFmtId="0" fontId="2" fillId="9" borderId="22" xfId="0" applyFont="1" applyFill="1" applyBorder="1" applyAlignment="1" applyProtection="1">
      <alignment horizontal="left" vertical="top"/>
      <protection hidden="1"/>
    </xf>
    <xf numFmtId="0" fontId="2" fillId="9" borderId="2" xfId="0" applyFont="1" applyFill="1" applyBorder="1" applyAlignment="1" applyProtection="1">
      <alignment horizontal="left" vertical="top"/>
      <protection hidden="1"/>
    </xf>
    <xf numFmtId="43" fontId="6" fillId="9" borderId="14" xfId="0" quotePrefix="1" applyNumberFormat="1" applyFont="1" applyFill="1" applyBorder="1" applyAlignment="1" applyProtection="1">
      <alignment horizontal="left" vertical="center"/>
      <protection hidden="1"/>
    </xf>
    <xf numFmtId="43" fontId="6" fillId="9" borderId="0" xfId="0" quotePrefix="1" applyNumberFormat="1" applyFont="1" applyFill="1" applyAlignment="1" applyProtection="1">
      <alignment horizontal="left" vertical="center"/>
      <protection hidden="1"/>
    </xf>
    <xf numFmtId="43" fontId="2" fillId="3" borderId="21" xfId="0" applyNumberFormat="1" applyFont="1" applyFill="1" applyBorder="1" applyAlignment="1" applyProtection="1">
      <alignment horizontal="right" vertical="center"/>
      <protection hidden="1"/>
    </xf>
    <xf numFmtId="43" fontId="2" fillId="3" borderId="21" xfId="0" applyNumberFormat="1" applyFont="1" applyFill="1" applyBorder="1" applyAlignment="1" applyProtection="1">
      <alignment vertical="center"/>
      <protection hidden="1"/>
    </xf>
    <xf numFmtId="43" fontId="2" fillId="9" borderId="16" xfId="0" quotePrefix="1" applyNumberFormat="1" applyFont="1" applyFill="1" applyBorder="1" applyAlignment="1" applyProtection="1">
      <alignment horizontal="left" vertical="center"/>
      <protection hidden="1"/>
    </xf>
    <xf numFmtId="43" fontId="2" fillId="9" borderId="11" xfId="0" quotePrefix="1" applyNumberFormat="1" applyFont="1" applyFill="1" applyBorder="1" applyAlignment="1" applyProtection="1">
      <alignment horizontal="left" vertical="center"/>
      <protection hidden="1"/>
    </xf>
    <xf numFmtId="43" fontId="2" fillId="9" borderId="14" xfId="0" applyNumberFormat="1" applyFont="1" applyFill="1" applyBorder="1" applyAlignment="1" applyProtection="1">
      <alignment horizontal="left" vertical="center"/>
      <protection hidden="1"/>
    </xf>
    <xf numFmtId="43" fontId="2" fillId="9" borderId="0" xfId="0" applyNumberFormat="1" applyFont="1" applyFill="1" applyAlignment="1" applyProtection="1">
      <alignment horizontal="left" vertical="center"/>
      <protection hidden="1"/>
    </xf>
    <xf numFmtId="43" fontId="2" fillId="9" borderId="15" xfId="0" applyNumberFormat="1" applyFont="1" applyFill="1" applyBorder="1" applyAlignment="1" applyProtection="1">
      <alignment horizontal="left" vertical="center"/>
      <protection hidden="1"/>
    </xf>
    <xf numFmtId="43" fontId="6" fillId="4" borderId="21" xfId="0" applyNumberFormat="1" applyFont="1" applyFill="1" applyBorder="1" applyAlignment="1" applyProtection="1">
      <alignment vertical="center"/>
      <protection hidden="1"/>
    </xf>
    <xf numFmtId="43" fontId="2" fillId="9" borderId="14" xfId="0" quotePrefix="1" applyNumberFormat="1" applyFont="1" applyFill="1" applyBorder="1" applyAlignment="1" applyProtection="1">
      <alignment horizontal="left" vertical="center"/>
      <protection hidden="1"/>
    </xf>
    <xf numFmtId="43" fontId="9" fillId="9" borderId="0" xfId="0" applyNumberFormat="1" applyFont="1" applyFill="1" applyAlignment="1" applyProtection="1">
      <alignment horizontal="left" vertical="center"/>
      <protection hidden="1"/>
    </xf>
    <xf numFmtId="43" fontId="9" fillId="9" borderId="15" xfId="0" applyNumberFormat="1" applyFont="1" applyFill="1" applyBorder="1" applyAlignment="1" applyProtection="1">
      <alignment horizontal="left" vertical="center"/>
      <protection hidden="1"/>
    </xf>
    <xf numFmtId="43" fontId="6" fillId="9" borderId="14" xfId="0" applyNumberFormat="1" applyFont="1" applyFill="1" applyBorder="1" applyAlignment="1" applyProtection="1">
      <alignment horizontal="left" vertical="center"/>
      <protection hidden="1"/>
    </xf>
    <xf numFmtId="43" fontId="6" fillId="9" borderId="0" xfId="0" applyNumberFormat="1" applyFont="1" applyFill="1" applyAlignment="1" applyProtection="1">
      <alignment horizontal="left" vertical="center"/>
      <protection hidden="1"/>
    </xf>
    <xf numFmtId="43" fontId="6" fillId="9" borderId="15" xfId="0" applyNumberFormat="1" applyFont="1" applyFill="1" applyBorder="1" applyAlignment="1" applyProtection="1">
      <alignment horizontal="left" vertical="center"/>
      <protection hidden="1"/>
    </xf>
    <xf numFmtId="43" fontId="2" fillId="9" borderId="0" xfId="0" applyNumberFormat="1" applyFont="1" applyFill="1" applyAlignment="1" applyProtection="1">
      <alignment horizontal="right" vertical="center"/>
      <protection hidden="1"/>
    </xf>
    <xf numFmtId="43" fontId="2" fillId="9" borderId="15" xfId="0" applyNumberFormat="1" applyFont="1" applyFill="1" applyBorder="1" applyAlignment="1" applyProtection="1">
      <alignment horizontal="right" vertical="center"/>
      <protection hidden="1"/>
    </xf>
    <xf numFmtId="43" fontId="2" fillId="9" borderId="12" xfId="0" applyNumberFormat="1" applyFont="1" applyFill="1" applyBorder="1" applyAlignment="1" applyProtection="1">
      <alignment horizontal="left" vertical="center"/>
      <protection hidden="1"/>
    </xf>
    <xf numFmtId="43" fontId="2" fillId="9" borderId="13" xfId="0" applyNumberFormat="1" applyFont="1" applyFill="1" applyBorder="1" applyAlignment="1" applyProtection="1">
      <alignment horizontal="left" vertical="center"/>
      <protection hidden="1"/>
    </xf>
    <xf numFmtId="43" fontId="2" fillId="9" borderId="13" xfId="0" applyNumberFormat="1" applyFont="1" applyFill="1" applyBorder="1" applyAlignment="1" applyProtection="1">
      <alignment horizontal="center" vertical="center"/>
      <protection hidden="1"/>
    </xf>
    <xf numFmtId="43" fontId="8" fillId="9" borderId="13" xfId="0" applyNumberFormat="1" applyFont="1" applyFill="1" applyBorder="1" applyAlignment="1" applyProtection="1">
      <alignment horizontal="center" vertical="center"/>
      <protection hidden="1"/>
    </xf>
    <xf numFmtId="43" fontId="8" fillId="9" borderId="20" xfId="0" applyNumberFormat="1" applyFont="1" applyFill="1" applyBorder="1" applyAlignment="1" applyProtection="1">
      <alignment horizontal="center" vertical="center"/>
      <protection hidden="1"/>
    </xf>
    <xf numFmtId="43" fontId="2" fillId="9" borderId="0" xfId="0" applyNumberFormat="1" applyFont="1" applyFill="1" applyAlignment="1" applyProtection="1">
      <alignment horizontal="center" vertical="center"/>
      <protection hidden="1"/>
    </xf>
    <xf numFmtId="43" fontId="8" fillId="9" borderId="0" xfId="0" applyNumberFormat="1" applyFont="1" applyFill="1" applyAlignment="1" applyProtection="1">
      <alignment horizontal="center" vertical="center"/>
      <protection hidden="1"/>
    </xf>
    <xf numFmtId="43" fontId="8" fillId="9" borderId="15" xfId="0" applyNumberFormat="1" applyFont="1" applyFill="1" applyBorder="1" applyAlignment="1" applyProtection="1">
      <alignment horizontal="center" vertical="center"/>
      <protection hidden="1"/>
    </xf>
    <xf numFmtId="43" fontId="2" fillId="9" borderId="0" xfId="0" quotePrefix="1" applyNumberFormat="1" applyFont="1" applyFill="1" applyAlignment="1" applyProtection="1">
      <alignment horizontal="left" vertical="center"/>
      <protection hidden="1"/>
    </xf>
    <xf numFmtId="43" fontId="6" fillId="3" borderId="21" xfId="0" applyNumberFormat="1" applyFont="1" applyFill="1" applyBorder="1" applyAlignment="1" applyProtection="1">
      <alignment horizontal="right" vertical="center"/>
      <protection hidden="1"/>
    </xf>
    <xf numFmtId="43" fontId="6" fillId="4" borderId="21" xfId="0" applyNumberFormat="1" applyFont="1" applyFill="1" applyBorder="1" applyAlignment="1" applyProtection="1">
      <alignment horizontal="right" vertical="center"/>
      <protection hidden="1"/>
    </xf>
    <xf numFmtId="43" fontId="6" fillId="3" borderId="21" xfId="0" applyNumberFormat="1" applyFont="1" applyFill="1" applyBorder="1" applyAlignment="1" applyProtection="1">
      <alignment vertical="center"/>
      <protection hidden="1"/>
    </xf>
    <xf numFmtId="43" fontId="8" fillId="9" borderId="0" xfId="0" applyNumberFormat="1" applyFont="1" applyFill="1" applyAlignment="1" applyProtection="1">
      <alignment horizontal="left" vertical="center"/>
      <protection hidden="1"/>
    </xf>
    <xf numFmtId="43" fontId="6" fillId="4" borderId="21" xfId="3" applyNumberFormat="1" applyFont="1" applyFill="1" applyBorder="1" applyAlignment="1" applyProtection="1">
      <alignment horizontal="right" vertical="center"/>
      <protection hidden="1"/>
    </xf>
    <xf numFmtId="43" fontId="6" fillId="2" borderId="21" xfId="3" applyNumberFormat="1" applyFont="1" applyFill="1" applyBorder="1" applyAlignment="1" applyProtection="1">
      <alignment horizontal="right" vertical="center"/>
      <protection locked="0"/>
    </xf>
  </cellXfs>
  <cellStyles count="4">
    <cellStyle name="Euro" xfId="1" xr:uid="{00000000-0005-0000-0000-000000000000}"/>
    <cellStyle name="Link" xfId="2" builtinId="8"/>
    <cellStyle name="Standard" xfId="0" builtinId="0"/>
    <cellStyle name="Währung"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8600</xdr:rowOff>
    </xdr:to>
    <xdr:pic>
      <xdr:nvPicPr>
        <xdr:cNvPr id="3" name="Picture 3" descr="Logo_Wko">
          <a:extLst>
            <a:ext uri="{FF2B5EF4-FFF2-40B4-BE49-F238E27FC236}">
              <a16:creationId xmlns:a16="http://schemas.microsoft.com/office/drawing/2014/main" id="{61BF75D7-6D27-473C-B203-2664C295E3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8600</xdr:rowOff>
    </xdr:to>
    <xdr:pic>
      <xdr:nvPicPr>
        <xdr:cNvPr id="5" name="Picture 3" descr="Logo_Wko">
          <a:extLst>
            <a:ext uri="{FF2B5EF4-FFF2-40B4-BE49-F238E27FC236}">
              <a16:creationId xmlns:a16="http://schemas.microsoft.com/office/drawing/2014/main" id="{15CE4E24-FAF6-45E4-B97F-A77C4E5BAD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8600</xdr:rowOff>
    </xdr:to>
    <xdr:pic>
      <xdr:nvPicPr>
        <xdr:cNvPr id="3" name="Picture 3" descr="Logo_Wko">
          <a:extLst>
            <a:ext uri="{FF2B5EF4-FFF2-40B4-BE49-F238E27FC236}">
              <a16:creationId xmlns:a16="http://schemas.microsoft.com/office/drawing/2014/main" id="{D5B8E8CE-85DC-4361-8212-65033C87D5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8600</xdr:rowOff>
    </xdr:to>
    <xdr:pic>
      <xdr:nvPicPr>
        <xdr:cNvPr id="4" name="Picture 3" descr="Logo_Wko">
          <a:extLst>
            <a:ext uri="{FF2B5EF4-FFF2-40B4-BE49-F238E27FC236}">
              <a16:creationId xmlns:a16="http://schemas.microsoft.com/office/drawing/2014/main" id="{0AA86867-7370-4866-A31C-27EA1D73B4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57150</xdr:colOff>
      <xdr:row>157</xdr:row>
      <xdr:rowOff>0</xdr:rowOff>
    </xdr:from>
    <xdr:to>
      <xdr:col>2</xdr:col>
      <xdr:colOff>57150</xdr:colOff>
      <xdr:row>157</xdr:row>
      <xdr:rowOff>0</xdr:rowOff>
    </xdr:to>
    <xdr:sp macro="" textlink="">
      <xdr:nvSpPr>
        <xdr:cNvPr id="111289" name="Line 87">
          <a:extLst>
            <a:ext uri="{FF2B5EF4-FFF2-40B4-BE49-F238E27FC236}">
              <a16:creationId xmlns:a16="http://schemas.microsoft.com/office/drawing/2014/main" id="{00000000-0008-0000-0200-0000B9B20100}"/>
            </a:ext>
          </a:extLst>
        </xdr:cNvPr>
        <xdr:cNvSpPr>
          <a:spLocks noChangeShapeType="1"/>
        </xdr:cNvSpPr>
      </xdr:nvSpPr>
      <xdr:spPr bwMode="auto">
        <a:xfrm flipV="1">
          <a:off x="1352550" y="276510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0</xdr:rowOff>
    </xdr:to>
    <xdr:pic>
      <xdr:nvPicPr>
        <xdr:cNvPr id="3" name="Picture 3" descr="Logo_Wko">
          <a:extLst>
            <a:ext uri="{FF2B5EF4-FFF2-40B4-BE49-F238E27FC236}">
              <a16:creationId xmlns:a16="http://schemas.microsoft.com/office/drawing/2014/main" id="{9CAEC4D7-380F-4496-8063-E5A96E00A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157</xdr:row>
      <xdr:rowOff>0</xdr:rowOff>
    </xdr:from>
    <xdr:to>
      <xdr:col>2</xdr:col>
      <xdr:colOff>57150</xdr:colOff>
      <xdr:row>157</xdr:row>
      <xdr:rowOff>0</xdr:rowOff>
    </xdr:to>
    <xdr:sp macro="" textlink="">
      <xdr:nvSpPr>
        <xdr:cNvPr id="4" name="Line 87">
          <a:extLst>
            <a:ext uri="{FF2B5EF4-FFF2-40B4-BE49-F238E27FC236}">
              <a16:creationId xmlns:a16="http://schemas.microsoft.com/office/drawing/2014/main" id="{35F801A5-38EA-4F36-88E8-BDB4FABF07E9}"/>
            </a:ext>
          </a:extLst>
        </xdr:cNvPr>
        <xdr:cNvSpPr>
          <a:spLocks noChangeShapeType="1"/>
        </xdr:cNvSpPr>
      </xdr:nvSpPr>
      <xdr:spPr bwMode="auto">
        <a:xfrm flipV="1">
          <a:off x="1416050" y="2812415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0</xdr:rowOff>
    </xdr:to>
    <xdr:pic>
      <xdr:nvPicPr>
        <xdr:cNvPr id="5" name="Picture 3" descr="Logo_Wko">
          <a:extLst>
            <a:ext uri="{FF2B5EF4-FFF2-40B4-BE49-F238E27FC236}">
              <a16:creationId xmlns:a16="http://schemas.microsoft.com/office/drawing/2014/main" id="{EEA43FEE-3F64-49F0-A54E-BDA1AEF90D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0</xdr:rowOff>
    </xdr:to>
    <xdr:pic>
      <xdr:nvPicPr>
        <xdr:cNvPr id="2" name="Picture 3" descr="Logo_Wko">
          <a:extLst>
            <a:ext uri="{FF2B5EF4-FFF2-40B4-BE49-F238E27FC236}">
              <a16:creationId xmlns:a16="http://schemas.microsoft.com/office/drawing/2014/main" id="{3786C890-766B-4567-B67E-D9D993B614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0</xdr:rowOff>
    </xdr:to>
    <xdr:pic>
      <xdr:nvPicPr>
        <xdr:cNvPr id="3" name="Picture 3" descr="Logo_Wko">
          <a:extLst>
            <a:ext uri="{FF2B5EF4-FFF2-40B4-BE49-F238E27FC236}">
              <a16:creationId xmlns:a16="http://schemas.microsoft.com/office/drawing/2014/main" id="{4A8E9A06-9B2D-4F24-925F-77CDF83012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57150</xdr:colOff>
      <xdr:row>23</xdr:row>
      <xdr:rowOff>0</xdr:rowOff>
    </xdr:from>
    <xdr:to>
      <xdr:col>2</xdr:col>
      <xdr:colOff>57150</xdr:colOff>
      <xdr:row>23</xdr:row>
      <xdr:rowOff>0</xdr:rowOff>
    </xdr:to>
    <xdr:sp macro="" textlink="">
      <xdr:nvSpPr>
        <xdr:cNvPr id="90949" name="Line 8">
          <a:extLst>
            <a:ext uri="{FF2B5EF4-FFF2-40B4-BE49-F238E27FC236}">
              <a16:creationId xmlns:a16="http://schemas.microsoft.com/office/drawing/2014/main" id="{00000000-0008-0000-0400-000045630100}"/>
            </a:ext>
          </a:extLst>
        </xdr:cNvPr>
        <xdr:cNvSpPr>
          <a:spLocks noChangeShapeType="1"/>
        </xdr:cNvSpPr>
      </xdr:nvSpPr>
      <xdr:spPr bwMode="auto">
        <a:xfrm flipV="1">
          <a:off x="1885950" y="67341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882346</xdr:colOff>
      <xdr:row>1</xdr:row>
      <xdr:rowOff>8600</xdr:rowOff>
    </xdr:to>
    <xdr:pic>
      <xdr:nvPicPr>
        <xdr:cNvPr id="3" name="Picture 3" descr="Logo_Wko">
          <a:extLst>
            <a:ext uri="{FF2B5EF4-FFF2-40B4-BE49-F238E27FC236}">
              <a16:creationId xmlns:a16="http://schemas.microsoft.com/office/drawing/2014/main" id="{6A87D06A-1641-4EE6-BEC2-B84F5A5F60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23</xdr:row>
      <xdr:rowOff>0</xdr:rowOff>
    </xdr:from>
    <xdr:to>
      <xdr:col>2</xdr:col>
      <xdr:colOff>57150</xdr:colOff>
      <xdr:row>23</xdr:row>
      <xdr:rowOff>0</xdr:rowOff>
    </xdr:to>
    <xdr:sp macro="" textlink="">
      <xdr:nvSpPr>
        <xdr:cNvPr id="4" name="Line 8">
          <a:extLst>
            <a:ext uri="{FF2B5EF4-FFF2-40B4-BE49-F238E27FC236}">
              <a16:creationId xmlns:a16="http://schemas.microsoft.com/office/drawing/2014/main" id="{03B02304-9F0F-4FCF-97C0-D508AE46AF84}"/>
            </a:ext>
          </a:extLst>
        </xdr:cNvPr>
        <xdr:cNvSpPr>
          <a:spLocks noChangeShapeType="1"/>
        </xdr:cNvSpPr>
      </xdr:nvSpPr>
      <xdr:spPr bwMode="auto">
        <a:xfrm flipV="1">
          <a:off x="2533650" y="62484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882346</xdr:colOff>
      <xdr:row>1</xdr:row>
      <xdr:rowOff>8600</xdr:rowOff>
    </xdr:to>
    <xdr:pic>
      <xdr:nvPicPr>
        <xdr:cNvPr id="5" name="Picture 3" descr="Logo_Wko">
          <a:extLst>
            <a:ext uri="{FF2B5EF4-FFF2-40B4-BE49-F238E27FC236}">
              <a16:creationId xmlns:a16="http://schemas.microsoft.com/office/drawing/2014/main" id="{8404CF38-0D74-4DD0-9F5F-17050C1F0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0</xdr:rowOff>
    </xdr:to>
    <xdr:pic>
      <xdr:nvPicPr>
        <xdr:cNvPr id="2" name="Picture 3" descr="Logo_Wko">
          <a:extLst>
            <a:ext uri="{FF2B5EF4-FFF2-40B4-BE49-F238E27FC236}">
              <a16:creationId xmlns:a16="http://schemas.microsoft.com/office/drawing/2014/main" id="{268350D2-F3B9-48A9-B35D-8AC8D5ED7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0</xdr:rowOff>
    </xdr:to>
    <xdr:pic>
      <xdr:nvPicPr>
        <xdr:cNvPr id="3" name="Picture 3" descr="Logo_Wko">
          <a:extLst>
            <a:ext uri="{FF2B5EF4-FFF2-40B4-BE49-F238E27FC236}">
              <a16:creationId xmlns:a16="http://schemas.microsoft.com/office/drawing/2014/main" id="{78CB35D1-FEF0-4CFE-BAF9-72DB7EE086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7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57150</xdr:colOff>
      <xdr:row>15</xdr:row>
      <xdr:rowOff>0</xdr:rowOff>
    </xdr:from>
    <xdr:to>
      <xdr:col>2</xdr:col>
      <xdr:colOff>57150</xdr:colOff>
      <xdr:row>15</xdr:row>
      <xdr:rowOff>0</xdr:rowOff>
    </xdr:to>
    <xdr:sp macro="" textlink="">
      <xdr:nvSpPr>
        <xdr:cNvPr id="114414" name="Line 28">
          <a:extLst>
            <a:ext uri="{FF2B5EF4-FFF2-40B4-BE49-F238E27FC236}">
              <a16:creationId xmlns:a16="http://schemas.microsoft.com/office/drawing/2014/main" id="{00000000-0008-0000-0600-0000EEBE0100}"/>
            </a:ext>
          </a:extLst>
        </xdr:cNvPr>
        <xdr:cNvSpPr>
          <a:spLocks noChangeShapeType="1"/>
        </xdr:cNvSpPr>
      </xdr:nvSpPr>
      <xdr:spPr bwMode="auto">
        <a:xfrm flipV="1">
          <a:off x="1352550" y="40100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18</xdr:row>
      <xdr:rowOff>0</xdr:rowOff>
    </xdr:from>
    <xdr:to>
      <xdr:col>2</xdr:col>
      <xdr:colOff>57150</xdr:colOff>
      <xdr:row>18</xdr:row>
      <xdr:rowOff>0</xdr:rowOff>
    </xdr:to>
    <xdr:sp macro="" textlink="">
      <xdr:nvSpPr>
        <xdr:cNvPr id="114415" name="Line 33">
          <a:extLst>
            <a:ext uri="{FF2B5EF4-FFF2-40B4-BE49-F238E27FC236}">
              <a16:creationId xmlns:a16="http://schemas.microsoft.com/office/drawing/2014/main" id="{00000000-0008-0000-0600-0000EFBE0100}"/>
            </a:ext>
          </a:extLst>
        </xdr:cNvPr>
        <xdr:cNvSpPr>
          <a:spLocks noChangeShapeType="1"/>
        </xdr:cNvSpPr>
      </xdr:nvSpPr>
      <xdr:spPr bwMode="auto">
        <a:xfrm flipV="1">
          <a:off x="1352550" y="4695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30</xdr:row>
      <xdr:rowOff>0</xdr:rowOff>
    </xdr:from>
    <xdr:to>
      <xdr:col>2</xdr:col>
      <xdr:colOff>57150</xdr:colOff>
      <xdr:row>30</xdr:row>
      <xdr:rowOff>0</xdr:rowOff>
    </xdr:to>
    <xdr:sp macro="" textlink="">
      <xdr:nvSpPr>
        <xdr:cNvPr id="114416" name="Line 133">
          <a:extLst>
            <a:ext uri="{FF2B5EF4-FFF2-40B4-BE49-F238E27FC236}">
              <a16:creationId xmlns:a16="http://schemas.microsoft.com/office/drawing/2014/main" id="{00000000-0008-0000-0600-0000F0BE0100}"/>
            </a:ext>
          </a:extLst>
        </xdr:cNvPr>
        <xdr:cNvSpPr>
          <a:spLocks noChangeShapeType="1"/>
        </xdr:cNvSpPr>
      </xdr:nvSpPr>
      <xdr:spPr bwMode="auto">
        <a:xfrm flipV="1">
          <a:off x="1352550" y="7267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30</xdr:row>
      <xdr:rowOff>0</xdr:rowOff>
    </xdr:from>
    <xdr:to>
      <xdr:col>2</xdr:col>
      <xdr:colOff>57150</xdr:colOff>
      <xdr:row>30</xdr:row>
      <xdr:rowOff>0</xdr:rowOff>
    </xdr:to>
    <xdr:sp macro="" textlink="">
      <xdr:nvSpPr>
        <xdr:cNvPr id="114417" name="Line 145">
          <a:extLst>
            <a:ext uri="{FF2B5EF4-FFF2-40B4-BE49-F238E27FC236}">
              <a16:creationId xmlns:a16="http://schemas.microsoft.com/office/drawing/2014/main" id="{00000000-0008-0000-0600-0000F1BE0100}"/>
            </a:ext>
          </a:extLst>
        </xdr:cNvPr>
        <xdr:cNvSpPr>
          <a:spLocks noChangeShapeType="1"/>
        </xdr:cNvSpPr>
      </xdr:nvSpPr>
      <xdr:spPr bwMode="auto">
        <a:xfrm flipV="1">
          <a:off x="1352550" y="726757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8600</xdr:rowOff>
    </xdr:to>
    <xdr:pic>
      <xdr:nvPicPr>
        <xdr:cNvPr id="6" name="Picture 3" descr="Logo_Wko">
          <a:extLst>
            <a:ext uri="{FF2B5EF4-FFF2-40B4-BE49-F238E27FC236}">
              <a16:creationId xmlns:a16="http://schemas.microsoft.com/office/drawing/2014/main" id="{000FFE76-8A90-4723-98F4-0C66A41E1F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57150</xdr:colOff>
      <xdr:row>16</xdr:row>
      <xdr:rowOff>0</xdr:rowOff>
    </xdr:from>
    <xdr:to>
      <xdr:col>2</xdr:col>
      <xdr:colOff>57150</xdr:colOff>
      <xdr:row>16</xdr:row>
      <xdr:rowOff>0</xdr:rowOff>
    </xdr:to>
    <xdr:sp macro="" textlink="">
      <xdr:nvSpPr>
        <xdr:cNvPr id="7" name="Line 28">
          <a:extLst>
            <a:ext uri="{FF2B5EF4-FFF2-40B4-BE49-F238E27FC236}">
              <a16:creationId xmlns:a16="http://schemas.microsoft.com/office/drawing/2014/main" id="{CECA97DD-FA45-4830-8821-DF1422716A65}"/>
            </a:ext>
          </a:extLst>
        </xdr:cNvPr>
        <xdr:cNvSpPr>
          <a:spLocks noChangeShapeType="1"/>
        </xdr:cNvSpPr>
      </xdr:nvSpPr>
      <xdr:spPr bwMode="auto">
        <a:xfrm flipV="1">
          <a:off x="1416050" y="37338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19</xdr:row>
      <xdr:rowOff>0</xdr:rowOff>
    </xdr:from>
    <xdr:to>
      <xdr:col>2</xdr:col>
      <xdr:colOff>57150</xdr:colOff>
      <xdr:row>19</xdr:row>
      <xdr:rowOff>0</xdr:rowOff>
    </xdr:to>
    <xdr:sp macro="" textlink="">
      <xdr:nvSpPr>
        <xdr:cNvPr id="8" name="Line 33">
          <a:extLst>
            <a:ext uri="{FF2B5EF4-FFF2-40B4-BE49-F238E27FC236}">
              <a16:creationId xmlns:a16="http://schemas.microsoft.com/office/drawing/2014/main" id="{7FE75AD1-FA97-4722-A218-4F5DD1EBA027}"/>
            </a:ext>
          </a:extLst>
        </xdr:cNvPr>
        <xdr:cNvSpPr>
          <a:spLocks noChangeShapeType="1"/>
        </xdr:cNvSpPr>
      </xdr:nvSpPr>
      <xdr:spPr bwMode="auto">
        <a:xfrm flipV="1">
          <a:off x="1416050" y="44196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31</xdr:row>
      <xdr:rowOff>0</xdr:rowOff>
    </xdr:from>
    <xdr:to>
      <xdr:col>2</xdr:col>
      <xdr:colOff>57150</xdr:colOff>
      <xdr:row>31</xdr:row>
      <xdr:rowOff>0</xdr:rowOff>
    </xdr:to>
    <xdr:sp macro="" textlink="">
      <xdr:nvSpPr>
        <xdr:cNvPr id="9" name="Line 133">
          <a:extLst>
            <a:ext uri="{FF2B5EF4-FFF2-40B4-BE49-F238E27FC236}">
              <a16:creationId xmlns:a16="http://schemas.microsoft.com/office/drawing/2014/main" id="{5CDBD49C-AE6E-46C7-B194-D96F36DC639D}"/>
            </a:ext>
          </a:extLst>
        </xdr:cNvPr>
        <xdr:cNvSpPr>
          <a:spLocks noChangeShapeType="1"/>
        </xdr:cNvSpPr>
      </xdr:nvSpPr>
      <xdr:spPr bwMode="auto">
        <a:xfrm flipV="1">
          <a:off x="1416050" y="6604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57150</xdr:colOff>
      <xdr:row>31</xdr:row>
      <xdr:rowOff>0</xdr:rowOff>
    </xdr:from>
    <xdr:to>
      <xdr:col>2</xdr:col>
      <xdr:colOff>57150</xdr:colOff>
      <xdr:row>31</xdr:row>
      <xdr:rowOff>0</xdr:rowOff>
    </xdr:to>
    <xdr:sp macro="" textlink="">
      <xdr:nvSpPr>
        <xdr:cNvPr id="10" name="Line 145">
          <a:extLst>
            <a:ext uri="{FF2B5EF4-FFF2-40B4-BE49-F238E27FC236}">
              <a16:creationId xmlns:a16="http://schemas.microsoft.com/office/drawing/2014/main" id="{A76217F2-844E-4DC9-B907-9288CDA7DD34}"/>
            </a:ext>
          </a:extLst>
        </xdr:cNvPr>
        <xdr:cNvSpPr>
          <a:spLocks noChangeShapeType="1"/>
        </xdr:cNvSpPr>
      </xdr:nvSpPr>
      <xdr:spPr bwMode="auto">
        <a:xfrm flipV="1">
          <a:off x="1416050" y="660400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1</xdr:col>
      <xdr:colOff>133046</xdr:colOff>
      <xdr:row>1</xdr:row>
      <xdr:rowOff>8600</xdr:rowOff>
    </xdr:to>
    <xdr:pic>
      <xdr:nvPicPr>
        <xdr:cNvPr id="11" name="Picture 3" descr="Logo_Wko">
          <a:extLst>
            <a:ext uri="{FF2B5EF4-FFF2-40B4-BE49-F238E27FC236}">
              <a16:creationId xmlns:a16="http://schemas.microsoft.com/office/drawing/2014/main" id="{148402A1-9583-4833-8834-83E66FA0DE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133046</xdr:colOff>
      <xdr:row>1</xdr:row>
      <xdr:rowOff>8600</xdr:rowOff>
    </xdr:to>
    <xdr:pic>
      <xdr:nvPicPr>
        <xdr:cNvPr id="2" name="Picture 3" descr="Logo_Wko">
          <a:extLst>
            <a:ext uri="{FF2B5EF4-FFF2-40B4-BE49-F238E27FC236}">
              <a16:creationId xmlns:a16="http://schemas.microsoft.com/office/drawing/2014/main" id="{32E02DFF-3F94-4852-9B85-C34C36F174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1</xdr:col>
      <xdr:colOff>133046</xdr:colOff>
      <xdr:row>1</xdr:row>
      <xdr:rowOff>8600</xdr:rowOff>
    </xdr:to>
    <xdr:pic>
      <xdr:nvPicPr>
        <xdr:cNvPr id="3" name="Picture 3" descr="Logo_Wko">
          <a:extLst>
            <a:ext uri="{FF2B5EF4-FFF2-40B4-BE49-F238E27FC236}">
              <a16:creationId xmlns:a16="http://schemas.microsoft.com/office/drawing/2014/main" id="{22021364-162C-4C22-9635-98BFE2A6FA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82346" cy="28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showZeros="0" tabSelected="1" showOutlineSymbols="0" zoomScaleNormal="100" workbookViewId="0">
      <selection activeCell="A6" sqref="A6:O6"/>
    </sheetView>
  </sheetViews>
  <sheetFormatPr baseColWidth="10" defaultColWidth="10.7265625" defaultRowHeight="15" customHeight="1" x14ac:dyDescent="0.25"/>
  <cols>
    <col min="1" max="1" width="10.7265625" style="40" customWidth="1"/>
    <col min="2" max="2" width="8.7265625" style="40" customWidth="1"/>
    <col min="3" max="6" width="8.7265625" style="37" customWidth="1"/>
    <col min="7" max="8" width="8.7265625" style="44" customWidth="1"/>
    <col min="9" max="9" width="8.7265625" style="45" customWidth="1"/>
    <col min="10" max="15" width="8.7265625" style="37" customWidth="1"/>
    <col min="16" max="16384" width="10.7265625" style="37"/>
  </cols>
  <sheetData>
    <row r="1" spans="1:15" ht="22" customHeight="1" x14ac:dyDescent="0.25">
      <c r="A1" s="100" t="s">
        <v>223</v>
      </c>
      <c r="B1" s="100"/>
      <c r="C1" s="100"/>
      <c r="D1" s="100"/>
      <c r="E1" s="100"/>
      <c r="F1" s="100"/>
      <c r="G1" s="100"/>
      <c r="H1" s="100"/>
      <c r="I1" s="100"/>
      <c r="J1" s="100"/>
      <c r="K1" s="100"/>
      <c r="L1" s="100"/>
      <c r="M1" s="100"/>
      <c r="N1" s="100"/>
      <c r="O1" s="100"/>
    </row>
    <row r="2" spans="1:15" ht="16" customHeight="1" x14ac:dyDescent="0.25">
      <c r="A2" s="100"/>
      <c r="B2" s="100"/>
      <c r="C2" s="100"/>
      <c r="D2" s="100"/>
      <c r="E2" s="100"/>
      <c r="F2" s="100"/>
      <c r="G2" s="100"/>
      <c r="H2" s="100"/>
      <c r="I2" s="100"/>
      <c r="J2" s="100"/>
      <c r="K2" s="100"/>
      <c r="L2" s="100"/>
      <c r="M2" s="100"/>
      <c r="N2" s="100"/>
      <c r="O2" s="100"/>
    </row>
    <row r="3" spans="1:15" s="38" customFormat="1" ht="30" customHeight="1" x14ac:dyDescent="0.25">
      <c r="A3" s="93" t="s">
        <v>194</v>
      </c>
      <c r="B3" s="94"/>
      <c r="C3" s="94"/>
      <c r="D3" s="94"/>
      <c r="E3" s="94"/>
      <c r="F3" s="94"/>
      <c r="G3" s="94"/>
      <c r="H3" s="94"/>
      <c r="I3" s="94"/>
      <c r="J3" s="94"/>
      <c r="K3" s="94"/>
      <c r="L3" s="94"/>
      <c r="M3" s="94"/>
      <c r="N3" s="94"/>
      <c r="O3" s="94"/>
    </row>
    <row r="4" spans="1:15" s="38" customFormat="1" ht="15" customHeight="1" x14ac:dyDescent="0.25">
      <c r="A4" s="92" t="s">
        <v>195</v>
      </c>
      <c r="B4" s="92"/>
      <c r="C4" s="92"/>
      <c r="D4" s="92"/>
      <c r="E4" s="92"/>
      <c r="F4" s="92"/>
      <c r="G4" s="92"/>
      <c r="H4" s="92"/>
      <c r="I4" s="92"/>
      <c r="J4" s="92"/>
      <c r="K4" s="92"/>
      <c r="L4" s="92"/>
      <c r="M4" s="92"/>
      <c r="N4" s="92"/>
      <c r="O4" s="92"/>
    </row>
    <row r="5" spans="1:15" s="46" customFormat="1" ht="15" customHeight="1" x14ac:dyDescent="0.25">
      <c r="A5" s="90" t="s">
        <v>205</v>
      </c>
      <c r="B5" s="91"/>
      <c r="C5" s="91"/>
      <c r="D5" s="91"/>
      <c r="E5" s="91"/>
      <c r="F5" s="91"/>
      <c r="G5" s="91"/>
      <c r="H5" s="91"/>
      <c r="I5" s="91"/>
      <c r="J5" s="91"/>
      <c r="K5" s="91"/>
      <c r="L5" s="91"/>
      <c r="M5" s="91"/>
      <c r="N5" s="91"/>
      <c r="O5" s="91"/>
    </row>
    <row r="6" spans="1:15" s="46" customFormat="1" ht="15" customHeight="1" x14ac:dyDescent="0.25">
      <c r="A6" s="90" t="s">
        <v>206</v>
      </c>
      <c r="B6" s="91"/>
      <c r="C6" s="91"/>
      <c r="D6" s="91"/>
      <c r="E6" s="91"/>
      <c r="F6" s="91"/>
      <c r="G6" s="91"/>
      <c r="H6" s="91"/>
      <c r="I6" s="91"/>
      <c r="J6" s="91"/>
      <c r="K6" s="91"/>
      <c r="L6" s="91"/>
      <c r="M6" s="91"/>
      <c r="N6" s="91"/>
      <c r="O6" s="91"/>
    </row>
    <row r="7" spans="1:15" s="46" customFormat="1" ht="15" customHeight="1" x14ac:dyDescent="0.25">
      <c r="A7" s="90" t="s">
        <v>207</v>
      </c>
      <c r="B7" s="91"/>
      <c r="C7" s="91"/>
      <c r="D7" s="91"/>
      <c r="E7" s="91"/>
      <c r="F7" s="91"/>
      <c r="G7" s="91"/>
      <c r="H7" s="91"/>
      <c r="I7" s="91"/>
      <c r="J7" s="91"/>
      <c r="K7" s="91"/>
      <c r="L7" s="91"/>
      <c r="M7" s="91"/>
      <c r="N7" s="91"/>
      <c r="O7" s="91"/>
    </row>
    <row r="8" spans="1:15" s="46" customFormat="1" ht="15" customHeight="1" x14ac:dyDescent="0.25">
      <c r="A8" s="90" t="s">
        <v>208</v>
      </c>
      <c r="B8" s="91"/>
      <c r="C8" s="91"/>
      <c r="D8" s="91"/>
      <c r="E8" s="91"/>
      <c r="F8" s="91"/>
      <c r="G8" s="91"/>
      <c r="H8" s="91"/>
      <c r="I8" s="91"/>
      <c r="J8" s="91"/>
      <c r="K8" s="91"/>
      <c r="L8" s="91"/>
      <c r="M8" s="91"/>
      <c r="N8" s="91"/>
      <c r="O8" s="91"/>
    </row>
    <row r="9" spans="1:15" s="46" customFormat="1" ht="15" customHeight="1" x14ac:dyDescent="0.25">
      <c r="A9" s="90" t="s">
        <v>209</v>
      </c>
      <c r="B9" s="91"/>
      <c r="C9" s="91"/>
      <c r="D9" s="91"/>
      <c r="E9" s="91"/>
      <c r="F9" s="91"/>
      <c r="G9" s="91"/>
      <c r="H9" s="91"/>
      <c r="I9" s="91"/>
      <c r="J9" s="91"/>
      <c r="K9" s="91"/>
      <c r="L9" s="91"/>
      <c r="M9" s="91"/>
      <c r="N9" s="91"/>
      <c r="O9" s="91"/>
    </row>
    <row r="10" spans="1:15" s="38" customFormat="1" ht="32.15" customHeight="1" x14ac:dyDescent="0.25">
      <c r="A10" s="103" t="s">
        <v>196</v>
      </c>
      <c r="B10" s="103"/>
      <c r="C10" s="103"/>
      <c r="D10" s="103"/>
      <c r="E10" s="103"/>
      <c r="F10" s="103"/>
      <c r="G10" s="103"/>
      <c r="H10" s="103"/>
      <c r="I10" s="103"/>
      <c r="J10" s="103"/>
      <c r="K10" s="103"/>
      <c r="L10" s="103"/>
      <c r="M10" s="103"/>
      <c r="N10" s="103"/>
      <c r="O10" s="103"/>
    </row>
    <row r="11" spans="1:15" ht="9" customHeight="1" x14ac:dyDescent="0.25">
      <c r="A11" s="39"/>
      <c r="B11" s="39"/>
      <c r="C11" s="39"/>
      <c r="D11" s="39"/>
      <c r="E11" s="39"/>
      <c r="F11" s="39"/>
      <c r="G11" s="39"/>
      <c r="H11" s="39"/>
      <c r="I11" s="39"/>
      <c r="J11" s="39"/>
      <c r="K11" s="39"/>
      <c r="L11" s="39"/>
      <c r="M11" s="39"/>
      <c r="N11" s="39"/>
      <c r="O11" s="39"/>
    </row>
    <row r="12" spans="1:15" ht="15" customHeight="1" x14ac:dyDescent="0.25">
      <c r="A12" s="83" t="s">
        <v>179</v>
      </c>
      <c r="B12" s="83"/>
      <c r="C12" s="83"/>
      <c r="D12" s="83"/>
      <c r="E12" s="83"/>
      <c r="F12" s="83"/>
      <c r="G12" s="83"/>
      <c r="H12" s="83"/>
      <c r="I12" s="83"/>
      <c r="J12" s="83"/>
      <c r="K12" s="83"/>
      <c r="L12" s="83"/>
      <c r="M12" s="83"/>
      <c r="N12" s="83"/>
      <c r="O12" s="83"/>
    </row>
    <row r="13" spans="1:15" ht="9" customHeight="1" x14ac:dyDescent="0.25">
      <c r="A13" s="39"/>
      <c r="B13" s="39"/>
      <c r="C13" s="39"/>
      <c r="D13" s="39"/>
      <c r="E13" s="39"/>
      <c r="F13" s="39"/>
      <c r="G13" s="39"/>
      <c r="H13" s="39"/>
      <c r="I13" s="39"/>
      <c r="J13" s="39"/>
      <c r="K13" s="39"/>
      <c r="L13" s="39"/>
      <c r="M13" s="39"/>
      <c r="N13" s="39"/>
      <c r="O13" s="39"/>
    </row>
    <row r="14" spans="1:15" ht="15" customHeight="1" x14ac:dyDescent="0.25">
      <c r="A14" s="101" t="s">
        <v>13</v>
      </c>
      <c r="B14" s="102"/>
      <c r="D14" s="86" t="s">
        <v>197</v>
      </c>
      <c r="E14" s="86"/>
      <c r="F14" s="86"/>
      <c r="G14" s="86"/>
      <c r="H14" s="86"/>
      <c r="I14" s="86"/>
      <c r="J14" s="86"/>
      <c r="K14" s="86"/>
      <c r="L14" s="86"/>
      <c r="M14" s="86"/>
      <c r="N14" s="86"/>
      <c r="O14" s="86"/>
    </row>
    <row r="15" spans="1:15" ht="15" customHeight="1" x14ac:dyDescent="0.25">
      <c r="C15" s="40"/>
      <c r="D15" s="86"/>
      <c r="E15" s="86"/>
      <c r="F15" s="86"/>
      <c r="G15" s="86"/>
      <c r="H15" s="86"/>
      <c r="I15" s="86"/>
      <c r="J15" s="86"/>
      <c r="K15" s="86"/>
      <c r="L15" s="86"/>
      <c r="M15" s="86"/>
      <c r="N15" s="86"/>
      <c r="O15" s="86"/>
    </row>
    <row r="16" spans="1:15" ht="15" customHeight="1" x14ac:dyDescent="0.25">
      <c r="A16" s="101" t="s">
        <v>124</v>
      </c>
      <c r="B16" s="102"/>
      <c r="D16" s="86" t="s">
        <v>214</v>
      </c>
      <c r="E16" s="86"/>
      <c r="F16" s="86"/>
      <c r="G16" s="86"/>
      <c r="H16" s="86"/>
      <c r="I16" s="86"/>
      <c r="J16" s="86"/>
      <c r="K16" s="86"/>
      <c r="L16" s="86"/>
      <c r="M16" s="86"/>
      <c r="N16" s="86"/>
      <c r="O16" s="86"/>
    </row>
    <row r="17" spans="1:15" ht="15" customHeight="1" x14ac:dyDescent="0.25">
      <c r="A17" s="85"/>
      <c r="B17" s="85"/>
      <c r="C17" s="85"/>
      <c r="D17" s="86"/>
      <c r="E17" s="86"/>
      <c r="F17" s="86"/>
      <c r="G17" s="86"/>
      <c r="H17" s="86"/>
      <c r="I17" s="86"/>
      <c r="J17" s="86"/>
      <c r="K17" s="86"/>
      <c r="L17" s="86"/>
      <c r="M17" s="86"/>
      <c r="N17" s="86"/>
      <c r="O17" s="86"/>
    </row>
    <row r="18" spans="1:15" ht="15" customHeight="1" x14ac:dyDescent="0.25">
      <c r="A18" s="101" t="s">
        <v>91</v>
      </c>
      <c r="B18" s="102"/>
      <c r="D18" s="86" t="s">
        <v>198</v>
      </c>
      <c r="E18" s="86"/>
      <c r="F18" s="86"/>
      <c r="G18" s="86"/>
      <c r="H18" s="86"/>
      <c r="I18" s="86"/>
      <c r="J18" s="86"/>
      <c r="K18" s="86"/>
      <c r="L18" s="86"/>
      <c r="M18" s="86"/>
      <c r="N18" s="86"/>
      <c r="O18" s="86"/>
    </row>
    <row r="19" spans="1:15" ht="15" customHeight="1" x14ac:dyDescent="0.25">
      <c r="A19" s="85"/>
      <c r="B19" s="85"/>
      <c r="C19" s="85"/>
      <c r="D19" s="86"/>
      <c r="E19" s="86"/>
      <c r="F19" s="86"/>
      <c r="G19" s="86"/>
      <c r="H19" s="86"/>
      <c r="I19" s="86"/>
      <c r="J19" s="86"/>
      <c r="K19" s="86"/>
      <c r="L19" s="86"/>
      <c r="M19" s="86"/>
      <c r="N19" s="86"/>
      <c r="O19" s="86"/>
    </row>
    <row r="20" spans="1:15" ht="15" customHeight="1" x14ac:dyDescent="0.25">
      <c r="A20" s="98" t="s">
        <v>18</v>
      </c>
      <c r="B20" s="99"/>
      <c r="D20" s="86" t="s">
        <v>215</v>
      </c>
      <c r="E20" s="86"/>
      <c r="F20" s="86"/>
      <c r="G20" s="86"/>
      <c r="H20" s="86"/>
      <c r="I20" s="86"/>
      <c r="J20" s="86"/>
      <c r="K20" s="86"/>
      <c r="L20" s="86"/>
      <c r="M20" s="86"/>
      <c r="N20" s="86"/>
      <c r="O20" s="86"/>
    </row>
    <row r="21" spans="1:15" ht="15" customHeight="1" x14ac:dyDescent="0.25">
      <c r="A21" s="85"/>
      <c r="B21" s="85"/>
      <c r="C21" s="85"/>
      <c r="D21" s="86"/>
      <c r="E21" s="86"/>
      <c r="F21" s="86"/>
      <c r="G21" s="86"/>
      <c r="H21" s="86"/>
      <c r="I21" s="86"/>
      <c r="J21" s="86"/>
      <c r="K21" s="86"/>
      <c r="L21" s="86"/>
      <c r="M21" s="86"/>
      <c r="N21" s="86"/>
      <c r="O21" s="86"/>
    </row>
    <row r="22" spans="1:15" ht="15" customHeight="1" x14ac:dyDescent="0.25">
      <c r="A22" s="85"/>
      <c r="B22" s="85"/>
      <c r="C22" s="85"/>
      <c r="D22" s="86"/>
      <c r="E22" s="86"/>
      <c r="F22" s="86"/>
      <c r="G22" s="86"/>
      <c r="H22" s="86"/>
      <c r="I22" s="86"/>
      <c r="J22" s="86"/>
      <c r="K22" s="86"/>
      <c r="L22" s="86"/>
      <c r="M22" s="86"/>
      <c r="N22" s="86"/>
      <c r="O22" s="86"/>
    </row>
    <row r="23" spans="1:15" ht="15" customHeight="1" x14ac:dyDescent="0.25">
      <c r="A23" s="98" t="s">
        <v>20</v>
      </c>
      <c r="B23" s="99"/>
      <c r="D23" s="86" t="s">
        <v>199</v>
      </c>
      <c r="E23" s="86"/>
      <c r="F23" s="86"/>
      <c r="G23" s="86"/>
      <c r="H23" s="86"/>
      <c r="I23" s="86"/>
      <c r="J23" s="86"/>
      <c r="K23" s="86"/>
      <c r="L23" s="86"/>
      <c r="M23" s="86"/>
      <c r="N23" s="86"/>
      <c r="O23" s="86"/>
    </row>
    <row r="24" spans="1:15" ht="15" customHeight="1" x14ac:dyDescent="0.25">
      <c r="A24" s="85"/>
      <c r="B24" s="85"/>
      <c r="C24" s="85"/>
      <c r="D24" s="86"/>
      <c r="E24" s="86"/>
      <c r="F24" s="86"/>
      <c r="G24" s="86"/>
      <c r="H24" s="86"/>
      <c r="I24" s="86"/>
      <c r="J24" s="86"/>
      <c r="K24" s="86"/>
      <c r="L24" s="86"/>
      <c r="M24" s="86"/>
      <c r="N24" s="86"/>
      <c r="O24" s="86"/>
    </row>
    <row r="25" spans="1:15" ht="15" customHeight="1" x14ac:dyDescent="0.25">
      <c r="A25" s="96" t="s">
        <v>19</v>
      </c>
      <c r="B25" s="97"/>
      <c r="D25" s="86" t="s">
        <v>200</v>
      </c>
      <c r="E25" s="86"/>
      <c r="F25" s="86"/>
      <c r="G25" s="86"/>
      <c r="H25" s="86"/>
      <c r="I25" s="86"/>
      <c r="J25" s="86"/>
      <c r="K25" s="86"/>
      <c r="L25" s="86"/>
      <c r="M25" s="86"/>
      <c r="N25" s="86"/>
      <c r="O25" s="86"/>
    </row>
    <row r="26" spans="1:15" ht="15" customHeight="1" x14ac:dyDescent="0.25">
      <c r="A26" s="85"/>
      <c r="B26" s="85"/>
      <c r="C26" s="85"/>
      <c r="D26" s="86"/>
      <c r="E26" s="86"/>
      <c r="F26" s="86"/>
      <c r="G26" s="86"/>
      <c r="H26" s="86"/>
      <c r="I26" s="86"/>
      <c r="J26" s="86"/>
      <c r="K26" s="86"/>
      <c r="L26" s="86"/>
      <c r="M26" s="86"/>
      <c r="N26" s="86"/>
      <c r="O26" s="86"/>
    </row>
    <row r="27" spans="1:15" ht="15" customHeight="1" x14ac:dyDescent="0.25">
      <c r="A27" s="85"/>
      <c r="B27" s="85"/>
      <c r="C27" s="85"/>
      <c r="D27" s="86"/>
      <c r="E27" s="86"/>
      <c r="F27" s="86"/>
      <c r="G27" s="86"/>
      <c r="H27" s="86"/>
      <c r="I27" s="86"/>
      <c r="J27" s="86"/>
      <c r="K27" s="86"/>
      <c r="L27" s="86"/>
      <c r="M27" s="86"/>
      <c r="N27" s="86"/>
      <c r="O27" s="86"/>
    </row>
    <row r="28" spans="1:15" ht="15" customHeight="1" x14ac:dyDescent="0.25">
      <c r="A28" s="85"/>
      <c r="B28" s="85"/>
      <c r="C28" s="85"/>
      <c r="D28" s="86"/>
      <c r="E28" s="86"/>
      <c r="F28" s="86"/>
      <c r="G28" s="86"/>
      <c r="H28" s="86"/>
      <c r="I28" s="86"/>
      <c r="J28" s="86"/>
      <c r="K28" s="86"/>
      <c r="L28" s="86"/>
      <c r="M28" s="86"/>
      <c r="N28" s="86"/>
      <c r="O28" s="86"/>
    </row>
    <row r="29" spans="1:15" s="40" customFormat="1" ht="15" customHeight="1" x14ac:dyDescent="0.25">
      <c r="A29" s="88" t="s">
        <v>114</v>
      </c>
      <c r="B29" s="89"/>
      <c r="D29" s="86" t="s">
        <v>201</v>
      </c>
      <c r="E29" s="95"/>
      <c r="F29" s="95"/>
      <c r="G29" s="95"/>
      <c r="H29" s="95"/>
      <c r="I29" s="95"/>
      <c r="J29" s="95"/>
      <c r="K29" s="95"/>
      <c r="L29" s="95"/>
      <c r="M29" s="95"/>
      <c r="N29" s="95"/>
      <c r="O29" s="95"/>
    </row>
    <row r="30" spans="1:15" s="40" customFormat="1" ht="15" customHeight="1" x14ac:dyDescent="0.25">
      <c r="A30" s="85"/>
      <c r="B30" s="85"/>
      <c r="C30" s="85"/>
      <c r="D30" s="95"/>
      <c r="E30" s="95"/>
      <c r="F30" s="95"/>
      <c r="G30" s="95"/>
      <c r="H30" s="95"/>
      <c r="I30" s="95"/>
      <c r="J30" s="95"/>
      <c r="K30" s="95"/>
      <c r="L30" s="95"/>
      <c r="M30" s="95"/>
      <c r="N30" s="95"/>
      <c r="O30" s="95"/>
    </row>
    <row r="31" spans="1:15" s="40" customFormat="1" ht="15" customHeight="1" x14ac:dyDescent="0.25">
      <c r="A31" s="85"/>
      <c r="B31" s="85"/>
      <c r="C31" s="85"/>
      <c r="D31" s="95"/>
      <c r="E31" s="95"/>
      <c r="F31" s="95"/>
      <c r="G31" s="95"/>
      <c r="H31" s="95"/>
      <c r="I31" s="95"/>
      <c r="J31" s="95"/>
      <c r="K31" s="95"/>
      <c r="L31" s="95"/>
      <c r="M31" s="95"/>
      <c r="N31" s="95"/>
      <c r="O31" s="95"/>
    </row>
    <row r="32" spans="1:15" ht="15" customHeight="1" x14ac:dyDescent="0.25">
      <c r="A32" s="85"/>
      <c r="B32" s="85"/>
      <c r="C32" s="85"/>
      <c r="D32" s="95"/>
      <c r="E32" s="95"/>
      <c r="F32" s="95"/>
      <c r="G32" s="95"/>
      <c r="H32" s="95"/>
      <c r="I32" s="95"/>
      <c r="J32" s="95"/>
      <c r="K32" s="95"/>
      <c r="L32" s="95"/>
      <c r="M32" s="95"/>
      <c r="N32" s="95"/>
      <c r="O32" s="95"/>
    </row>
    <row r="33" spans="1:15" ht="15" customHeight="1" x14ac:dyDescent="0.25">
      <c r="A33" s="83" t="s">
        <v>180</v>
      </c>
      <c r="B33" s="83"/>
      <c r="C33" s="83"/>
      <c r="D33" s="83"/>
      <c r="E33" s="83"/>
      <c r="F33" s="83"/>
      <c r="G33" s="83"/>
      <c r="H33" s="83"/>
      <c r="I33" s="83"/>
      <c r="J33" s="83"/>
      <c r="K33" s="83"/>
      <c r="L33" s="83"/>
      <c r="M33" s="83"/>
      <c r="N33" s="83"/>
      <c r="O33" s="83"/>
    </row>
    <row r="34" spans="1:15" ht="9" customHeight="1" x14ac:dyDescent="0.25">
      <c r="A34" s="39"/>
      <c r="B34" s="39"/>
      <c r="C34" s="39"/>
      <c r="D34" s="39"/>
      <c r="E34" s="39"/>
      <c r="F34" s="39"/>
      <c r="G34" s="39"/>
      <c r="H34" s="39"/>
      <c r="I34" s="39"/>
      <c r="J34" s="39"/>
      <c r="K34" s="39"/>
      <c r="L34" s="39"/>
      <c r="M34" s="39"/>
      <c r="N34" s="39"/>
      <c r="O34" s="39"/>
    </row>
    <row r="35" spans="1:15" ht="15" customHeight="1" x14ac:dyDescent="0.25">
      <c r="A35" s="65"/>
      <c r="B35" s="85"/>
      <c r="C35" s="85"/>
      <c r="D35" s="86" t="s">
        <v>202</v>
      </c>
      <c r="E35" s="86"/>
      <c r="F35" s="86"/>
      <c r="G35" s="86"/>
      <c r="H35" s="86"/>
      <c r="I35" s="86"/>
      <c r="J35" s="86"/>
      <c r="K35" s="86"/>
      <c r="L35" s="86"/>
      <c r="M35" s="86"/>
      <c r="N35" s="86"/>
      <c r="O35" s="86"/>
    </row>
    <row r="36" spans="1:15" ht="15" customHeight="1" x14ac:dyDescent="0.25">
      <c r="A36" s="85"/>
      <c r="B36" s="85"/>
      <c r="C36" s="85"/>
      <c r="D36" s="86"/>
      <c r="E36" s="86"/>
      <c r="F36" s="86"/>
      <c r="G36" s="86"/>
      <c r="H36" s="86"/>
      <c r="I36" s="86"/>
      <c r="J36" s="86"/>
      <c r="K36" s="86"/>
      <c r="L36" s="86"/>
      <c r="M36" s="86"/>
      <c r="N36" s="86"/>
      <c r="O36" s="86"/>
    </row>
    <row r="37" spans="1:15" ht="15" customHeight="1" x14ac:dyDescent="0.25">
      <c r="A37" s="41"/>
      <c r="B37" s="85"/>
      <c r="C37" s="85"/>
      <c r="D37" s="86" t="s">
        <v>203</v>
      </c>
      <c r="E37" s="86"/>
      <c r="F37" s="86"/>
      <c r="G37" s="86"/>
      <c r="H37" s="86"/>
      <c r="I37" s="86"/>
      <c r="J37" s="86"/>
      <c r="K37" s="86"/>
      <c r="L37" s="86"/>
      <c r="M37" s="86"/>
      <c r="N37" s="86"/>
      <c r="O37" s="86"/>
    </row>
    <row r="38" spans="1:15" ht="15" customHeight="1" x14ac:dyDescent="0.25">
      <c r="A38" s="85"/>
      <c r="B38" s="85"/>
      <c r="C38" s="85"/>
      <c r="D38" s="86"/>
      <c r="E38" s="86"/>
      <c r="F38" s="86"/>
      <c r="G38" s="86"/>
      <c r="H38" s="86"/>
      <c r="I38" s="86"/>
      <c r="J38" s="86"/>
      <c r="K38" s="86"/>
      <c r="L38" s="86"/>
      <c r="M38" s="86"/>
      <c r="N38" s="86"/>
      <c r="O38" s="86"/>
    </row>
    <row r="39" spans="1:15" ht="15" customHeight="1" x14ac:dyDescent="0.25">
      <c r="A39" s="42"/>
      <c r="B39" s="85"/>
      <c r="C39" s="85"/>
      <c r="D39" s="86" t="s">
        <v>216</v>
      </c>
      <c r="E39" s="86"/>
      <c r="F39" s="86"/>
      <c r="G39" s="86"/>
      <c r="H39" s="86"/>
      <c r="I39" s="86"/>
      <c r="J39" s="86"/>
      <c r="K39" s="86"/>
      <c r="L39" s="86"/>
      <c r="M39" s="86"/>
      <c r="N39" s="86"/>
      <c r="O39" s="86"/>
    </row>
    <row r="40" spans="1:15" ht="15" customHeight="1" x14ac:dyDescent="0.25">
      <c r="A40" s="85"/>
      <c r="B40" s="85"/>
      <c r="C40" s="85"/>
      <c r="D40" s="86"/>
      <c r="E40" s="86"/>
      <c r="F40" s="86"/>
      <c r="G40" s="86"/>
      <c r="H40" s="86"/>
      <c r="I40" s="86"/>
      <c r="J40" s="86"/>
      <c r="K40" s="86"/>
      <c r="L40" s="86"/>
      <c r="M40" s="86"/>
      <c r="N40" s="86"/>
      <c r="O40" s="86"/>
    </row>
    <row r="41" spans="1:15" ht="15" customHeight="1" x14ac:dyDescent="0.25">
      <c r="A41" s="48" t="s">
        <v>156</v>
      </c>
      <c r="B41" s="85"/>
      <c r="C41" s="85"/>
      <c r="D41" s="87" t="s">
        <v>204</v>
      </c>
      <c r="E41" s="86"/>
      <c r="F41" s="86"/>
      <c r="G41" s="86"/>
      <c r="H41" s="86"/>
      <c r="I41" s="86"/>
      <c r="J41" s="86"/>
      <c r="K41" s="86"/>
      <c r="L41" s="86"/>
      <c r="M41" s="86"/>
      <c r="N41" s="86"/>
      <c r="O41" s="86"/>
    </row>
    <row r="42" spans="1:15" s="43" customFormat="1" ht="28" customHeight="1" x14ac:dyDescent="0.25">
      <c r="A42" s="49" t="s">
        <v>158</v>
      </c>
      <c r="B42" s="85"/>
      <c r="C42" s="85"/>
      <c r="D42" s="84" t="s">
        <v>157</v>
      </c>
      <c r="E42" s="84"/>
      <c r="F42" s="84"/>
      <c r="G42" s="84"/>
      <c r="H42" s="84"/>
      <c r="I42" s="84"/>
      <c r="J42" s="84"/>
      <c r="K42" s="84"/>
      <c r="L42" s="84"/>
      <c r="M42" s="84"/>
      <c r="N42" s="84"/>
      <c r="O42" s="84"/>
    </row>
    <row r="43" spans="1:15" ht="15" customHeight="1" x14ac:dyDescent="0.25">
      <c r="A43" s="86"/>
      <c r="B43" s="86"/>
      <c r="C43" s="86"/>
      <c r="D43" s="86"/>
      <c r="E43" s="86"/>
      <c r="F43" s="86"/>
      <c r="G43" s="86"/>
      <c r="H43" s="86"/>
      <c r="I43" s="86"/>
      <c r="J43" s="86"/>
      <c r="K43" s="86"/>
      <c r="L43" s="86"/>
      <c r="M43" s="86"/>
      <c r="N43" s="86"/>
      <c r="O43" s="86"/>
    </row>
    <row r="44" spans="1:15" ht="15" customHeight="1" x14ac:dyDescent="0.25">
      <c r="A44" s="83" t="s">
        <v>181</v>
      </c>
      <c r="B44" s="83"/>
      <c r="C44" s="83"/>
      <c r="D44" s="83"/>
      <c r="E44" s="83"/>
      <c r="F44" s="83"/>
      <c r="G44" s="83"/>
      <c r="H44" s="83"/>
      <c r="I44" s="83"/>
      <c r="J44" s="83"/>
      <c r="K44" s="83"/>
      <c r="L44" s="83"/>
      <c r="M44" s="83"/>
      <c r="N44" s="83"/>
      <c r="O44" s="83"/>
    </row>
    <row r="45" spans="1:15" ht="9" customHeight="1" x14ac:dyDescent="0.25">
      <c r="A45" s="39"/>
      <c r="B45" s="39"/>
      <c r="C45" s="39"/>
      <c r="D45" s="39"/>
      <c r="E45" s="39"/>
      <c r="F45" s="39"/>
      <c r="G45" s="39"/>
      <c r="H45" s="39"/>
      <c r="I45" s="39"/>
      <c r="J45" s="39"/>
      <c r="K45" s="39"/>
      <c r="L45" s="39"/>
      <c r="M45" s="39"/>
      <c r="N45" s="39"/>
      <c r="O45" s="39"/>
    </row>
    <row r="46" spans="1:15" s="47" customFormat="1" ht="220" customHeight="1" x14ac:dyDescent="0.25">
      <c r="A46" s="86" t="s">
        <v>217</v>
      </c>
      <c r="B46" s="86"/>
      <c r="C46" s="86"/>
      <c r="D46" s="86"/>
      <c r="E46" s="86"/>
      <c r="F46" s="86"/>
      <c r="G46" s="86"/>
      <c r="H46" s="86"/>
      <c r="I46" s="86"/>
      <c r="J46" s="86"/>
      <c r="K46" s="86"/>
      <c r="L46" s="86"/>
      <c r="M46" s="86"/>
      <c r="N46" s="86"/>
      <c r="O46" s="86"/>
    </row>
  </sheetData>
  <sheetProtection sheet="1" selectLockedCells="1" selectUnlockedCells="1"/>
  <customSheetViews>
    <customSheetView guid="{A19506B7-E9C2-4464-9F9D-AFEA7A431875}" scale="90" showGridLines="0" outlineSymbols="0" zeroValues="0">
      <pane ySplit="2" topLeftCell="A3" activePane="bottomLeft" state="frozen"/>
      <selection pane="bottomLeft" activeCell="B12" sqref="B12:H12"/>
      <rowBreaks count="1" manualBreakCount="1">
        <brk id="29"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47">
    <mergeCell ref="A46:O46"/>
    <mergeCell ref="A1:O2"/>
    <mergeCell ref="A7:O7"/>
    <mergeCell ref="A8:O8"/>
    <mergeCell ref="D20:O22"/>
    <mergeCell ref="A12:O12"/>
    <mergeCell ref="A14:B14"/>
    <mergeCell ref="D14:O15"/>
    <mergeCell ref="A9:O9"/>
    <mergeCell ref="A10:O10"/>
    <mergeCell ref="A18:B18"/>
    <mergeCell ref="A20:B20"/>
    <mergeCell ref="A16:B16"/>
    <mergeCell ref="D16:O17"/>
    <mergeCell ref="D18:O19"/>
    <mergeCell ref="A17:C17"/>
    <mergeCell ref="A6:O6"/>
    <mergeCell ref="A5:O5"/>
    <mergeCell ref="A4:O4"/>
    <mergeCell ref="A3:O3"/>
    <mergeCell ref="D29:O32"/>
    <mergeCell ref="A19:C19"/>
    <mergeCell ref="A21:C22"/>
    <mergeCell ref="D25:O28"/>
    <mergeCell ref="A25:B25"/>
    <mergeCell ref="D23:O24"/>
    <mergeCell ref="A26:C28"/>
    <mergeCell ref="A24:C24"/>
    <mergeCell ref="A23:B23"/>
    <mergeCell ref="A36:C36"/>
    <mergeCell ref="D35:O36"/>
    <mergeCell ref="A29:B29"/>
    <mergeCell ref="B35:C35"/>
    <mergeCell ref="A30:C32"/>
    <mergeCell ref="A33:O33"/>
    <mergeCell ref="A44:O44"/>
    <mergeCell ref="D42:O42"/>
    <mergeCell ref="B42:C42"/>
    <mergeCell ref="A43:O43"/>
    <mergeCell ref="A38:C38"/>
    <mergeCell ref="D37:O38"/>
    <mergeCell ref="B37:C37"/>
    <mergeCell ref="D41:O41"/>
    <mergeCell ref="B41:C41"/>
    <mergeCell ref="D39:O40"/>
    <mergeCell ref="A40:C40"/>
    <mergeCell ref="B39:C39"/>
  </mergeCells>
  <phoneticPr fontId="0" type="noConversion"/>
  <printOptions horizontalCentered="1"/>
  <pageMargins left="0.39370078740157483" right="0.39370078740157483" top="0.59055118110236227" bottom="0.39370078740157483" header="0" footer="0.31496062992125984"/>
  <pageSetup paperSize="9" orientation="landscape" horizontalDpi="1200" verticalDpi="1200" r:id="rId2"/>
  <headerFooter scaleWithDoc="0" alignWithMargins="0"/>
  <rowBreaks count="1" manualBreakCount="1">
    <brk id="3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65"/>
  <sheetViews>
    <sheetView showGridLines="0" showZeros="0" showOutlineSymbols="0" topLeftCell="A57" zoomScaleNormal="100" workbookViewId="0">
      <selection activeCell="B7" sqref="B7:F7"/>
    </sheetView>
  </sheetViews>
  <sheetFormatPr baseColWidth="10" defaultColWidth="10.7265625" defaultRowHeight="12" x14ac:dyDescent="0.25"/>
  <cols>
    <col min="1" max="1" width="10.7265625" style="14" customWidth="1"/>
    <col min="2" max="2" width="8.7265625" style="14" customWidth="1"/>
    <col min="3" max="6" width="8.7265625" style="11" customWidth="1"/>
    <col min="7" max="7" width="8.7265625" style="19" customWidth="1"/>
    <col min="8" max="8" width="8.7265625" style="20" customWidth="1"/>
    <col min="9" max="9" width="8.7265625" style="21" customWidth="1"/>
    <col min="10" max="13" width="8.7265625" style="11" customWidth="1"/>
    <col min="14" max="14" width="8.7265625" style="7" customWidth="1"/>
    <col min="15" max="15" width="8.7265625" style="22" customWidth="1"/>
    <col min="16" max="16384" width="10.7265625" style="11"/>
  </cols>
  <sheetData>
    <row r="1" spans="1:15" ht="22" customHeight="1" x14ac:dyDescent="0.25">
      <c r="A1" s="100" t="s">
        <v>224</v>
      </c>
      <c r="B1" s="100"/>
      <c r="C1" s="100"/>
      <c r="D1" s="100"/>
      <c r="E1" s="100"/>
      <c r="F1" s="100"/>
      <c r="G1" s="100"/>
      <c r="H1" s="100"/>
      <c r="I1" s="100"/>
      <c r="J1" s="100"/>
      <c r="K1" s="100"/>
      <c r="L1" s="100"/>
      <c r="M1" s="100"/>
      <c r="N1" s="100"/>
      <c r="O1" s="100"/>
    </row>
    <row r="2" spans="1:15" ht="16" customHeight="1" x14ac:dyDescent="0.25">
      <c r="A2" s="100"/>
      <c r="B2" s="100"/>
      <c r="C2" s="100"/>
      <c r="D2" s="100"/>
      <c r="E2" s="100"/>
      <c r="F2" s="100"/>
      <c r="G2" s="100"/>
      <c r="H2" s="100"/>
      <c r="I2" s="100"/>
      <c r="J2" s="100"/>
      <c r="K2" s="100"/>
      <c r="L2" s="100"/>
      <c r="M2" s="100"/>
      <c r="N2" s="100"/>
      <c r="O2" s="100"/>
    </row>
    <row r="3" spans="1:15" ht="32.15" customHeight="1" x14ac:dyDescent="0.25">
      <c r="A3" s="120" t="s">
        <v>147</v>
      </c>
      <c r="B3" s="121"/>
      <c r="C3" s="121"/>
      <c r="D3" s="121"/>
      <c r="E3" s="121"/>
      <c r="F3" s="121"/>
      <c r="G3" s="121"/>
      <c r="H3" s="121"/>
      <c r="I3" s="121"/>
      <c r="J3" s="121"/>
      <c r="K3" s="121"/>
      <c r="L3" s="121"/>
      <c r="M3" s="121"/>
      <c r="N3" s="121"/>
      <c r="O3" s="122"/>
    </row>
    <row r="4" spans="1:15" ht="15" customHeight="1" x14ac:dyDescent="0.25">
      <c r="A4" s="130"/>
      <c r="B4" s="130"/>
      <c r="C4" s="130"/>
      <c r="D4" s="130"/>
      <c r="E4" s="130"/>
      <c r="F4" s="130"/>
      <c r="G4" s="130"/>
      <c r="H4" s="130"/>
      <c r="I4" s="130"/>
      <c r="J4" s="130"/>
      <c r="K4" s="130"/>
      <c r="L4" s="130"/>
      <c r="M4" s="130"/>
      <c r="N4" s="130"/>
      <c r="O4" s="130"/>
    </row>
    <row r="5" spans="1:15" s="17" customFormat="1" ht="18" customHeight="1" x14ac:dyDescent="0.25">
      <c r="A5" s="127" t="s">
        <v>186</v>
      </c>
      <c r="B5" s="128"/>
      <c r="C5" s="128"/>
      <c r="D5" s="128"/>
      <c r="E5" s="128"/>
      <c r="F5" s="128"/>
      <c r="G5" s="129" t="s">
        <v>23</v>
      </c>
      <c r="H5" s="129"/>
      <c r="I5" s="129"/>
      <c r="J5" s="125" t="s">
        <v>22</v>
      </c>
      <c r="K5" s="125"/>
      <c r="L5" s="125"/>
      <c r="M5" s="125" t="s">
        <v>3</v>
      </c>
      <c r="N5" s="125"/>
      <c r="O5" s="126"/>
    </row>
    <row r="6" spans="1:15" s="17" customFormat="1" ht="15" customHeight="1" x14ac:dyDescent="0.25">
      <c r="A6" s="109"/>
      <c r="B6" s="110"/>
      <c r="C6" s="110"/>
      <c r="D6" s="110"/>
      <c r="E6" s="110"/>
      <c r="F6" s="110"/>
      <c r="G6" s="111"/>
      <c r="H6" s="111"/>
      <c r="I6" s="111"/>
      <c r="J6" s="112" t="str">
        <f>IF(G6="","",G6/12)</f>
        <v/>
      </c>
      <c r="K6" s="112"/>
      <c r="L6" s="112"/>
      <c r="M6" s="113" t="str">
        <f>IF(J6="","",J6/$J$33)</f>
        <v/>
      </c>
      <c r="N6" s="113"/>
      <c r="O6" s="113"/>
    </row>
    <row r="7" spans="1:15" s="17" customFormat="1" ht="15" customHeight="1" x14ac:dyDescent="0.25">
      <c r="A7" s="109"/>
      <c r="B7" s="110"/>
      <c r="C7" s="110"/>
      <c r="D7" s="110"/>
      <c r="E7" s="110"/>
      <c r="F7" s="110"/>
      <c r="G7" s="111"/>
      <c r="H7" s="111"/>
      <c r="I7" s="111"/>
      <c r="J7" s="112" t="str">
        <f t="shared" ref="J7:J32" si="0">IF(G7="","",G7/12)</f>
        <v/>
      </c>
      <c r="K7" s="112"/>
      <c r="L7" s="112"/>
      <c r="M7" s="113" t="str">
        <f t="shared" ref="M7:M32" si="1">IF(J7="","",J7/$J$33)</f>
        <v/>
      </c>
      <c r="N7" s="113"/>
      <c r="O7" s="113"/>
    </row>
    <row r="8" spans="1:15" s="17" customFormat="1" ht="15" customHeight="1" x14ac:dyDescent="0.25">
      <c r="A8" s="109"/>
      <c r="B8" s="110"/>
      <c r="C8" s="110"/>
      <c r="D8" s="110"/>
      <c r="E8" s="110"/>
      <c r="F8" s="110"/>
      <c r="G8" s="111"/>
      <c r="H8" s="111"/>
      <c r="I8" s="111"/>
      <c r="J8" s="112" t="str">
        <f t="shared" si="0"/>
        <v/>
      </c>
      <c r="K8" s="112"/>
      <c r="L8" s="112"/>
      <c r="M8" s="113" t="str">
        <f t="shared" si="1"/>
        <v/>
      </c>
      <c r="N8" s="113"/>
      <c r="O8" s="113"/>
    </row>
    <row r="9" spans="1:15" s="17" customFormat="1" ht="15" customHeight="1" x14ac:dyDescent="0.25">
      <c r="A9" s="109"/>
      <c r="B9" s="110"/>
      <c r="C9" s="110"/>
      <c r="D9" s="110"/>
      <c r="E9" s="110"/>
      <c r="F9" s="110"/>
      <c r="G9" s="111"/>
      <c r="H9" s="111"/>
      <c r="I9" s="111"/>
      <c r="J9" s="112" t="str">
        <f t="shared" si="0"/>
        <v/>
      </c>
      <c r="K9" s="112"/>
      <c r="L9" s="112"/>
      <c r="M9" s="113" t="str">
        <f t="shared" si="1"/>
        <v/>
      </c>
      <c r="N9" s="113"/>
      <c r="O9" s="113"/>
    </row>
    <row r="10" spans="1:15" s="17" customFormat="1" ht="15" customHeight="1" x14ac:dyDescent="0.25">
      <c r="A10" s="109"/>
      <c r="B10" s="110"/>
      <c r="C10" s="110"/>
      <c r="D10" s="110"/>
      <c r="E10" s="110"/>
      <c r="F10" s="110"/>
      <c r="G10" s="111"/>
      <c r="H10" s="111"/>
      <c r="I10" s="111"/>
      <c r="J10" s="112" t="str">
        <f t="shared" si="0"/>
        <v/>
      </c>
      <c r="K10" s="112"/>
      <c r="L10" s="112"/>
      <c r="M10" s="113" t="str">
        <f t="shared" si="1"/>
        <v/>
      </c>
      <c r="N10" s="113"/>
      <c r="O10" s="113"/>
    </row>
    <row r="11" spans="1:15" s="17" customFormat="1" ht="15" customHeight="1" x14ac:dyDescent="0.25">
      <c r="A11" s="109"/>
      <c r="B11" s="110"/>
      <c r="C11" s="110"/>
      <c r="D11" s="110"/>
      <c r="E11" s="110"/>
      <c r="F11" s="110"/>
      <c r="G11" s="111"/>
      <c r="H11" s="111"/>
      <c r="I11" s="111"/>
      <c r="J11" s="112" t="str">
        <f t="shared" si="0"/>
        <v/>
      </c>
      <c r="K11" s="112"/>
      <c r="L11" s="112"/>
      <c r="M11" s="113" t="str">
        <f t="shared" si="1"/>
        <v/>
      </c>
      <c r="N11" s="113"/>
      <c r="O11" s="113"/>
    </row>
    <row r="12" spans="1:15" s="17" customFormat="1" ht="15" customHeight="1" x14ac:dyDescent="0.25">
      <c r="A12" s="109"/>
      <c r="B12" s="110"/>
      <c r="C12" s="110"/>
      <c r="D12" s="110"/>
      <c r="E12" s="110"/>
      <c r="F12" s="110"/>
      <c r="G12" s="111"/>
      <c r="H12" s="111"/>
      <c r="I12" s="111"/>
      <c r="J12" s="112" t="str">
        <f t="shared" si="0"/>
        <v/>
      </c>
      <c r="K12" s="112"/>
      <c r="L12" s="112"/>
      <c r="M12" s="113" t="str">
        <f t="shared" si="1"/>
        <v/>
      </c>
      <c r="N12" s="113"/>
      <c r="O12" s="113"/>
    </row>
    <row r="13" spans="1:15" s="17" customFormat="1" ht="15" customHeight="1" x14ac:dyDescent="0.25">
      <c r="A13" s="109"/>
      <c r="B13" s="110"/>
      <c r="C13" s="110"/>
      <c r="D13" s="110"/>
      <c r="E13" s="110"/>
      <c r="F13" s="110"/>
      <c r="G13" s="111"/>
      <c r="H13" s="111"/>
      <c r="I13" s="111"/>
      <c r="J13" s="112" t="str">
        <f t="shared" si="0"/>
        <v/>
      </c>
      <c r="K13" s="112"/>
      <c r="L13" s="112"/>
      <c r="M13" s="113" t="str">
        <f t="shared" si="1"/>
        <v/>
      </c>
      <c r="N13" s="113"/>
      <c r="O13" s="113"/>
    </row>
    <row r="14" spans="1:15" s="17" customFormat="1" ht="15" customHeight="1" x14ac:dyDescent="0.25">
      <c r="A14" s="109"/>
      <c r="B14" s="110"/>
      <c r="C14" s="110"/>
      <c r="D14" s="110"/>
      <c r="E14" s="110"/>
      <c r="F14" s="110"/>
      <c r="G14" s="111"/>
      <c r="H14" s="111"/>
      <c r="I14" s="111"/>
      <c r="J14" s="112" t="str">
        <f t="shared" si="0"/>
        <v/>
      </c>
      <c r="K14" s="112"/>
      <c r="L14" s="112"/>
      <c r="M14" s="113" t="str">
        <f t="shared" si="1"/>
        <v/>
      </c>
      <c r="N14" s="113"/>
      <c r="O14" s="113"/>
    </row>
    <row r="15" spans="1:15" s="17" customFormat="1" ht="15" customHeight="1" x14ac:dyDescent="0.25">
      <c r="A15" s="109"/>
      <c r="B15" s="110"/>
      <c r="C15" s="110"/>
      <c r="D15" s="110"/>
      <c r="E15" s="110"/>
      <c r="F15" s="110"/>
      <c r="G15" s="111"/>
      <c r="H15" s="111"/>
      <c r="I15" s="111"/>
      <c r="J15" s="112" t="str">
        <f t="shared" si="0"/>
        <v/>
      </c>
      <c r="K15" s="112"/>
      <c r="L15" s="112"/>
      <c r="M15" s="113" t="str">
        <f t="shared" si="1"/>
        <v/>
      </c>
      <c r="N15" s="113"/>
      <c r="O15" s="113"/>
    </row>
    <row r="16" spans="1:15" s="17" customFormat="1" ht="15" customHeight="1" x14ac:dyDescent="0.25">
      <c r="A16" s="109"/>
      <c r="B16" s="110"/>
      <c r="C16" s="110"/>
      <c r="D16" s="110"/>
      <c r="E16" s="110"/>
      <c r="F16" s="110"/>
      <c r="G16" s="111"/>
      <c r="H16" s="111"/>
      <c r="I16" s="111"/>
      <c r="J16" s="112" t="str">
        <f t="shared" si="0"/>
        <v/>
      </c>
      <c r="K16" s="112"/>
      <c r="L16" s="112"/>
      <c r="M16" s="113" t="str">
        <f t="shared" si="1"/>
        <v/>
      </c>
      <c r="N16" s="113"/>
      <c r="O16" s="113"/>
    </row>
    <row r="17" spans="1:15" s="17" customFormat="1" ht="15" customHeight="1" x14ac:dyDescent="0.25">
      <c r="A17" s="109"/>
      <c r="B17" s="110"/>
      <c r="C17" s="110"/>
      <c r="D17" s="110"/>
      <c r="E17" s="110"/>
      <c r="F17" s="110"/>
      <c r="G17" s="111"/>
      <c r="H17" s="111"/>
      <c r="I17" s="111"/>
      <c r="J17" s="112" t="str">
        <f t="shared" si="0"/>
        <v/>
      </c>
      <c r="K17" s="112"/>
      <c r="L17" s="112"/>
      <c r="M17" s="113" t="str">
        <f t="shared" si="1"/>
        <v/>
      </c>
      <c r="N17" s="113"/>
      <c r="O17" s="113"/>
    </row>
    <row r="18" spans="1:15" s="17" customFormat="1" ht="15" customHeight="1" x14ac:dyDescent="0.25">
      <c r="A18" s="109"/>
      <c r="B18" s="110"/>
      <c r="C18" s="110"/>
      <c r="D18" s="110"/>
      <c r="E18" s="110"/>
      <c r="F18" s="110"/>
      <c r="G18" s="111"/>
      <c r="H18" s="111"/>
      <c r="I18" s="111"/>
      <c r="J18" s="112" t="str">
        <f t="shared" si="0"/>
        <v/>
      </c>
      <c r="K18" s="112"/>
      <c r="L18" s="112"/>
      <c r="M18" s="113" t="str">
        <f t="shared" si="1"/>
        <v/>
      </c>
      <c r="N18" s="113"/>
      <c r="O18" s="113"/>
    </row>
    <row r="19" spans="1:15" s="17" customFormat="1" ht="15" customHeight="1" x14ac:dyDescent="0.25">
      <c r="A19" s="109"/>
      <c r="B19" s="110"/>
      <c r="C19" s="110"/>
      <c r="D19" s="110"/>
      <c r="E19" s="110"/>
      <c r="F19" s="110"/>
      <c r="G19" s="111"/>
      <c r="H19" s="111"/>
      <c r="I19" s="111"/>
      <c r="J19" s="112" t="str">
        <f t="shared" si="0"/>
        <v/>
      </c>
      <c r="K19" s="112"/>
      <c r="L19" s="112"/>
      <c r="M19" s="113" t="str">
        <f t="shared" si="1"/>
        <v/>
      </c>
      <c r="N19" s="113"/>
      <c r="O19" s="113"/>
    </row>
    <row r="20" spans="1:15" s="17" customFormat="1" ht="15" customHeight="1" x14ac:dyDescent="0.25">
      <c r="A20" s="109"/>
      <c r="B20" s="110"/>
      <c r="C20" s="110"/>
      <c r="D20" s="110"/>
      <c r="E20" s="110"/>
      <c r="F20" s="110"/>
      <c r="G20" s="111"/>
      <c r="H20" s="111"/>
      <c r="I20" s="111"/>
      <c r="J20" s="112" t="str">
        <f t="shared" si="0"/>
        <v/>
      </c>
      <c r="K20" s="112"/>
      <c r="L20" s="112"/>
      <c r="M20" s="113" t="str">
        <f t="shared" si="1"/>
        <v/>
      </c>
      <c r="N20" s="113"/>
      <c r="O20" s="113"/>
    </row>
    <row r="21" spans="1:15" s="17" customFormat="1" ht="15" customHeight="1" x14ac:dyDescent="0.25">
      <c r="A21" s="109"/>
      <c r="B21" s="110"/>
      <c r="C21" s="110"/>
      <c r="D21" s="110"/>
      <c r="E21" s="110"/>
      <c r="F21" s="110"/>
      <c r="G21" s="111"/>
      <c r="H21" s="111"/>
      <c r="I21" s="111"/>
      <c r="J21" s="112" t="str">
        <f t="shared" si="0"/>
        <v/>
      </c>
      <c r="K21" s="112"/>
      <c r="L21" s="112"/>
      <c r="M21" s="113" t="str">
        <f t="shared" si="1"/>
        <v/>
      </c>
      <c r="N21" s="113"/>
      <c r="O21" s="113"/>
    </row>
    <row r="22" spans="1:15" s="17" customFormat="1" ht="15" customHeight="1" x14ac:dyDescent="0.25">
      <c r="A22" s="109"/>
      <c r="B22" s="110"/>
      <c r="C22" s="110"/>
      <c r="D22" s="110"/>
      <c r="E22" s="110"/>
      <c r="F22" s="110"/>
      <c r="G22" s="111"/>
      <c r="H22" s="111"/>
      <c r="I22" s="111"/>
      <c r="J22" s="112" t="str">
        <f t="shared" si="0"/>
        <v/>
      </c>
      <c r="K22" s="112"/>
      <c r="L22" s="112"/>
      <c r="M22" s="113" t="str">
        <f t="shared" si="1"/>
        <v/>
      </c>
      <c r="N22" s="113"/>
      <c r="O22" s="113"/>
    </row>
    <row r="23" spans="1:15" s="17" customFormat="1" ht="15" customHeight="1" x14ac:dyDescent="0.25">
      <c r="A23" s="109"/>
      <c r="B23" s="110"/>
      <c r="C23" s="110"/>
      <c r="D23" s="110"/>
      <c r="E23" s="110"/>
      <c r="F23" s="110"/>
      <c r="G23" s="111"/>
      <c r="H23" s="111"/>
      <c r="I23" s="111"/>
      <c r="J23" s="112" t="str">
        <f t="shared" si="0"/>
        <v/>
      </c>
      <c r="K23" s="112"/>
      <c r="L23" s="112"/>
      <c r="M23" s="113" t="str">
        <f t="shared" si="1"/>
        <v/>
      </c>
      <c r="N23" s="113"/>
      <c r="O23" s="113"/>
    </row>
    <row r="24" spans="1:15" s="17" customFormat="1" ht="15" customHeight="1" x14ac:dyDescent="0.25">
      <c r="A24" s="109"/>
      <c r="B24" s="110"/>
      <c r="C24" s="110"/>
      <c r="D24" s="110"/>
      <c r="E24" s="110"/>
      <c r="F24" s="110"/>
      <c r="G24" s="111"/>
      <c r="H24" s="111"/>
      <c r="I24" s="111"/>
      <c r="J24" s="112" t="str">
        <f t="shared" si="0"/>
        <v/>
      </c>
      <c r="K24" s="112"/>
      <c r="L24" s="112"/>
      <c r="M24" s="113" t="str">
        <f t="shared" si="1"/>
        <v/>
      </c>
      <c r="N24" s="113"/>
      <c r="O24" s="113"/>
    </row>
    <row r="25" spans="1:15" s="17" customFormat="1" ht="15" customHeight="1" x14ac:dyDescent="0.25">
      <c r="A25" s="109"/>
      <c r="B25" s="110"/>
      <c r="C25" s="110"/>
      <c r="D25" s="110"/>
      <c r="E25" s="110"/>
      <c r="F25" s="110"/>
      <c r="G25" s="111"/>
      <c r="H25" s="111"/>
      <c r="I25" s="111"/>
      <c r="J25" s="112" t="str">
        <f t="shared" si="0"/>
        <v/>
      </c>
      <c r="K25" s="112"/>
      <c r="L25" s="112"/>
      <c r="M25" s="113" t="str">
        <f t="shared" si="1"/>
        <v/>
      </c>
      <c r="N25" s="113"/>
      <c r="O25" s="113"/>
    </row>
    <row r="26" spans="1:15" s="17" customFormat="1" ht="15" customHeight="1" x14ac:dyDescent="0.25">
      <c r="A26" s="109"/>
      <c r="B26" s="110"/>
      <c r="C26" s="110"/>
      <c r="D26" s="110"/>
      <c r="E26" s="110"/>
      <c r="F26" s="110"/>
      <c r="G26" s="111"/>
      <c r="H26" s="111"/>
      <c r="I26" s="111"/>
      <c r="J26" s="112" t="str">
        <f t="shared" si="0"/>
        <v/>
      </c>
      <c r="K26" s="112"/>
      <c r="L26" s="112"/>
      <c r="M26" s="113" t="str">
        <f t="shared" si="1"/>
        <v/>
      </c>
      <c r="N26" s="113"/>
      <c r="O26" s="113"/>
    </row>
    <row r="27" spans="1:15" s="17" customFormat="1" ht="15" customHeight="1" x14ac:dyDescent="0.25">
      <c r="A27" s="109"/>
      <c r="B27" s="110"/>
      <c r="C27" s="110"/>
      <c r="D27" s="110"/>
      <c r="E27" s="110"/>
      <c r="F27" s="110"/>
      <c r="G27" s="111"/>
      <c r="H27" s="111"/>
      <c r="I27" s="111"/>
      <c r="J27" s="112" t="str">
        <f t="shared" si="0"/>
        <v/>
      </c>
      <c r="K27" s="112"/>
      <c r="L27" s="112"/>
      <c r="M27" s="113" t="str">
        <f t="shared" si="1"/>
        <v/>
      </c>
      <c r="N27" s="113"/>
      <c r="O27" s="113"/>
    </row>
    <row r="28" spans="1:15" s="17" customFormat="1" ht="15" customHeight="1" x14ac:dyDescent="0.25">
      <c r="A28" s="109"/>
      <c r="B28" s="110"/>
      <c r="C28" s="110"/>
      <c r="D28" s="110"/>
      <c r="E28" s="110"/>
      <c r="F28" s="110"/>
      <c r="G28" s="111"/>
      <c r="H28" s="111"/>
      <c r="I28" s="111"/>
      <c r="J28" s="112" t="str">
        <f t="shared" si="0"/>
        <v/>
      </c>
      <c r="K28" s="112"/>
      <c r="L28" s="112"/>
      <c r="M28" s="113" t="str">
        <f t="shared" si="1"/>
        <v/>
      </c>
      <c r="N28" s="113"/>
      <c r="O28" s="113"/>
    </row>
    <row r="29" spans="1:15" s="17" customFormat="1" ht="15" customHeight="1" x14ac:dyDescent="0.25">
      <c r="A29" s="109"/>
      <c r="B29" s="110"/>
      <c r="C29" s="110"/>
      <c r="D29" s="110"/>
      <c r="E29" s="110"/>
      <c r="F29" s="110"/>
      <c r="G29" s="111"/>
      <c r="H29" s="111"/>
      <c r="I29" s="111"/>
      <c r="J29" s="112" t="str">
        <f t="shared" si="0"/>
        <v/>
      </c>
      <c r="K29" s="112"/>
      <c r="L29" s="112"/>
      <c r="M29" s="113" t="str">
        <f t="shared" si="1"/>
        <v/>
      </c>
      <c r="N29" s="113"/>
      <c r="O29" s="113"/>
    </row>
    <row r="30" spans="1:15" s="17" customFormat="1" ht="15" customHeight="1" x14ac:dyDescent="0.25">
      <c r="A30" s="109"/>
      <c r="B30" s="110"/>
      <c r="C30" s="110"/>
      <c r="D30" s="110"/>
      <c r="E30" s="110"/>
      <c r="F30" s="110"/>
      <c r="G30" s="111"/>
      <c r="H30" s="111"/>
      <c r="I30" s="111"/>
      <c r="J30" s="112" t="str">
        <f t="shared" si="0"/>
        <v/>
      </c>
      <c r="K30" s="112"/>
      <c r="L30" s="112"/>
      <c r="M30" s="113" t="str">
        <f t="shared" si="1"/>
        <v/>
      </c>
      <c r="N30" s="113"/>
      <c r="O30" s="113"/>
    </row>
    <row r="31" spans="1:15" s="18" customFormat="1" ht="15" customHeight="1" x14ac:dyDescent="0.25">
      <c r="A31" s="109"/>
      <c r="B31" s="110"/>
      <c r="C31" s="110"/>
      <c r="D31" s="110"/>
      <c r="E31" s="110"/>
      <c r="F31" s="110"/>
      <c r="G31" s="111"/>
      <c r="H31" s="111"/>
      <c r="I31" s="111"/>
      <c r="J31" s="112" t="str">
        <f t="shared" si="0"/>
        <v/>
      </c>
      <c r="K31" s="112"/>
      <c r="L31" s="112"/>
      <c r="M31" s="113" t="str">
        <f t="shared" si="1"/>
        <v/>
      </c>
      <c r="N31" s="113"/>
      <c r="O31" s="113"/>
    </row>
    <row r="32" spans="1:15" s="18" customFormat="1" ht="15" customHeight="1" x14ac:dyDescent="0.25">
      <c r="A32" s="109"/>
      <c r="B32" s="110"/>
      <c r="C32" s="110"/>
      <c r="D32" s="110"/>
      <c r="E32" s="110"/>
      <c r="F32" s="110"/>
      <c r="G32" s="111"/>
      <c r="H32" s="111"/>
      <c r="I32" s="111"/>
      <c r="J32" s="112" t="str">
        <f t="shared" si="0"/>
        <v/>
      </c>
      <c r="K32" s="112"/>
      <c r="L32" s="112"/>
      <c r="M32" s="113" t="str">
        <f t="shared" si="1"/>
        <v/>
      </c>
      <c r="N32" s="113"/>
      <c r="O32" s="113"/>
    </row>
    <row r="33" spans="1:15" s="17" customFormat="1" ht="16" customHeight="1" x14ac:dyDescent="0.25">
      <c r="A33" s="104" t="s">
        <v>139</v>
      </c>
      <c r="B33" s="105"/>
      <c r="C33" s="105"/>
      <c r="D33" s="105"/>
      <c r="E33" s="105"/>
      <c r="F33" s="105"/>
      <c r="G33" s="106" t="str">
        <f>IF(SUM(G6:I32)=0,"",SUM(G6:I32))</f>
        <v/>
      </c>
      <c r="H33" s="106"/>
      <c r="I33" s="106"/>
      <c r="J33" s="106" t="str">
        <f>IF(SUM(J6:L32)=0,"",SUM(J6:L32))</f>
        <v/>
      </c>
      <c r="K33" s="106"/>
      <c r="L33" s="106"/>
      <c r="M33" s="108" t="str">
        <f>IF(SUM(M6:O32)=0,"",SUM(M6:O32))</f>
        <v/>
      </c>
      <c r="N33" s="108"/>
      <c r="O33" s="108"/>
    </row>
    <row r="34" spans="1:15" ht="15" customHeight="1" x14ac:dyDescent="0.25">
      <c r="A34" s="123"/>
      <c r="B34" s="124"/>
      <c r="C34" s="124"/>
      <c r="D34" s="124"/>
      <c r="E34" s="124"/>
      <c r="F34" s="124"/>
      <c r="G34" s="124"/>
      <c r="H34" s="124"/>
      <c r="I34" s="124"/>
      <c r="J34" s="124"/>
      <c r="K34" s="124"/>
      <c r="L34" s="124"/>
      <c r="M34" s="124"/>
      <c r="N34" s="124"/>
      <c r="O34" s="124"/>
    </row>
    <row r="35" spans="1:15" ht="32.15" customHeight="1" x14ac:dyDescent="0.25">
      <c r="A35" s="120" t="s">
        <v>140</v>
      </c>
      <c r="B35" s="121"/>
      <c r="C35" s="121"/>
      <c r="D35" s="121"/>
      <c r="E35" s="121"/>
      <c r="F35" s="121"/>
      <c r="G35" s="121"/>
      <c r="H35" s="121"/>
      <c r="I35" s="121"/>
      <c r="J35" s="121"/>
      <c r="K35" s="121"/>
      <c r="L35" s="121"/>
      <c r="M35" s="121"/>
      <c r="N35" s="121"/>
      <c r="O35" s="122"/>
    </row>
    <row r="36" spans="1:15" ht="15" customHeight="1" x14ac:dyDescent="0.25">
      <c r="A36" s="130"/>
      <c r="B36" s="130"/>
      <c r="C36" s="130"/>
      <c r="D36" s="130"/>
      <c r="E36" s="130"/>
      <c r="F36" s="130"/>
      <c r="G36" s="130"/>
      <c r="H36" s="130"/>
      <c r="I36" s="130"/>
      <c r="J36" s="130"/>
      <c r="K36" s="130"/>
      <c r="L36" s="130"/>
      <c r="M36" s="130"/>
      <c r="N36" s="130"/>
      <c r="O36" s="130"/>
    </row>
    <row r="37" spans="1:15" ht="18" customHeight="1" x14ac:dyDescent="0.25">
      <c r="A37" s="116" t="s">
        <v>142</v>
      </c>
      <c r="B37" s="117"/>
      <c r="C37" s="117"/>
      <c r="D37" s="117"/>
      <c r="E37" s="117"/>
      <c r="F37" s="117"/>
      <c r="G37" s="118" t="s">
        <v>23</v>
      </c>
      <c r="H37" s="118"/>
      <c r="I37" s="118"/>
      <c r="J37" s="119" t="s">
        <v>22</v>
      </c>
      <c r="K37" s="119"/>
      <c r="L37" s="119"/>
      <c r="M37" s="114" t="s">
        <v>3</v>
      </c>
      <c r="N37" s="114"/>
      <c r="O37" s="115"/>
    </row>
    <row r="38" spans="1:15" s="17" customFormat="1" ht="15" customHeight="1" x14ac:dyDescent="0.25">
      <c r="A38" s="109"/>
      <c r="B38" s="110"/>
      <c r="C38" s="110"/>
      <c r="D38" s="110"/>
      <c r="E38" s="110"/>
      <c r="F38" s="110"/>
      <c r="G38" s="111"/>
      <c r="H38" s="111"/>
      <c r="I38" s="111"/>
      <c r="J38" s="112" t="str">
        <f>IF(G38="","",G38/12)</f>
        <v/>
      </c>
      <c r="K38" s="112"/>
      <c r="L38" s="112"/>
      <c r="M38" s="113" t="str">
        <f t="shared" ref="M38" si="2">IF(J38="","",J38/$J$65)</f>
        <v/>
      </c>
      <c r="N38" s="113"/>
      <c r="O38" s="113"/>
    </row>
    <row r="39" spans="1:15" s="17" customFormat="1" ht="15" customHeight="1" x14ac:dyDescent="0.25">
      <c r="A39" s="109"/>
      <c r="B39" s="110"/>
      <c r="C39" s="110"/>
      <c r="D39" s="110"/>
      <c r="E39" s="110"/>
      <c r="F39" s="110"/>
      <c r="G39" s="111"/>
      <c r="H39" s="111"/>
      <c r="I39" s="111"/>
      <c r="J39" s="112" t="str">
        <f t="shared" ref="J39:J64" si="3">IF(G39="","",G39/12)</f>
        <v/>
      </c>
      <c r="K39" s="112"/>
      <c r="L39" s="112"/>
      <c r="M39" s="113" t="str">
        <f t="shared" ref="M39:M64" si="4">IF(J39="","",J39/$J$65)</f>
        <v/>
      </c>
      <c r="N39" s="113"/>
      <c r="O39" s="113"/>
    </row>
    <row r="40" spans="1:15" s="17" customFormat="1" ht="15" customHeight="1" x14ac:dyDescent="0.25">
      <c r="A40" s="109"/>
      <c r="B40" s="110"/>
      <c r="C40" s="110"/>
      <c r="D40" s="110"/>
      <c r="E40" s="110"/>
      <c r="F40" s="110"/>
      <c r="G40" s="111"/>
      <c r="H40" s="111"/>
      <c r="I40" s="111"/>
      <c r="J40" s="112" t="str">
        <f t="shared" si="3"/>
        <v/>
      </c>
      <c r="K40" s="112"/>
      <c r="L40" s="112"/>
      <c r="M40" s="113" t="str">
        <f t="shared" si="4"/>
        <v/>
      </c>
      <c r="N40" s="113"/>
      <c r="O40" s="113"/>
    </row>
    <row r="41" spans="1:15" s="17" customFormat="1" ht="15" customHeight="1" x14ac:dyDescent="0.25">
      <c r="A41" s="109"/>
      <c r="B41" s="110"/>
      <c r="C41" s="110"/>
      <c r="D41" s="110"/>
      <c r="E41" s="110"/>
      <c r="F41" s="110"/>
      <c r="G41" s="111"/>
      <c r="H41" s="111"/>
      <c r="I41" s="111"/>
      <c r="J41" s="112" t="str">
        <f t="shared" si="3"/>
        <v/>
      </c>
      <c r="K41" s="112"/>
      <c r="L41" s="112"/>
      <c r="M41" s="113" t="str">
        <f t="shared" si="4"/>
        <v/>
      </c>
      <c r="N41" s="113"/>
      <c r="O41" s="113"/>
    </row>
    <row r="42" spans="1:15" s="17" customFormat="1" ht="15" customHeight="1" x14ac:dyDescent="0.25">
      <c r="A42" s="109"/>
      <c r="B42" s="110"/>
      <c r="C42" s="110"/>
      <c r="D42" s="110"/>
      <c r="E42" s="110"/>
      <c r="F42" s="110"/>
      <c r="G42" s="111"/>
      <c r="H42" s="111"/>
      <c r="I42" s="111"/>
      <c r="J42" s="112" t="str">
        <f t="shared" si="3"/>
        <v/>
      </c>
      <c r="K42" s="112"/>
      <c r="L42" s="112"/>
      <c r="M42" s="113" t="str">
        <f t="shared" si="4"/>
        <v/>
      </c>
      <c r="N42" s="113"/>
      <c r="O42" s="113"/>
    </row>
    <row r="43" spans="1:15" s="17" customFormat="1" ht="15" customHeight="1" x14ac:dyDescent="0.25">
      <c r="A43" s="109"/>
      <c r="B43" s="110"/>
      <c r="C43" s="110"/>
      <c r="D43" s="110"/>
      <c r="E43" s="110"/>
      <c r="F43" s="110"/>
      <c r="G43" s="111"/>
      <c r="H43" s="111"/>
      <c r="I43" s="111"/>
      <c r="J43" s="112" t="str">
        <f t="shared" si="3"/>
        <v/>
      </c>
      <c r="K43" s="112"/>
      <c r="L43" s="112"/>
      <c r="M43" s="113" t="str">
        <f t="shared" si="4"/>
        <v/>
      </c>
      <c r="N43" s="113"/>
      <c r="O43" s="113"/>
    </row>
    <row r="44" spans="1:15" s="17" customFormat="1" ht="15" customHeight="1" x14ac:dyDescent="0.25">
      <c r="A44" s="109"/>
      <c r="B44" s="110"/>
      <c r="C44" s="110"/>
      <c r="D44" s="110"/>
      <c r="E44" s="110"/>
      <c r="F44" s="110"/>
      <c r="G44" s="111"/>
      <c r="H44" s="111"/>
      <c r="I44" s="111"/>
      <c r="J44" s="112" t="str">
        <f t="shared" si="3"/>
        <v/>
      </c>
      <c r="K44" s="112"/>
      <c r="L44" s="112"/>
      <c r="M44" s="113" t="str">
        <f t="shared" si="4"/>
        <v/>
      </c>
      <c r="N44" s="113"/>
      <c r="O44" s="113"/>
    </row>
    <row r="45" spans="1:15" s="17" customFormat="1" ht="15" customHeight="1" x14ac:dyDescent="0.25">
      <c r="A45" s="109"/>
      <c r="B45" s="110"/>
      <c r="C45" s="110"/>
      <c r="D45" s="110"/>
      <c r="E45" s="110"/>
      <c r="F45" s="110"/>
      <c r="G45" s="111"/>
      <c r="H45" s="111"/>
      <c r="I45" s="111"/>
      <c r="J45" s="112" t="str">
        <f t="shared" si="3"/>
        <v/>
      </c>
      <c r="K45" s="112"/>
      <c r="L45" s="112"/>
      <c r="M45" s="113" t="str">
        <f t="shared" si="4"/>
        <v/>
      </c>
      <c r="N45" s="113"/>
      <c r="O45" s="113"/>
    </row>
    <row r="46" spans="1:15" s="17" customFormat="1" ht="15" customHeight="1" x14ac:dyDescent="0.25">
      <c r="A46" s="109"/>
      <c r="B46" s="110"/>
      <c r="C46" s="110"/>
      <c r="D46" s="110"/>
      <c r="E46" s="110"/>
      <c r="F46" s="110"/>
      <c r="G46" s="111"/>
      <c r="H46" s="111"/>
      <c r="I46" s="111"/>
      <c r="J46" s="112" t="str">
        <f t="shared" si="3"/>
        <v/>
      </c>
      <c r="K46" s="112"/>
      <c r="L46" s="112"/>
      <c r="M46" s="113" t="str">
        <f t="shared" si="4"/>
        <v/>
      </c>
      <c r="N46" s="113"/>
      <c r="O46" s="113"/>
    </row>
    <row r="47" spans="1:15" s="17" customFormat="1" ht="15" customHeight="1" x14ac:dyDescent="0.25">
      <c r="A47" s="109"/>
      <c r="B47" s="110"/>
      <c r="C47" s="110"/>
      <c r="D47" s="110"/>
      <c r="E47" s="110"/>
      <c r="F47" s="110"/>
      <c r="G47" s="111"/>
      <c r="H47" s="111"/>
      <c r="I47" s="111"/>
      <c r="J47" s="112" t="str">
        <f t="shared" si="3"/>
        <v/>
      </c>
      <c r="K47" s="112"/>
      <c r="L47" s="112"/>
      <c r="M47" s="113" t="str">
        <f t="shared" si="4"/>
        <v/>
      </c>
      <c r="N47" s="113"/>
      <c r="O47" s="113"/>
    </row>
    <row r="48" spans="1:15" s="17" customFormat="1" ht="15" customHeight="1" x14ac:dyDescent="0.25">
      <c r="A48" s="109"/>
      <c r="B48" s="110"/>
      <c r="C48" s="110"/>
      <c r="D48" s="110"/>
      <c r="E48" s="110"/>
      <c r="F48" s="110"/>
      <c r="G48" s="111"/>
      <c r="H48" s="111"/>
      <c r="I48" s="111"/>
      <c r="J48" s="112" t="str">
        <f t="shared" si="3"/>
        <v/>
      </c>
      <c r="K48" s="112"/>
      <c r="L48" s="112"/>
      <c r="M48" s="113" t="str">
        <f t="shared" si="4"/>
        <v/>
      </c>
      <c r="N48" s="113"/>
      <c r="O48" s="113"/>
    </row>
    <row r="49" spans="1:15" s="17" customFormat="1" ht="15" customHeight="1" x14ac:dyDescent="0.25">
      <c r="A49" s="109"/>
      <c r="B49" s="110"/>
      <c r="C49" s="110"/>
      <c r="D49" s="110"/>
      <c r="E49" s="110"/>
      <c r="F49" s="110"/>
      <c r="G49" s="111"/>
      <c r="H49" s="111"/>
      <c r="I49" s="111"/>
      <c r="J49" s="112" t="str">
        <f t="shared" si="3"/>
        <v/>
      </c>
      <c r="K49" s="112"/>
      <c r="L49" s="112"/>
      <c r="M49" s="113" t="str">
        <f t="shared" si="4"/>
        <v/>
      </c>
      <c r="N49" s="113"/>
      <c r="O49" s="113"/>
    </row>
    <row r="50" spans="1:15" s="17" customFormat="1" ht="15" customHeight="1" x14ac:dyDescent="0.25">
      <c r="A50" s="109"/>
      <c r="B50" s="110"/>
      <c r="C50" s="110"/>
      <c r="D50" s="110"/>
      <c r="E50" s="110"/>
      <c r="F50" s="110"/>
      <c r="G50" s="111"/>
      <c r="H50" s="111"/>
      <c r="I50" s="111"/>
      <c r="J50" s="112" t="str">
        <f t="shared" si="3"/>
        <v/>
      </c>
      <c r="K50" s="112"/>
      <c r="L50" s="112"/>
      <c r="M50" s="113" t="str">
        <f t="shared" si="4"/>
        <v/>
      </c>
      <c r="N50" s="113"/>
      <c r="O50" s="113"/>
    </row>
    <row r="51" spans="1:15" s="17" customFormat="1" ht="15" customHeight="1" x14ac:dyDescent="0.25">
      <c r="A51" s="109"/>
      <c r="B51" s="110"/>
      <c r="C51" s="110"/>
      <c r="D51" s="110"/>
      <c r="E51" s="110"/>
      <c r="F51" s="110"/>
      <c r="G51" s="111"/>
      <c r="H51" s="111"/>
      <c r="I51" s="111"/>
      <c r="J51" s="112" t="str">
        <f t="shared" si="3"/>
        <v/>
      </c>
      <c r="K51" s="112"/>
      <c r="L51" s="112"/>
      <c r="M51" s="113" t="str">
        <f t="shared" si="4"/>
        <v/>
      </c>
      <c r="N51" s="113"/>
      <c r="O51" s="113"/>
    </row>
    <row r="52" spans="1:15" s="17" customFormat="1" ht="15" customHeight="1" x14ac:dyDescent="0.25">
      <c r="A52" s="109"/>
      <c r="B52" s="110"/>
      <c r="C52" s="110"/>
      <c r="D52" s="110"/>
      <c r="E52" s="110"/>
      <c r="F52" s="110"/>
      <c r="G52" s="111"/>
      <c r="H52" s="111"/>
      <c r="I52" s="111"/>
      <c r="J52" s="112" t="str">
        <f t="shared" si="3"/>
        <v/>
      </c>
      <c r="K52" s="112"/>
      <c r="L52" s="112"/>
      <c r="M52" s="113" t="str">
        <f t="shared" si="4"/>
        <v/>
      </c>
      <c r="N52" s="113"/>
      <c r="O52" s="113"/>
    </row>
    <row r="53" spans="1:15" s="17" customFormat="1" ht="15" customHeight="1" x14ac:dyDescent="0.25">
      <c r="A53" s="109"/>
      <c r="B53" s="110"/>
      <c r="C53" s="110"/>
      <c r="D53" s="110"/>
      <c r="E53" s="110"/>
      <c r="F53" s="110"/>
      <c r="G53" s="111"/>
      <c r="H53" s="111"/>
      <c r="I53" s="111"/>
      <c r="J53" s="112" t="str">
        <f t="shared" si="3"/>
        <v/>
      </c>
      <c r="K53" s="112"/>
      <c r="L53" s="112"/>
      <c r="M53" s="113" t="str">
        <f t="shared" si="4"/>
        <v/>
      </c>
      <c r="N53" s="113"/>
      <c r="O53" s="113"/>
    </row>
    <row r="54" spans="1:15" s="17" customFormat="1" ht="15" customHeight="1" x14ac:dyDescent="0.25">
      <c r="A54" s="109"/>
      <c r="B54" s="110"/>
      <c r="C54" s="110"/>
      <c r="D54" s="110"/>
      <c r="E54" s="110"/>
      <c r="F54" s="110"/>
      <c r="G54" s="111"/>
      <c r="H54" s="111"/>
      <c r="I54" s="111"/>
      <c r="J54" s="112" t="str">
        <f t="shared" si="3"/>
        <v/>
      </c>
      <c r="K54" s="112"/>
      <c r="L54" s="112"/>
      <c r="M54" s="113" t="str">
        <f t="shared" si="4"/>
        <v/>
      </c>
      <c r="N54" s="113"/>
      <c r="O54" s="113"/>
    </row>
    <row r="55" spans="1:15" s="17" customFormat="1" ht="15" customHeight="1" x14ac:dyDescent="0.25">
      <c r="A55" s="109"/>
      <c r="B55" s="110"/>
      <c r="C55" s="110"/>
      <c r="D55" s="110"/>
      <c r="E55" s="110"/>
      <c r="F55" s="110"/>
      <c r="G55" s="111"/>
      <c r="H55" s="111"/>
      <c r="I55" s="111"/>
      <c r="J55" s="112" t="str">
        <f t="shared" si="3"/>
        <v/>
      </c>
      <c r="K55" s="112"/>
      <c r="L55" s="112"/>
      <c r="M55" s="113" t="str">
        <f t="shared" si="4"/>
        <v/>
      </c>
      <c r="N55" s="113"/>
      <c r="O55" s="113"/>
    </row>
    <row r="56" spans="1:15" s="17" customFormat="1" ht="15" customHeight="1" x14ac:dyDescent="0.25">
      <c r="A56" s="109"/>
      <c r="B56" s="110"/>
      <c r="C56" s="110"/>
      <c r="D56" s="110"/>
      <c r="E56" s="110"/>
      <c r="F56" s="110"/>
      <c r="G56" s="111"/>
      <c r="H56" s="111"/>
      <c r="I56" s="111"/>
      <c r="J56" s="112" t="str">
        <f t="shared" si="3"/>
        <v/>
      </c>
      <c r="K56" s="112"/>
      <c r="L56" s="112"/>
      <c r="M56" s="113" t="str">
        <f t="shared" si="4"/>
        <v/>
      </c>
      <c r="N56" s="113"/>
      <c r="O56" s="113"/>
    </row>
    <row r="57" spans="1:15" s="17" customFormat="1" ht="15" customHeight="1" x14ac:dyDescent="0.25">
      <c r="A57" s="109"/>
      <c r="B57" s="110"/>
      <c r="C57" s="110"/>
      <c r="D57" s="110"/>
      <c r="E57" s="110"/>
      <c r="F57" s="110"/>
      <c r="G57" s="111"/>
      <c r="H57" s="111"/>
      <c r="I57" s="111"/>
      <c r="J57" s="112" t="str">
        <f t="shared" si="3"/>
        <v/>
      </c>
      <c r="K57" s="112"/>
      <c r="L57" s="112"/>
      <c r="M57" s="113" t="str">
        <f t="shared" si="4"/>
        <v/>
      </c>
      <c r="N57" s="113"/>
      <c r="O57" s="113"/>
    </row>
    <row r="58" spans="1:15" s="17" customFormat="1" ht="15" customHeight="1" x14ac:dyDescent="0.25">
      <c r="A58" s="109"/>
      <c r="B58" s="110"/>
      <c r="C58" s="110"/>
      <c r="D58" s="110"/>
      <c r="E58" s="110"/>
      <c r="F58" s="110"/>
      <c r="G58" s="111"/>
      <c r="H58" s="111"/>
      <c r="I58" s="111"/>
      <c r="J58" s="112" t="str">
        <f t="shared" si="3"/>
        <v/>
      </c>
      <c r="K58" s="112"/>
      <c r="L58" s="112"/>
      <c r="M58" s="113" t="str">
        <f t="shared" si="4"/>
        <v/>
      </c>
      <c r="N58" s="113"/>
      <c r="O58" s="113"/>
    </row>
    <row r="59" spans="1:15" s="17" customFormat="1" ht="15" customHeight="1" x14ac:dyDescent="0.25">
      <c r="A59" s="109"/>
      <c r="B59" s="110"/>
      <c r="C59" s="110"/>
      <c r="D59" s="110"/>
      <c r="E59" s="110"/>
      <c r="F59" s="110"/>
      <c r="G59" s="111"/>
      <c r="H59" s="111"/>
      <c r="I59" s="111"/>
      <c r="J59" s="112" t="str">
        <f t="shared" si="3"/>
        <v/>
      </c>
      <c r="K59" s="112"/>
      <c r="L59" s="112"/>
      <c r="M59" s="113" t="str">
        <f t="shared" si="4"/>
        <v/>
      </c>
      <c r="N59" s="113"/>
      <c r="O59" s="113"/>
    </row>
    <row r="60" spans="1:15" s="17" customFormat="1" ht="15" customHeight="1" x14ac:dyDescent="0.25">
      <c r="A60" s="109"/>
      <c r="B60" s="110"/>
      <c r="C60" s="110"/>
      <c r="D60" s="110"/>
      <c r="E60" s="110"/>
      <c r="F60" s="110"/>
      <c r="G60" s="111"/>
      <c r="H60" s="111"/>
      <c r="I60" s="111"/>
      <c r="J60" s="112" t="str">
        <f t="shared" si="3"/>
        <v/>
      </c>
      <c r="K60" s="112"/>
      <c r="L60" s="112"/>
      <c r="M60" s="113" t="str">
        <f t="shared" si="4"/>
        <v/>
      </c>
      <c r="N60" s="113"/>
      <c r="O60" s="113"/>
    </row>
    <row r="61" spans="1:15" s="17" customFormat="1" ht="15" customHeight="1" x14ac:dyDescent="0.25">
      <c r="A61" s="109"/>
      <c r="B61" s="110"/>
      <c r="C61" s="110"/>
      <c r="D61" s="110"/>
      <c r="E61" s="110"/>
      <c r="F61" s="110"/>
      <c r="G61" s="111"/>
      <c r="H61" s="111"/>
      <c r="I61" s="111"/>
      <c r="J61" s="112" t="str">
        <f t="shared" si="3"/>
        <v/>
      </c>
      <c r="K61" s="112"/>
      <c r="L61" s="112"/>
      <c r="M61" s="113" t="str">
        <f t="shared" si="4"/>
        <v/>
      </c>
      <c r="N61" s="113"/>
      <c r="O61" s="113"/>
    </row>
    <row r="62" spans="1:15" s="17" customFormat="1" ht="15" customHeight="1" x14ac:dyDescent="0.25">
      <c r="A62" s="109"/>
      <c r="B62" s="110"/>
      <c r="C62" s="110"/>
      <c r="D62" s="110"/>
      <c r="E62" s="110"/>
      <c r="F62" s="110"/>
      <c r="G62" s="111"/>
      <c r="H62" s="111"/>
      <c r="I62" s="111"/>
      <c r="J62" s="112" t="str">
        <f t="shared" si="3"/>
        <v/>
      </c>
      <c r="K62" s="112"/>
      <c r="L62" s="112"/>
      <c r="M62" s="113" t="str">
        <f t="shared" si="4"/>
        <v/>
      </c>
      <c r="N62" s="113"/>
      <c r="O62" s="113"/>
    </row>
    <row r="63" spans="1:15" s="17" customFormat="1" ht="15" customHeight="1" x14ac:dyDescent="0.25">
      <c r="A63" s="109"/>
      <c r="B63" s="110"/>
      <c r="C63" s="110"/>
      <c r="D63" s="110"/>
      <c r="E63" s="110"/>
      <c r="F63" s="110"/>
      <c r="G63" s="111"/>
      <c r="H63" s="111"/>
      <c r="I63" s="111"/>
      <c r="J63" s="112" t="str">
        <f t="shared" si="3"/>
        <v/>
      </c>
      <c r="K63" s="112"/>
      <c r="L63" s="112"/>
      <c r="M63" s="113" t="str">
        <f t="shared" si="4"/>
        <v/>
      </c>
      <c r="N63" s="113"/>
      <c r="O63" s="113"/>
    </row>
    <row r="64" spans="1:15" s="17" customFormat="1" ht="15" customHeight="1" x14ac:dyDescent="0.25">
      <c r="A64" s="109"/>
      <c r="B64" s="110"/>
      <c r="C64" s="110"/>
      <c r="D64" s="110"/>
      <c r="E64" s="110"/>
      <c r="F64" s="110"/>
      <c r="G64" s="111"/>
      <c r="H64" s="111"/>
      <c r="I64" s="111"/>
      <c r="J64" s="112" t="str">
        <f t="shared" si="3"/>
        <v/>
      </c>
      <c r="K64" s="112"/>
      <c r="L64" s="112"/>
      <c r="M64" s="113" t="str">
        <f t="shared" si="4"/>
        <v/>
      </c>
      <c r="N64" s="113"/>
      <c r="O64" s="113"/>
    </row>
    <row r="65" spans="1:15" s="17" customFormat="1" ht="18" customHeight="1" x14ac:dyDescent="0.25">
      <c r="A65" s="104" t="s">
        <v>139</v>
      </c>
      <c r="B65" s="105"/>
      <c r="C65" s="105"/>
      <c r="D65" s="105"/>
      <c r="E65" s="105"/>
      <c r="F65" s="105"/>
      <c r="G65" s="106" t="str">
        <f>IF(SUM(G38:I64)=0,"",SUM(G38:I64))</f>
        <v/>
      </c>
      <c r="H65" s="106"/>
      <c r="I65" s="106"/>
      <c r="J65" s="107" t="str">
        <f>IF(SUM(J38:L64)=0,"",SUM(J38:L64))</f>
        <v/>
      </c>
      <c r="K65" s="107"/>
      <c r="L65" s="107"/>
      <c r="M65" s="108" t="str">
        <f>IF(SUM(M38:O64)=0,"",SUM(M38:O64))</f>
        <v/>
      </c>
      <c r="N65" s="108"/>
      <c r="O65" s="108"/>
    </row>
  </sheetData>
  <sheetProtection sheet="1" selectLockedCells="1"/>
  <customSheetViews>
    <customSheetView guid="{A19506B7-E9C2-4464-9F9D-AFEA7A431875}" showGridLines="0" outlineSymbols="0" zeroValues="0">
      <pane ySplit="2" topLeftCell="A3" activePane="bottomLeft" state="frozen"/>
      <selection pane="bottomLeft" activeCell="B7" sqref="B7:F7"/>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240">
    <mergeCell ref="A1:O2"/>
    <mergeCell ref="A3:O3"/>
    <mergeCell ref="M6:O6"/>
    <mergeCell ref="A36:O36"/>
    <mergeCell ref="A4:O4"/>
    <mergeCell ref="B27:F27"/>
    <mergeCell ref="G27:I27"/>
    <mergeCell ref="J27:L27"/>
    <mergeCell ref="M27:O27"/>
    <mergeCell ref="B24:F24"/>
    <mergeCell ref="G24:I24"/>
    <mergeCell ref="B28:F28"/>
    <mergeCell ref="G25:I25"/>
    <mergeCell ref="M8:O8"/>
    <mergeCell ref="B26:F26"/>
    <mergeCell ref="G26:I26"/>
    <mergeCell ref="B25:F25"/>
    <mergeCell ref="B19:F19"/>
    <mergeCell ref="B20:F20"/>
    <mergeCell ref="B17:F17"/>
    <mergeCell ref="B18:F18"/>
    <mergeCell ref="J25:L25"/>
    <mergeCell ref="J20:L20"/>
    <mergeCell ref="J22:L22"/>
    <mergeCell ref="M5:O5"/>
    <mergeCell ref="A5:F5"/>
    <mergeCell ref="J8:L8"/>
    <mergeCell ref="G5:I5"/>
    <mergeCell ref="J5:L5"/>
    <mergeCell ref="A6:A32"/>
    <mergeCell ref="G32:I32"/>
    <mergeCell ref="B10:F10"/>
    <mergeCell ref="J10:L10"/>
    <mergeCell ref="B11:F11"/>
    <mergeCell ref="J32:L32"/>
    <mergeCell ref="J30:L30"/>
    <mergeCell ref="J31:L31"/>
    <mergeCell ref="B23:F23"/>
    <mergeCell ref="G23:I23"/>
    <mergeCell ref="J28:L28"/>
    <mergeCell ref="J23:L23"/>
    <mergeCell ref="J26:L26"/>
    <mergeCell ref="G28:I28"/>
    <mergeCell ref="B22:F22"/>
    <mergeCell ref="M7:O7"/>
    <mergeCell ref="J6:L6"/>
    <mergeCell ref="G9:I9"/>
    <mergeCell ref="G7:I7"/>
    <mergeCell ref="G8:I8"/>
    <mergeCell ref="J7:L7"/>
    <mergeCell ref="G6:I6"/>
    <mergeCell ref="J24:L24"/>
    <mergeCell ref="B21:F21"/>
    <mergeCell ref="B31:F31"/>
    <mergeCell ref="G31:I31"/>
    <mergeCell ref="B30:F30"/>
    <mergeCell ref="J29:L29"/>
    <mergeCell ref="B29:F29"/>
    <mergeCell ref="G30:I30"/>
    <mergeCell ref="G29:I29"/>
    <mergeCell ref="B6:F6"/>
    <mergeCell ref="B7:F7"/>
    <mergeCell ref="B8:F8"/>
    <mergeCell ref="B15:F15"/>
    <mergeCell ref="B16:F16"/>
    <mergeCell ref="B13:F13"/>
    <mergeCell ref="B14:F14"/>
    <mergeCell ref="B9:F9"/>
    <mergeCell ref="J21:L21"/>
    <mergeCell ref="M9:O9"/>
    <mergeCell ref="M10:O10"/>
    <mergeCell ref="M13:O13"/>
    <mergeCell ref="J12:L12"/>
    <mergeCell ref="M12:O12"/>
    <mergeCell ref="M29:O29"/>
    <mergeCell ref="J17:L17"/>
    <mergeCell ref="M16:O16"/>
    <mergeCell ref="M19:O19"/>
    <mergeCell ref="M22:O22"/>
    <mergeCell ref="J13:L13"/>
    <mergeCell ref="J9:L9"/>
    <mergeCell ref="J11:L11"/>
    <mergeCell ref="M25:O25"/>
    <mergeCell ref="M30:O30"/>
    <mergeCell ref="M23:O23"/>
    <mergeCell ref="M26:O26"/>
    <mergeCell ref="M24:O24"/>
    <mergeCell ref="M11:O11"/>
    <mergeCell ref="G17:I17"/>
    <mergeCell ref="G14:I14"/>
    <mergeCell ref="G21:I21"/>
    <mergeCell ref="G19:I19"/>
    <mergeCell ref="M15:O15"/>
    <mergeCell ref="M20:O20"/>
    <mergeCell ref="J14:L14"/>
    <mergeCell ref="M14:O14"/>
    <mergeCell ref="M18:O18"/>
    <mergeCell ref="J18:L18"/>
    <mergeCell ref="M17:O17"/>
    <mergeCell ref="J19:L19"/>
    <mergeCell ref="J15:L15"/>
    <mergeCell ref="J16:L16"/>
    <mergeCell ref="G20:I20"/>
    <mergeCell ref="G11:I11"/>
    <mergeCell ref="G15:I15"/>
    <mergeCell ref="G16:I16"/>
    <mergeCell ref="M37:O37"/>
    <mergeCell ref="A37:F37"/>
    <mergeCell ref="M38:O38"/>
    <mergeCell ref="M39:O39"/>
    <mergeCell ref="M40:O40"/>
    <mergeCell ref="B32:F32"/>
    <mergeCell ref="G10:I10"/>
    <mergeCell ref="G37:I37"/>
    <mergeCell ref="J37:L37"/>
    <mergeCell ref="A33:F33"/>
    <mergeCell ref="G12:I12"/>
    <mergeCell ref="G13:I13"/>
    <mergeCell ref="B12:F12"/>
    <mergeCell ref="A35:O35"/>
    <mergeCell ref="G18:I18"/>
    <mergeCell ref="J33:L33"/>
    <mergeCell ref="G33:I33"/>
    <mergeCell ref="A34:O34"/>
    <mergeCell ref="M33:O33"/>
    <mergeCell ref="M21:O21"/>
    <mergeCell ref="G22:I22"/>
    <mergeCell ref="M32:O32"/>
    <mergeCell ref="M31:O31"/>
    <mergeCell ref="M28:O28"/>
    <mergeCell ref="B41:F41"/>
    <mergeCell ref="G41:I41"/>
    <mergeCell ref="J41:L41"/>
    <mergeCell ref="M41:O41"/>
    <mergeCell ref="B38:F38"/>
    <mergeCell ref="G38:I38"/>
    <mergeCell ref="J38:L38"/>
    <mergeCell ref="J39:L39"/>
    <mergeCell ref="B40:F40"/>
    <mergeCell ref="G40:I40"/>
    <mergeCell ref="J40:L40"/>
    <mergeCell ref="B49:F49"/>
    <mergeCell ref="B43:F43"/>
    <mergeCell ref="G43:I43"/>
    <mergeCell ref="J43:L43"/>
    <mergeCell ref="M43:O43"/>
    <mergeCell ref="B42:F42"/>
    <mergeCell ref="G42:I42"/>
    <mergeCell ref="J42:L42"/>
    <mergeCell ref="M42:O42"/>
    <mergeCell ref="B45:F45"/>
    <mergeCell ref="G45:I45"/>
    <mergeCell ref="J45:L45"/>
    <mergeCell ref="M45:O45"/>
    <mergeCell ref="B44:F44"/>
    <mergeCell ref="G44:I44"/>
    <mergeCell ref="J44:L44"/>
    <mergeCell ref="M44:O44"/>
    <mergeCell ref="B55:F55"/>
    <mergeCell ref="G55:I55"/>
    <mergeCell ref="J55:L55"/>
    <mergeCell ref="B46:F46"/>
    <mergeCell ref="G46:I46"/>
    <mergeCell ref="J46:L46"/>
    <mergeCell ref="M46:O46"/>
    <mergeCell ref="M53:O53"/>
    <mergeCell ref="B54:F54"/>
    <mergeCell ref="G54:I54"/>
    <mergeCell ref="J54:L54"/>
    <mergeCell ref="M54:O54"/>
    <mergeCell ref="B53:F53"/>
    <mergeCell ref="G53:I53"/>
    <mergeCell ref="J53:L53"/>
    <mergeCell ref="J52:L52"/>
    <mergeCell ref="M52:O52"/>
    <mergeCell ref="M47:O47"/>
    <mergeCell ref="B48:F48"/>
    <mergeCell ref="G47:I47"/>
    <mergeCell ref="J47:L47"/>
    <mergeCell ref="B52:F52"/>
    <mergeCell ref="G52:I52"/>
    <mergeCell ref="B47:F47"/>
    <mergeCell ref="B61:F61"/>
    <mergeCell ref="G61:I61"/>
    <mergeCell ref="J61:L61"/>
    <mergeCell ref="M61:O61"/>
    <mergeCell ref="G56:I56"/>
    <mergeCell ref="J56:L56"/>
    <mergeCell ref="M56:O56"/>
    <mergeCell ref="B57:F57"/>
    <mergeCell ref="G57:I57"/>
    <mergeCell ref="J57:L57"/>
    <mergeCell ref="J62:L62"/>
    <mergeCell ref="B58:F58"/>
    <mergeCell ref="M49:O49"/>
    <mergeCell ref="B50:F50"/>
    <mergeCell ref="G50:I50"/>
    <mergeCell ref="J50:L50"/>
    <mergeCell ref="M50:O50"/>
    <mergeCell ref="M63:O63"/>
    <mergeCell ref="M62:O62"/>
    <mergeCell ref="B51:F51"/>
    <mergeCell ref="G51:I51"/>
    <mergeCell ref="J51:L51"/>
    <mergeCell ref="M59:O59"/>
    <mergeCell ref="G58:I58"/>
    <mergeCell ref="J58:L58"/>
    <mergeCell ref="M58:O58"/>
    <mergeCell ref="M55:O55"/>
    <mergeCell ref="M57:O57"/>
    <mergeCell ref="B56:F56"/>
    <mergeCell ref="G63:I63"/>
    <mergeCell ref="B59:F59"/>
    <mergeCell ref="G59:I59"/>
    <mergeCell ref="J59:L59"/>
    <mergeCell ref="M60:O60"/>
    <mergeCell ref="A65:F65"/>
    <mergeCell ref="G65:I65"/>
    <mergeCell ref="J65:L65"/>
    <mergeCell ref="M65:O65"/>
    <mergeCell ref="A38:A64"/>
    <mergeCell ref="B39:F39"/>
    <mergeCell ref="G39:I39"/>
    <mergeCell ref="J63:L63"/>
    <mergeCell ref="B60:F60"/>
    <mergeCell ref="G60:I60"/>
    <mergeCell ref="J60:L60"/>
    <mergeCell ref="B63:F63"/>
    <mergeCell ref="M51:O51"/>
    <mergeCell ref="G48:I48"/>
    <mergeCell ref="J48:L48"/>
    <mergeCell ref="M48:O48"/>
    <mergeCell ref="G49:I49"/>
    <mergeCell ref="J49:L49"/>
    <mergeCell ref="B64:F64"/>
    <mergeCell ref="G64:I64"/>
    <mergeCell ref="J64:L64"/>
    <mergeCell ref="M64:O64"/>
    <mergeCell ref="B62:F62"/>
    <mergeCell ref="G62:I62"/>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rowBreaks count="1" manualBreakCount="1">
    <brk id="34" max="16383"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157"/>
  <sheetViews>
    <sheetView showGridLines="0" showZeros="0" showOutlineSymbols="0" topLeftCell="G31" zoomScaleNormal="100" workbookViewId="0">
      <selection activeCell="G31" sqref="G31:I31"/>
    </sheetView>
  </sheetViews>
  <sheetFormatPr baseColWidth="10" defaultColWidth="10.7265625" defaultRowHeight="12" x14ac:dyDescent="0.25"/>
  <cols>
    <col min="1" max="1" width="10.7265625" style="14" customWidth="1"/>
    <col min="2" max="2" width="8.7265625" style="14" customWidth="1"/>
    <col min="3" max="6" width="8.7265625" style="11" customWidth="1"/>
    <col min="7" max="7" width="8.7265625" style="19" customWidth="1"/>
    <col min="8" max="8" width="8.7265625" style="20" customWidth="1"/>
    <col min="9" max="9" width="8.7265625" style="21" customWidth="1"/>
    <col min="10" max="13" width="8.7265625" style="11" customWidth="1"/>
    <col min="14" max="14" width="8.7265625" style="7" customWidth="1"/>
    <col min="15" max="15" width="8.7265625" style="22" customWidth="1"/>
    <col min="16" max="16384" width="10.7265625" style="11"/>
  </cols>
  <sheetData>
    <row r="1" spans="1:15" ht="22.5" customHeight="1" x14ac:dyDescent="0.25">
      <c r="A1" s="100" t="s">
        <v>225</v>
      </c>
      <c r="B1" s="100"/>
      <c r="C1" s="100"/>
      <c r="D1" s="100"/>
      <c r="E1" s="100"/>
      <c r="F1" s="100"/>
      <c r="G1" s="100"/>
      <c r="H1" s="100"/>
      <c r="I1" s="100"/>
      <c r="J1" s="100"/>
      <c r="K1" s="100"/>
      <c r="L1" s="100"/>
      <c r="M1" s="100"/>
      <c r="N1" s="100"/>
      <c r="O1" s="100"/>
    </row>
    <row r="2" spans="1:15" ht="16" customHeight="1" x14ac:dyDescent="0.25">
      <c r="A2" s="161"/>
      <c r="B2" s="161"/>
      <c r="C2" s="161"/>
      <c r="D2" s="161"/>
      <c r="E2" s="161"/>
      <c r="F2" s="161"/>
      <c r="G2" s="161"/>
      <c r="H2" s="161"/>
      <c r="I2" s="161"/>
      <c r="J2" s="161"/>
      <c r="K2" s="161"/>
      <c r="L2" s="161"/>
      <c r="M2" s="161"/>
      <c r="N2" s="161"/>
      <c r="O2" s="161"/>
    </row>
    <row r="3" spans="1:15" ht="32.15" customHeight="1" x14ac:dyDescent="0.25">
      <c r="A3" s="151" t="s">
        <v>162</v>
      </c>
      <c r="B3" s="152"/>
      <c r="C3" s="152"/>
      <c r="D3" s="152"/>
      <c r="E3" s="152"/>
      <c r="F3" s="152"/>
      <c r="G3" s="152"/>
      <c r="H3" s="152"/>
      <c r="I3" s="152"/>
      <c r="J3" s="152"/>
      <c r="K3" s="152"/>
      <c r="L3" s="152"/>
      <c r="M3" s="152"/>
      <c r="N3" s="152"/>
      <c r="O3" s="153"/>
    </row>
    <row r="4" spans="1:15" ht="15" customHeight="1" x14ac:dyDescent="0.25">
      <c r="A4" s="154"/>
      <c r="B4" s="154"/>
      <c r="C4" s="154"/>
      <c r="D4" s="154"/>
      <c r="E4" s="154"/>
      <c r="F4" s="154"/>
      <c r="G4" s="154"/>
      <c r="H4" s="154"/>
      <c r="I4" s="154"/>
      <c r="J4" s="154"/>
      <c r="K4" s="154"/>
      <c r="L4" s="154"/>
      <c r="M4" s="154"/>
      <c r="N4" s="154"/>
      <c r="O4" s="154"/>
    </row>
    <row r="5" spans="1:15" s="18" customFormat="1" ht="15" customHeight="1" x14ac:dyDescent="0.25">
      <c r="A5" s="116" t="s">
        <v>16</v>
      </c>
      <c r="B5" s="117"/>
      <c r="C5" s="117"/>
      <c r="D5" s="117"/>
      <c r="E5" s="117"/>
      <c r="F5" s="117"/>
      <c r="G5" s="139" t="s">
        <v>22</v>
      </c>
      <c r="H5" s="139"/>
      <c r="I5" s="139"/>
      <c r="J5" s="114" t="s">
        <v>23</v>
      </c>
      <c r="K5" s="114"/>
      <c r="L5" s="114"/>
      <c r="M5" s="114" t="s">
        <v>3</v>
      </c>
      <c r="N5" s="114"/>
      <c r="O5" s="115"/>
    </row>
    <row r="6" spans="1:15" s="17" customFormat="1" ht="15" customHeight="1" x14ac:dyDescent="0.25">
      <c r="A6" s="109"/>
      <c r="B6" s="133" t="s">
        <v>88</v>
      </c>
      <c r="C6" s="133"/>
      <c r="D6" s="133"/>
      <c r="E6" s="133"/>
      <c r="F6" s="133"/>
      <c r="G6" s="135"/>
      <c r="H6" s="135"/>
      <c r="I6" s="135"/>
      <c r="J6" s="136" t="str">
        <f t="shared" ref="J6:J13" si="0">IF(G6="","",G6*12)</f>
        <v/>
      </c>
      <c r="K6" s="136"/>
      <c r="L6" s="136"/>
      <c r="M6" s="131" t="str">
        <f t="shared" ref="M6:M13" si="1">IF(G6="","",J6/$J$157)</f>
        <v/>
      </c>
      <c r="N6" s="131"/>
      <c r="O6" s="131"/>
    </row>
    <row r="7" spans="1:15" s="17" customFormat="1" ht="15" customHeight="1" x14ac:dyDescent="0.25">
      <c r="A7" s="109"/>
      <c r="B7" s="133" t="s">
        <v>5</v>
      </c>
      <c r="C7" s="133"/>
      <c r="D7" s="133"/>
      <c r="E7" s="133"/>
      <c r="F7" s="133"/>
      <c r="G7" s="135"/>
      <c r="H7" s="135"/>
      <c r="I7" s="135"/>
      <c r="J7" s="136" t="str">
        <f t="shared" si="0"/>
        <v/>
      </c>
      <c r="K7" s="136"/>
      <c r="L7" s="136"/>
      <c r="M7" s="131" t="str">
        <f t="shared" si="1"/>
        <v/>
      </c>
      <c r="N7" s="131"/>
      <c r="O7" s="131"/>
    </row>
    <row r="8" spans="1:15" s="17" customFormat="1" ht="15" customHeight="1" x14ac:dyDescent="0.25">
      <c r="A8" s="109"/>
      <c r="B8" s="133" t="s">
        <v>32</v>
      </c>
      <c r="C8" s="133"/>
      <c r="D8" s="133"/>
      <c r="E8" s="133"/>
      <c r="F8" s="133"/>
      <c r="G8" s="135"/>
      <c r="H8" s="135"/>
      <c r="I8" s="135"/>
      <c r="J8" s="136" t="str">
        <f t="shared" si="0"/>
        <v/>
      </c>
      <c r="K8" s="136"/>
      <c r="L8" s="136"/>
      <c r="M8" s="131" t="str">
        <f t="shared" si="1"/>
        <v/>
      </c>
      <c r="N8" s="131"/>
      <c r="O8" s="131"/>
    </row>
    <row r="9" spans="1:15" s="17" customFormat="1" ht="15" customHeight="1" x14ac:dyDescent="0.25">
      <c r="A9" s="109"/>
      <c r="B9" s="133" t="s">
        <v>92</v>
      </c>
      <c r="C9" s="133"/>
      <c r="D9" s="133"/>
      <c r="E9" s="133"/>
      <c r="F9" s="133"/>
      <c r="G9" s="135"/>
      <c r="H9" s="135"/>
      <c r="I9" s="135"/>
      <c r="J9" s="136" t="str">
        <f t="shared" si="0"/>
        <v/>
      </c>
      <c r="K9" s="136"/>
      <c r="L9" s="136"/>
      <c r="M9" s="131" t="str">
        <f t="shared" si="1"/>
        <v/>
      </c>
      <c r="N9" s="131"/>
      <c r="O9" s="131"/>
    </row>
    <row r="10" spans="1:15" s="17" customFormat="1" ht="15" customHeight="1" x14ac:dyDescent="0.25">
      <c r="A10" s="109"/>
      <c r="B10" s="133" t="s">
        <v>93</v>
      </c>
      <c r="C10" s="133"/>
      <c r="D10" s="133"/>
      <c r="E10" s="133"/>
      <c r="F10" s="133"/>
      <c r="G10" s="135"/>
      <c r="H10" s="135"/>
      <c r="I10" s="135"/>
      <c r="J10" s="136" t="str">
        <f t="shared" si="0"/>
        <v/>
      </c>
      <c r="K10" s="136"/>
      <c r="L10" s="136"/>
      <c r="M10" s="131" t="str">
        <f t="shared" si="1"/>
        <v/>
      </c>
      <c r="N10" s="131"/>
      <c r="O10" s="131"/>
    </row>
    <row r="11" spans="1:15" s="17" customFormat="1" ht="15" customHeight="1" x14ac:dyDescent="0.25">
      <c r="A11" s="109"/>
      <c r="B11" s="155" t="s">
        <v>161</v>
      </c>
      <c r="C11" s="155"/>
      <c r="D11" s="155"/>
      <c r="E11" s="155"/>
      <c r="F11" s="155"/>
      <c r="G11" s="135"/>
      <c r="H11" s="135"/>
      <c r="I11" s="135"/>
      <c r="J11" s="136" t="str">
        <f t="shared" si="0"/>
        <v/>
      </c>
      <c r="K11" s="136"/>
      <c r="L11" s="136"/>
      <c r="M11" s="131" t="str">
        <f t="shared" si="1"/>
        <v/>
      </c>
      <c r="N11" s="131"/>
      <c r="O11" s="131"/>
    </row>
    <row r="12" spans="1:15" s="17" customFormat="1" ht="15" customHeight="1" x14ac:dyDescent="0.25">
      <c r="A12" s="109"/>
      <c r="B12" s="155" t="s">
        <v>161</v>
      </c>
      <c r="C12" s="155"/>
      <c r="D12" s="155"/>
      <c r="E12" s="155"/>
      <c r="F12" s="155"/>
      <c r="G12" s="135"/>
      <c r="H12" s="135"/>
      <c r="I12" s="135"/>
      <c r="J12" s="136" t="str">
        <f>IF(G12="","",G12*12)</f>
        <v/>
      </c>
      <c r="K12" s="136"/>
      <c r="L12" s="136"/>
      <c r="M12" s="131" t="str">
        <f t="shared" si="1"/>
        <v/>
      </c>
      <c r="N12" s="131"/>
      <c r="O12" s="131"/>
    </row>
    <row r="13" spans="1:15" s="17" customFormat="1" ht="15" customHeight="1" x14ac:dyDescent="0.25">
      <c r="A13" s="109"/>
      <c r="B13" s="155" t="s">
        <v>161</v>
      </c>
      <c r="C13" s="155"/>
      <c r="D13" s="155"/>
      <c r="E13" s="155"/>
      <c r="F13" s="155"/>
      <c r="G13" s="135"/>
      <c r="H13" s="135"/>
      <c r="I13" s="135"/>
      <c r="J13" s="136" t="str">
        <f t="shared" si="0"/>
        <v/>
      </c>
      <c r="K13" s="136"/>
      <c r="L13" s="136"/>
      <c r="M13" s="131" t="str">
        <f t="shared" si="1"/>
        <v/>
      </c>
      <c r="N13" s="131"/>
      <c r="O13" s="131"/>
    </row>
    <row r="14" spans="1:15" s="18" customFormat="1" ht="15" customHeight="1" x14ac:dyDescent="0.25">
      <c r="A14" s="104" t="s">
        <v>2</v>
      </c>
      <c r="B14" s="105"/>
      <c r="C14" s="105"/>
      <c r="D14" s="105"/>
      <c r="E14" s="105"/>
      <c r="F14" s="134"/>
      <c r="G14" s="106" t="str">
        <f>IF(SUM(G6:I13)=0,"",SUM(G6:I13))</f>
        <v/>
      </c>
      <c r="H14" s="106"/>
      <c r="I14" s="106"/>
      <c r="J14" s="106" t="str">
        <f>IF(SUM(J6:L13)=0,"",SUM(J6:L13))</f>
        <v/>
      </c>
      <c r="K14" s="106"/>
      <c r="L14" s="106"/>
      <c r="M14" s="132" t="str">
        <f>IF(SUM(M6:O13)=0,"",SUM(M6:O13))</f>
        <v/>
      </c>
      <c r="N14" s="132"/>
      <c r="O14" s="132"/>
    </row>
    <row r="15" spans="1:15" s="17" customFormat="1" ht="15" customHeight="1" x14ac:dyDescent="0.25">
      <c r="A15" s="156"/>
      <c r="B15" s="157"/>
      <c r="C15" s="157"/>
      <c r="D15" s="157"/>
      <c r="E15" s="157"/>
      <c r="F15" s="157"/>
      <c r="G15" s="157"/>
      <c r="H15" s="157"/>
      <c r="I15" s="157"/>
      <c r="J15" s="157"/>
      <c r="K15" s="157"/>
      <c r="L15" s="157"/>
      <c r="M15" s="157"/>
      <c r="N15" s="157"/>
      <c r="O15" s="157"/>
    </row>
    <row r="16" spans="1:15" s="17" customFormat="1" ht="15" customHeight="1" x14ac:dyDescent="0.25">
      <c r="A16" s="158" t="s">
        <v>109</v>
      </c>
      <c r="B16" s="159"/>
      <c r="C16" s="159"/>
      <c r="D16" s="159"/>
      <c r="E16" s="159"/>
      <c r="F16" s="159"/>
      <c r="G16" s="139" t="s">
        <v>22</v>
      </c>
      <c r="H16" s="139"/>
      <c r="I16" s="139"/>
      <c r="J16" s="114" t="s">
        <v>23</v>
      </c>
      <c r="K16" s="114"/>
      <c r="L16" s="114"/>
      <c r="M16" s="114" t="s">
        <v>3</v>
      </c>
      <c r="N16" s="114"/>
      <c r="O16" s="115"/>
    </row>
    <row r="17" spans="1:15" s="17" customFormat="1" ht="15" customHeight="1" x14ac:dyDescent="0.25">
      <c r="A17" s="109"/>
      <c r="B17" s="133" t="s">
        <v>40</v>
      </c>
      <c r="C17" s="133"/>
      <c r="D17" s="133"/>
      <c r="E17" s="133"/>
      <c r="F17" s="133"/>
      <c r="G17" s="135"/>
      <c r="H17" s="135"/>
      <c r="I17" s="135"/>
      <c r="J17" s="136" t="str">
        <f t="shared" ref="J17:J22" si="2">IF(G17="","",G17*12)</f>
        <v/>
      </c>
      <c r="K17" s="136"/>
      <c r="L17" s="136"/>
      <c r="M17" s="131" t="str">
        <f t="shared" ref="M17:M22" si="3">IF(G17="","",J17/$J$157)</f>
        <v/>
      </c>
      <c r="N17" s="131"/>
      <c r="O17" s="131"/>
    </row>
    <row r="18" spans="1:15" s="17" customFormat="1" ht="15" customHeight="1" x14ac:dyDescent="0.25">
      <c r="A18" s="109"/>
      <c r="B18" s="133" t="s">
        <v>154</v>
      </c>
      <c r="C18" s="133"/>
      <c r="D18" s="133"/>
      <c r="E18" s="133"/>
      <c r="F18" s="133"/>
      <c r="G18" s="135"/>
      <c r="H18" s="135"/>
      <c r="I18" s="135"/>
      <c r="J18" s="136" t="str">
        <f t="shared" si="2"/>
        <v/>
      </c>
      <c r="K18" s="136"/>
      <c r="L18" s="136"/>
      <c r="M18" s="131" t="str">
        <f t="shared" si="3"/>
        <v/>
      </c>
      <c r="N18" s="131"/>
      <c r="O18" s="131"/>
    </row>
    <row r="19" spans="1:15" s="17" customFormat="1" ht="15" customHeight="1" x14ac:dyDescent="0.25">
      <c r="A19" s="109"/>
      <c r="B19" s="133" t="s">
        <v>37</v>
      </c>
      <c r="C19" s="133"/>
      <c r="D19" s="133"/>
      <c r="E19" s="133"/>
      <c r="F19" s="133"/>
      <c r="G19" s="135"/>
      <c r="H19" s="135"/>
      <c r="I19" s="135"/>
      <c r="J19" s="136" t="str">
        <f t="shared" si="2"/>
        <v/>
      </c>
      <c r="K19" s="136"/>
      <c r="L19" s="136"/>
      <c r="M19" s="131" t="str">
        <f t="shared" si="3"/>
        <v/>
      </c>
      <c r="N19" s="131"/>
      <c r="O19" s="131"/>
    </row>
    <row r="20" spans="1:15" s="17" customFormat="1" ht="15" customHeight="1" x14ac:dyDescent="0.25">
      <c r="A20" s="109"/>
      <c r="B20" s="138" t="s">
        <v>161</v>
      </c>
      <c r="C20" s="138"/>
      <c r="D20" s="138"/>
      <c r="E20" s="138"/>
      <c r="F20" s="138"/>
      <c r="G20" s="135"/>
      <c r="H20" s="135"/>
      <c r="I20" s="135"/>
      <c r="J20" s="136" t="str">
        <f t="shared" si="2"/>
        <v/>
      </c>
      <c r="K20" s="136"/>
      <c r="L20" s="136"/>
      <c r="M20" s="131" t="str">
        <f t="shared" si="3"/>
        <v/>
      </c>
      <c r="N20" s="131"/>
      <c r="O20" s="131"/>
    </row>
    <row r="21" spans="1:15" s="17" customFormat="1" ht="15" customHeight="1" x14ac:dyDescent="0.25">
      <c r="A21" s="109"/>
      <c r="B21" s="138" t="s">
        <v>161</v>
      </c>
      <c r="C21" s="138"/>
      <c r="D21" s="138"/>
      <c r="E21" s="138"/>
      <c r="F21" s="138"/>
      <c r="G21" s="135"/>
      <c r="H21" s="135"/>
      <c r="I21" s="135"/>
      <c r="J21" s="136" t="str">
        <f t="shared" si="2"/>
        <v/>
      </c>
      <c r="K21" s="136"/>
      <c r="L21" s="136"/>
      <c r="M21" s="131" t="str">
        <f t="shared" si="3"/>
        <v/>
      </c>
      <c r="N21" s="131"/>
      <c r="O21" s="131"/>
    </row>
    <row r="22" spans="1:15" s="17" customFormat="1" ht="15" customHeight="1" x14ac:dyDescent="0.25">
      <c r="A22" s="109"/>
      <c r="B22" s="138" t="s">
        <v>161</v>
      </c>
      <c r="C22" s="138"/>
      <c r="D22" s="138"/>
      <c r="E22" s="138"/>
      <c r="F22" s="138"/>
      <c r="G22" s="135"/>
      <c r="H22" s="135"/>
      <c r="I22" s="135"/>
      <c r="J22" s="136" t="str">
        <f t="shared" si="2"/>
        <v/>
      </c>
      <c r="K22" s="136"/>
      <c r="L22" s="136"/>
      <c r="M22" s="131" t="str">
        <f t="shared" si="3"/>
        <v/>
      </c>
      <c r="N22" s="131"/>
      <c r="O22" s="131"/>
    </row>
    <row r="23" spans="1:15" s="17" customFormat="1" ht="15" customHeight="1" x14ac:dyDescent="0.25">
      <c r="A23" s="104" t="s">
        <v>2</v>
      </c>
      <c r="B23" s="105"/>
      <c r="C23" s="105"/>
      <c r="D23" s="105"/>
      <c r="E23" s="105"/>
      <c r="F23" s="134"/>
      <c r="G23" s="106" t="str">
        <f>IF(SUM(G17:I22)=0,"",SUM(G17:I22))</f>
        <v/>
      </c>
      <c r="H23" s="106"/>
      <c r="I23" s="106"/>
      <c r="J23" s="107" t="str">
        <f>IF(SUM(J17:L22)=0,"",SUM(J17:L22))</f>
        <v/>
      </c>
      <c r="K23" s="107"/>
      <c r="L23" s="107"/>
      <c r="M23" s="132" t="str">
        <f>IF(SUM(M17:O22)=0,"",SUM(M17:O22))</f>
        <v/>
      </c>
      <c r="N23" s="132"/>
      <c r="O23" s="132"/>
    </row>
    <row r="24" spans="1:15" s="17" customFormat="1" ht="15" customHeight="1" x14ac:dyDescent="0.25">
      <c r="A24" s="141"/>
      <c r="B24" s="142"/>
      <c r="C24" s="142"/>
      <c r="D24" s="142"/>
      <c r="E24" s="142"/>
      <c r="F24" s="142"/>
      <c r="G24" s="142"/>
      <c r="H24" s="142"/>
      <c r="I24" s="142"/>
      <c r="J24" s="142"/>
      <c r="K24" s="142"/>
      <c r="L24" s="142"/>
      <c r="M24" s="142"/>
      <c r="N24" s="142"/>
      <c r="O24" s="142"/>
    </row>
    <row r="25" spans="1:15" s="17" customFormat="1" ht="15" customHeight="1" x14ac:dyDescent="0.25">
      <c r="A25" s="116" t="s">
        <v>21</v>
      </c>
      <c r="B25" s="140"/>
      <c r="C25" s="140"/>
      <c r="D25" s="140"/>
      <c r="E25" s="140"/>
      <c r="F25" s="140"/>
      <c r="G25" s="139" t="s">
        <v>22</v>
      </c>
      <c r="H25" s="139"/>
      <c r="I25" s="139"/>
      <c r="J25" s="114" t="s">
        <v>23</v>
      </c>
      <c r="K25" s="114"/>
      <c r="L25" s="114"/>
      <c r="M25" s="114" t="s">
        <v>3</v>
      </c>
      <c r="N25" s="114"/>
      <c r="O25" s="115"/>
    </row>
    <row r="26" spans="1:15" s="17" customFormat="1" ht="15" customHeight="1" x14ac:dyDescent="0.25">
      <c r="A26" s="109"/>
      <c r="B26" s="133" t="s">
        <v>159</v>
      </c>
      <c r="C26" s="133"/>
      <c r="D26" s="133"/>
      <c r="E26" s="133"/>
      <c r="F26" s="133"/>
      <c r="G26" s="160">
        <f>IF(G27="",159.92, "")</f>
        <v>159.91999999999999</v>
      </c>
      <c r="H26" s="160"/>
      <c r="I26" s="160"/>
      <c r="J26" s="136">
        <f>IF(G26="","",G26*12+0.12)</f>
        <v>1919.1599999999999</v>
      </c>
      <c r="K26" s="136"/>
      <c r="L26" s="136"/>
      <c r="M26" s="131">
        <f>IF(G26="","",J26/$J$157)</f>
        <v>1</v>
      </c>
      <c r="N26" s="131"/>
      <c r="O26" s="131"/>
    </row>
    <row r="27" spans="1:15" s="17" customFormat="1" ht="15" customHeight="1" x14ac:dyDescent="0.25">
      <c r="A27" s="109"/>
      <c r="B27" s="133" t="s">
        <v>160</v>
      </c>
      <c r="C27" s="133"/>
      <c r="D27" s="133"/>
      <c r="E27" s="133"/>
      <c r="F27" s="133"/>
      <c r="G27" s="135"/>
      <c r="H27" s="135"/>
      <c r="I27" s="135"/>
      <c r="J27" s="136" t="str">
        <f>IF(G27="","",G27*12)</f>
        <v/>
      </c>
      <c r="K27" s="136"/>
      <c r="L27" s="136"/>
      <c r="M27" s="131" t="str">
        <f>IF(G27="","",J27/$J$157)</f>
        <v/>
      </c>
      <c r="N27" s="131"/>
      <c r="O27" s="131"/>
    </row>
    <row r="28" spans="1:15" s="17" customFormat="1" ht="15" customHeight="1" x14ac:dyDescent="0.25">
      <c r="A28" s="104" t="s">
        <v>2</v>
      </c>
      <c r="B28" s="105"/>
      <c r="C28" s="105"/>
      <c r="D28" s="105"/>
      <c r="E28" s="105"/>
      <c r="F28" s="134"/>
      <c r="G28" s="106">
        <f>SUM(G26:I27)</f>
        <v>159.91999999999999</v>
      </c>
      <c r="H28" s="106"/>
      <c r="I28" s="106"/>
      <c r="J28" s="106">
        <f>SUM(J26:L27)</f>
        <v>1919.1599999999999</v>
      </c>
      <c r="K28" s="106"/>
      <c r="L28" s="106"/>
      <c r="M28" s="132">
        <f>SUM(M26:O27)</f>
        <v>1</v>
      </c>
      <c r="N28" s="132"/>
      <c r="O28" s="132"/>
    </row>
    <row r="29" spans="1:15" s="17" customFormat="1" ht="15" customHeight="1" x14ac:dyDescent="0.25">
      <c r="A29" s="141"/>
      <c r="B29" s="142"/>
      <c r="C29" s="142"/>
      <c r="D29" s="142"/>
      <c r="E29" s="142"/>
      <c r="F29" s="142"/>
      <c r="G29" s="142"/>
      <c r="H29" s="142"/>
      <c r="I29" s="142"/>
      <c r="J29" s="142"/>
      <c r="K29" s="142"/>
      <c r="L29" s="142"/>
      <c r="M29" s="142"/>
      <c r="N29" s="142"/>
      <c r="O29" s="142"/>
    </row>
    <row r="30" spans="1:15" s="17" customFormat="1" ht="15" customHeight="1" x14ac:dyDescent="0.25">
      <c r="A30" s="146" t="s">
        <v>24</v>
      </c>
      <c r="B30" s="147"/>
      <c r="C30" s="147"/>
      <c r="D30" s="147"/>
      <c r="E30" s="147"/>
      <c r="F30" s="147"/>
      <c r="G30" s="139" t="s">
        <v>22</v>
      </c>
      <c r="H30" s="139"/>
      <c r="I30" s="139"/>
      <c r="J30" s="114" t="s">
        <v>23</v>
      </c>
      <c r="K30" s="114"/>
      <c r="L30" s="114"/>
      <c r="M30" s="114" t="s">
        <v>3</v>
      </c>
      <c r="N30" s="114"/>
      <c r="O30" s="115"/>
    </row>
    <row r="31" spans="1:15" s="17" customFormat="1" ht="15" customHeight="1" x14ac:dyDescent="0.25">
      <c r="A31" s="109"/>
      <c r="B31" s="144" t="s">
        <v>107</v>
      </c>
      <c r="C31" s="144"/>
      <c r="D31" s="144"/>
      <c r="E31" s="144"/>
      <c r="F31" s="144"/>
      <c r="G31" s="135"/>
      <c r="H31" s="135"/>
      <c r="I31" s="135"/>
      <c r="J31" s="136" t="str">
        <f>IF(G31="","",G31*12)</f>
        <v/>
      </c>
      <c r="K31" s="136"/>
      <c r="L31" s="136"/>
      <c r="M31" s="131" t="str">
        <f>IF(G31="","",J31/$J$157)</f>
        <v/>
      </c>
      <c r="N31" s="131"/>
      <c r="O31" s="131"/>
    </row>
    <row r="32" spans="1:15" s="17" customFormat="1" ht="15" customHeight="1" x14ac:dyDescent="0.25">
      <c r="A32" s="109"/>
      <c r="B32" s="144" t="s">
        <v>148</v>
      </c>
      <c r="C32" s="144"/>
      <c r="D32" s="144"/>
      <c r="E32" s="144"/>
      <c r="F32" s="144"/>
      <c r="G32" s="145" t="str">
        <f>'Mitarbeiter|innen'!J22</f>
        <v/>
      </c>
      <c r="H32" s="145"/>
      <c r="I32" s="145"/>
      <c r="J32" s="136" t="str">
        <f>IF(G32="","",G32*12)</f>
        <v/>
      </c>
      <c r="K32" s="136"/>
      <c r="L32" s="136"/>
      <c r="M32" s="131" t="str">
        <f>IF(G32="","",J32/$J$157)</f>
        <v/>
      </c>
      <c r="N32" s="131"/>
      <c r="O32" s="131"/>
    </row>
    <row r="33" spans="1:15" s="17" customFormat="1" ht="15" customHeight="1" x14ac:dyDescent="0.25">
      <c r="A33" s="104" t="s">
        <v>2</v>
      </c>
      <c r="B33" s="105"/>
      <c r="C33" s="105"/>
      <c r="D33" s="105"/>
      <c r="E33" s="105"/>
      <c r="F33" s="134"/>
      <c r="G33" s="106" t="str">
        <f>IF(SUM(G31:G32)=0,"",SUM(G31:G32))</f>
        <v/>
      </c>
      <c r="H33" s="106"/>
      <c r="I33" s="106"/>
      <c r="J33" s="107" t="str">
        <f>IF(SUM(J31:L32)=0,"",SUM(J31:L32))</f>
        <v/>
      </c>
      <c r="K33" s="107"/>
      <c r="L33" s="107"/>
      <c r="M33" s="132" t="str">
        <f>IF(SUM(M31:O32)=0,"",SUM(M31:O32))</f>
        <v/>
      </c>
      <c r="N33" s="132"/>
      <c r="O33" s="132"/>
    </row>
    <row r="34" spans="1:15" s="17" customFormat="1" ht="15" customHeight="1" x14ac:dyDescent="0.25">
      <c r="A34" s="141"/>
      <c r="B34" s="142"/>
      <c r="C34" s="142"/>
      <c r="D34" s="142"/>
      <c r="E34" s="142"/>
      <c r="F34" s="142"/>
      <c r="G34" s="142"/>
      <c r="H34" s="142"/>
      <c r="I34" s="142"/>
      <c r="J34" s="142"/>
      <c r="K34" s="142"/>
      <c r="L34" s="142"/>
      <c r="M34" s="142"/>
      <c r="N34" s="142"/>
      <c r="O34" s="142"/>
    </row>
    <row r="35" spans="1:15" s="17" customFormat="1" ht="15" customHeight="1" x14ac:dyDescent="0.25">
      <c r="A35" s="146" t="s">
        <v>14</v>
      </c>
      <c r="B35" s="147"/>
      <c r="C35" s="147"/>
      <c r="D35" s="147"/>
      <c r="E35" s="147"/>
      <c r="F35" s="147"/>
      <c r="G35" s="148" t="s">
        <v>22</v>
      </c>
      <c r="H35" s="148"/>
      <c r="I35" s="149"/>
      <c r="J35" s="114" t="s">
        <v>23</v>
      </c>
      <c r="K35" s="114"/>
      <c r="L35" s="114"/>
      <c r="M35" s="114" t="s">
        <v>3</v>
      </c>
      <c r="N35" s="114"/>
      <c r="O35" s="115"/>
    </row>
    <row r="36" spans="1:15" s="17" customFormat="1" ht="15" customHeight="1" x14ac:dyDescent="0.25">
      <c r="A36" s="109"/>
      <c r="B36" s="150" t="s">
        <v>108</v>
      </c>
      <c r="C36" s="150"/>
      <c r="D36" s="150"/>
      <c r="E36" s="150"/>
      <c r="F36" s="150"/>
      <c r="G36" s="135"/>
      <c r="H36" s="135"/>
      <c r="I36" s="135"/>
      <c r="J36" s="136" t="str">
        <f>IF(G36="","",G36*12)</f>
        <v/>
      </c>
      <c r="K36" s="136"/>
      <c r="L36" s="136"/>
      <c r="M36" s="131" t="str">
        <f>IF(G36="","",J36/$J$157)</f>
        <v/>
      </c>
      <c r="N36" s="131"/>
      <c r="O36" s="131"/>
    </row>
    <row r="37" spans="1:15" s="17" customFormat="1" ht="15" customHeight="1" x14ac:dyDescent="0.25">
      <c r="A37" s="109"/>
      <c r="B37" s="150" t="s">
        <v>149</v>
      </c>
      <c r="C37" s="150"/>
      <c r="D37" s="150"/>
      <c r="E37" s="150"/>
      <c r="F37" s="150"/>
      <c r="G37" s="145" t="str">
        <f>IF(KfZ!L25="","",KfZ!L25/12)</f>
        <v/>
      </c>
      <c r="H37" s="145"/>
      <c r="I37" s="145"/>
      <c r="J37" s="136" t="str">
        <f>IF(G37="","",G37*12)</f>
        <v/>
      </c>
      <c r="K37" s="136"/>
      <c r="L37" s="136"/>
      <c r="M37" s="131" t="str">
        <f>IF(G37="","",J37/$J$157)</f>
        <v/>
      </c>
      <c r="N37" s="131"/>
      <c r="O37" s="131"/>
    </row>
    <row r="38" spans="1:15" s="17" customFormat="1" ht="15" customHeight="1" x14ac:dyDescent="0.25">
      <c r="A38" s="104" t="s">
        <v>2</v>
      </c>
      <c r="B38" s="105"/>
      <c r="C38" s="105"/>
      <c r="D38" s="105"/>
      <c r="E38" s="105"/>
      <c r="F38" s="134"/>
      <c r="G38" s="106" t="str">
        <f>IF(SUM(G36:G37)=0,"",SUM(G36:G37))</f>
        <v/>
      </c>
      <c r="H38" s="106"/>
      <c r="I38" s="106"/>
      <c r="J38" s="107" t="str">
        <f>IF(SUM(J36:L37)=0,"",SUM(J36:L37))</f>
        <v/>
      </c>
      <c r="K38" s="107"/>
      <c r="L38" s="107"/>
      <c r="M38" s="132" t="str">
        <f>IF(SUM(M36:O37)=0,"",SUM(M36:O37))</f>
        <v/>
      </c>
      <c r="N38" s="132"/>
      <c r="O38" s="132"/>
    </row>
    <row r="39" spans="1:15" s="17" customFormat="1" ht="15" customHeight="1" x14ac:dyDescent="0.25">
      <c r="A39" s="141"/>
      <c r="B39" s="142"/>
      <c r="C39" s="142"/>
      <c r="D39" s="142"/>
      <c r="E39" s="142"/>
      <c r="F39" s="142"/>
      <c r="G39" s="142"/>
      <c r="H39" s="142"/>
      <c r="I39" s="142"/>
      <c r="J39" s="142"/>
      <c r="K39" s="142"/>
      <c r="L39" s="142"/>
      <c r="M39" s="142"/>
      <c r="N39" s="142"/>
      <c r="O39" s="142"/>
    </row>
    <row r="40" spans="1:15" s="17" customFormat="1" ht="15" customHeight="1" x14ac:dyDescent="0.25">
      <c r="A40" s="116" t="s">
        <v>123</v>
      </c>
      <c r="B40" s="140"/>
      <c r="C40" s="140"/>
      <c r="D40" s="140"/>
      <c r="E40" s="140"/>
      <c r="F40" s="140"/>
      <c r="G40" s="139" t="s">
        <v>22</v>
      </c>
      <c r="H40" s="139"/>
      <c r="I40" s="139"/>
      <c r="J40" s="114" t="s">
        <v>23</v>
      </c>
      <c r="K40" s="114"/>
      <c r="L40" s="114"/>
      <c r="M40" s="114" t="s">
        <v>3</v>
      </c>
      <c r="N40" s="114"/>
      <c r="O40" s="115"/>
    </row>
    <row r="41" spans="1:15" s="17" customFormat="1" ht="15" customHeight="1" x14ac:dyDescent="0.25">
      <c r="A41" s="109"/>
      <c r="B41" s="133" t="s">
        <v>130</v>
      </c>
      <c r="C41" s="133"/>
      <c r="D41" s="133"/>
      <c r="E41" s="133"/>
      <c r="F41" s="133"/>
      <c r="G41" s="135"/>
      <c r="H41" s="135"/>
      <c r="I41" s="135"/>
      <c r="J41" s="136" t="str">
        <f t="shared" ref="J41:J48" si="4">IF(G41="","",G41*12)</f>
        <v/>
      </c>
      <c r="K41" s="136"/>
      <c r="L41" s="136"/>
      <c r="M41" s="131" t="str">
        <f t="shared" ref="M41:M48" si="5">IF(G41="","",J41/$J$157)</f>
        <v/>
      </c>
      <c r="N41" s="131"/>
      <c r="O41" s="131"/>
    </row>
    <row r="42" spans="1:15" s="17" customFormat="1" ht="15" customHeight="1" x14ac:dyDescent="0.25">
      <c r="A42" s="109"/>
      <c r="B42" s="133" t="s">
        <v>40</v>
      </c>
      <c r="C42" s="133"/>
      <c r="D42" s="133"/>
      <c r="E42" s="133"/>
      <c r="F42" s="133"/>
      <c r="G42" s="135"/>
      <c r="H42" s="135"/>
      <c r="I42" s="135"/>
      <c r="J42" s="136" t="str">
        <f t="shared" si="4"/>
        <v/>
      </c>
      <c r="K42" s="136"/>
      <c r="L42" s="136"/>
      <c r="M42" s="131" t="str">
        <f t="shared" si="5"/>
        <v/>
      </c>
      <c r="N42" s="131"/>
      <c r="O42" s="131"/>
    </row>
    <row r="43" spans="1:15" s="17" customFormat="1" ht="15" customHeight="1" x14ac:dyDescent="0.25">
      <c r="A43" s="109"/>
      <c r="B43" s="133" t="s">
        <v>154</v>
      </c>
      <c r="C43" s="133"/>
      <c r="D43" s="133"/>
      <c r="E43" s="133"/>
      <c r="F43" s="133"/>
      <c r="G43" s="135"/>
      <c r="H43" s="135"/>
      <c r="I43" s="135"/>
      <c r="J43" s="136" t="str">
        <f t="shared" si="4"/>
        <v/>
      </c>
      <c r="K43" s="136"/>
      <c r="L43" s="136"/>
      <c r="M43" s="131" t="str">
        <f t="shared" si="5"/>
        <v/>
      </c>
      <c r="N43" s="131"/>
      <c r="O43" s="131"/>
    </row>
    <row r="44" spans="1:15" s="17" customFormat="1" ht="15" customHeight="1" x14ac:dyDescent="0.25">
      <c r="A44" s="109"/>
      <c r="B44" s="66" t="s">
        <v>129</v>
      </c>
      <c r="C44" s="66"/>
      <c r="D44" s="66"/>
      <c r="E44" s="66"/>
      <c r="F44" s="66"/>
      <c r="G44" s="135"/>
      <c r="H44" s="135"/>
      <c r="I44" s="135"/>
      <c r="J44" s="136" t="str">
        <f t="shared" si="4"/>
        <v/>
      </c>
      <c r="K44" s="136"/>
      <c r="L44" s="136"/>
      <c r="M44" s="131" t="str">
        <f t="shared" si="5"/>
        <v/>
      </c>
      <c r="N44" s="131"/>
      <c r="O44" s="131"/>
    </row>
    <row r="45" spans="1:15" s="17" customFormat="1" ht="15" customHeight="1" x14ac:dyDescent="0.25">
      <c r="A45" s="109"/>
      <c r="B45" s="138" t="s">
        <v>161</v>
      </c>
      <c r="C45" s="138"/>
      <c r="D45" s="138"/>
      <c r="E45" s="138"/>
      <c r="F45" s="138"/>
      <c r="G45" s="135"/>
      <c r="H45" s="135"/>
      <c r="I45" s="135"/>
      <c r="J45" s="136" t="str">
        <f t="shared" si="4"/>
        <v/>
      </c>
      <c r="K45" s="136"/>
      <c r="L45" s="136"/>
      <c r="M45" s="131" t="str">
        <f t="shared" si="5"/>
        <v/>
      </c>
      <c r="N45" s="131"/>
      <c r="O45" s="131"/>
    </row>
    <row r="46" spans="1:15" s="17" customFormat="1" ht="15" customHeight="1" x14ac:dyDescent="0.25">
      <c r="A46" s="109"/>
      <c r="B46" s="138" t="s">
        <v>161</v>
      </c>
      <c r="C46" s="138"/>
      <c r="D46" s="138"/>
      <c r="E46" s="138"/>
      <c r="F46" s="138"/>
      <c r="G46" s="135"/>
      <c r="H46" s="135"/>
      <c r="I46" s="135"/>
      <c r="J46" s="136" t="str">
        <f t="shared" si="4"/>
        <v/>
      </c>
      <c r="K46" s="136"/>
      <c r="L46" s="136"/>
      <c r="M46" s="131" t="str">
        <f t="shared" si="5"/>
        <v/>
      </c>
      <c r="N46" s="131"/>
      <c r="O46" s="131"/>
    </row>
    <row r="47" spans="1:15" s="17" customFormat="1" ht="15" customHeight="1" x14ac:dyDescent="0.25">
      <c r="A47" s="109"/>
      <c r="B47" s="138" t="s">
        <v>161</v>
      </c>
      <c r="C47" s="138"/>
      <c r="D47" s="138"/>
      <c r="E47" s="138"/>
      <c r="F47" s="138"/>
      <c r="G47" s="135"/>
      <c r="H47" s="135"/>
      <c r="I47" s="135"/>
      <c r="J47" s="136" t="str">
        <f t="shared" si="4"/>
        <v/>
      </c>
      <c r="K47" s="136"/>
      <c r="L47" s="136"/>
      <c r="M47" s="131" t="str">
        <f t="shared" si="5"/>
        <v/>
      </c>
      <c r="N47" s="131"/>
      <c r="O47" s="131"/>
    </row>
    <row r="48" spans="1:15" s="17" customFormat="1" ht="15" customHeight="1" x14ac:dyDescent="0.25">
      <c r="A48" s="109"/>
      <c r="B48" s="138" t="s">
        <v>161</v>
      </c>
      <c r="C48" s="138"/>
      <c r="D48" s="138"/>
      <c r="E48" s="138"/>
      <c r="F48" s="138"/>
      <c r="G48" s="135"/>
      <c r="H48" s="135"/>
      <c r="I48" s="135"/>
      <c r="J48" s="136" t="str">
        <f t="shared" si="4"/>
        <v/>
      </c>
      <c r="K48" s="136"/>
      <c r="L48" s="136"/>
      <c r="M48" s="131" t="str">
        <f t="shared" si="5"/>
        <v/>
      </c>
      <c r="N48" s="131"/>
      <c r="O48" s="131"/>
    </row>
    <row r="49" spans="1:15" s="17" customFormat="1" ht="15" customHeight="1" x14ac:dyDescent="0.25">
      <c r="A49" s="104" t="s">
        <v>2</v>
      </c>
      <c r="B49" s="105"/>
      <c r="C49" s="105"/>
      <c r="D49" s="105"/>
      <c r="E49" s="105"/>
      <c r="F49" s="134"/>
      <c r="G49" s="106" t="str">
        <f>IF(SUM(G41:I48)=0,"",SUM(G41:I48))</f>
        <v/>
      </c>
      <c r="H49" s="106"/>
      <c r="I49" s="106"/>
      <c r="J49" s="107" t="str">
        <f>IF(SUM(J41:L48)=0,"",SUM(J41:L48))</f>
        <v/>
      </c>
      <c r="K49" s="107"/>
      <c r="L49" s="107"/>
      <c r="M49" s="132" t="str">
        <f>IF(SUM(M41:O48)=0,"",SUM(M41:O48))</f>
        <v/>
      </c>
      <c r="N49" s="132"/>
      <c r="O49" s="132"/>
    </row>
    <row r="50" spans="1:15" s="17" customFormat="1" ht="15" customHeight="1" x14ac:dyDescent="0.25">
      <c r="A50" s="141"/>
      <c r="B50" s="142"/>
      <c r="C50" s="142"/>
      <c r="D50" s="142"/>
      <c r="E50" s="142"/>
      <c r="F50" s="142"/>
      <c r="G50" s="142"/>
      <c r="H50" s="142"/>
      <c r="I50" s="142"/>
      <c r="J50" s="142"/>
      <c r="K50" s="142"/>
      <c r="L50" s="142"/>
      <c r="M50" s="142"/>
      <c r="N50" s="142"/>
      <c r="O50" s="142"/>
    </row>
    <row r="51" spans="1:15" s="17" customFormat="1" ht="15" customHeight="1" x14ac:dyDescent="0.25">
      <c r="A51" s="116" t="s">
        <v>0</v>
      </c>
      <c r="B51" s="140"/>
      <c r="C51" s="140"/>
      <c r="D51" s="140"/>
      <c r="E51" s="140"/>
      <c r="F51" s="140"/>
      <c r="G51" s="139" t="s">
        <v>22</v>
      </c>
      <c r="H51" s="139"/>
      <c r="I51" s="139"/>
      <c r="J51" s="114" t="s">
        <v>23</v>
      </c>
      <c r="K51" s="114"/>
      <c r="L51" s="114"/>
      <c r="M51" s="114" t="s">
        <v>3</v>
      </c>
      <c r="N51" s="114"/>
      <c r="O51" s="115"/>
    </row>
    <row r="52" spans="1:15" s="17" customFormat="1" ht="15" customHeight="1" x14ac:dyDescent="0.25">
      <c r="A52" s="109"/>
      <c r="B52" s="133" t="s">
        <v>35</v>
      </c>
      <c r="C52" s="133"/>
      <c r="D52" s="133"/>
      <c r="E52" s="133"/>
      <c r="F52" s="133"/>
      <c r="G52" s="135"/>
      <c r="H52" s="135"/>
      <c r="I52" s="135"/>
      <c r="J52" s="136" t="str">
        <f t="shared" ref="J52:J57" si="6">IF(G52="","",G52*12)</f>
        <v/>
      </c>
      <c r="K52" s="136"/>
      <c r="L52" s="136"/>
      <c r="M52" s="131" t="str">
        <f t="shared" ref="M52:M58" si="7">IF(G52="","",J52/$J$157)</f>
        <v/>
      </c>
      <c r="N52" s="131"/>
      <c r="O52" s="131"/>
    </row>
    <row r="53" spans="1:15" s="17" customFormat="1" ht="15" customHeight="1" x14ac:dyDescent="0.25">
      <c r="A53" s="109"/>
      <c r="B53" s="133" t="s">
        <v>34</v>
      </c>
      <c r="C53" s="133"/>
      <c r="D53" s="133"/>
      <c r="E53" s="133"/>
      <c r="F53" s="133"/>
      <c r="G53" s="135"/>
      <c r="H53" s="135"/>
      <c r="I53" s="135"/>
      <c r="J53" s="136" t="str">
        <f t="shared" si="6"/>
        <v/>
      </c>
      <c r="K53" s="136"/>
      <c r="L53" s="136"/>
      <c r="M53" s="131" t="str">
        <f t="shared" si="7"/>
        <v/>
      </c>
      <c r="N53" s="131"/>
      <c r="O53" s="131"/>
    </row>
    <row r="54" spans="1:15" s="17" customFormat="1" ht="15" customHeight="1" x14ac:dyDescent="0.25">
      <c r="A54" s="109"/>
      <c r="B54" s="133" t="s">
        <v>154</v>
      </c>
      <c r="C54" s="133"/>
      <c r="D54" s="133"/>
      <c r="E54" s="133"/>
      <c r="F54" s="133"/>
      <c r="G54" s="135"/>
      <c r="H54" s="135"/>
      <c r="I54" s="135"/>
      <c r="J54" s="136" t="str">
        <f t="shared" si="6"/>
        <v/>
      </c>
      <c r="K54" s="136"/>
      <c r="L54" s="136"/>
      <c r="M54" s="131" t="str">
        <f t="shared" si="7"/>
        <v/>
      </c>
      <c r="N54" s="131"/>
      <c r="O54" s="131"/>
    </row>
    <row r="55" spans="1:15" s="17" customFormat="1" ht="15" customHeight="1" x14ac:dyDescent="0.25">
      <c r="A55" s="109"/>
      <c r="B55" s="133" t="s">
        <v>37</v>
      </c>
      <c r="C55" s="133"/>
      <c r="D55" s="133"/>
      <c r="E55" s="133"/>
      <c r="F55" s="133"/>
      <c r="G55" s="135"/>
      <c r="H55" s="135"/>
      <c r="I55" s="135"/>
      <c r="J55" s="136" t="str">
        <f t="shared" si="6"/>
        <v/>
      </c>
      <c r="K55" s="136"/>
      <c r="L55" s="136"/>
      <c r="M55" s="131" t="str">
        <f t="shared" si="7"/>
        <v/>
      </c>
      <c r="N55" s="131"/>
      <c r="O55" s="131"/>
    </row>
    <row r="56" spans="1:15" s="17" customFormat="1" ht="15" customHeight="1" x14ac:dyDescent="0.25">
      <c r="A56" s="109"/>
      <c r="B56" s="133" t="s">
        <v>36</v>
      </c>
      <c r="C56" s="133"/>
      <c r="D56" s="133"/>
      <c r="E56" s="133"/>
      <c r="F56" s="133"/>
      <c r="G56" s="135"/>
      <c r="H56" s="135"/>
      <c r="I56" s="135"/>
      <c r="J56" s="136" t="str">
        <f t="shared" si="6"/>
        <v/>
      </c>
      <c r="K56" s="136"/>
      <c r="L56" s="136"/>
      <c r="M56" s="131" t="str">
        <f t="shared" si="7"/>
        <v/>
      </c>
      <c r="N56" s="131"/>
      <c r="O56" s="131"/>
    </row>
    <row r="57" spans="1:15" s="17" customFormat="1" ht="15" customHeight="1" x14ac:dyDescent="0.25">
      <c r="A57" s="109"/>
      <c r="B57" s="138" t="s">
        <v>161</v>
      </c>
      <c r="C57" s="138"/>
      <c r="D57" s="138"/>
      <c r="E57" s="138"/>
      <c r="F57" s="138"/>
      <c r="G57" s="135"/>
      <c r="H57" s="135"/>
      <c r="I57" s="135"/>
      <c r="J57" s="136" t="str">
        <f t="shared" si="6"/>
        <v/>
      </c>
      <c r="K57" s="136"/>
      <c r="L57" s="136"/>
      <c r="M57" s="131" t="str">
        <f t="shared" si="7"/>
        <v/>
      </c>
      <c r="N57" s="131"/>
      <c r="O57" s="131"/>
    </row>
    <row r="58" spans="1:15" s="17" customFormat="1" ht="15" customHeight="1" x14ac:dyDescent="0.25">
      <c r="A58" s="67"/>
      <c r="B58" s="138" t="s">
        <v>161</v>
      </c>
      <c r="C58" s="138"/>
      <c r="D58" s="138"/>
      <c r="E58" s="138"/>
      <c r="F58" s="138"/>
      <c r="G58" s="135"/>
      <c r="H58" s="135"/>
      <c r="I58" s="135"/>
      <c r="J58" s="136" t="str">
        <f>IF(G58="","",G58*12)</f>
        <v/>
      </c>
      <c r="K58" s="136"/>
      <c r="L58" s="136"/>
      <c r="M58" s="131" t="str">
        <f t="shared" si="7"/>
        <v/>
      </c>
      <c r="N58" s="131"/>
      <c r="O58" s="131"/>
    </row>
    <row r="59" spans="1:15" s="17" customFormat="1" ht="15" customHeight="1" x14ac:dyDescent="0.25">
      <c r="A59" s="104" t="s">
        <v>2</v>
      </c>
      <c r="B59" s="105"/>
      <c r="C59" s="105"/>
      <c r="D59" s="105"/>
      <c r="E59" s="105"/>
      <c r="F59" s="134"/>
      <c r="G59" s="106" t="str">
        <f>IF(SUM(G52:I58)=0,"",SUM(G52:I58))</f>
        <v/>
      </c>
      <c r="H59" s="106"/>
      <c r="I59" s="106"/>
      <c r="J59" s="107" t="str">
        <f>IF(SUM(J52:L58)=0,"",SUM(J52:L58))</f>
        <v/>
      </c>
      <c r="K59" s="107"/>
      <c r="L59" s="107"/>
      <c r="M59" s="132" t="str">
        <f>IF(SUM(M52:O58)=0,"",SUM(M52:O58))</f>
        <v/>
      </c>
      <c r="N59" s="132"/>
      <c r="O59" s="132"/>
    </row>
    <row r="60" spans="1:15" s="17" customFormat="1" ht="15" customHeight="1" x14ac:dyDescent="0.25">
      <c r="A60" s="141"/>
      <c r="B60" s="142"/>
      <c r="C60" s="142"/>
      <c r="D60" s="142"/>
      <c r="E60" s="142"/>
      <c r="F60" s="142"/>
      <c r="G60" s="142"/>
      <c r="H60" s="142"/>
      <c r="I60" s="142"/>
      <c r="J60" s="142"/>
      <c r="K60" s="142"/>
      <c r="L60" s="142"/>
      <c r="M60" s="142"/>
      <c r="N60" s="142"/>
      <c r="O60" s="142"/>
    </row>
    <row r="61" spans="1:15" s="17" customFormat="1" ht="15" customHeight="1" x14ac:dyDescent="0.25">
      <c r="A61" s="116" t="s">
        <v>86</v>
      </c>
      <c r="B61" s="140"/>
      <c r="C61" s="140"/>
      <c r="D61" s="140"/>
      <c r="E61" s="140"/>
      <c r="F61" s="140"/>
      <c r="G61" s="139" t="s">
        <v>22</v>
      </c>
      <c r="H61" s="139"/>
      <c r="I61" s="139"/>
      <c r="J61" s="114" t="s">
        <v>23</v>
      </c>
      <c r="K61" s="114"/>
      <c r="L61" s="114"/>
      <c r="M61" s="114" t="s">
        <v>3</v>
      </c>
      <c r="N61" s="114"/>
      <c r="O61" s="115"/>
    </row>
    <row r="62" spans="1:15" s="17" customFormat="1" ht="15" customHeight="1" x14ac:dyDescent="0.25">
      <c r="A62" s="109"/>
      <c r="B62" s="133" t="s">
        <v>54</v>
      </c>
      <c r="C62" s="133"/>
      <c r="D62" s="133"/>
      <c r="E62" s="133"/>
      <c r="F62" s="133"/>
      <c r="G62" s="135"/>
      <c r="H62" s="135"/>
      <c r="I62" s="135"/>
      <c r="J62" s="136" t="str">
        <f>IF(G62="","",G62*12)</f>
        <v/>
      </c>
      <c r="K62" s="136"/>
      <c r="L62" s="136"/>
      <c r="M62" s="131" t="str">
        <f>IF(G62="","",J62/$J$157)</f>
        <v/>
      </c>
      <c r="N62" s="131"/>
      <c r="O62" s="131"/>
    </row>
    <row r="63" spans="1:15" s="17" customFormat="1" ht="15" customHeight="1" x14ac:dyDescent="0.25">
      <c r="A63" s="109"/>
      <c r="B63" s="143" t="s">
        <v>125</v>
      </c>
      <c r="C63" s="143"/>
      <c r="D63" s="143"/>
      <c r="E63" s="143"/>
      <c r="F63" s="143"/>
      <c r="G63" s="135"/>
      <c r="H63" s="135"/>
      <c r="I63" s="135"/>
      <c r="J63" s="136" t="str">
        <f>IF(G63="","",G63*12)</f>
        <v/>
      </c>
      <c r="K63" s="136"/>
      <c r="L63" s="136"/>
      <c r="M63" s="131" t="str">
        <f>IF(G63="","",J63/$J$157)</f>
        <v/>
      </c>
      <c r="N63" s="131"/>
      <c r="O63" s="131"/>
    </row>
    <row r="64" spans="1:15" s="17" customFormat="1" ht="15" customHeight="1" x14ac:dyDescent="0.25">
      <c r="A64" s="104" t="s">
        <v>2</v>
      </c>
      <c r="B64" s="105"/>
      <c r="C64" s="105"/>
      <c r="D64" s="105"/>
      <c r="E64" s="105"/>
      <c r="F64" s="134"/>
      <c r="G64" s="106" t="str">
        <f>IF(SUM(G62:I63)=0,"",SUM(G62:I63))</f>
        <v/>
      </c>
      <c r="H64" s="106"/>
      <c r="I64" s="106"/>
      <c r="J64" s="107" t="str">
        <f>IF(SUM(J62:L63)=0,"",SUM(J62:L63))</f>
        <v/>
      </c>
      <c r="K64" s="107"/>
      <c r="L64" s="107"/>
      <c r="M64" s="132" t="str">
        <f>IF(SUM(M62:O63)=0,"",SUM(M62:O63))</f>
        <v/>
      </c>
      <c r="N64" s="132"/>
      <c r="O64" s="132"/>
    </row>
    <row r="65" spans="1:15" s="18" customFormat="1" ht="15" customHeight="1" x14ac:dyDescent="0.25">
      <c r="A65" s="141"/>
      <c r="B65" s="142"/>
      <c r="C65" s="142"/>
      <c r="D65" s="142"/>
      <c r="E65" s="142"/>
      <c r="F65" s="142"/>
      <c r="G65" s="142"/>
      <c r="H65" s="142"/>
      <c r="I65" s="142"/>
      <c r="J65" s="142"/>
      <c r="K65" s="142"/>
      <c r="L65" s="142"/>
      <c r="M65" s="142"/>
      <c r="N65" s="142"/>
      <c r="O65" s="142"/>
    </row>
    <row r="66" spans="1:15" s="17" customFormat="1" ht="15" customHeight="1" x14ac:dyDescent="0.25">
      <c r="A66" s="116" t="s">
        <v>1</v>
      </c>
      <c r="B66" s="140"/>
      <c r="C66" s="140"/>
      <c r="D66" s="140"/>
      <c r="E66" s="140"/>
      <c r="F66" s="140"/>
      <c r="G66" s="139" t="s">
        <v>22</v>
      </c>
      <c r="H66" s="139"/>
      <c r="I66" s="139"/>
      <c r="J66" s="114" t="s">
        <v>23</v>
      </c>
      <c r="K66" s="114"/>
      <c r="L66" s="114"/>
      <c r="M66" s="114" t="s">
        <v>3</v>
      </c>
      <c r="N66" s="114"/>
      <c r="O66" s="115"/>
    </row>
    <row r="67" spans="1:15" s="17" customFormat="1" ht="15" customHeight="1" x14ac:dyDescent="0.25">
      <c r="A67" s="109"/>
      <c r="B67" s="133" t="s">
        <v>81</v>
      </c>
      <c r="C67" s="133"/>
      <c r="D67" s="133"/>
      <c r="E67" s="133"/>
      <c r="F67" s="133"/>
      <c r="G67" s="135"/>
      <c r="H67" s="135"/>
      <c r="I67" s="135"/>
      <c r="J67" s="136" t="str">
        <f t="shared" ref="J67:J76" si="8">IF(G67="","",G67*12)</f>
        <v/>
      </c>
      <c r="K67" s="136"/>
      <c r="L67" s="136"/>
      <c r="M67" s="131" t="str">
        <f t="shared" ref="M67:M76" si="9">IF(G67="","",J67/$J$157)</f>
        <v/>
      </c>
      <c r="N67" s="131"/>
      <c r="O67" s="131"/>
    </row>
    <row r="68" spans="1:15" s="17" customFormat="1" ht="15" customHeight="1" x14ac:dyDescent="0.25">
      <c r="A68" s="109"/>
      <c r="B68" s="133" t="s">
        <v>48</v>
      </c>
      <c r="C68" s="133"/>
      <c r="D68" s="133"/>
      <c r="E68" s="133"/>
      <c r="F68" s="133"/>
      <c r="G68" s="135"/>
      <c r="H68" s="135"/>
      <c r="I68" s="135"/>
      <c r="J68" s="136" t="str">
        <f t="shared" si="8"/>
        <v/>
      </c>
      <c r="K68" s="136"/>
      <c r="L68" s="136"/>
      <c r="M68" s="131" t="str">
        <f t="shared" si="9"/>
        <v/>
      </c>
      <c r="N68" s="131"/>
      <c r="O68" s="131"/>
    </row>
    <row r="69" spans="1:15" s="17" customFormat="1" ht="15" customHeight="1" x14ac:dyDescent="0.25">
      <c r="A69" s="109"/>
      <c r="B69" s="133" t="s">
        <v>89</v>
      </c>
      <c r="C69" s="133"/>
      <c r="D69" s="133"/>
      <c r="E69" s="133"/>
      <c r="F69" s="133"/>
      <c r="G69" s="135"/>
      <c r="H69" s="135"/>
      <c r="I69" s="135"/>
      <c r="J69" s="136" t="str">
        <f t="shared" si="8"/>
        <v/>
      </c>
      <c r="K69" s="136"/>
      <c r="L69" s="136"/>
      <c r="M69" s="131" t="str">
        <f t="shared" si="9"/>
        <v/>
      </c>
      <c r="N69" s="131"/>
      <c r="O69" s="131"/>
    </row>
    <row r="70" spans="1:15" s="17" customFormat="1" ht="15" customHeight="1" x14ac:dyDescent="0.25">
      <c r="A70" s="109"/>
      <c r="B70" s="133" t="s">
        <v>49</v>
      </c>
      <c r="C70" s="133"/>
      <c r="D70" s="133"/>
      <c r="E70" s="133"/>
      <c r="F70" s="133"/>
      <c r="G70" s="135"/>
      <c r="H70" s="135"/>
      <c r="I70" s="135"/>
      <c r="J70" s="136" t="str">
        <f t="shared" si="8"/>
        <v/>
      </c>
      <c r="K70" s="136"/>
      <c r="L70" s="136"/>
      <c r="M70" s="131" t="str">
        <f t="shared" si="9"/>
        <v/>
      </c>
      <c r="N70" s="131"/>
      <c r="O70" s="131"/>
    </row>
    <row r="71" spans="1:15" s="17" customFormat="1" ht="15" customHeight="1" x14ac:dyDescent="0.25">
      <c r="A71" s="109"/>
      <c r="B71" s="133" t="s">
        <v>50</v>
      </c>
      <c r="C71" s="133"/>
      <c r="D71" s="133"/>
      <c r="E71" s="133"/>
      <c r="F71" s="133"/>
      <c r="G71" s="135"/>
      <c r="H71" s="135"/>
      <c r="I71" s="135"/>
      <c r="J71" s="136" t="str">
        <f t="shared" si="8"/>
        <v/>
      </c>
      <c r="K71" s="136"/>
      <c r="L71" s="136"/>
      <c r="M71" s="131" t="str">
        <f t="shared" si="9"/>
        <v/>
      </c>
      <c r="N71" s="131"/>
      <c r="O71" s="131"/>
    </row>
    <row r="72" spans="1:15" s="17" customFormat="1" ht="15" customHeight="1" x14ac:dyDescent="0.25">
      <c r="A72" s="109"/>
      <c r="B72" s="133" t="s">
        <v>6</v>
      </c>
      <c r="C72" s="133"/>
      <c r="D72" s="133"/>
      <c r="E72" s="133"/>
      <c r="F72" s="133"/>
      <c r="G72" s="135"/>
      <c r="H72" s="135"/>
      <c r="I72" s="135"/>
      <c r="J72" s="136" t="str">
        <f t="shared" si="8"/>
        <v/>
      </c>
      <c r="K72" s="136"/>
      <c r="L72" s="136"/>
      <c r="M72" s="131" t="str">
        <f t="shared" si="9"/>
        <v/>
      </c>
      <c r="N72" s="131"/>
      <c r="O72" s="131"/>
    </row>
    <row r="73" spans="1:15" s="17" customFormat="1" ht="15" customHeight="1" x14ac:dyDescent="0.25">
      <c r="A73" s="109"/>
      <c r="B73" s="133" t="s">
        <v>7</v>
      </c>
      <c r="C73" s="133"/>
      <c r="D73" s="133"/>
      <c r="E73" s="133"/>
      <c r="F73" s="133"/>
      <c r="G73" s="135"/>
      <c r="H73" s="135"/>
      <c r="I73" s="135"/>
      <c r="J73" s="136" t="str">
        <f t="shared" si="8"/>
        <v/>
      </c>
      <c r="K73" s="136"/>
      <c r="L73" s="136"/>
      <c r="M73" s="131" t="str">
        <f t="shared" si="9"/>
        <v/>
      </c>
      <c r="N73" s="131"/>
      <c r="O73" s="131"/>
    </row>
    <row r="74" spans="1:15" s="17" customFormat="1" ht="15" customHeight="1" x14ac:dyDescent="0.25">
      <c r="A74" s="109"/>
      <c r="B74" s="138" t="s">
        <v>161</v>
      </c>
      <c r="C74" s="138"/>
      <c r="D74" s="138"/>
      <c r="E74" s="138"/>
      <c r="F74" s="138"/>
      <c r="G74" s="135"/>
      <c r="H74" s="135"/>
      <c r="I74" s="135"/>
      <c r="J74" s="136" t="str">
        <f t="shared" si="8"/>
        <v/>
      </c>
      <c r="K74" s="136"/>
      <c r="L74" s="136"/>
      <c r="M74" s="131" t="str">
        <f t="shared" si="9"/>
        <v/>
      </c>
      <c r="N74" s="131"/>
      <c r="O74" s="131"/>
    </row>
    <row r="75" spans="1:15" s="17" customFormat="1" ht="15" customHeight="1" x14ac:dyDescent="0.25">
      <c r="A75" s="109"/>
      <c r="B75" s="138" t="s">
        <v>161</v>
      </c>
      <c r="C75" s="138"/>
      <c r="D75" s="138"/>
      <c r="E75" s="138"/>
      <c r="F75" s="138"/>
      <c r="G75" s="135"/>
      <c r="H75" s="135"/>
      <c r="I75" s="135"/>
      <c r="J75" s="136" t="str">
        <f>IF(G75="","",G75*12)</f>
        <v/>
      </c>
      <c r="K75" s="136"/>
      <c r="L75" s="136"/>
      <c r="M75" s="131" t="str">
        <f>IF(G75="","",J75/$J$157)</f>
        <v/>
      </c>
      <c r="N75" s="131"/>
      <c r="O75" s="131"/>
    </row>
    <row r="76" spans="1:15" s="17" customFormat="1" ht="15" customHeight="1" x14ac:dyDescent="0.25">
      <c r="A76" s="109"/>
      <c r="B76" s="138" t="s">
        <v>161</v>
      </c>
      <c r="C76" s="138"/>
      <c r="D76" s="138"/>
      <c r="E76" s="138"/>
      <c r="F76" s="138"/>
      <c r="G76" s="135"/>
      <c r="H76" s="135"/>
      <c r="I76" s="135"/>
      <c r="J76" s="136" t="str">
        <f t="shared" si="8"/>
        <v/>
      </c>
      <c r="K76" s="136"/>
      <c r="L76" s="136"/>
      <c r="M76" s="131" t="str">
        <f t="shared" si="9"/>
        <v/>
      </c>
      <c r="N76" s="131"/>
      <c r="O76" s="131"/>
    </row>
    <row r="77" spans="1:15" s="17" customFormat="1" ht="15" customHeight="1" x14ac:dyDescent="0.25">
      <c r="A77" s="104" t="s">
        <v>2</v>
      </c>
      <c r="B77" s="105"/>
      <c r="C77" s="105"/>
      <c r="D77" s="105"/>
      <c r="E77" s="105"/>
      <c r="F77" s="134"/>
      <c r="G77" s="106" t="str">
        <f>IF(SUM(G67:I76)=0,"",SUM(G67:I76))</f>
        <v/>
      </c>
      <c r="H77" s="106"/>
      <c r="I77" s="106"/>
      <c r="J77" s="107" t="str">
        <f>IF(SUM(J67:L76)=0,"",SUM(J67:L76))</f>
        <v/>
      </c>
      <c r="K77" s="107"/>
      <c r="L77" s="107"/>
      <c r="M77" s="132" t="str">
        <f>IF(SUM(M67:O76)=0,"",SUM(M67:O76))</f>
        <v/>
      </c>
      <c r="N77" s="132"/>
      <c r="O77" s="132"/>
    </row>
    <row r="78" spans="1:15" s="17" customFormat="1" ht="15" customHeight="1" x14ac:dyDescent="0.25">
      <c r="A78" s="141"/>
      <c r="B78" s="142"/>
      <c r="C78" s="142"/>
      <c r="D78" s="142"/>
      <c r="E78" s="142"/>
      <c r="F78" s="142"/>
      <c r="G78" s="142"/>
      <c r="H78" s="142"/>
      <c r="I78" s="142"/>
      <c r="J78" s="142"/>
      <c r="K78" s="142"/>
      <c r="L78" s="142"/>
      <c r="M78" s="142"/>
      <c r="N78" s="142"/>
      <c r="O78" s="142"/>
    </row>
    <row r="79" spans="1:15" s="17" customFormat="1" ht="15" customHeight="1" x14ac:dyDescent="0.25">
      <c r="A79" s="116" t="s">
        <v>94</v>
      </c>
      <c r="B79" s="140"/>
      <c r="C79" s="140"/>
      <c r="D79" s="140"/>
      <c r="E79" s="140"/>
      <c r="F79" s="140"/>
      <c r="G79" s="139" t="s">
        <v>22</v>
      </c>
      <c r="H79" s="139"/>
      <c r="I79" s="139"/>
      <c r="J79" s="114" t="s">
        <v>23</v>
      </c>
      <c r="K79" s="114"/>
      <c r="L79" s="114"/>
      <c r="M79" s="114" t="s">
        <v>3</v>
      </c>
      <c r="N79" s="114"/>
      <c r="O79" s="115"/>
    </row>
    <row r="80" spans="1:15" s="17" customFormat="1" ht="15" customHeight="1" x14ac:dyDescent="0.25">
      <c r="A80" s="109"/>
      <c r="B80" s="133" t="s">
        <v>82</v>
      </c>
      <c r="C80" s="133"/>
      <c r="D80" s="133"/>
      <c r="E80" s="133"/>
      <c r="F80" s="133"/>
      <c r="G80" s="135"/>
      <c r="H80" s="135"/>
      <c r="I80" s="135"/>
      <c r="J80" s="136" t="str">
        <f>IF(G80="","",G80*12)</f>
        <v/>
      </c>
      <c r="K80" s="136"/>
      <c r="L80" s="136"/>
      <c r="M80" s="131" t="str">
        <f>IF(G80="","",J80/$J$157)</f>
        <v/>
      </c>
      <c r="N80" s="131"/>
      <c r="O80" s="131"/>
    </row>
    <row r="81" spans="1:15" s="17" customFormat="1" ht="15" customHeight="1" x14ac:dyDescent="0.25">
      <c r="A81" s="109"/>
      <c r="B81" s="138" t="s">
        <v>161</v>
      </c>
      <c r="C81" s="138"/>
      <c r="D81" s="138"/>
      <c r="E81" s="138"/>
      <c r="F81" s="138"/>
      <c r="G81" s="135"/>
      <c r="H81" s="135"/>
      <c r="I81" s="135"/>
      <c r="J81" s="136" t="str">
        <f>IF(G81="","",G81*12)</f>
        <v/>
      </c>
      <c r="K81" s="136"/>
      <c r="L81" s="136"/>
      <c r="M81" s="131" t="str">
        <f>IF(G81="","",J81/$J$157)</f>
        <v/>
      </c>
      <c r="N81" s="131"/>
      <c r="O81" s="131"/>
    </row>
    <row r="82" spans="1:15" s="17" customFormat="1" ht="15" customHeight="1" x14ac:dyDescent="0.25">
      <c r="A82" s="109"/>
      <c r="B82" s="138" t="s">
        <v>161</v>
      </c>
      <c r="C82" s="138"/>
      <c r="D82" s="138"/>
      <c r="E82" s="138"/>
      <c r="F82" s="138"/>
      <c r="G82" s="135"/>
      <c r="H82" s="135"/>
      <c r="I82" s="135"/>
      <c r="J82" s="136" t="str">
        <f>IF(G82="","",G82*12)</f>
        <v/>
      </c>
      <c r="K82" s="136"/>
      <c r="L82" s="136"/>
      <c r="M82" s="131" t="str">
        <f>IF(G82="","",J82/$J$157)</f>
        <v/>
      </c>
      <c r="N82" s="131"/>
      <c r="O82" s="131"/>
    </row>
    <row r="83" spans="1:15" s="17" customFormat="1" ht="15" customHeight="1" x14ac:dyDescent="0.25">
      <c r="A83" s="109"/>
      <c r="B83" s="138" t="s">
        <v>161</v>
      </c>
      <c r="C83" s="138"/>
      <c r="D83" s="138"/>
      <c r="E83" s="138"/>
      <c r="F83" s="138"/>
      <c r="G83" s="135"/>
      <c r="H83" s="135"/>
      <c r="I83" s="135"/>
      <c r="J83" s="136" t="str">
        <f>IF(G83="","",G83*12)</f>
        <v/>
      </c>
      <c r="K83" s="136"/>
      <c r="L83" s="136"/>
      <c r="M83" s="131" t="str">
        <f>IF(G83="","",J83/$J$157)</f>
        <v/>
      </c>
      <c r="N83" s="131"/>
      <c r="O83" s="131"/>
    </row>
    <row r="84" spans="1:15" s="17" customFormat="1" ht="15" customHeight="1" x14ac:dyDescent="0.25">
      <c r="A84" s="104" t="s">
        <v>2</v>
      </c>
      <c r="B84" s="105"/>
      <c r="C84" s="105"/>
      <c r="D84" s="105"/>
      <c r="E84" s="105"/>
      <c r="F84" s="134"/>
      <c r="G84" s="106" t="str">
        <f>IF(SUM(G80:I83)=0,"",SUM(G80:I83))</f>
        <v/>
      </c>
      <c r="H84" s="106"/>
      <c r="I84" s="106"/>
      <c r="J84" s="107" t="str">
        <f>IF(SUM(J80:L83)=0,"",SUM(J80:L83))</f>
        <v/>
      </c>
      <c r="K84" s="107"/>
      <c r="L84" s="107"/>
      <c r="M84" s="132" t="str">
        <f>IF(SUM(M80:O83)=0,"",SUM(M80:O83))</f>
        <v/>
      </c>
      <c r="N84" s="132"/>
      <c r="O84" s="132"/>
    </row>
    <row r="85" spans="1:15" s="17" customFormat="1" ht="15" customHeight="1" x14ac:dyDescent="0.25">
      <c r="A85" s="141"/>
      <c r="B85" s="142"/>
      <c r="C85" s="142"/>
      <c r="D85" s="142"/>
      <c r="E85" s="142"/>
      <c r="F85" s="142"/>
      <c r="G85" s="142"/>
      <c r="H85" s="142"/>
      <c r="I85" s="142"/>
      <c r="J85" s="142"/>
      <c r="K85" s="142"/>
      <c r="L85" s="142"/>
      <c r="M85" s="142"/>
      <c r="N85" s="142"/>
      <c r="O85" s="142"/>
    </row>
    <row r="86" spans="1:15" s="17" customFormat="1" ht="15" customHeight="1" x14ac:dyDescent="0.25">
      <c r="A86" s="116" t="s">
        <v>95</v>
      </c>
      <c r="B86" s="140"/>
      <c r="C86" s="140"/>
      <c r="D86" s="140"/>
      <c r="E86" s="140"/>
      <c r="F86" s="140"/>
      <c r="G86" s="139" t="s">
        <v>22</v>
      </c>
      <c r="H86" s="139"/>
      <c r="I86" s="139"/>
      <c r="J86" s="114" t="s">
        <v>23</v>
      </c>
      <c r="K86" s="114"/>
      <c r="L86" s="114"/>
      <c r="M86" s="114" t="s">
        <v>3</v>
      </c>
      <c r="N86" s="114"/>
      <c r="O86" s="115"/>
    </row>
    <row r="87" spans="1:15" s="17" customFormat="1" ht="15" customHeight="1" x14ac:dyDescent="0.25">
      <c r="A87" s="109"/>
      <c r="B87" s="133" t="s">
        <v>45</v>
      </c>
      <c r="C87" s="133"/>
      <c r="D87" s="133"/>
      <c r="E87" s="133"/>
      <c r="F87" s="133"/>
      <c r="G87" s="135"/>
      <c r="H87" s="135"/>
      <c r="I87" s="135"/>
      <c r="J87" s="136" t="str">
        <f t="shared" ref="J87:J93" si="10">IF(G87="","",G87*12)</f>
        <v/>
      </c>
      <c r="K87" s="136"/>
      <c r="L87" s="136"/>
      <c r="M87" s="131" t="str">
        <f t="shared" ref="M87:M93" si="11">IF(G87="","",J87/$J$157)</f>
        <v/>
      </c>
      <c r="N87" s="131"/>
      <c r="O87" s="131"/>
    </row>
    <row r="88" spans="1:15" s="17" customFormat="1" ht="15" customHeight="1" x14ac:dyDescent="0.25">
      <c r="A88" s="109"/>
      <c r="B88" s="133" t="s">
        <v>46</v>
      </c>
      <c r="C88" s="133"/>
      <c r="D88" s="133"/>
      <c r="E88" s="133"/>
      <c r="F88" s="133"/>
      <c r="G88" s="135"/>
      <c r="H88" s="135"/>
      <c r="I88" s="135"/>
      <c r="J88" s="136" t="str">
        <f t="shared" si="10"/>
        <v/>
      </c>
      <c r="K88" s="136"/>
      <c r="L88" s="136"/>
      <c r="M88" s="131" t="str">
        <f t="shared" si="11"/>
        <v/>
      </c>
      <c r="N88" s="131"/>
      <c r="O88" s="131"/>
    </row>
    <row r="89" spans="1:15" s="17" customFormat="1" ht="15" customHeight="1" x14ac:dyDescent="0.25">
      <c r="A89" s="109"/>
      <c r="B89" s="133" t="s">
        <v>80</v>
      </c>
      <c r="C89" s="133"/>
      <c r="D89" s="133"/>
      <c r="E89" s="133"/>
      <c r="F89" s="133"/>
      <c r="G89" s="135"/>
      <c r="H89" s="135"/>
      <c r="I89" s="135"/>
      <c r="J89" s="136" t="str">
        <f t="shared" si="10"/>
        <v/>
      </c>
      <c r="K89" s="136"/>
      <c r="L89" s="136"/>
      <c r="M89" s="131" t="str">
        <f t="shared" si="11"/>
        <v/>
      </c>
      <c r="N89" s="131"/>
      <c r="O89" s="131"/>
    </row>
    <row r="90" spans="1:15" s="17" customFormat="1" ht="15" customHeight="1" x14ac:dyDescent="0.25">
      <c r="A90" s="109"/>
      <c r="B90" s="133" t="s">
        <v>44</v>
      </c>
      <c r="C90" s="133"/>
      <c r="D90" s="133"/>
      <c r="E90" s="133"/>
      <c r="F90" s="133"/>
      <c r="G90" s="135"/>
      <c r="H90" s="135"/>
      <c r="I90" s="135"/>
      <c r="J90" s="136" t="str">
        <f t="shared" si="10"/>
        <v/>
      </c>
      <c r="K90" s="136"/>
      <c r="L90" s="136"/>
      <c r="M90" s="131" t="str">
        <f t="shared" si="11"/>
        <v/>
      </c>
      <c r="N90" s="131"/>
      <c r="O90" s="131"/>
    </row>
    <row r="91" spans="1:15" s="17" customFormat="1" ht="15" customHeight="1" x14ac:dyDescent="0.25">
      <c r="A91" s="109"/>
      <c r="B91" s="138" t="s">
        <v>161</v>
      </c>
      <c r="C91" s="138"/>
      <c r="D91" s="138"/>
      <c r="E91" s="138"/>
      <c r="F91" s="138"/>
      <c r="G91" s="135"/>
      <c r="H91" s="135"/>
      <c r="I91" s="135"/>
      <c r="J91" s="136" t="str">
        <f t="shared" si="10"/>
        <v/>
      </c>
      <c r="K91" s="136"/>
      <c r="L91" s="136"/>
      <c r="M91" s="131" t="str">
        <f t="shared" si="11"/>
        <v/>
      </c>
      <c r="N91" s="131"/>
      <c r="O91" s="131"/>
    </row>
    <row r="92" spans="1:15" s="17" customFormat="1" ht="15" customHeight="1" x14ac:dyDescent="0.25">
      <c r="A92" s="109"/>
      <c r="B92" s="138" t="s">
        <v>161</v>
      </c>
      <c r="C92" s="138"/>
      <c r="D92" s="138"/>
      <c r="E92" s="138"/>
      <c r="F92" s="138"/>
      <c r="G92" s="135"/>
      <c r="H92" s="135"/>
      <c r="I92" s="135"/>
      <c r="J92" s="136" t="str">
        <f>IF(G92="","",G92*12)</f>
        <v/>
      </c>
      <c r="K92" s="136"/>
      <c r="L92" s="136"/>
      <c r="M92" s="131" t="str">
        <f>IF(G92="","",J92/$J$157)</f>
        <v/>
      </c>
      <c r="N92" s="131"/>
      <c r="O92" s="131"/>
    </row>
    <row r="93" spans="1:15" s="17" customFormat="1" ht="15" customHeight="1" x14ac:dyDescent="0.25">
      <c r="A93" s="109"/>
      <c r="B93" s="138" t="s">
        <v>161</v>
      </c>
      <c r="C93" s="138"/>
      <c r="D93" s="138"/>
      <c r="E93" s="138"/>
      <c r="F93" s="138"/>
      <c r="G93" s="135"/>
      <c r="H93" s="135"/>
      <c r="I93" s="135"/>
      <c r="J93" s="136" t="str">
        <f t="shared" si="10"/>
        <v/>
      </c>
      <c r="K93" s="136"/>
      <c r="L93" s="136"/>
      <c r="M93" s="131" t="str">
        <f t="shared" si="11"/>
        <v/>
      </c>
      <c r="N93" s="131"/>
      <c r="O93" s="131"/>
    </row>
    <row r="94" spans="1:15" s="17" customFormat="1" ht="15" customHeight="1" x14ac:dyDescent="0.25">
      <c r="A94" s="104" t="s">
        <v>2</v>
      </c>
      <c r="B94" s="105"/>
      <c r="C94" s="105"/>
      <c r="D94" s="105"/>
      <c r="E94" s="105"/>
      <c r="F94" s="134"/>
      <c r="G94" s="106" t="str">
        <f>IF(SUM(G87:I93)=0,"",SUM(G87:I93))</f>
        <v/>
      </c>
      <c r="H94" s="106"/>
      <c r="I94" s="106"/>
      <c r="J94" s="107" t="str">
        <f>IF(SUM(J87:L93)=0,"",SUM(J87:L93))</f>
        <v/>
      </c>
      <c r="K94" s="107"/>
      <c r="L94" s="107"/>
      <c r="M94" s="132" t="str">
        <f>IF(SUM(M87:O93)=0,"",SUM(M87:O93))</f>
        <v/>
      </c>
      <c r="N94" s="132"/>
      <c r="O94" s="132"/>
    </row>
    <row r="95" spans="1:15" s="18" customFormat="1" ht="15" customHeight="1" x14ac:dyDescent="0.25">
      <c r="A95" s="141"/>
      <c r="B95" s="142"/>
      <c r="C95" s="142"/>
      <c r="D95" s="142"/>
      <c r="E95" s="142"/>
      <c r="F95" s="142"/>
      <c r="G95" s="142"/>
      <c r="H95" s="142"/>
      <c r="I95" s="142"/>
      <c r="J95" s="142"/>
      <c r="K95" s="142"/>
      <c r="L95" s="142"/>
      <c r="M95" s="142"/>
      <c r="N95" s="142"/>
      <c r="O95" s="142"/>
    </row>
    <row r="96" spans="1:15" s="17" customFormat="1" ht="15" customHeight="1" x14ac:dyDescent="0.25">
      <c r="A96" s="116" t="s">
        <v>96</v>
      </c>
      <c r="B96" s="140"/>
      <c r="C96" s="140"/>
      <c r="D96" s="140"/>
      <c r="E96" s="140"/>
      <c r="F96" s="140"/>
      <c r="G96" s="139" t="s">
        <v>22</v>
      </c>
      <c r="H96" s="139"/>
      <c r="I96" s="139"/>
      <c r="J96" s="114" t="s">
        <v>23</v>
      </c>
      <c r="K96" s="114"/>
      <c r="L96" s="114"/>
      <c r="M96" s="114" t="s">
        <v>3</v>
      </c>
      <c r="N96" s="114"/>
      <c r="O96" s="115"/>
    </row>
    <row r="97" spans="1:15" s="17" customFormat="1" ht="15" customHeight="1" x14ac:dyDescent="0.25">
      <c r="A97" s="109"/>
      <c r="B97" s="133" t="s">
        <v>52</v>
      </c>
      <c r="C97" s="133"/>
      <c r="D97" s="133"/>
      <c r="E97" s="133"/>
      <c r="F97" s="133"/>
      <c r="G97" s="135"/>
      <c r="H97" s="135"/>
      <c r="I97" s="135"/>
      <c r="J97" s="136" t="str">
        <f t="shared" ref="J97:J102" si="12">IF(G97="","",G97*12)</f>
        <v/>
      </c>
      <c r="K97" s="136"/>
      <c r="L97" s="136"/>
      <c r="M97" s="131" t="str">
        <f t="shared" ref="M97:M102" si="13">IF(G97="","",J97/$J$157)</f>
        <v/>
      </c>
      <c r="N97" s="131"/>
      <c r="O97" s="131"/>
    </row>
    <row r="98" spans="1:15" s="17" customFormat="1" ht="15" customHeight="1" x14ac:dyDescent="0.25">
      <c r="A98" s="109"/>
      <c r="B98" s="133" t="s">
        <v>53</v>
      </c>
      <c r="C98" s="133"/>
      <c r="D98" s="133"/>
      <c r="E98" s="133"/>
      <c r="F98" s="133"/>
      <c r="G98" s="135"/>
      <c r="H98" s="135"/>
      <c r="I98" s="135"/>
      <c r="J98" s="136" t="str">
        <f t="shared" si="12"/>
        <v/>
      </c>
      <c r="K98" s="136"/>
      <c r="L98" s="136"/>
      <c r="M98" s="131" t="str">
        <f t="shared" si="13"/>
        <v/>
      </c>
      <c r="N98" s="131"/>
      <c r="O98" s="131"/>
    </row>
    <row r="99" spans="1:15" s="17" customFormat="1" ht="15" customHeight="1" x14ac:dyDescent="0.25">
      <c r="A99" s="109"/>
      <c r="B99" s="133" t="s">
        <v>4</v>
      </c>
      <c r="C99" s="133"/>
      <c r="D99" s="133"/>
      <c r="E99" s="133"/>
      <c r="F99" s="133"/>
      <c r="G99" s="135"/>
      <c r="H99" s="135"/>
      <c r="I99" s="135"/>
      <c r="J99" s="136" t="str">
        <f t="shared" si="12"/>
        <v/>
      </c>
      <c r="K99" s="136"/>
      <c r="L99" s="136"/>
      <c r="M99" s="131" t="str">
        <f t="shared" si="13"/>
        <v/>
      </c>
      <c r="N99" s="131"/>
      <c r="O99" s="131"/>
    </row>
    <row r="100" spans="1:15" s="17" customFormat="1" ht="15" customHeight="1" x14ac:dyDescent="0.25">
      <c r="A100" s="109"/>
      <c r="B100" s="138" t="s">
        <v>161</v>
      </c>
      <c r="C100" s="138"/>
      <c r="D100" s="138"/>
      <c r="E100" s="138"/>
      <c r="F100" s="138"/>
      <c r="G100" s="135"/>
      <c r="H100" s="135"/>
      <c r="I100" s="135"/>
      <c r="J100" s="136" t="str">
        <f t="shared" si="12"/>
        <v/>
      </c>
      <c r="K100" s="136"/>
      <c r="L100" s="136"/>
      <c r="M100" s="131" t="str">
        <f t="shared" si="13"/>
        <v/>
      </c>
      <c r="N100" s="131"/>
      <c r="O100" s="131"/>
    </row>
    <row r="101" spans="1:15" s="17" customFormat="1" ht="15" customHeight="1" x14ac:dyDescent="0.25">
      <c r="A101" s="109"/>
      <c r="B101" s="138" t="s">
        <v>161</v>
      </c>
      <c r="C101" s="138"/>
      <c r="D101" s="138"/>
      <c r="E101" s="138"/>
      <c r="F101" s="138"/>
      <c r="G101" s="135"/>
      <c r="H101" s="135"/>
      <c r="I101" s="135"/>
      <c r="J101" s="136" t="str">
        <f t="shared" si="12"/>
        <v/>
      </c>
      <c r="K101" s="136"/>
      <c r="L101" s="136"/>
      <c r="M101" s="131" t="str">
        <f t="shared" si="13"/>
        <v/>
      </c>
      <c r="N101" s="131"/>
      <c r="O101" s="131"/>
    </row>
    <row r="102" spans="1:15" s="17" customFormat="1" ht="15" customHeight="1" x14ac:dyDescent="0.25">
      <c r="A102" s="109"/>
      <c r="B102" s="138" t="s">
        <v>161</v>
      </c>
      <c r="C102" s="138"/>
      <c r="D102" s="138"/>
      <c r="E102" s="138"/>
      <c r="F102" s="138"/>
      <c r="G102" s="135"/>
      <c r="H102" s="135"/>
      <c r="I102" s="135"/>
      <c r="J102" s="136" t="str">
        <f t="shared" si="12"/>
        <v/>
      </c>
      <c r="K102" s="136"/>
      <c r="L102" s="136"/>
      <c r="M102" s="131" t="str">
        <f t="shared" si="13"/>
        <v/>
      </c>
      <c r="N102" s="131"/>
      <c r="O102" s="131"/>
    </row>
    <row r="103" spans="1:15" s="17" customFormat="1" ht="15" customHeight="1" x14ac:dyDescent="0.25">
      <c r="A103" s="104" t="s">
        <v>2</v>
      </c>
      <c r="B103" s="105"/>
      <c r="C103" s="105"/>
      <c r="D103" s="105"/>
      <c r="E103" s="105"/>
      <c r="F103" s="134"/>
      <c r="G103" s="106" t="str">
        <f>IF(SUM(G97:I102)=0,"",SUM(G97:I102))</f>
        <v/>
      </c>
      <c r="H103" s="106"/>
      <c r="I103" s="106"/>
      <c r="J103" s="107" t="str">
        <f>IF(SUM(J97:L102)=0,"",SUM(J97:L102))</f>
        <v/>
      </c>
      <c r="K103" s="107"/>
      <c r="L103" s="107"/>
      <c r="M103" s="132" t="str">
        <f>IF(SUM(M97:O102)=0,"",SUM(M97:O102))</f>
        <v/>
      </c>
      <c r="N103" s="132"/>
      <c r="O103" s="132"/>
    </row>
    <row r="104" spans="1:15" s="17" customFormat="1" ht="15" customHeight="1" x14ac:dyDescent="0.25">
      <c r="A104" s="141"/>
      <c r="B104" s="142"/>
      <c r="C104" s="142"/>
      <c r="D104" s="142"/>
      <c r="E104" s="142"/>
      <c r="F104" s="142"/>
      <c r="G104" s="142"/>
      <c r="H104" s="142"/>
      <c r="I104" s="142"/>
      <c r="J104" s="142"/>
      <c r="K104" s="142"/>
      <c r="L104" s="142"/>
      <c r="M104" s="142"/>
      <c r="N104" s="142"/>
      <c r="O104" s="142"/>
    </row>
    <row r="105" spans="1:15" s="17" customFormat="1" ht="15" customHeight="1" x14ac:dyDescent="0.25">
      <c r="A105" s="116" t="s">
        <v>29</v>
      </c>
      <c r="B105" s="140"/>
      <c r="C105" s="140"/>
      <c r="D105" s="140"/>
      <c r="E105" s="140"/>
      <c r="F105" s="140"/>
      <c r="G105" s="139" t="s">
        <v>22</v>
      </c>
      <c r="H105" s="139"/>
      <c r="I105" s="139"/>
      <c r="J105" s="114" t="s">
        <v>23</v>
      </c>
      <c r="K105" s="114"/>
      <c r="L105" s="114"/>
      <c r="M105" s="114" t="s">
        <v>3</v>
      </c>
      <c r="N105" s="114"/>
      <c r="O105" s="115"/>
    </row>
    <row r="106" spans="1:15" s="17" customFormat="1" ht="15" customHeight="1" x14ac:dyDescent="0.25">
      <c r="A106" s="109"/>
      <c r="B106" s="133" t="s">
        <v>83</v>
      </c>
      <c r="C106" s="133"/>
      <c r="D106" s="133"/>
      <c r="E106" s="133"/>
      <c r="F106" s="133"/>
      <c r="G106" s="135"/>
      <c r="H106" s="135"/>
      <c r="I106" s="135"/>
      <c r="J106" s="136" t="str">
        <f t="shared" ref="J106:J115" si="14">IF(G106="","",G106*12)</f>
        <v/>
      </c>
      <c r="K106" s="136"/>
      <c r="L106" s="136"/>
      <c r="M106" s="131" t="str">
        <f t="shared" ref="M106:M115" si="15">IF(G106="","",J106/$J$157)</f>
        <v/>
      </c>
      <c r="N106" s="131"/>
      <c r="O106" s="131"/>
    </row>
    <row r="107" spans="1:15" s="17" customFormat="1" ht="15" customHeight="1" x14ac:dyDescent="0.25">
      <c r="A107" s="109"/>
      <c r="B107" s="133" t="s">
        <v>56</v>
      </c>
      <c r="C107" s="133"/>
      <c r="D107" s="133"/>
      <c r="E107" s="133"/>
      <c r="F107" s="133"/>
      <c r="G107" s="135"/>
      <c r="H107" s="135"/>
      <c r="I107" s="135"/>
      <c r="J107" s="136" t="str">
        <f t="shared" si="14"/>
        <v/>
      </c>
      <c r="K107" s="136"/>
      <c r="L107" s="136"/>
      <c r="M107" s="131" t="str">
        <f t="shared" si="15"/>
        <v/>
      </c>
      <c r="N107" s="131"/>
      <c r="O107" s="131"/>
    </row>
    <row r="108" spans="1:15" s="17" customFormat="1" ht="15" customHeight="1" x14ac:dyDescent="0.25">
      <c r="A108" s="109"/>
      <c r="B108" s="133" t="s">
        <v>55</v>
      </c>
      <c r="C108" s="133"/>
      <c r="D108" s="133"/>
      <c r="E108" s="133"/>
      <c r="F108" s="133"/>
      <c r="G108" s="135"/>
      <c r="H108" s="135"/>
      <c r="I108" s="135"/>
      <c r="J108" s="136" t="str">
        <f t="shared" si="14"/>
        <v/>
      </c>
      <c r="K108" s="136"/>
      <c r="L108" s="136"/>
      <c r="M108" s="131" t="str">
        <f t="shared" si="15"/>
        <v/>
      </c>
      <c r="N108" s="131"/>
      <c r="O108" s="131"/>
    </row>
    <row r="109" spans="1:15" s="17" customFormat="1" ht="15" customHeight="1" x14ac:dyDescent="0.25">
      <c r="A109" s="109"/>
      <c r="B109" s="133" t="s">
        <v>58</v>
      </c>
      <c r="C109" s="133"/>
      <c r="D109" s="133"/>
      <c r="E109" s="133"/>
      <c r="F109" s="133"/>
      <c r="G109" s="135"/>
      <c r="H109" s="135"/>
      <c r="I109" s="135"/>
      <c r="J109" s="136" t="str">
        <f t="shared" si="14"/>
        <v/>
      </c>
      <c r="K109" s="136"/>
      <c r="L109" s="136"/>
      <c r="M109" s="131" t="str">
        <f t="shared" si="15"/>
        <v/>
      </c>
      <c r="N109" s="131"/>
      <c r="O109" s="131"/>
    </row>
    <row r="110" spans="1:15" s="17" customFormat="1" ht="15" customHeight="1" x14ac:dyDescent="0.25">
      <c r="A110" s="109"/>
      <c r="B110" s="133" t="s">
        <v>84</v>
      </c>
      <c r="C110" s="133"/>
      <c r="D110" s="133"/>
      <c r="E110" s="133"/>
      <c r="F110" s="133"/>
      <c r="G110" s="135"/>
      <c r="H110" s="135"/>
      <c r="I110" s="135"/>
      <c r="J110" s="136" t="str">
        <f t="shared" si="14"/>
        <v/>
      </c>
      <c r="K110" s="136"/>
      <c r="L110" s="136"/>
      <c r="M110" s="131" t="str">
        <f t="shared" si="15"/>
        <v/>
      </c>
      <c r="N110" s="131"/>
      <c r="O110" s="131"/>
    </row>
    <row r="111" spans="1:15" s="17" customFormat="1" ht="15" customHeight="1" x14ac:dyDescent="0.25">
      <c r="A111" s="109"/>
      <c r="B111" s="133" t="s">
        <v>59</v>
      </c>
      <c r="C111" s="133"/>
      <c r="D111" s="133"/>
      <c r="E111" s="133"/>
      <c r="F111" s="133"/>
      <c r="G111" s="135"/>
      <c r="H111" s="135"/>
      <c r="I111" s="135"/>
      <c r="J111" s="136" t="str">
        <f t="shared" si="14"/>
        <v/>
      </c>
      <c r="K111" s="136"/>
      <c r="L111" s="136"/>
      <c r="M111" s="131" t="str">
        <f t="shared" si="15"/>
        <v/>
      </c>
      <c r="N111" s="131"/>
      <c r="O111" s="131"/>
    </row>
    <row r="112" spans="1:15" s="17" customFormat="1" ht="15" customHeight="1" x14ac:dyDescent="0.25">
      <c r="A112" s="109"/>
      <c r="B112" s="133" t="s">
        <v>57</v>
      </c>
      <c r="C112" s="133"/>
      <c r="D112" s="133"/>
      <c r="E112" s="133"/>
      <c r="F112" s="133"/>
      <c r="G112" s="135"/>
      <c r="H112" s="135"/>
      <c r="I112" s="135"/>
      <c r="J112" s="136" t="str">
        <f t="shared" si="14"/>
        <v/>
      </c>
      <c r="K112" s="136"/>
      <c r="L112" s="136"/>
      <c r="M112" s="131" t="str">
        <f t="shared" si="15"/>
        <v/>
      </c>
      <c r="N112" s="131"/>
      <c r="O112" s="131"/>
    </row>
    <row r="113" spans="1:15" s="17" customFormat="1" ht="15" customHeight="1" x14ac:dyDescent="0.25">
      <c r="A113" s="109"/>
      <c r="B113" s="138" t="s">
        <v>161</v>
      </c>
      <c r="C113" s="138"/>
      <c r="D113" s="138"/>
      <c r="E113" s="138"/>
      <c r="F113" s="138"/>
      <c r="G113" s="135"/>
      <c r="H113" s="135"/>
      <c r="I113" s="135"/>
      <c r="J113" s="136" t="str">
        <f t="shared" si="14"/>
        <v/>
      </c>
      <c r="K113" s="136"/>
      <c r="L113" s="136"/>
      <c r="M113" s="131" t="str">
        <f t="shared" si="15"/>
        <v/>
      </c>
      <c r="N113" s="131"/>
      <c r="O113" s="131"/>
    </row>
    <row r="114" spans="1:15" s="17" customFormat="1" ht="15" customHeight="1" x14ac:dyDescent="0.25">
      <c r="A114" s="109"/>
      <c r="B114" s="138" t="s">
        <v>161</v>
      </c>
      <c r="C114" s="138"/>
      <c r="D114" s="138"/>
      <c r="E114" s="138"/>
      <c r="F114" s="138"/>
      <c r="G114" s="135"/>
      <c r="H114" s="135"/>
      <c r="I114" s="135"/>
      <c r="J114" s="136" t="str">
        <f>IF(G114="","",G114*12)</f>
        <v/>
      </c>
      <c r="K114" s="136"/>
      <c r="L114" s="136"/>
      <c r="M114" s="131" t="str">
        <f>IF(G114="","",J114/$J$157)</f>
        <v/>
      </c>
      <c r="N114" s="131"/>
      <c r="O114" s="131"/>
    </row>
    <row r="115" spans="1:15" s="17" customFormat="1" ht="15" customHeight="1" x14ac:dyDescent="0.25">
      <c r="A115" s="109"/>
      <c r="B115" s="138" t="s">
        <v>161</v>
      </c>
      <c r="C115" s="138"/>
      <c r="D115" s="138"/>
      <c r="E115" s="138"/>
      <c r="F115" s="138"/>
      <c r="G115" s="135"/>
      <c r="H115" s="135"/>
      <c r="I115" s="135"/>
      <c r="J115" s="136" t="str">
        <f t="shared" si="14"/>
        <v/>
      </c>
      <c r="K115" s="136"/>
      <c r="L115" s="136"/>
      <c r="M115" s="131" t="str">
        <f t="shared" si="15"/>
        <v/>
      </c>
      <c r="N115" s="131"/>
      <c r="O115" s="131"/>
    </row>
    <row r="116" spans="1:15" s="17" customFormat="1" ht="15" customHeight="1" x14ac:dyDescent="0.25">
      <c r="A116" s="104" t="s">
        <v>2</v>
      </c>
      <c r="B116" s="105"/>
      <c r="C116" s="105"/>
      <c r="D116" s="105"/>
      <c r="E116" s="105"/>
      <c r="F116" s="134"/>
      <c r="G116" s="106" t="str">
        <f>IF(SUM(G106:I115)=0,"",SUM(G106:I115))</f>
        <v/>
      </c>
      <c r="H116" s="106"/>
      <c r="I116" s="106"/>
      <c r="J116" s="107" t="str">
        <f>IF(SUM(J106:L115)=0,"",SUM(J106:L115))</f>
        <v/>
      </c>
      <c r="K116" s="107"/>
      <c r="L116" s="107"/>
      <c r="M116" s="132" t="str">
        <f>IF(SUM(M106:O115)=0,"",SUM(M106:O115))</f>
        <v/>
      </c>
      <c r="N116" s="132"/>
      <c r="O116" s="132"/>
    </row>
    <row r="117" spans="1:15" s="17" customFormat="1" ht="15" customHeight="1" x14ac:dyDescent="0.25">
      <c r="A117" s="141"/>
      <c r="B117" s="142"/>
      <c r="C117" s="142"/>
      <c r="D117" s="142"/>
      <c r="E117" s="142"/>
      <c r="F117" s="142"/>
      <c r="G117" s="142"/>
      <c r="H117" s="142"/>
      <c r="I117" s="142"/>
      <c r="J117" s="142"/>
      <c r="K117" s="142"/>
      <c r="L117" s="142"/>
      <c r="M117" s="142"/>
      <c r="N117" s="142"/>
      <c r="O117" s="142"/>
    </row>
    <row r="118" spans="1:15" s="17" customFormat="1" ht="15" customHeight="1" x14ac:dyDescent="0.25">
      <c r="A118" s="116" t="s">
        <v>87</v>
      </c>
      <c r="B118" s="140"/>
      <c r="C118" s="140"/>
      <c r="D118" s="140"/>
      <c r="E118" s="140"/>
      <c r="F118" s="140"/>
      <c r="G118" s="139" t="s">
        <v>22</v>
      </c>
      <c r="H118" s="139"/>
      <c r="I118" s="139"/>
      <c r="J118" s="114" t="s">
        <v>23</v>
      </c>
      <c r="K118" s="114"/>
      <c r="L118" s="114"/>
      <c r="M118" s="114" t="s">
        <v>3</v>
      </c>
      <c r="N118" s="114"/>
      <c r="O118" s="115"/>
    </row>
    <row r="119" spans="1:15" s="17" customFormat="1" ht="15" customHeight="1" x14ac:dyDescent="0.25">
      <c r="A119" s="109"/>
      <c r="B119" s="133" t="s">
        <v>105</v>
      </c>
      <c r="C119" s="133"/>
      <c r="D119" s="133"/>
      <c r="E119" s="133"/>
      <c r="F119" s="133"/>
      <c r="G119" s="135"/>
      <c r="H119" s="135"/>
      <c r="I119" s="135"/>
      <c r="J119" s="136" t="str">
        <f>IF(G119="","",G119*12)</f>
        <v/>
      </c>
      <c r="K119" s="136"/>
      <c r="L119" s="136"/>
      <c r="M119" s="131" t="str">
        <f>IF(G119="","",J119/$J$157)</f>
        <v/>
      </c>
      <c r="N119" s="131"/>
      <c r="O119" s="131"/>
    </row>
    <row r="120" spans="1:15" s="17" customFormat="1" ht="15" customHeight="1" x14ac:dyDescent="0.25">
      <c r="A120" s="109"/>
      <c r="B120" s="133" t="s">
        <v>106</v>
      </c>
      <c r="C120" s="133"/>
      <c r="D120" s="133"/>
      <c r="E120" s="133"/>
      <c r="F120" s="133"/>
      <c r="G120" s="135"/>
      <c r="H120" s="135"/>
      <c r="I120" s="135"/>
      <c r="J120" s="136" t="str">
        <f>IF(G120="","",G120*12)</f>
        <v/>
      </c>
      <c r="K120" s="136"/>
      <c r="L120" s="136"/>
      <c r="M120" s="131" t="str">
        <f>IF(G120="","",J120/$J$157)</f>
        <v/>
      </c>
      <c r="N120" s="131"/>
      <c r="O120" s="131"/>
    </row>
    <row r="121" spans="1:15" s="17" customFormat="1" ht="15" customHeight="1" x14ac:dyDescent="0.25">
      <c r="A121" s="109"/>
      <c r="B121" s="138" t="s">
        <v>161</v>
      </c>
      <c r="C121" s="138"/>
      <c r="D121" s="138"/>
      <c r="E121" s="138"/>
      <c r="F121" s="138"/>
      <c r="G121" s="135"/>
      <c r="H121" s="135"/>
      <c r="I121" s="135"/>
      <c r="J121" s="136" t="str">
        <f>IF(G121="","",G121*12)</f>
        <v/>
      </c>
      <c r="K121" s="136"/>
      <c r="L121" s="136"/>
      <c r="M121" s="131" t="str">
        <f>IF(G121="","",J121/$J$157)</f>
        <v/>
      </c>
      <c r="N121" s="131"/>
      <c r="O121" s="131"/>
    </row>
    <row r="122" spans="1:15" s="17" customFormat="1" ht="15" customHeight="1" x14ac:dyDescent="0.25">
      <c r="A122" s="109"/>
      <c r="B122" s="138" t="s">
        <v>161</v>
      </c>
      <c r="C122" s="138"/>
      <c r="D122" s="138"/>
      <c r="E122" s="138"/>
      <c r="F122" s="138"/>
      <c r="G122" s="135"/>
      <c r="H122" s="135"/>
      <c r="I122" s="135"/>
      <c r="J122" s="136" t="str">
        <f>IF(G122="","",G122*12)</f>
        <v/>
      </c>
      <c r="K122" s="136"/>
      <c r="L122" s="136"/>
      <c r="M122" s="131" t="str">
        <f>IF(G122="","",J122/$J$157)</f>
        <v/>
      </c>
      <c r="N122" s="131"/>
      <c r="O122" s="131"/>
    </row>
    <row r="123" spans="1:15" s="17" customFormat="1" ht="15" customHeight="1" x14ac:dyDescent="0.25">
      <c r="A123" s="109"/>
      <c r="B123" s="138" t="s">
        <v>161</v>
      </c>
      <c r="C123" s="138"/>
      <c r="D123" s="138"/>
      <c r="E123" s="138"/>
      <c r="F123" s="138"/>
      <c r="G123" s="135"/>
      <c r="H123" s="135"/>
      <c r="I123" s="135"/>
      <c r="J123" s="136" t="str">
        <f>IF(G123="","",G123*12)</f>
        <v/>
      </c>
      <c r="K123" s="136"/>
      <c r="L123" s="136"/>
      <c r="M123" s="131" t="str">
        <f>IF(G123="","",J123/$J$157)</f>
        <v/>
      </c>
      <c r="N123" s="131"/>
      <c r="O123" s="131"/>
    </row>
    <row r="124" spans="1:15" s="17" customFormat="1" ht="15" customHeight="1" x14ac:dyDescent="0.25">
      <c r="A124" s="104" t="s">
        <v>2</v>
      </c>
      <c r="B124" s="105"/>
      <c r="C124" s="105"/>
      <c r="D124" s="105"/>
      <c r="E124" s="105"/>
      <c r="F124" s="134"/>
      <c r="G124" s="106" t="str">
        <f>IF(SUM(G119:I123)=0,"",SUM(G119:I123))</f>
        <v/>
      </c>
      <c r="H124" s="106"/>
      <c r="I124" s="106"/>
      <c r="J124" s="107" t="str">
        <f>IF(SUM(J119:L123)=0,"",SUM(J119:L123))</f>
        <v/>
      </c>
      <c r="K124" s="107"/>
      <c r="L124" s="107"/>
      <c r="M124" s="132" t="str">
        <f>IF(SUM(M119:O123)=0,"",SUM(M119:O123))</f>
        <v/>
      </c>
      <c r="N124" s="132"/>
      <c r="O124" s="132"/>
    </row>
    <row r="125" spans="1:15" s="18" customFormat="1" ht="15" customHeight="1" x14ac:dyDescent="0.25">
      <c r="A125" s="141"/>
      <c r="B125" s="142"/>
      <c r="C125" s="142"/>
      <c r="D125" s="142"/>
      <c r="E125" s="142"/>
      <c r="F125" s="142"/>
      <c r="G125" s="142"/>
      <c r="H125" s="142"/>
      <c r="I125" s="142"/>
      <c r="J125" s="142"/>
      <c r="K125" s="142"/>
      <c r="L125" s="142"/>
      <c r="M125" s="142"/>
      <c r="N125" s="142"/>
      <c r="O125" s="142"/>
    </row>
    <row r="126" spans="1:15" s="17" customFormat="1" ht="15" customHeight="1" x14ac:dyDescent="0.25">
      <c r="A126" s="116" t="s">
        <v>15</v>
      </c>
      <c r="B126" s="140"/>
      <c r="C126" s="140"/>
      <c r="D126" s="140"/>
      <c r="E126" s="140"/>
      <c r="F126" s="140"/>
      <c r="G126" s="139" t="s">
        <v>22</v>
      </c>
      <c r="H126" s="139"/>
      <c r="I126" s="139"/>
      <c r="J126" s="114" t="s">
        <v>23</v>
      </c>
      <c r="K126" s="114"/>
      <c r="L126" s="114"/>
      <c r="M126" s="114" t="s">
        <v>3</v>
      </c>
      <c r="N126" s="114"/>
      <c r="O126" s="115"/>
    </row>
    <row r="127" spans="1:15" s="17" customFormat="1" ht="15" customHeight="1" x14ac:dyDescent="0.25">
      <c r="A127" s="109"/>
      <c r="B127" s="133" t="s">
        <v>47</v>
      </c>
      <c r="C127" s="133"/>
      <c r="D127" s="133"/>
      <c r="E127" s="133"/>
      <c r="F127" s="133"/>
      <c r="G127" s="135"/>
      <c r="H127" s="135"/>
      <c r="I127" s="135"/>
      <c r="J127" s="136" t="str">
        <f t="shared" ref="J127:J138" si="16">IF(G127="","",G127*12)</f>
        <v/>
      </c>
      <c r="K127" s="136"/>
      <c r="L127" s="136"/>
      <c r="M127" s="131" t="str">
        <f t="shared" ref="M127:M138" si="17">IF(G127="","",J127/$J$157)</f>
        <v/>
      </c>
      <c r="N127" s="131"/>
      <c r="O127" s="131"/>
    </row>
    <row r="128" spans="1:15" s="17" customFormat="1" ht="15" customHeight="1" x14ac:dyDescent="0.25">
      <c r="A128" s="109"/>
      <c r="B128" s="133" t="s">
        <v>60</v>
      </c>
      <c r="C128" s="133"/>
      <c r="D128" s="133"/>
      <c r="E128" s="133"/>
      <c r="F128" s="133"/>
      <c r="G128" s="135"/>
      <c r="H128" s="135"/>
      <c r="I128" s="135"/>
      <c r="J128" s="136" t="str">
        <f t="shared" si="16"/>
        <v/>
      </c>
      <c r="K128" s="136"/>
      <c r="L128" s="136"/>
      <c r="M128" s="131" t="str">
        <f t="shared" si="17"/>
        <v/>
      </c>
      <c r="N128" s="131"/>
      <c r="O128" s="131"/>
    </row>
    <row r="129" spans="1:15" s="17" customFormat="1" ht="15" customHeight="1" x14ac:dyDescent="0.25">
      <c r="A129" s="109"/>
      <c r="B129" s="133" t="s">
        <v>103</v>
      </c>
      <c r="C129" s="133"/>
      <c r="D129" s="133"/>
      <c r="E129" s="133"/>
      <c r="F129" s="133"/>
      <c r="G129" s="135"/>
      <c r="H129" s="135"/>
      <c r="I129" s="135"/>
      <c r="J129" s="136" t="str">
        <f t="shared" si="16"/>
        <v/>
      </c>
      <c r="K129" s="136"/>
      <c r="L129" s="136"/>
      <c r="M129" s="131" t="str">
        <f t="shared" si="17"/>
        <v/>
      </c>
      <c r="N129" s="131"/>
      <c r="O129" s="131"/>
    </row>
    <row r="130" spans="1:15" s="17" customFormat="1" ht="15" customHeight="1" x14ac:dyDescent="0.25">
      <c r="A130" s="109"/>
      <c r="B130" s="133" t="s">
        <v>104</v>
      </c>
      <c r="C130" s="133"/>
      <c r="D130" s="133"/>
      <c r="E130" s="133"/>
      <c r="F130" s="133"/>
      <c r="G130" s="135"/>
      <c r="H130" s="135"/>
      <c r="I130" s="135"/>
      <c r="J130" s="136" t="str">
        <f t="shared" si="16"/>
        <v/>
      </c>
      <c r="K130" s="136"/>
      <c r="L130" s="136"/>
      <c r="M130" s="131" t="str">
        <f t="shared" si="17"/>
        <v/>
      </c>
      <c r="N130" s="131"/>
      <c r="O130" s="131"/>
    </row>
    <row r="131" spans="1:15" s="17" customFormat="1" ht="15" customHeight="1" x14ac:dyDescent="0.25">
      <c r="A131" s="109"/>
      <c r="B131" s="133" t="s">
        <v>8</v>
      </c>
      <c r="C131" s="133"/>
      <c r="D131" s="133"/>
      <c r="E131" s="133"/>
      <c r="F131" s="133"/>
      <c r="G131" s="135"/>
      <c r="H131" s="135"/>
      <c r="I131" s="135"/>
      <c r="J131" s="136" t="str">
        <f t="shared" si="16"/>
        <v/>
      </c>
      <c r="K131" s="136"/>
      <c r="L131" s="136"/>
      <c r="M131" s="131" t="str">
        <f t="shared" si="17"/>
        <v/>
      </c>
      <c r="N131" s="131"/>
      <c r="O131" s="131"/>
    </row>
    <row r="132" spans="1:15" s="17" customFormat="1" ht="15" customHeight="1" x14ac:dyDescent="0.25">
      <c r="A132" s="109"/>
      <c r="B132" s="133" t="s">
        <v>25</v>
      </c>
      <c r="C132" s="133"/>
      <c r="D132" s="133"/>
      <c r="E132" s="133"/>
      <c r="F132" s="133"/>
      <c r="G132" s="135"/>
      <c r="H132" s="135"/>
      <c r="I132" s="135"/>
      <c r="J132" s="136" t="str">
        <f t="shared" si="16"/>
        <v/>
      </c>
      <c r="K132" s="136"/>
      <c r="L132" s="136"/>
      <c r="M132" s="131" t="str">
        <f t="shared" si="17"/>
        <v/>
      </c>
      <c r="N132" s="131"/>
      <c r="O132" s="131"/>
    </row>
    <row r="133" spans="1:15" s="17" customFormat="1" ht="15" customHeight="1" x14ac:dyDescent="0.25">
      <c r="A133" s="109"/>
      <c r="B133" s="133" t="s">
        <v>51</v>
      </c>
      <c r="C133" s="133"/>
      <c r="D133" s="133"/>
      <c r="E133" s="133"/>
      <c r="F133" s="133"/>
      <c r="G133" s="135"/>
      <c r="H133" s="135"/>
      <c r="I133" s="135"/>
      <c r="J133" s="136" t="str">
        <f t="shared" si="16"/>
        <v/>
      </c>
      <c r="K133" s="136"/>
      <c r="L133" s="136"/>
      <c r="M133" s="131" t="str">
        <f t="shared" si="17"/>
        <v/>
      </c>
      <c r="N133" s="131"/>
      <c r="O133" s="131"/>
    </row>
    <row r="134" spans="1:15" s="17" customFormat="1" ht="15" customHeight="1" x14ac:dyDescent="0.25">
      <c r="A134" s="109"/>
      <c r="B134" s="138" t="s">
        <v>161</v>
      </c>
      <c r="C134" s="138"/>
      <c r="D134" s="138"/>
      <c r="E134" s="138"/>
      <c r="F134" s="138"/>
      <c r="G134" s="135"/>
      <c r="H134" s="135"/>
      <c r="I134" s="135"/>
      <c r="J134" s="136" t="str">
        <f t="shared" si="16"/>
        <v/>
      </c>
      <c r="K134" s="136"/>
      <c r="L134" s="136"/>
      <c r="M134" s="131" t="str">
        <f t="shared" si="17"/>
        <v/>
      </c>
      <c r="N134" s="131"/>
      <c r="O134" s="131"/>
    </row>
    <row r="135" spans="1:15" s="17" customFormat="1" ht="15" customHeight="1" x14ac:dyDescent="0.25">
      <c r="A135" s="109"/>
      <c r="B135" s="138" t="s">
        <v>161</v>
      </c>
      <c r="C135" s="138"/>
      <c r="D135" s="138"/>
      <c r="E135" s="138"/>
      <c r="F135" s="138"/>
      <c r="G135" s="135"/>
      <c r="H135" s="135"/>
      <c r="I135" s="135"/>
      <c r="J135" s="136" t="str">
        <f t="shared" si="16"/>
        <v/>
      </c>
      <c r="K135" s="136"/>
      <c r="L135" s="136"/>
      <c r="M135" s="131" t="str">
        <f t="shared" si="17"/>
        <v/>
      </c>
      <c r="N135" s="131"/>
      <c r="O135" s="131"/>
    </row>
    <row r="136" spans="1:15" s="17" customFormat="1" ht="15" customHeight="1" x14ac:dyDescent="0.25">
      <c r="A136" s="109"/>
      <c r="B136" s="138" t="s">
        <v>161</v>
      </c>
      <c r="C136" s="138"/>
      <c r="D136" s="138"/>
      <c r="E136" s="138"/>
      <c r="F136" s="138"/>
      <c r="G136" s="135"/>
      <c r="H136" s="135"/>
      <c r="I136" s="135"/>
      <c r="J136" s="136" t="str">
        <f t="shared" si="16"/>
        <v/>
      </c>
      <c r="K136" s="136"/>
      <c r="L136" s="136"/>
      <c r="M136" s="131" t="str">
        <f t="shared" si="17"/>
        <v/>
      </c>
      <c r="N136" s="131"/>
      <c r="O136" s="131"/>
    </row>
    <row r="137" spans="1:15" s="17" customFormat="1" ht="15" customHeight="1" x14ac:dyDescent="0.25">
      <c r="A137" s="109"/>
      <c r="B137" s="138" t="s">
        <v>161</v>
      </c>
      <c r="C137" s="138"/>
      <c r="D137" s="138"/>
      <c r="E137" s="138"/>
      <c r="F137" s="138"/>
      <c r="G137" s="135"/>
      <c r="H137" s="135"/>
      <c r="I137" s="135"/>
      <c r="J137" s="136" t="str">
        <f t="shared" si="16"/>
        <v/>
      </c>
      <c r="K137" s="136"/>
      <c r="L137" s="136"/>
      <c r="M137" s="131" t="str">
        <f t="shared" si="17"/>
        <v/>
      </c>
      <c r="N137" s="131"/>
      <c r="O137" s="131"/>
    </row>
    <row r="138" spans="1:15" s="17" customFormat="1" ht="15" customHeight="1" x14ac:dyDescent="0.25">
      <c r="A138" s="109"/>
      <c r="B138" s="138" t="s">
        <v>161</v>
      </c>
      <c r="C138" s="138"/>
      <c r="D138" s="138"/>
      <c r="E138" s="138"/>
      <c r="F138" s="138"/>
      <c r="G138" s="135"/>
      <c r="H138" s="135"/>
      <c r="I138" s="135"/>
      <c r="J138" s="136" t="str">
        <f t="shared" si="16"/>
        <v/>
      </c>
      <c r="K138" s="136"/>
      <c r="L138" s="136"/>
      <c r="M138" s="131" t="str">
        <f t="shared" si="17"/>
        <v/>
      </c>
      <c r="N138" s="131"/>
      <c r="O138" s="131"/>
    </row>
    <row r="139" spans="1:15" s="17" customFormat="1" ht="15" customHeight="1" x14ac:dyDescent="0.25">
      <c r="A139" s="104" t="s">
        <v>2</v>
      </c>
      <c r="B139" s="105"/>
      <c r="C139" s="105"/>
      <c r="D139" s="105"/>
      <c r="E139" s="105"/>
      <c r="F139" s="105"/>
      <c r="G139" s="106" t="str">
        <f>IF(SUM(G127:I138)=0,"",SUM(G127:I138))</f>
        <v/>
      </c>
      <c r="H139" s="106"/>
      <c r="I139" s="106"/>
      <c r="J139" s="107" t="str">
        <f>IF(SUM(J127:L138)=0,"",SUM(J127:L138))</f>
        <v/>
      </c>
      <c r="K139" s="107"/>
      <c r="L139" s="107"/>
      <c r="M139" s="132" t="str">
        <f>IF(SUM(M127:O138)=0,"",SUM(M127:O138))</f>
        <v/>
      </c>
      <c r="N139" s="132"/>
      <c r="O139" s="132"/>
    </row>
    <row r="140" spans="1:15" s="17" customFormat="1" ht="15" customHeight="1" x14ac:dyDescent="0.25">
      <c r="A140" s="141"/>
      <c r="B140" s="142"/>
      <c r="C140" s="142"/>
      <c r="D140" s="142"/>
      <c r="E140" s="142"/>
      <c r="F140" s="142"/>
      <c r="G140" s="142"/>
      <c r="H140" s="142"/>
      <c r="I140" s="142"/>
      <c r="J140" s="142"/>
      <c r="K140" s="142"/>
      <c r="L140" s="142"/>
      <c r="M140" s="142"/>
      <c r="N140" s="142"/>
      <c r="O140" s="142"/>
    </row>
    <row r="141" spans="1:15" s="17" customFormat="1" ht="15" customHeight="1" x14ac:dyDescent="0.25">
      <c r="A141" s="116" t="s">
        <v>132</v>
      </c>
      <c r="B141" s="117"/>
      <c r="C141" s="117"/>
      <c r="D141" s="117"/>
      <c r="E141" s="117"/>
      <c r="F141" s="117"/>
      <c r="G141" s="139" t="s">
        <v>22</v>
      </c>
      <c r="H141" s="139"/>
      <c r="I141" s="139"/>
      <c r="J141" s="114" t="s">
        <v>23</v>
      </c>
      <c r="K141" s="114"/>
      <c r="L141" s="114"/>
      <c r="M141" s="114" t="s">
        <v>3</v>
      </c>
      <c r="N141" s="114"/>
      <c r="O141" s="115"/>
    </row>
    <row r="142" spans="1:15" s="17" customFormat="1" ht="15" customHeight="1" x14ac:dyDescent="0.25">
      <c r="A142" s="137"/>
      <c r="B142" s="133" t="str">
        <f>Fixkosten!A5</f>
        <v>Geschäfts- und Raumkosten (Gebäude/Lokal/Büro)</v>
      </c>
      <c r="C142" s="133"/>
      <c r="D142" s="133"/>
      <c r="E142" s="133"/>
      <c r="F142" s="133"/>
      <c r="G142" s="106" t="str">
        <f>IF(G14="","",G14)</f>
        <v/>
      </c>
      <c r="H142" s="106"/>
      <c r="I142" s="106"/>
      <c r="J142" s="107" t="str">
        <f>IF(J14="","",J14)</f>
        <v/>
      </c>
      <c r="K142" s="107"/>
      <c r="L142" s="107"/>
      <c r="M142" s="132" t="str">
        <f>IF(M14="","",M14)</f>
        <v/>
      </c>
      <c r="N142" s="132"/>
      <c r="O142" s="132"/>
    </row>
    <row r="143" spans="1:15" s="17" customFormat="1" ht="15" customHeight="1" x14ac:dyDescent="0.25">
      <c r="A143" s="137"/>
      <c r="B143" s="133" t="str">
        <f>Fixkosten!A16</f>
        <v>Leasing (ohne Kfz)</v>
      </c>
      <c r="C143" s="133"/>
      <c r="D143" s="133"/>
      <c r="E143" s="133"/>
      <c r="F143" s="133"/>
      <c r="G143" s="106" t="str">
        <f>IF(G23="","",G23)</f>
        <v/>
      </c>
      <c r="H143" s="106"/>
      <c r="I143" s="106"/>
      <c r="J143" s="107" t="str">
        <f>IF(J23="","",J23)</f>
        <v/>
      </c>
      <c r="K143" s="107"/>
      <c r="L143" s="107"/>
      <c r="M143" s="132" t="str">
        <f>IF(M23="","",M23)</f>
        <v/>
      </c>
      <c r="N143" s="132"/>
      <c r="O143" s="132"/>
    </row>
    <row r="144" spans="1:15" s="17" customFormat="1" ht="15" customHeight="1" x14ac:dyDescent="0.25">
      <c r="A144" s="137"/>
      <c r="B144" s="133" t="str">
        <f>Fixkosten!A25</f>
        <v>Sozialversicherung der gewerblichen Wirtschaft</v>
      </c>
      <c r="C144" s="133"/>
      <c r="D144" s="133"/>
      <c r="E144" s="133"/>
      <c r="F144" s="133"/>
      <c r="G144" s="106">
        <f>IF(G28="","",G28)</f>
        <v>159.91999999999999</v>
      </c>
      <c r="H144" s="106"/>
      <c r="I144" s="106"/>
      <c r="J144" s="107">
        <f>IF(J28="","",J28)</f>
        <v>1919.1599999999999</v>
      </c>
      <c r="K144" s="107"/>
      <c r="L144" s="107"/>
      <c r="M144" s="132">
        <f>IF(M28="","",M28)</f>
        <v>1</v>
      </c>
      <c r="N144" s="132"/>
      <c r="O144" s="132"/>
    </row>
    <row r="145" spans="1:15" s="17" customFormat="1" ht="15" customHeight="1" x14ac:dyDescent="0.25">
      <c r="A145" s="137"/>
      <c r="B145" s="133" t="str">
        <f>Fixkosten!A30</f>
        <v>Personalkosten (Löhne und Gehälter)</v>
      </c>
      <c r="C145" s="133"/>
      <c r="D145" s="133"/>
      <c r="E145" s="133"/>
      <c r="F145" s="133"/>
      <c r="G145" s="106" t="str">
        <f>IF(G33="","",G33)</f>
        <v/>
      </c>
      <c r="H145" s="106"/>
      <c r="I145" s="106"/>
      <c r="J145" s="107" t="str">
        <f>IF(J33="","",J33)</f>
        <v/>
      </c>
      <c r="K145" s="107"/>
      <c r="L145" s="107"/>
      <c r="M145" s="132" t="str">
        <f>IF(M33="","",M33)</f>
        <v/>
      </c>
      <c r="N145" s="132"/>
      <c r="O145" s="132"/>
    </row>
    <row r="146" spans="1:15" s="17" customFormat="1" ht="15" customHeight="1" x14ac:dyDescent="0.25">
      <c r="A146" s="137"/>
      <c r="B146" s="133" t="str">
        <f>Fixkosten!A35</f>
        <v>KFZ-Kosten</v>
      </c>
      <c r="C146" s="133"/>
      <c r="D146" s="133"/>
      <c r="E146" s="133"/>
      <c r="F146" s="133"/>
      <c r="G146" s="106" t="str">
        <f>IF(G38="","",G38)</f>
        <v/>
      </c>
      <c r="H146" s="106"/>
      <c r="I146" s="106"/>
      <c r="J146" s="107" t="str">
        <f>IF(J38="","",J38)</f>
        <v/>
      </c>
      <c r="K146" s="107"/>
      <c r="L146" s="107"/>
      <c r="M146" s="132" t="str">
        <f>IF(M38="","",M38)</f>
        <v/>
      </c>
      <c r="N146" s="132"/>
      <c r="O146" s="132"/>
    </row>
    <row r="147" spans="1:15" s="17" customFormat="1" ht="15" customHeight="1" x14ac:dyDescent="0.25">
      <c r="A147" s="137"/>
      <c r="B147" s="133" t="str">
        <f>Fixkosten!A40</f>
        <v>Kredite (ohne KFZ)</v>
      </c>
      <c r="C147" s="133"/>
      <c r="D147" s="133"/>
      <c r="E147" s="133"/>
      <c r="F147" s="133"/>
      <c r="G147" s="106" t="str">
        <f>IF(G49="","",G49)</f>
        <v/>
      </c>
      <c r="H147" s="106"/>
      <c r="I147" s="106"/>
      <c r="J147" s="107" t="str">
        <f>IF(J49="","",J49)</f>
        <v/>
      </c>
      <c r="K147" s="107"/>
      <c r="L147" s="107"/>
      <c r="M147" s="132" t="str">
        <f>IF(M49="","",M49)</f>
        <v/>
      </c>
      <c r="N147" s="132"/>
      <c r="O147" s="132"/>
    </row>
    <row r="148" spans="1:15" s="17" customFormat="1" ht="15" customHeight="1" x14ac:dyDescent="0.25">
      <c r="A148" s="137"/>
      <c r="B148" s="133" t="str">
        <f>Fixkosten!A51</f>
        <v>Instandhaltung/Wartung/Reparaturen (ohne KFZ)</v>
      </c>
      <c r="C148" s="133"/>
      <c r="D148" s="133"/>
      <c r="E148" s="133"/>
      <c r="F148" s="133"/>
      <c r="G148" s="106" t="str">
        <f>IF(G59="","",G59)</f>
        <v/>
      </c>
      <c r="H148" s="106"/>
      <c r="I148" s="106"/>
      <c r="J148" s="107" t="str">
        <f>IF(J59="","",J59)</f>
        <v/>
      </c>
      <c r="K148" s="107"/>
      <c r="L148" s="107"/>
      <c r="M148" s="132" t="str">
        <f>IF(M59="","",M59)</f>
        <v/>
      </c>
      <c r="N148" s="132"/>
      <c r="O148" s="132"/>
    </row>
    <row r="149" spans="1:15" s="17" customFormat="1" ht="15" customHeight="1" x14ac:dyDescent="0.25">
      <c r="A149" s="137"/>
      <c r="B149" s="133" t="str">
        <f>Fixkosten!A61</f>
        <v>Abschreibungen</v>
      </c>
      <c r="C149" s="133"/>
      <c r="D149" s="133"/>
      <c r="E149" s="133"/>
      <c r="F149" s="133"/>
      <c r="G149" s="106" t="str">
        <f>IF(G64="","",G64)</f>
        <v/>
      </c>
      <c r="H149" s="106"/>
      <c r="I149" s="106"/>
      <c r="J149" s="107" t="str">
        <f>IF(J64="","",J64)</f>
        <v/>
      </c>
      <c r="K149" s="107"/>
      <c r="L149" s="107"/>
      <c r="M149" s="132" t="str">
        <f>IF(M64="","",M64)</f>
        <v/>
      </c>
      <c r="N149" s="132"/>
      <c r="O149" s="132"/>
    </row>
    <row r="150" spans="1:15" s="17" customFormat="1" ht="15" customHeight="1" x14ac:dyDescent="0.25">
      <c r="A150" s="137"/>
      <c r="B150" s="133" t="str">
        <f>Fixkosten!A66</f>
        <v>Versicherungen (ohne KFZ, ohne Sozialversicherung)</v>
      </c>
      <c r="C150" s="133"/>
      <c r="D150" s="133"/>
      <c r="E150" s="133"/>
      <c r="F150" s="133"/>
      <c r="G150" s="106" t="str">
        <f>IF(G77="","",G77)</f>
        <v/>
      </c>
      <c r="H150" s="106"/>
      <c r="I150" s="106"/>
      <c r="J150" s="107" t="str">
        <f>IF(J77="","",J77)</f>
        <v/>
      </c>
      <c r="K150" s="107"/>
      <c r="L150" s="107"/>
      <c r="M150" s="132" t="str">
        <f>IF(M77="","",M77)</f>
        <v/>
      </c>
      <c r="N150" s="132"/>
      <c r="O150" s="132"/>
    </row>
    <row r="151" spans="1:15" s="17" customFormat="1" ht="15" customHeight="1" x14ac:dyDescent="0.25">
      <c r="A151" s="137"/>
      <c r="B151" s="133" t="str">
        <f>Fixkosten!A79</f>
        <v>Büroaufwand</v>
      </c>
      <c r="C151" s="133"/>
      <c r="D151" s="133"/>
      <c r="E151" s="133"/>
      <c r="F151" s="133"/>
      <c r="G151" s="106" t="str">
        <f>IF(G84="","",G84)</f>
        <v/>
      </c>
      <c r="H151" s="106"/>
      <c r="I151" s="106"/>
      <c r="J151" s="107" t="str">
        <f>IF(J84="","",J84)</f>
        <v/>
      </c>
      <c r="K151" s="107"/>
      <c r="L151" s="107"/>
      <c r="M151" s="132" t="str">
        <f>IF(M84="","",M84)</f>
        <v/>
      </c>
      <c r="N151" s="132"/>
      <c r="O151" s="132"/>
    </row>
    <row r="152" spans="1:15" s="17" customFormat="1" ht="15" customHeight="1" x14ac:dyDescent="0.25">
      <c r="A152" s="137"/>
      <c r="B152" s="133" t="str">
        <f>Fixkosten!A86</f>
        <v>Kommunikation</v>
      </c>
      <c r="C152" s="133"/>
      <c r="D152" s="133"/>
      <c r="E152" s="133"/>
      <c r="F152" s="133"/>
      <c r="G152" s="106" t="str">
        <f>IF(G94="","",G94)</f>
        <v/>
      </c>
      <c r="H152" s="106"/>
      <c r="I152" s="106"/>
      <c r="J152" s="107" t="str">
        <f>IF(J94="","",J94)</f>
        <v/>
      </c>
      <c r="K152" s="107"/>
      <c r="L152" s="107"/>
      <c r="M152" s="132" t="str">
        <f>IF(M94="","",M94)</f>
        <v/>
      </c>
      <c r="N152" s="132"/>
      <c r="O152" s="132"/>
    </row>
    <row r="153" spans="1:15" s="17" customFormat="1" ht="15" customHeight="1" x14ac:dyDescent="0.25">
      <c r="A153" s="137"/>
      <c r="B153" s="133" t="str">
        <f>Fixkosten!A96</f>
        <v>Beratungsaufwand</v>
      </c>
      <c r="C153" s="133"/>
      <c r="D153" s="133"/>
      <c r="E153" s="133"/>
      <c r="F153" s="133"/>
      <c r="G153" s="106" t="str">
        <f>IF(G103="","",G103)</f>
        <v/>
      </c>
      <c r="H153" s="106"/>
      <c r="I153" s="106"/>
      <c r="J153" s="107" t="str">
        <f>IF(J103="","",J103)</f>
        <v/>
      </c>
      <c r="K153" s="107"/>
      <c r="L153" s="107"/>
      <c r="M153" s="132" t="str">
        <f>IF(M103="","",M103)</f>
        <v/>
      </c>
      <c r="N153" s="132"/>
      <c r="O153" s="132"/>
    </row>
    <row r="154" spans="1:15" s="17" customFormat="1" ht="15" customHeight="1" x14ac:dyDescent="0.25">
      <c r="A154" s="137"/>
      <c r="B154" s="133" t="str">
        <f>Fixkosten!A105</f>
        <v>Marketing, Werbung</v>
      </c>
      <c r="C154" s="133"/>
      <c r="D154" s="133"/>
      <c r="E154" s="133"/>
      <c r="F154" s="133"/>
      <c r="G154" s="106" t="str">
        <f>IF(G116="","",G116)</f>
        <v/>
      </c>
      <c r="H154" s="106"/>
      <c r="I154" s="106"/>
      <c r="J154" s="107" t="str">
        <f>IF(J116="","",J116)</f>
        <v/>
      </c>
      <c r="K154" s="107"/>
      <c r="L154" s="107"/>
      <c r="M154" s="132" t="str">
        <f>IF(M116="","",M116)</f>
        <v/>
      </c>
      <c r="N154" s="132"/>
      <c r="O154" s="132"/>
    </row>
    <row r="155" spans="1:15" s="17" customFormat="1" ht="15" customHeight="1" x14ac:dyDescent="0.25">
      <c r="A155" s="137"/>
      <c r="B155" s="133" t="str">
        <f>Fixkosten!A118</f>
        <v>Reiseaufwand</v>
      </c>
      <c r="C155" s="133"/>
      <c r="D155" s="133"/>
      <c r="E155" s="133"/>
      <c r="F155" s="133"/>
      <c r="G155" s="106" t="str">
        <f>IF(G124="","",G124)</f>
        <v/>
      </c>
      <c r="H155" s="106"/>
      <c r="I155" s="106"/>
      <c r="J155" s="107" t="str">
        <f>IF(J124="","",J124)</f>
        <v/>
      </c>
      <c r="K155" s="107"/>
      <c r="L155" s="107"/>
      <c r="M155" s="132" t="str">
        <f>IF(M124="","",M124)</f>
        <v/>
      </c>
      <c r="N155" s="132"/>
      <c r="O155" s="132"/>
    </row>
    <row r="156" spans="1:15" s="17" customFormat="1" ht="15" customHeight="1" x14ac:dyDescent="0.25">
      <c r="A156" s="137"/>
      <c r="B156" s="133" t="str">
        <f>Fixkosten!A126</f>
        <v>Sonstiger Aufwand</v>
      </c>
      <c r="C156" s="133"/>
      <c r="D156" s="133"/>
      <c r="E156" s="133"/>
      <c r="F156" s="133"/>
      <c r="G156" s="106" t="str">
        <f>IF(G139="","",G139)</f>
        <v/>
      </c>
      <c r="H156" s="106"/>
      <c r="I156" s="106"/>
      <c r="J156" s="107" t="str">
        <f>IF(J139="","",J139)</f>
        <v/>
      </c>
      <c r="K156" s="107"/>
      <c r="L156" s="107"/>
      <c r="M156" s="132" t="str">
        <f>IF(M139="","",M139)</f>
        <v/>
      </c>
      <c r="N156" s="132"/>
      <c r="O156" s="132"/>
    </row>
    <row r="157" spans="1:15" s="17" customFormat="1" ht="15" customHeight="1" x14ac:dyDescent="0.25">
      <c r="A157" s="104" t="s">
        <v>2</v>
      </c>
      <c r="B157" s="105"/>
      <c r="C157" s="105"/>
      <c r="D157" s="105"/>
      <c r="E157" s="105"/>
      <c r="F157" s="134"/>
      <c r="G157" s="106">
        <f>IF(SUM(G142:I156)=0,"",SUM(G142:I156))</f>
        <v>159.91999999999999</v>
      </c>
      <c r="H157" s="106"/>
      <c r="I157" s="106"/>
      <c r="J157" s="107">
        <f>IF(SUM(J142:L156)=0,"",SUM(J142:L156))</f>
        <v>1919.1599999999999</v>
      </c>
      <c r="K157" s="107"/>
      <c r="L157" s="107"/>
      <c r="M157" s="132">
        <f>IF(SUM(M142:O156)=0,"",SUM(M142:O156))</f>
        <v>1</v>
      </c>
      <c r="N157" s="132"/>
      <c r="O157" s="132"/>
    </row>
  </sheetData>
  <sheetProtection sheet="1" selectLockedCells="1"/>
  <customSheetViews>
    <customSheetView guid="{A19506B7-E9C2-4464-9F9D-AFEA7A431875}" scale="90" showGridLines="0" outlineSymbols="0" zeroValues="0">
      <pane ySplit="2" topLeftCell="A3" activePane="bottomLeft" state="frozen"/>
      <selection pane="bottomLeft" activeCell="G7" sqref="G7:I7"/>
      <rowBreaks count="4" manualBreakCount="4">
        <brk id="35" max="16383" man="1"/>
        <brk id="66" max="16383" man="1"/>
        <brk id="96" max="16383" man="1"/>
        <brk id="126"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585">
    <mergeCell ref="A106:A115"/>
    <mergeCell ref="B113:F113"/>
    <mergeCell ref="G108:I108"/>
    <mergeCell ref="G110:I110"/>
    <mergeCell ref="G102:I102"/>
    <mergeCell ref="A104:O104"/>
    <mergeCell ref="A97:A102"/>
    <mergeCell ref="G100:I100"/>
    <mergeCell ref="B102:F102"/>
    <mergeCell ref="B100:F100"/>
    <mergeCell ref="J101:L101"/>
    <mergeCell ref="M101:O101"/>
    <mergeCell ref="M98:O98"/>
    <mergeCell ref="A103:F103"/>
    <mergeCell ref="G99:I99"/>
    <mergeCell ref="J99:L99"/>
    <mergeCell ref="J98:L98"/>
    <mergeCell ref="J102:L102"/>
    <mergeCell ref="M102:O102"/>
    <mergeCell ref="M110:O110"/>
    <mergeCell ref="J108:L108"/>
    <mergeCell ref="B101:F101"/>
    <mergeCell ref="B98:F98"/>
    <mergeCell ref="J113:L113"/>
    <mergeCell ref="A1:O2"/>
    <mergeCell ref="B99:F99"/>
    <mergeCell ref="M69:O69"/>
    <mergeCell ref="G57:I57"/>
    <mergeCell ref="M51:O51"/>
    <mergeCell ref="M55:O55"/>
    <mergeCell ref="M52:O52"/>
    <mergeCell ref="J46:L46"/>
    <mergeCell ref="J51:L51"/>
    <mergeCell ref="M49:O49"/>
    <mergeCell ref="M48:O48"/>
    <mergeCell ref="M58:O58"/>
    <mergeCell ref="M46:O46"/>
    <mergeCell ref="M59:O59"/>
    <mergeCell ref="G67:I67"/>
    <mergeCell ref="J68:L68"/>
    <mergeCell ref="G63:I63"/>
    <mergeCell ref="M61:O61"/>
    <mergeCell ref="G98:I98"/>
    <mergeCell ref="J62:L62"/>
    <mergeCell ref="G64:I64"/>
    <mergeCell ref="A50:O50"/>
    <mergeCell ref="A51:F51"/>
    <mergeCell ref="B9:F9"/>
    <mergeCell ref="B10:F10"/>
    <mergeCell ref="A14:F14"/>
    <mergeCell ref="B20:F20"/>
    <mergeCell ref="A16:F16"/>
    <mergeCell ref="B17:F17"/>
    <mergeCell ref="A30:F30"/>
    <mergeCell ref="G26:I26"/>
    <mergeCell ref="B21:F21"/>
    <mergeCell ref="A24:O24"/>
    <mergeCell ref="J10:L10"/>
    <mergeCell ref="A23:F23"/>
    <mergeCell ref="B18:F18"/>
    <mergeCell ref="B19:F19"/>
    <mergeCell ref="J12:L12"/>
    <mergeCell ref="J13:L13"/>
    <mergeCell ref="M30:O30"/>
    <mergeCell ref="M28:O28"/>
    <mergeCell ref="M27:O27"/>
    <mergeCell ref="J18:L18"/>
    <mergeCell ref="J30:L30"/>
    <mergeCell ref="G28:I28"/>
    <mergeCell ref="J25:L25"/>
    <mergeCell ref="M25:O25"/>
    <mergeCell ref="G30:I30"/>
    <mergeCell ref="M8:O8"/>
    <mergeCell ref="G22:I22"/>
    <mergeCell ref="J19:L19"/>
    <mergeCell ref="M19:O19"/>
    <mergeCell ref="G19:I19"/>
    <mergeCell ref="G16:I16"/>
    <mergeCell ref="M16:O16"/>
    <mergeCell ref="J14:L14"/>
    <mergeCell ref="M14:O14"/>
    <mergeCell ref="G14:I14"/>
    <mergeCell ref="J16:L16"/>
    <mergeCell ref="M10:O10"/>
    <mergeCell ref="M13:O13"/>
    <mergeCell ref="J11:L11"/>
    <mergeCell ref="M11:O11"/>
    <mergeCell ref="G11:I11"/>
    <mergeCell ref="M12:O12"/>
    <mergeCell ref="G12:I12"/>
    <mergeCell ref="A15:O15"/>
    <mergeCell ref="G9:I9"/>
    <mergeCell ref="G18:I18"/>
    <mergeCell ref="J17:L17"/>
    <mergeCell ref="G17:I17"/>
    <mergeCell ref="M18:O18"/>
    <mergeCell ref="A29:O29"/>
    <mergeCell ref="A28:F28"/>
    <mergeCell ref="A26:A27"/>
    <mergeCell ref="J28:L28"/>
    <mergeCell ref="J23:L23"/>
    <mergeCell ref="M42:O42"/>
    <mergeCell ref="M43:O43"/>
    <mergeCell ref="A3:O3"/>
    <mergeCell ref="A4:O4"/>
    <mergeCell ref="A6:A13"/>
    <mergeCell ref="A5:F5"/>
    <mergeCell ref="M5:O5"/>
    <mergeCell ref="G8:I8"/>
    <mergeCell ref="B8:F8"/>
    <mergeCell ref="G13:I13"/>
    <mergeCell ref="B11:F11"/>
    <mergeCell ref="B12:F12"/>
    <mergeCell ref="G10:I10"/>
    <mergeCell ref="B6:F6"/>
    <mergeCell ref="G7:I7"/>
    <mergeCell ref="B13:F13"/>
    <mergeCell ref="B7:F7"/>
    <mergeCell ref="M7:O7"/>
    <mergeCell ref="J6:L6"/>
    <mergeCell ref="G5:I5"/>
    <mergeCell ref="A17:A22"/>
    <mergeCell ref="M17:O17"/>
    <mergeCell ref="J9:L9"/>
    <mergeCell ref="M9:O9"/>
    <mergeCell ref="M6:O6"/>
    <mergeCell ref="J5:L5"/>
    <mergeCell ref="A25:F25"/>
    <mergeCell ref="B27:F27"/>
    <mergeCell ref="B22:F22"/>
    <mergeCell ref="G23:I23"/>
    <mergeCell ref="M22:O22"/>
    <mergeCell ref="G20:I20"/>
    <mergeCell ref="J20:L20"/>
    <mergeCell ref="M20:O20"/>
    <mergeCell ref="G25:I25"/>
    <mergeCell ref="J26:L26"/>
    <mergeCell ref="M26:O26"/>
    <mergeCell ref="J22:L22"/>
    <mergeCell ref="J21:L21"/>
    <mergeCell ref="M21:O21"/>
    <mergeCell ref="B26:F26"/>
    <mergeCell ref="G27:I27"/>
    <mergeCell ref="J27:L27"/>
    <mergeCell ref="M23:O23"/>
    <mergeCell ref="G21:I21"/>
    <mergeCell ref="J8:L8"/>
    <mergeCell ref="J7:L7"/>
    <mergeCell ref="G6:I6"/>
    <mergeCell ref="M41:O41"/>
    <mergeCell ref="M33:O33"/>
    <mergeCell ref="J31:L31"/>
    <mergeCell ref="A35:F35"/>
    <mergeCell ref="G40:I40"/>
    <mergeCell ref="G41:I41"/>
    <mergeCell ref="J41:L41"/>
    <mergeCell ref="A39:O39"/>
    <mergeCell ref="M36:O36"/>
    <mergeCell ref="M40:O40"/>
    <mergeCell ref="B41:F41"/>
    <mergeCell ref="A38:F38"/>
    <mergeCell ref="J38:L38"/>
    <mergeCell ref="G36:I36"/>
    <mergeCell ref="G35:I35"/>
    <mergeCell ref="B37:F37"/>
    <mergeCell ref="A36:A37"/>
    <mergeCell ref="B36:F36"/>
    <mergeCell ref="G38:I38"/>
    <mergeCell ref="A34:O34"/>
    <mergeCell ref="B31:F31"/>
    <mergeCell ref="J35:L35"/>
    <mergeCell ref="M35:O35"/>
    <mergeCell ref="G37:I37"/>
    <mergeCell ref="M44:O44"/>
    <mergeCell ref="G42:I42"/>
    <mergeCell ref="G48:I48"/>
    <mergeCell ref="M45:O45"/>
    <mergeCell ref="B43:F43"/>
    <mergeCell ref="J42:L42"/>
    <mergeCell ref="M31:O31"/>
    <mergeCell ref="M37:O37"/>
    <mergeCell ref="J36:L36"/>
    <mergeCell ref="G31:I31"/>
    <mergeCell ref="M32:O32"/>
    <mergeCell ref="G32:I32"/>
    <mergeCell ref="A33:F33"/>
    <mergeCell ref="G33:I33"/>
    <mergeCell ref="J32:L32"/>
    <mergeCell ref="J33:L33"/>
    <mergeCell ref="B32:F32"/>
    <mergeCell ref="A31:A32"/>
    <mergeCell ref="M56:O56"/>
    <mergeCell ref="J54:L54"/>
    <mergeCell ref="M54:O54"/>
    <mergeCell ref="M57:O57"/>
    <mergeCell ref="B57:F57"/>
    <mergeCell ref="B52:F52"/>
    <mergeCell ref="J37:L37"/>
    <mergeCell ref="J55:L55"/>
    <mergeCell ref="J57:L57"/>
    <mergeCell ref="M38:O38"/>
    <mergeCell ref="G43:I43"/>
    <mergeCell ref="M47:O47"/>
    <mergeCell ref="A40:F40"/>
    <mergeCell ref="J40:L40"/>
    <mergeCell ref="A49:F49"/>
    <mergeCell ref="A52:A57"/>
    <mergeCell ref="J53:L53"/>
    <mergeCell ref="A41:A48"/>
    <mergeCell ref="J48:L48"/>
    <mergeCell ref="B42:F42"/>
    <mergeCell ref="B55:F55"/>
    <mergeCell ref="B56:F56"/>
    <mergeCell ref="G55:I55"/>
    <mergeCell ref="G56:I56"/>
    <mergeCell ref="A61:F61"/>
    <mergeCell ref="A62:A63"/>
    <mergeCell ref="B62:F62"/>
    <mergeCell ref="B47:F47"/>
    <mergeCell ref="M53:O53"/>
    <mergeCell ref="J56:L56"/>
    <mergeCell ref="A77:F77"/>
    <mergeCell ref="G77:I77"/>
    <mergeCell ref="M77:O77"/>
    <mergeCell ref="G69:I69"/>
    <mergeCell ref="J69:L69"/>
    <mergeCell ref="B69:F69"/>
    <mergeCell ref="B70:F70"/>
    <mergeCell ref="B76:F76"/>
    <mergeCell ref="J59:L59"/>
    <mergeCell ref="G66:I66"/>
    <mergeCell ref="G68:I68"/>
    <mergeCell ref="A59:F59"/>
    <mergeCell ref="G59:I59"/>
    <mergeCell ref="A60:O60"/>
    <mergeCell ref="B67:F67"/>
    <mergeCell ref="B68:F68"/>
    <mergeCell ref="J67:L67"/>
    <mergeCell ref="G52:I52"/>
    <mergeCell ref="B53:F53"/>
    <mergeCell ref="G47:I47"/>
    <mergeCell ref="G44:I44"/>
    <mergeCell ref="J43:L43"/>
    <mergeCell ref="G45:I45"/>
    <mergeCell ref="J44:L44"/>
    <mergeCell ref="G54:I54"/>
    <mergeCell ref="G51:I51"/>
    <mergeCell ref="J45:L45"/>
    <mergeCell ref="J52:L52"/>
    <mergeCell ref="J47:L47"/>
    <mergeCell ref="G53:I53"/>
    <mergeCell ref="G46:I46"/>
    <mergeCell ref="G49:I49"/>
    <mergeCell ref="B45:F45"/>
    <mergeCell ref="B46:F46"/>
    <mergeCell ref="B48:F48"/>
    <mergeCell ref="A67:A76"/>
    <mergeCell ref="B75:F75"/>
    <mergeCell ref="A65:O65"/>
    <mergeCell ref="J66:L66"/>
    <mergeCell ref="M76:O76"/>
    <mergeCell ref="M82:O82"/>
    <mergeCell ref="J77:L77"/>
    <mergeCell ref="B80:F80"/>
    <mergeCell ref="B74:F74"/>
    <mergeCell ref="A79:F79"/>
    <mergeCell ref="A80:A83"/>
    <mergeCell ref="B72:F72"/>
    <mergeCell ref="B73:F73"/>
    <mergeCell ref="M67:O67"/>
    <mergeCell ref="M68:O68"/>
    <mergeCell ref="B71:F71"/>
    <mergeCell ref="J70:L70"/>
    <mergeCell ref="M70:O70"/>
    <mergeCell ref="M75:O75"/>
    <mergeCell ref="J71:L71"/>
    <mergeCell ref="M71:O71"/>
    <mergeCell ref="G71:I71"/>
    <mergeCell ref="J72:L72"/>
    <mergeCell ref="M72:O72"/>
    <mergeCell ref="M113:O113"/>
    <mergeCell ref="G106:I106"/>
    <mergeCell ref="J106:L106"/>
    <mergeCell ref="M106:O106"/>
    <mergeCell ref="G105:I105"/>
    <mergeCell ref="B63:F63"/>
    <mergeCell ref="B54:F54"/>
    <mergeCell ref="J49:L49"/>
    <mergeCell ref="G61:I61"/>
    <mergeCell ref="J61:L61"/>
    <mergeCell ref="G62:I62"/>
    <mergeCell ref="B58:F58"/>
    <mergeCell ref="G58:I58"/>
    <mergeCell ref="J58:L58"/>
    <mergeCell ref="A84:F84"/>
    <mergeCell ref="G84:I84"/>
    <mergeCell ref="B81:F81"/>
    <mergeCell ref="B82:F82"/>
    <mergeCell ref="B83:F83"/>
    <mergeCell ref="G79:I79"/>
    <mergeCell ref="G76:I76"/>
    <mergeCell ref="J76:L76"/>
    <mergeCell ref="J64:L64"/>
    <mergeCell ref="A66:F66"/>
    <mergeCell ref="J86:L86"/>
    <mergeCell ref="G80:I80"/>
    <mergeCell ref="J80:L80"/>
    <mergeCell ref="M80:O80"/>
    <mergeCell ref="G83:I83"/>
    <mergeCell ref="A140:O140"/>
    <mergeCell ref="A105:F105"/>
    <mergeCell ref="B106:F106"/>
    <mergeCell ref="B107:F107"/>
    <mergeCell ref="B108:F108"/>
    <mergeCell ref="B109:F109"/>
    <mergeCell ref="B110:F110"/>
    <mergeCell ref="B112:F112"/>
    <mergeCell ref="B114:F114"/>
    <mergeCell ref="G114:I114"/>
    <mergeCell ref="M114:O114"/>
    <mergeCell ref="M108:O108"/>
    <mergeCell ref="M109:O109"/>
    <mergeCell ref="J110:L110"/>
    <mergeCell ref="A118:F118"/>
    <mergeCell ref="A116:F116"/>
    <mergeCell ref="B111:F111"/>
    <mergeCell ref="B115:F115"/>
    <mergeCell ref="A117:O117"/>
    <mergeCell ref="J74:L74"/>
    <mergeCell ref="G75:I75"/>
    <mergeCell ref="J75:L75"/>
    <mergeCell ref="G72:I72"/>
    <mergeCell ref="J73:L73"/>
    <mergeCell ref="G73:I73"/>
    <mergeCell ref="M63:O63"/>
    <mergeCell ref="J63:L63"/>
    <mergeCell ref="M66:O66"/>
    <mergeCell ref="A78:O78"/>
    <mergeCell ref="M64:O64"/>
    <mergeCell ref="M73:O73"/>
    <mergeCell ref="M88:O88"/>
    <mergeCell ref="J82:L82"/>
    <mergeCell ref="J84:L84"/>
    <mergeCell ref="J81:L81"/>
    <mergeCell ref="M86:O86"/>
    <mergeCell ref="G86:I86"/>
    <mergeCell ref="G82:I82"/>
    <mergeCell ref="G81:I81"/>
    <mergeCell ref="A85:O85"/>
    <mergeCell ref="M81:O81"/>
    <mergeCell ref="M83:O83"/>
    <mergeCell ref="A86:F86"/>
    <mergeCell ref="J83:L83"/>
    <mergeCell ref="M84:O84"/>
    <mergeCell ref="M79:O79"/>
    <mergeCell ref="J79:L79"/>
    <mergeCell ref="A64:F64"/>
    <mergeCell ref="G70:I70"/>
    <mergeCell ref="M87:O87"/>
    <mergeCell ref="M74:O74"/>
    <mergeCell ref="G74:I74"/>
    <mergeCell ref="B89:F89"/>
    <mergeCell ref="A87:A93"/>
    <mergeCell ref="B87:F87"/>
    <mergeCell ref="B88:F88"/>
    <mergeCell ref="G88:I88"/>
    <mergeCell ref="J90:L90"/>
    <mergeCell ref="J92:L92"/>
    <mergeCell ref="G89:I89"/>
    <mergeCell ref="B92:F92"/>
    <mergeCell ref="G92:I92"/>
    <mergeCell ref="G90:I90"/>
    <mergeCell ref="J88:L88"/>
    <mergeCell ref="J115:L115"/>
    <mergeCell ref="J111:L111"/>
    <mergeCell ref="G111:I111"/>
    <mergeCell ref="J87:L87"/>
    <mergeCell ref="J94:L94"/>
    <mergeCell ref="M94:O94"/>
    <mergeCell ref="G101:I101"/>
    <mergeCell ref="M99:O99"/>
    <mergeCell ref="A95:O95"/>
    <mergeCell ref="A94:F94"/>
    <mergeCell ref="M100:O100"/>
    <mergeCell ref="B97:F97"/>
    <mergeCell ref="B90:F90"/>
    <mergeCell ref="M92:O92"/>
    <mergeCell ref="J91:L91"/>
    <mergeCell ref="G91:I91"/>
    <mergeCell ref="G87:I87"/>
    <mergeCell ref="B91:F91"/>
    <mergeCell ref="B93:F93"/>
    <mergeCell ref="J93:L93"/>
    <mergeCell ref="G93:I93"/>
    <mergeCell ref="J100:L100"/>
    <mergeCell ref="A96:F96"/>
    <mergeCell ref="M107:O107"/>
    <mergeCell ref="G107:I107"/>
    <mergeCell ref="J107:L107"/>
    <mergeCell ref="J89:L89"/>
    <mergeCell ref="M105:O105"/>
    <mergeCell ref="G103:I103"/>
    <mergeCell ref="G94:I94"/>
    <mergeCell ref="M93:O93"/>
    <mergeCell ref="G109:I109"/>
    <mergeCell ref="J109:L109"/>
    <mergeCell ref="J105:L105"/>
    <mergeCell ref="J103:L103"/>
    <mergeCell ref="G96:I96"/>
    <mergeCell ref="J96:L96"/>
    <mergeCell ref="M96:O96"/>
    <mergeCell ref="M90:O90"/>
    <mergeCell ref="M97:O97"/>
    <mergeCell ref="J97:L97"/>
    <mergeCell ref="G97:I97"/>
    <mergeCell ref="M91:O91"/>
    <mergeCell ref="M103:O103"/>
    <mergeCell ref="M89:O89"/>
    <mergeCell ref="B136:F136"/>
    <mergeCell ref="B138:F138"/>
    <mergeCell ref="B137:F137"/>
    <mergeCell ref="B134:F134"/>
    <mergeCell ref="M111:O111"/>
    <mergeCell ref="J112:L112"/>
    <mergeCell ref="M112:O112"/>
    <mergeCell ref="B129:F129"/>
    <mergeCell ref="M124:O124"/>
    <mergeCell ref="J128:L128"/>
    <mergeCell ref="M119:O119"/>
    <mergeCell ref="M118:O118"/>
    <mergeCell ref="J119:L119"/>
    <mergeCell ref="J116:L116"/>
    <mergeCell ref="M115:O115"/>
    <mergeCell ref="M116:O116"/>
    <mergeCell ref="G112:I112"/>
    <mergeCell ref="M121:O121"/>
    <mergeCell ref="G123:I123"/>
    <mergeCell ref="J123:L123"/>
    <mergeCell ref="M123:O123"/>
    <mergeCell ref="J122:L122"/>
    <mergeCell ref="M122:O122"/>
    <mergeCell ref="J121:L121"/>
    <mergeCell ref="B122:F122"/>
    <mergeCell ref="A124:F124"/>
    <mergeCell ref="A119:A123"/>
    <mergeCell ref="B119:F119"/>
    <mergeCell ref="B120:F120"/>
    <mergeCell ref="B123:F123"/>
    <mergeCell ref="B121:F121"/>
    <mergeCell ref="G124:I124"/>
    <mergeCell ref="G130:I130"/>
    <mergeCell ref="A126:F126"/>
    <mergeCell ref="B127:F127"/>
    <mergeCell ref="B128:F128"/>
    <mergeCell ref="G127:I127"/>
    <mergeCell ref="G126:I126"/>
    <mergeCell ref="G129:I129"/>
    <mergeCell ref="A125:O125"/>
    <mergeCell ref="G128:I128"/>
    <mergeCell ref="A127:A138"/>
    <mergeCell ref="M131:O131"/>
    <mergeCell ref="M135:O135"/>
    <mergeCell ref="G138:I138"/>
    <mergeCell ref="G132:I132"/>
    <mergeCell ref="J137:L137"/>
    <mergeCell ref="B131:F131"/>
    <mergeCell ref="J132:L132"/>
    <mergeCell ref="M132:O132"/>
    <mergeCell ref="G134:I134"/>
    <mergeCell ref="M134:O134"/>
    <mergeCell ref="J134:L134"/>
    <mergeCell ref="G133:I133"/>
    <mergeCell ref="J133:L133"/>
    <mergeCell ref="M133:O133"/>
    <mergeCell ref="B130:F130"/>
    <mergeCell ref="B132:F132"/>
    <mergeCell ref="B133:F133"/>
    <mergeCell ref="G113:I113"/>
    <mergeCell ref="M120:O120"/>
    <mergeCell ref="G119:I119"/>
    <mergeCell ref="J129:L129"/>
    <mergeCell ref="M129:O129"/>
    <mergeCell ref="J131:L131"/>
    <mergeCell ref="M130:O130"/>
    <mergeCell ref="J130:L130"/>
    <mergeCell ref="M128:O128"/>
    <mergeCell ref="J127:L127"/>
    <mergeCell ref="M127:O127"/>
    <mergeCell ref="M126:O126"/>
    <mergeCell ref="J126:L126"/>
    <mergeCell ref="J124:L124"/>
    <mergeCell ref="G122:I122"/>
    <mergeCell ref="G121:I121"/>
    <mergeCell ref="G131:I131"/>
    <mergeCell ref="G115:I115"/>
    <mergeCell ref="G120:I120"/>
    <mergeCell ref="J120:L120"/>
    <mergeCell ref="G118:I118"/>
    <mergeCell ref="G116:I116"/>
    <mergeCell ref="J118:L118"/>
    <mergeCell ref="J114:L114"/>
    <mergeCell ref="M157:O157"/>
    <mergeCell ref="G136:I136"/>
    <mergeCell ref="J143:L143"/>
    <mergeCell ref="G141:I141"/>
    <mergeCell ref="J141:L141"/>
    <mergeCell ref="M141:O141"/>
    <mergeCell ref="M142:O142"/>
    <mergeCell ref="J139:L139"/>
    <mergeCell ref="M139:O139"/>
    <mergeCell ref="J142:L142"/>
    <mergeCell ref="J145:L145"/>
    <mergeCell ref="G139:I139"/>
    <mergeCell ref="G142:I142"/>
    <mergeCell ref="G143:I143"/>
    <mergeCell ref="J138:L138"/>
    <mergeCell ref="M138:O138"/>
    <mergeCell ref="J136:L136"/>
    <mergeCell ref="M136:O136"/>
    <mergeCell ref="M137:O137"/>
    <mergeCell ref="G152:I152"/>
    <mergeCell ref="G146:I146"/>
    <mergeCell ref="J156:L156"/>
    <mergeCell ref="J150:L150"/>
    <mergeCell ref="M150:O150"/>
    <mergeCell ref="A157:F157"/>
    <mergeCell ref="G157:I157"/>
    <mergeCell ref="G135:I135"/>
    <mergeCell ref="J135:L135"/>
    <mergeCell ref="A141:F141"/>
    <mergeCell ref="B142:F142"/>
    <mergeCell ref="B147:F147"/>
    <mergeCell ref="B144:F144"/>
    <mergeCell ref="B143:F143"/>
    <mergeCell ref="J157:L157"/>
    <mergeCell ref="G147:I147"/>
    <mergeCell ref="J147:L147"/>
    <mergeCell ref="B152:F152"/>
    <mergeCell ref="J151:L151"/>
    <mergeCell ref="J152:L152"/>
    <mergeCell ref="J146:L146"/>
    <mergeCell ref="J148:L148"/>
    <mergeCell ref="B146:F146"/>
    <mergeCell ref="G137:I137"/>
    <mergeCell ref="A139:F139"/>
    <mergeCell ref="A142:A156"/>
    <mergeCell ref="J155:L155"/>
    <mergeCell ref="B135:F135"/>
    <mergeCell ref="B155:F155"/>
    <mergeCell ref="G149:I149"/>
    <mergeCell ref="M156:O156"/>
    <mergeCell ref="B156:F156"/>
    <mergeCell ref="G156:I156"/>
    <mergeCell ref="G153:I153"/>
    <mergeCell ref="G155:I155"/>
    <mergeCell ref="B154:F154"/>
    <mergeCell ref="J154:L154"/>
    <mergeCell ref="M154:O154"/>
    <mergeCell ref="G154:I154"/>
    <mergeCell ref="M155:O155"/>
    <mergeCell ref="G151:I151"/>
    <mergeCell ref="M62:O62"/>
    <mergeCell ref="M143:O143"/>
    <mergeCell ref="G144:I144"/>
    <mergeCell ref="J144:L144"/>
    <mergeCell ref="M144:O144"/>
    <mergeCell ref="J153:L153"/>
    <mergeCell ref="M153:O153"/>
    <mergeCell ref="M147:O147"/>
    <mergeCell ref="B153:F153"/>
    <mergeCell ref="M145:O145"/>
    <mergeCell ref="B151:F151"/>
    <mergeCell ref="G145:I145"/>
    <mergeCell ref="G148:I148"/>
    <mergeCell ref="G150:I150"/>
    <mergeCell ref="M148:O148"/>
    <mergeCell ref="M152:O152"/>
    <mergeCell ref="M149:O149"/>
    <mergeCell ref="B145:F145"/>
    <mergeCell ref="B148:F148"/>
    <mergeCell ref="B150:F150"/>
    <mergeCell ref="B149:F149"/>
    <mergeCell ref="M146:O146"/>
    <mergeCell ref="J149:L149"/>
    <mergeCell ref="M151:O151"/>
  </mergeCells>
  <phoneticPr fontId="0" type="noConversion"/>
  <dataValidations disablePrompts="1" count="1">
    <dataValidation showInputMessage="1" showErrorMessage="1" sqref="P28" xr:uid="{B462CE03-F8FC-4233-924A-4DC657369627}"/>
  </dataValidations>
  <printOptions horizontalCentered="1"/>
  <pageMargins left="0.39370078740157483" right="0.39370078740157483" top="0.59055118110236227" bottom="0.39370078740157483" header="0" footer="0.31496062992125984"/>
  <pageSetup paperSize="9" orientation="landscape" r:id="rId2"/>
  <headerFooter scaleWithDoc="0" alignWithMargins="0"/>
  <rowBreaks count="4" manualBreakCount="4">
    <brk id="34" max="16383" man="1"/>
    <brk id="65" max="16383" man="1"/>
    <brk id="95" max="16383" man="1"/>
    <brk id="125" max="16383"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tabColor theme="4" tint="0.79998168889431442"/>
  </sheetPr>
  <dimension ref="A1:O77"/>
  <sheetViews>
    <sheetView showGridLines="0" showZeros="0" showOutlineSymbols="0" topLeftCell="A36" zoomScaleNormal="100" workbookViewId="0">
      <selection activeCell="G21" sqref="G21:I21"/>
    </sheetView>
  </sheetViews>
  <sheetFormatPr baseColWidth="10" defaultColWidth="10.7265625" defaultRowHeight="13" x14ac:dyDescent="0.25"/>
  <cols>
    <col min="1" max="1" width="10.7265625" style="13" customWidth="1"/>
    <col min="2" max="2" width="8.7265625" style="13" customWidth="1"/>
    <col min="3" max="6" width="8.7265625" style="3" customWidth="1"/>
    <col min="7" max="7" width="8.7265625" style="4" customWidth="1"/>
    <col min="8" max="8" width="8.7265625" style="8" customWidth="1"/>
    <col min="9" max="9" width="8.7265625" style="5" customWidth="1"/>
    <col min="10" max="13" width="8.7265625" style="3" customWidth="1"/>
    <col min="14" max="14" width="8.7265625" style="9" customWidth="1"/>
    <col min="15" max="15" width="8.7265625" style="3" customWidth="1"/>
    <col min="16" max="16384" width="10.7265625" style="3"/>
  </cols>
  <sheetData>
    <row r="1" spans="1:15" s="11" customFormat="1" ht="22" customHeight="1" x14ac:dyDescent="0.25">
      <c r="A1" s="182" t="s">
        <v>227</v>
      </c>
      <c r="B1" s="182"/>
      <c r="C1" s="182"/>
      <c r="D1" s="182"/>
      <c r="E1" s="182"/>
      <c r="F1" s="182"/>
      <c r="G1" s="182"/>
      <c r="H1" s="182"/>
      <c r="I1" s="182"/>
      <c r="J1" s="182"/>
      <c r="K1" s="182"/>
      <c r="L1" s="182"/>
      <c r="M1" s="182"/>
      <c r="N1" s="182"/>
      <c r="O1" s="182"/>
    </row>
    <row r="2" spans="1:15" s="11" customFormat="1" ht="16" customHeight="1" x14ac:dyDescent="0.25">
      <c r="A2" s="182"/>
      <c r="B2" s="182"/>
      <c r="C2" s="182"/>
      <c r="D2" s="182"/>
      <c r="E2" s="182"/>
      <c r="F2" s="182"/>
      <c r="G2" s="182"/>
      <c r="H2" s="182"/>
      <c r="I2" s="182"/>
      <c r="J2" s="182"/>
      <c r="K2" s="182"/>
      <c r="L2" s="182"/>
      <c r="M2" s="182"/>
      <c r="N2" s="182"/>
      <c r="O2" s="182"/>
    </row>
    <row r="3" spans="1:15" s="10" customFormat="1" ht="20.149999999999999" customHeight="1" x14ac:dyDescent="0.25">
      <c r="A3" s="120" t="s">
        <v>228</v>
      </c>
      <c r="B3" s="121"/>
      <c r="C3" s="121"/>
      <c r="D3" s="121"/>
      <c r="E3" s="121"/>
      <c r="F3" s="121"/>
      <c r="G3" s="121"/>
      <c r="H3" s="121"/>
      <c r="I3" s="121"/>
      <c r="J3" s="121"/>
      <c r="K3" s="121"/>
      <c r="L3" s="121"/>
      <c r="M3" s="121"/>
      <c r="N3" s="121"/>
      <c r="O3" s="122"/>
    </row>
    <row r="4" spans="1:15" s="11" customFormat="1" ht="14.15" customHeight="1" x14ac:dyDescent="0.25">
      <c r="A4" s="194"/>
      <c r="B4" s="194"/>
      <c r="C4" s="194"/>
      <c r="D4" s="194"/>
      <c r="E4" s="194"/>
      <c r="F4" s="194"/>
      <c r="G4" s="194"/>
      <c r="H4" s="194"/>
      <c r="I4" s="194"/>
      <c r="J4" s="194"/>
      <c r="K4" s="194"/>
      <c r="L4" s="194"/>
      <c r="M4" s="194"/>
      <c r="N4" s="194"/>
      <c r="O4" s="194"/>
    </row>
    <row r="5" spans="1:15" s="1" customFormat="1" ht="14.15" customHeight="1" x14ac:dyDescent="0.25">
      <c r="A5" s="174" t="s">
        <v>155</v>
      </c>
      <c r="B5" s="175"/>
      <c r="C5" s="175"/>
      <c r="D5" s="175"/>
      <c r="E5" s="175"/>
      <c r="F5" s="175"/>
      <c r="G5" s="172" t="s">
        <v>22</v>
      </c>
      <c r="H5" s="172"/>
      <c r="I5" s="172"/>
      <c r="J5" s="169" t="s">
        <v>23</v>
      </c>
      <c r="K5" s="169"/>
      <c r="L5" s="169"/>
      <c r="M5" s="169" t="s">
        <v>3</v>
      </c>
      <c r="N5" s="169"/>
      <c r="O5" s="181"/>
    </row>
    <row r="6" spans="1:15" s="11" customFormat="1" ht="14.15" customHeight="1" x14ac:dyDescent="0.25">
      <c r="A6" s="173"/>
      <c r="B6" s="164" t="s">
        <v>182</v>
      </c>
      <c r="C6" s="164"/>
      <c r="D6" s="164"/>
      <c r="E6" s="164"/>
      <c r="F6" s="164"/>
      <c r="G6" s="171"/>
      <c r="H6" s="171"/>
      <c r="I6" s="171"/>
      <c r="J6" s="170" t="str">
        <f t="shared" ref="J6:J11" si="0">IF(G6="","",G6*12)</f>
        <v/>
      </c>
      <c r="K6" s="170"/>
      <c r="L6" s="170"/>
      <c r="M6" s="162" t="str">
        <f t="shared" ref="M6:M11" si="1">IF(G6="","",J6/$J$72)</f>
        <v/>
      </c>
      <c r="N6" s="162"/>
      <c r="O6" s="162"/>
    </row>
    <row r="7" spans="1:15" s="11" customFormat="1" ht="14.15" customHeight="1" x14ac:dyDescent="0.25">
      <c r="A7" s="173"/>
      <c r="B7" s="164" t="s">
        <v>183</v>
      </c>
      <c r="C7" s="164"/>
      <c r="D7" s="164"/>
      <c r="E7" s="164"/>
      <c r="F7" s="164"/>
      <c r="G7" s="171"/>
      <c r="H7" s="171"/>
      <c r="I7" s="171"/>
      <c r="J7" s="170" t="str">
        <f t="shared" si="0"/>
        <v/>
      </c>
      <c r="K7" s="170"/>
      <c r="L7" s="170"/>
      <c r="M7" s="162" t="str">
        <f t="shared" si="1"/>
        <v/>
      </c>
      <c r="N7" s="162"/>
      <c r="O7" s="162"/>
    </row>
    <row r="8" spans="1:15" s="11" customFormat="1" ht="14.15" customHeight="1" x14ac:dyDescent="0.25">
      <c r="A8" s="173"/>
      <c r="B8" s="164" t="s">
        <v>70</v>
      </c>
      <c r="C8" s="164"/>
      <c r="D8" s="164"/>
      <c r="E8" s="164"/>
      <c r="F8" s="164"/>
      <c r="G8" s="171"/>
      <c r="H8" s="171"/>
      <c r="I8" s="171"/>
      <c r="J8" s="170" t="str">
        <f t="shared" si="0"/>
        <v/>
      </c>
      <c r="K8" s="170"/>
      <c r="L8" s="170"/>
      <c r="M8" s="162" t="str">
        <f t="shared" si="1"/>
        <v/>
      </c>
      <c r="N8" s="162"/>
      <c r="O8" s="162"/>
    </row>
    <row r="9" spans="1:15" s="11" customFormat="1" ht="14.15" customHeight="1" x14ac:dyDescent="0.25">
      <c r="A9" s="173"/>
      <c r="B9" s="164" t="s">
        <v>184</v>
      </c>
      <c r="C9" s="164"/>
      <c r="D9" s="164"/>
      <c r="E9" s="164"/>
      <c r="F9" s="164"/>
      <c r="G9" s="171"/>
      <c r="H9" s="171"/>
      <c r="I9" s="171"/>
      <c r="J9" s="170" t="str">
        <f t="shared" si="0"/>
        <v/>
      </c>
      <c r="K9" s="170"/>
      <c r="L9" s="170"/>
      <c r="M9" s="162" t="str">
        <f t="shared" si="1"/>
        <v/>
      </c>
      <c r="N9" s="162"/>
      <c r="O9" s="162"/>
    </row>
    <row r="10" spans="1:15" s="11" customFormat="1" ht="14.15" customHeight="1" x14ac:dyDescent="0.25">
      <c r="A10" s="173"/>
      <c r="B10" s="180" t="s">
        <v>126</v>
      </c>
      <c r="C10" s="180"/>
      <c r="D10" s="180"/>
      <c r="E10" s="180"/>
      <c r="F10" s="180"/>
      <c r="G10" s="171"/>
      <c r="H10" s="171"/>
      <c r="I10" s="171"/>
      <c r="J10" s="170" t="str">
        <f t="shared" si="0"/>
        <v/>
      </c>
      <c r="K10" s="170"/>
      <c r="L10" s="170"/>
      <c r="M10" s="162" t="str">
        <f t="shared" si="1"/>
        <v/>
      </c>
      <c r="N10" s="162"/>
      <c r="O10" s="162"/>
    </row>
    <row r="11" spans="1:15" s="11" customFormat="1" ht="14.15" customHeight="1" x14ac:dyDescent="0.25">
      <c r="A11" s="173"/>
      <c r="B11" s="180" t="s">
        <v>126</v>
      </c>
      <c r="C11" s="180"/>
      <c r="D11" s="180"/>
      <c r="E11" s="180"/>
      <c r="F11" s="180"/>
      <c r="G11" s="171"/>
      <c r="H11" s="171"/>
      <c r="I11" s="171"/>
      <c r="J11" s="170" t="str">
        <f t="shared" si="0"/>
        <v/>
      </c>
      <c r="K11" s="170"/>
      <c r="L11" s="170"/>
      <c r="M11" s="162" t="str">
        <f t="shared" si="1"/>
        <v/>
      </c>
      <c r="N11" s="162"/>
      <c r="O11" s="162"/>
    </row>
    <row r="12" spans="1:15" s="1" customFormat="1" ht="14.15" customHeight="1" x14ac:dyDescent="0.25">
      <c r="A12" s="177" t="s">
        <v>2</v>
      </c>
      <c r="B12" s="178"/>
      <c r="C12" s="178"/>
      <c r="D12" s="178"/>
      <c r="E12" s="178"/>
      <c r="F12" s="179"/>
      <c r="G12" s="183" t="str">
        <f>IF(SUM(G6:I11)=0,"",SUM(G6:I11))</f>
        <v/>
      </c>
      <c r="H12" s="183"/>
      <c r="I12" s="183"/>
      <c r="J12" s="176" t="str">
        <f>IF(SUM(J6:L11)=0,"",SUM(J6:L11))</f>
        <v/>
      </c>
      <c r="K12" s="176"/>
      <c r="L12" s="176"/>
      <c r="M12" s="188" t="str">
        <f>IF(SUM(M6:O11)=0,"",SUM(M6:O11))</f>
        <v/>
      </c>
      <c r="N12" s="188"/>
      <c r="O12" s="188"/>
    </row>
    <row r="13" spans="1:15" s="11" customFormat="1" ht="14.15" customHeight="1" x14ac:dyDescent="0.25">
      <c r="A13" s="165"/>
      <c r="B13" s="166"/>
      <c r="C13" s="166"/>
      <c r="D13" s="166"/>
      <c r="E13" s="166"/>
      <c r="F13" s="166"/>
      <c r="G13" s="166"/>
      <c r="H13" s="166"/>
      <c r="I13" s="166"/>
      <c r="J13" s="166"/>
      <c r="K13" s="166"/>
      <c r="L13" s="166"/>
      <c r="M13" s="166"/>
      <c r="N13" s="166"/>
      <c r="O13" s="166"/>
    </row>
    <row r="14" spans="1:15" s="11" customFormat="1" ht="14.15" customHeight="1" x14ac:dyDescent="0.25">
      <c r="A14" s="174" t="s">
        <v>150</v>
      </c>
      <c r="B14" s="175"/>
      <c r="C14" s="175"/>
      <c r="D14" s="175"/>
      <c r="E14" s="175"/>
      <c r="F14" s="175"/>
      <c r="G14" s="172" t="s">
        <v>22</v>
      </c>
      <c r="H14" s="172"/>
      <c r="I14" s="172"/>
      <c r="J14" s="169" t="s">
        <v>23</v>
      </c>
      <c r="K14" s="169"/>
      <c r="L14" s="169"/>
      <c r="M14" s="169" t="s">
        <v>3</v>
      </c>
      <c r="N14" s="169"/>
      <c r="O14" s="181"/>
    </row>
    <row r="15" spans="1:15" s="11" customFormat="1" ht="14.15" customHeight="1" x14ac:dyDescent="0.25">
      <c r="A15" s="173"/>
      <c r="B15" s="164" t="s">
        <v>143</v>
      </c>
      <c r="C15" s="164"/>
      <c r="D15" s="164"/>
      <c r="E15" s="164"/>
      <c r="F15" s="164"/>
      <c r="G15" s="171"/>
      <c r="H15" s="171"/>
      <c r="I15" s="171"/>
      <c r="J15" s="170" t="str">
        <f>IF(G15="","",G15*12)</f>
        <v/>
      </c>
      <c r="K15" s="170"/>
      <c r="L15" s="170"/>
      <c r="M15" s="162" t="str">
        <f>IF(G15="","",-J15/$J$74)</f>
        <v/>
      </c>
      <c r="N15" s="162"/>
      <c r="O15" s="162"/>
    </row>
    <row r="16" spans="1:15" s="11" customFormat="1" ht="14.15" customHeight="1" x14ac:dyDescent="0.25">
      <c r="A16" s="173"/>
      <c r="B16" s="164" t="s">
        <v>144</v>
      </c>
      <c r="C16" s="164"/>
      <c r="D16" s="164"/>
      <c r="E16" s="164"/>
      <c r="F16" s="164"/>
      <c r="G16" s="171"/>
      <c r="H16" s="171"/>
      <c r="I16" s="171"/>
      <c r="J16" s="170" t="str">
        <f>IF(G16="","",G16*12)</f>
        <v/>
      </c>
      <c r="K16" s="170"/>
      <c r="L16" s="170"/>
      <c r="M16" s="162" t="str">
        <f>IF(G16="","",-J16/$J$74)</f>
        <v/>
      </c>
      <c r="N16" s="162"/>
      <c r="O16" s="162"/>
    </row>
    <row r="17" spans="1:15" s="11" customFormat="1" ht="14.15" customHeight="1" x14ac:dyDescent="0.25">
      <c r="A17" s="173"/>
      <c r="B17" s="180" t="s">
        <v>226</v>
      </c>
      <c r="C17" s="180"/>
      <c r="D17" s="180"/>
      <c r="E17" s="180"/>
      <c r="F17" s="180"/>
      <c r="G17" s="171"/>
      <c r="H17" s="171"/>
      <c r="I17" s="171"/>
      <c r="J17" s="170" t="str">
        <f>IF(G17="","",G17*12)</f>
        <v/>
      </c>
      <c r="K17" s="170"/>
      <c r="L17" s="170"/>
      <c r="M17" s="162" t="str">
        <f>IF(G17="","",-J17/$J$74)</f>
        <v/>
      </c>
      <c r="N17" s="162"/>
      <c r="O17" s="162"/>
    </row>
    <row r="18" spans="1:15" s="11" customFormat="1" ht="14.15" customHeight="1" x14ac:dyDescent="0.25">
      <c r="A18" s="177" t="s">
        <v>2</v>
      </c>
      <c r="B18" s="178"/>
      <c r="C18" s="178"/>
      <c r="D18" s="178"/>
      <c r="E18" s="178"/>
      <c r="F18" s="179"/>
      <c r="G18" s="183" t="str">
        <f>IF(SUM(G15:I17)=0,"",SUM(G15:I17))</f>
        <v/>
      </c>
      <c r="H18" s="183"/>
      <c r="I18" s="183"/>
      <c r="J18" s="176" t="str">
        <f>IF(SUM(J15:L17)=0,"",SUM(J15:L17))</f>
        <v/>
      </c>
      <c r="K18" s="176"/>
      <c r="L18" s="176"/>
      <c r="M18" s="163" t="str">
        <f>IF(SUM(M15:O17)=0,"",SUM(M15:O17))</f>
        <v/>
      </c>
      <c r="N18" s="163"/>
      <c r="O18" s="163"/>
    </row>
    <row r="19" spans="1:15" s="11" customFormat="1" ht="14.15" customHeight="1" x14ac:dyDescent="0.25">
      <c r="B19" s="12"/>
      <c r="C19" s="12"/>
      <c r="D19" s="12"/>
      <c r="E19" s="12"/>
      <c r="F19" s="12"/>
      <c r="G19" s="12"/>
      <c r="H19" s="12"/>
      <c r="I19" s="12"/>
      <c r="J19" s="12"/>
      <c r="K19" s="12"/>
      <c r="L19" s="12"/>
      <c r="M19" s="12"/>
      <c r="N19" s="12"/>
      <c r="O19" s="12"/>
    </row>
    <row r="20" spans="1:15" s="11" customFormat="1" ht="14.15" customHeight="1" x14ac:dyDescent="0.25">
      <c r="A20" s="174" t="s">
        <v>69</v>
      </c>
      <c r="B20" s="175"/>
      <c r="C20" s="175"/>
      <c r="D20" s="175"/>
      <c r="E20" s="175"/>
      <c r="F20" s="175"/>
      <c r="G20" s="172" t="s">
        <v>22</v>
      </c>
      <c r="H20" s="172"/>
      <c r="I20" s="172"/>
      <c r="J20" s="169" t="s">
        <v>23</v>
      </c>
      <c r="K20" s="169"/>
      <c r="L20" s="169"/>
      <c r="M20" s="169" t="s">
        <v>3</v>
      </c>
      <c r="N20" s="169"/>
      <c r="O20" s="181"/>
    </row>
    <row r="21" spans="1:15" s="11" customFormat="1" ht="14.15" customHeight="1" x14ac:dyDescent="0.25">
      <c r="A21" s="173"/>
      <c r="B21" s="164" t="s">
        <v>77</v>
      </c>
      <c r="C21" s="164"/>
      <c r="D21" s="164"/>
      <c r="E21" s="164"/>
      <c r="F21" s="164"/>
      <c r="G21" s="171"/>
      <c r="H21" s="171"/>
      <c r="I21" s="171"/>
      <c r="J21" s="170" t="str">
        <f t="shared" ref="J21:J26" si="2">IF(G21="","",G21*12)</f>
        <v/>
      </c>
      <c r="K21" s="170"/>
      <c r="L21" s="170"/>
      <c r="M21" s="162" t="str">
        <f t="shared" ref="M21:M26" si="3">IF(G21="","",-J21/$J$74)</f>
        <v/>
      </c>
      <c r="N21" s="162"/>
      <c r="O21" s="162"/>
    </row>
    <row r="22" spans="1:15" s="11" customFormat="1" ht="14.15" customHeight="1" x14ac:dyDescent="0.25">
      <c r="A22" s="173"/>
      <c r="B22" s="164" t="s">
        <v>145</v>
      </c>
      <c r="C22" s="164"/>
      <c r="D22" s="164"/>
      <c r="E22" s="164"/>
      <c r="F22" s="164"/>
      <c r="G22" s="171"/>
      <c r="H22" s="171"/>
      <c r="I22" s="171"/>
      <c r="J22" s="170" t="str">
        <f>IF(G22="","",G22*12)</f>
        <v/>
      </c>
      <c r="K22" s="170"/>
      <c r="L22" s="170"/>
      <c r="M22" s="162" t="str">
        <f t="shared" si="3"/>
        <v/>
      </c>
      <c r="N22" s="162"/>
      <c r="O22" s="162"/>
    </row>
    <row r="23" spans="1:15" s="11" customFormat="1" ht="14.15" customHeight="1" x14ac:dyDescent="0.25">
      <c r="A23" s="173"/>
      <c r="B23" s="180" t="s">
        <v>126</v>
      </c>
      <c r="C23" s="180"/>
      <c r="D23" s="180"/>
      <c r="E23" s="180"/>
      <c r="F23" s="180"/>
      <c r="G23" s="171"/>
      <c r="H23" s="171"/>
      <c r="I23" s="171"/>
      <c r="J23" s="170" t="str">
        <f t="shared" si="2"/>
        <v/>
      </c>
      <c r="K23" s="170"/>
      <c r="L23" s="170"/>
      <c r="M23" s="162" t="str">
        <f t="shared" si="3"/>
        <v/>
      </c>
      <c r="N23" s="162"/>
      <c r="O23" s="162"/>
    </row>
    <row r="24" spans="1:15" s="11" customFormat="1" ht="14.15" customHeight="1" x14ac:dyDescent="0.25">
      <c r="A24" s="173"/>
      <c r="B24" s="180" t="s">
        <v>126</v>
      </c>
      <c r="C24" s="180"/>
      <c r="D24" s="180"/>
      <c r="E24" s="180"/>
      <c r="F24" s="180"/>
      <c r="G24" s="171"/>
      <c r="H24" s="171"/>
      <c r="I24" s="171"/>
      <c r="J24" s="170" t="str">
        <f t="shared" si="2"/>
        <v/>
      </c>
      <c r="K24" s="170"/>
      <c r="L24" s="170"/>
      <c r="M24" s="162" t="str">
        <f t="shared" si="3"/>
        <v/>
      </c>
      <c r="N24" s="162"/>
      <c r="O24" s="162"/>
    </row>
    <row r="25" spans="1:15" s="11" customFormat="1" ht="14.15" customHeight="1" x14ac:dyDescent="0.25">
      <c r="A25" s="173"/>
      <c r="B25" s="180" t="s">
        <v>126</v>
      </c>
      <c r="C25" s="180"/>
      <c r="D25" s="180"/>
      <c r="E25" s="180"/>
      <c r="F25" s="180"/>
      <c r="G25" s="171"/>
      <c r="H25" s="171"/>
      <c r="I25" s="171"/>
      <c r="J25" s="170" t="str">
        <f t="shared" si="2"/>
        <v/>
      </c>
      <c r="K25" s="170"/>
      <c r="L25" s="170"/>
      <c r="M25" s="162" t="str">
        <f t="shared" si="3"/>
        <v/>
      </c>
      <c r="N25" s="162"/>
      <c r="O25" s="162"/>
    </row>
    <row r="26" spans="1:15" s="11" customFormat="1" ht="14.15" customHeight="1" x14ac:dyDescent="0.25">
      <c r="A26" s="173"/>
      <c r="B26" s="180" t="s">
        <v>126</v>
      </c>
      <c r="C26" s="180"/>
      <c r="D26" s="180"/>
      <c r="E26" s="180"/>
      <c r="F26" s="180"/>
      <c r="G26" s="171"/>
      <c r="H26" s="171"/>
      <c r="I26" s="171"/>
      <c r="J26" s="170" t="str">
        <f t="shared" si="2"/>
        <v/>
      </c>
      <c r="K26" s="170"/>
      <c r="L26" s="170"/>
      <c r="M26" s="162" t="str">
        <f t="shared" si="3"/>
        <v/>
      </c>
      <c r="N26" s="162"/>
      <c r="O26" s="162"/>
    </row>
    <row r="27" spans="1:15" s="11" customFormat="1" ht="14.15" customHeight="1" x14ac:dyDescent="0.25">
      <c r="A27" s="177" t="s">
        <v>2</v>
      </c>
      <c r="B27" s="178"/>
      <c r="C27" s="178"/>
      <c r="D27" s="178"/>
      <c r="E27" s="178"/>
      <c r="F27" s="179"/>
      <c r="G27" s="183" t="str">
        <f>IF(SUM(G21:I26)=0,"",SUM(G21:I26))</f>
        <v/>
      </c>
      <c r="H27" s="183"/>
      <c r="I27" s="183"/>
      <c r="J27" s="176" t="str">
        <f>IF(SUM(J21:L26)=0,"",SUM(J21:L26))</f>
        <v/>
      </c>
      <c r="K27" s="176"/>
      <c r="L27" s="176"/>
      <c r="M27" s="163" t="str">
        <f>IF(SUM(M21:O26)=0,"",SUM(M21:O26))</f>
        <v/>
      </c>
      <c r="N27" s="163"/>
      <c r="O27" s="163"/>
    </row>
    <row r="28" spans="1:15" s="11" customFormat="1" ht="14.15" customHeight="1" x14ac:dyDescent="0.25">
      <c r="B28" s="12"/>
      <c r="C28" s="12"/>
      <c r="D28" s="12"/>
      <c r="E28" s="12"/>
      <c r="F28" s="12"/>
      <c r="G28" s="12"/>
      <c r="H28" s="12"/>
      <c r="I28" s="12"/>
      <c r="J28" s="12"/>
      <c r="K28" s="12"/>
      <c r="L28" s="12"/>
      <c r="M28" s="12"/>
      <c r="N28" s="12"/>
      <c r="O28" s="12"/>
    </row>
    <row r="29" spans="1:15" s="11" customFormat="1" ht="14.15" customHeight="1" x14ac:dyDescent="0.25">
      <c r="A29" s="174" t="s">
        <v>61</v>
      </c>
      <c r="B29" s="175"/>
      <c r="C29" s="175"/>
      <c r="D29" s="175"/>
      <c r="E29" s="175"/>
      <c r="F29" s="175"/>
      <c r="G29" s="172" t="s">
        <v>22</v>
      </c>
      <c r="H29" s="172"/>
      <c r="I29" s="172"/>
      <c r="J29" s="169" t="s">
        <v>23</v>
      </c>
      <c r="K29" s="169"/>
      <c r="L29" s="169"/>
      <c r="M29" s="169" t="s">
        <v>3</v>
      </c>
      <c r="N29" s="169"/>
      <c r="O29" s="181"/>
    </row>
    <row r="30" spans="1:15" s="11" customFormat="1" ht="14.15" customHeight="1" x14ac:dyDescent="0.25">
      <c r="A30" s="173"/>
      <c r="B30" s="164" t="s">
        <v>151</v>
      </c>
      <c r="C30" s="164"/>
      <c r="D30" s="164"/>
      <c r="E30" s="164"/>
      <c r="F30" s="164"/>
      <c r="G30" s="171">
        <v>500</v>
      </c>
      <c r="H30" s="171"/>
      <c r="I30" s="171"/>
      <c r="J30" s="170">
        <f>IF(G30="","",G30*12)</f>
        <v>6000</v>
      </c>
      <c r="K30" s="170"/>
      <c r="L30" s="170"/>
      <c r="M30" s="162">
        <f t="shared" ref="M30:M39" si="4">IF(G30="","",-J30/$J$74)</f>
        <v>1</v>
      </c>
      <c r="N30" s="162"/>
      <c r="O30" s="162"/>
    </row>
    <row r="31" spans="1:15" s="11" customFormat="1" ht="14.15" customHeight="1" x14ac:dyDescent="0.25">
      <c r="A31" s="173"/>
      <c r="B31" s="164" t="s">
        <v>152</v>
      </c>
      <c r="C31" s="164"/>
      <c r="D31" s="164"/>
      <c r="E31" s="164"/>
      <c r="F31" s="164"/>
      <c r="G31" s="171"/>
      <c r="H31" s="171"/>
      <c r="I31" s="171"/>
      <c r="J31" s="170" t="str">
        <f t="shared" ref="J31:J39" si="5">IF(G31="","",G31*12)</f>
        <v/>
      </c>
      <c r="K31" s="170"/>
      <c r="L31" s="170"/>
      <c r="M31" s="162" t="str">
        <f t="shared" si="4"/>
        <v/>
      </c>
      <c r="N31" s="162"/>
      <c r="O31" s="162"/>
    </row>
    <row r="32" spans="1:15" s="11" customFormat="1" ht="14.15" customHeight="1" x14ac:dyDescent="0.25">
      <c r="A32" s="173"/>
      <c r="B32" s="164" t="s">
        <v>32</v>
      </c>
      <c r="C32" s="164"/>
      <c r="D32" s="164"/>
      <c r="E32" s="164"/>
      <c r="F32" s="164"/>
      <c r="G32" s="171"/>
      <c r="H32" s="171"/>
      <c r="I32" s="171"/>
      <c r="J32" s="170" t="str">
        <f t="shared" si="5"/>
        <v/>
      </c>
      <c r="K32" s="170"/>
      <c r="L32" s="170"/>
      <c r="M32" s="162" t="str">
        <f t="shared" si="4"/>
        <v/>
      </c>
      <c r="N32" s="162"/>
      <c r="O32" s="162"/>
    </row>
    <row r="33" spans="1:15" s="11" customFormat="1" ht="14.15" customHeight="1" x14ac:dyDescent="0.25">
      <c r="A33" s="173"/>
      <c r="B33" s="164" t="s">
        <v>33</v>
      </c>
      <c r="C33" s="164"/>
      <c r="D33" s="164"/>
      <c r="E33" s="164"/>
      <c r="F33" s="164"/>
      <c r="G33" s="171"/>
      <c r="H33" s="171"/>
      <c r="I33" s="171"/>
      <c r="J33" s="170" t="str">
        <f t="shared" si="5"/>
        <v/>
      </c>
      <c r="K33" s="170"/>
      <c r="L33" s="170"/>
      <c r="M33" s="162" t="str">
        <f t="shared" si="4"/>
        <v/>
      </c>
      <c r="N33" s="162"/>
      <c r="O33" s="162"/>
    </row>
    <row r="34" spans="1:15" s="11" customFormat="1" ht="14.15" customHeight="1" x14ac:dyDescent="0.25">
      <c r="A34" s="173"/>
      <c r="B34" s="164" t="s">
        <v>72</v>
      </c>
      <c r="C34" s="164"/>
      <c r="D34" s="164"/>
      <c r="E34" s="164"/>
      <c r="F34" s="164"/>
      <c r="G34" s="171"/>
      <c r="H34" s="171"/>
      <c r="I34" s="171"/>
      <c r="J34" s="170" t="str">
        <f t="shared" si="5"/>
        <v/>
      </c>
      <c r="K34" s="170"/>
      <c r="L34" s="170"/>
      <c r="M34" s="162" t="str">
        <f t="shared" si="4"/>
        <v/>
      </c>
      <c r="N34" s="162"/>
      <c r="O34" s="162"/>
    </row>
    <row r="35" spans="1:15" s="11" customFormat="1" ht="14.15" customHeight="1" x14ac:dyDescent="0.25">
      <c r="A35" s="173"/>
      <c r="B35" s="164" t="s">
        <v>10</v>
      </c>
      <c r="C35" s="164"/>
      <c r="D35" s="164"/>
      <c r="E35" s="164"/>
      <c r="F35" s="164"/>
      <c r="G35" s="171"/>
      <c r="H35" s="171"/>
      <c r="I35" s="171"/>
      <c r="J35" s="170" t="str">
        <f t="shared" si="5"/>
        <v/>
      </c>
      <c r="K35" s="170"/>
      <c r="L35" s="170"/>
      <c r="M35" s="162" t="str">
        <f t="shared" si="4"/>
        <v/>
      </c>
      <c r="N35" s="162"/>
      <c r="O35" s="162"/>
    </row>
    <row r="36" spans="1:15" s="11" customFormat="1" ht="14.15" customHeight="1" x14ac:dyDescent="0.25">
      <c r="A36" s="173"/>
      <c r="B36" s="164" t="s">
        <v>62</v>
      </c>
      <c r="C36" s="164"/>
      <c r="D36" s="164"/>
      <c r="E36" s="164"/>
      <c r="F36" s="164"/>
      <c r="G36" s="171"/>
      <c r="H36" s="171"/>
      <c r="I36" s="171"/>
      <c r="J36" s="170" t="str">
        <f t="shared" si="5"/>
        <v/>
      </c>
      <c r="K36" s="170"/>
      <c r="L36" s="170"/>
      <c r="M36" s="162" t="str">
        <f t="shared" si="4"/>
        <v/>
      </c>
      <c r="N36" s="162"/>
      <c r="O36" s="162"/>
    </row>
    <row r="37" spans="1:15" s="11" customFormat="1" ht="14.15" customHeight="1" x14ac:dyDescent="0.25">
      <c r="A37" s="173"/>
      <c r="B37" s="164" t="s">
        <v>73</v>
      </c>
      <c r="C37" s="164"/>
      <c r="D37" s="164"/>
      <c r="E37" s="164"/>
      <c r="F37" s="164"/>
      <c r="G37" s="171"/>
      <c r="H37" s="171"/>
      <c r="I37" s="171"/>
      <c r="J37" s="170" t="str">
        <f t="shared" si="5"/>
        <v/>
      </c>
      <c r="K37" s="170"/>
      <c r="L37" s="170"/>
      <c r="M37" s="162" t="str">
        <f t="shared" si="4"/>
        <v/>
      </c>
      <c r="N37" s="162"/>
      <c r="O37" s="162"/>
    </row>
    <row r="38" spans="1:15" s="11" customFormat="1" ht="14.15" customHeight="1" x14ac:dyDescent="0.25">
      <c r="A38" s="173"/>
      <c r="B38" s="180" t="s">
        <v>126</v>
      </c>
      <c r="C38" s="180"/>
      <c r="D38" s="180"/>
      <c r="E38" s="180"/>
      <c r="F38" s="180"/>
      <c r="G38" s="171"/>
      <c r="H38" s="171"/>
      <c r="I38" s="171"/>
      <c r="J38" s="170" t="str">
        <f>IF(G38="","",G38*12)</f>
        <v/>
      </c>
      <c r="K38" s="170"/>
      <c r="L38" s="170"/>
      <c r="M38" s="162" t="str">
        <f t="shared" si="4"/>
        <v/>
      </c>
      <c r="N38" s="162"/>
      <c r="O38" s="162"/>
    </row>
    <row r="39" spans="1:15" s="11" customFormat="1" ht="14.15" customHeight="1" x14ac:dyDescent="0.25">
      <c r="A39" s="173"/>
      <c r="B39" s="180" t="s">
        <v>126</v>
      </c>
      <c r="C39" s="180"/>
      <c r="D39" s="180"/>
      <c r="E39" s="180"/>
      <c r="F39" s="180"/>
      <c r="G39" s="171"/>
      <c r="H39" s="171"/>
      <c r="I39" s="171"/>
      <c r="J39" s="170" t="str">
        <f t="shared" si="5"/>
        <v/>
      </c>
      <c r="K39" s="170"/>
      <c r="L39" s="170"/>
      <c r="M39" s="162" t="str">
        <f t="shared" si="4"/>
        <v/>
      </c>
      <c r="N39" s="162"/>
      <c r="O39" s="162"/>
    </row>
    <row r="40" spans="1:15" s="11" customFormat="1" ht="14.15" customHeight="1" x14ac:dyDescent="0.25">
      <c r="A40" s="177" t="s">
        <v>2</v>
      </c>
      <c r="B40" s="178"/>
      <c r="C40" s="178"/>
      <c r="D40" s="178"/>
      <c r="E40" s="178"/>
      <c r="F40" s="179"/>
      <c r="G40" s="183">
        <f>IF(SUM(G30:I39)=0,"",SUM(G30:I39))</f>
        <v>500</v>
      </c>
      <c r="H40" s="183"/>
      <c r="I40" s="183"/>
      <c r="J40" s="176">
        <f>IF(SUM(J30:L39)=0,"",SUM(J30:L39))</f>
        <v>6000</v>
      </c>
      <c r="K40" s="176"/>
      <c r="L40" s="176"/>
      <c r="M40" s="163">
        <f>IF(SUM(M30:O39)=0,"",SUM(M30:O39))</f>
        <v>1</v>
      </c>
      <c r="N40" s="163"/>
      <c r="O40" s="163"/>
    </row>
    <row r="41" spans="1:15" s="11" customFormat="1" ht="14.15" customHeight="1" x14ac:dyDescent="0.25">
      <c r="A41" s="165"/>
      <c r="B41" s="166"/>
      <c r="C41" s="166"/>
      <c r="D41" s="166"/>
      <c r="E41" s="166"/>
      <c r="F41" s="166"/>
      <c r="G41" s="166"/>
      <c r="H41" s="166"/>
      <c r="I41" s="166"/>
      <c r="J41" s="166"/>
      <c r="K41" s="166"/>
      <c r="L41" s="166"/>
      <c r="M41" s="166"/>
      <c r="N41" s="166"/>
      <c r="O41" s="166"/>
    </row>
    <row r="42" spans="1:15" s="11" customFormat="1" ht="14.15" customHeight="1" x14ac:dyDescent="0.25">
      <c r="A42" s="167" t="s">
        <v>136</v>
      </c>
      <c r="B42" s="168"/>
      <c r="C42" s="168"/>
      <c r="D42" s="168"/>
      <c r="E42" s="168"/>
      <c r="F42" s="168"/>
      <c r="G42" s="172" t="s">
        <v>22</v>
      </c>
      <c r="H42" s="172"/>
      <c r="I42" s="172"/>
      <c r="J42" s="169" t="s">
        <v>23</v>
      </c>
      <c r="K42" s="169"/>
      <c r="L42" s="169"/>
      <c r="M42" s="169" t="s">
        <v>3</v>
      </c>
      <c r="N42" s="169"/>
      <c r="O42" s="181"/>
    </row>
    <row r="43" spans="1:15" s="11" customFormat="1" ht="14.15" customHeight="1" x14ac:dyDescent="0.25">
      <c r="A43" s="173"/>
      <c r="B43" s="185" t="s">
        <v>218</v>
      </c>
      <c r="C43" s="185"/>
      <c r="D43" s="185"/>
      <c r="E43" s="185"/>
      <c r="F43" s="185"/>
      <c r="G43" s="184" t="str">
        <f>IF(KfZ!N25="","",KfZ!N25/12)</f>
        <v/>
      </c>
      <c r="H43" s="184"/>
      <c r="I43" s="184"/>
      <c r="J43" s="170" t="str">
        <f>IF(G43="","",G43*12)</f>
        <v/>
      </c>
      <c r="K43" s="170"/>
      <c r="L43" s="170"/>
      <c r="M43" s="162" t="str">
        <f>IF(G43="","",-J43/$J$74)</f>
        <v/>
      </c>
      <c r="N43" s="162"/>
      <c r="O43" s="162"/>
    </row>
    <row r="44" spans="1:15" s="11" customFormat="1" ht="14.15" customHeight="1" x14ac:dyDescent="0.25">
      <c r="A44" s="173"/>
      <c r="B44" s="164" t="s">
        <v>153</v>
      </c>
      <c r="C44" s="164"/>
      <c r="D44" s="164"/>
      <c r="E44" s="164"/>
      <c r="F44" s="164"/>
      <c r="G44" s="171"/>
      <c r="H44" s="171"/>
      <c r="I44" s="171"/>
      <c r="J44" s="170" t="str">
        <f>IF(G44="","",G44*12)</f>
        <v/>
      </c>
      <c r="K44" s="170"/>
      <c r="L44" s="170"/>
      <c r="M44" s="162" t="str">
        <f>IF(G44="","",-J44/$J$74)</f>
        <v/>
      </c>
      <c r="N44" s="162"/>
      <c r="O44" s="162"/>
    </row>
    <row r="45" spans="1:15" s="11" customFormat="1" ht="14.15" customHeight="1" x14ac:dyDescent="0.25">
      <c r="A45" s="173"/>
      <c r="B45" s="180" t="s">
        <v>126</v>
      </c>
      <c r="C45" s="180"/>
      <c r="D45" s="180"/>
      <c r="E45" s="180"/>
      <c r="F45" s="180"/>
      <c r="G45" s="171"/>
      <c r="H45" s="171"/>
      <c r="I45" s="171"/>
      <c r="J45" s="170" t="str">
        <f>IF(G45="","",G45*12)</f>
        <v/>
      </c>
      <c r="K45" s="170"/>
      <c r="L45" s="170"/>
      <c r="M45" s="162" t="str">
        <f>IF(G45="","",-J45/$J$74)</f>
        <v/>
      </c>
      <c r="N45" s="162"/>
      <c r="O45" s="162"/>
    </row>
    <row r="46" spans="1:15" s="11" customFormat="1" ht="14.15" customHeight="1" x14ac:dyDescent="0.25">
      <c r="A46" s="177" t="s">
        <v>2</v>
      </c>
      <c r="B46" s="178"/>
      <c r="C46" s="178"/>
      <c r="D46" s="178"/>
      <c r="E46" s="178"/>
      <c r="F46" s="179"/>
      <c r="G46" s="183" t="str">
        <f>IF(SUM(G43:I45)=0,"",SUM(G43:I45))</f>
        <v/>
      </c>
      <c r="H46" s="183"/>
      <c r="I46" s="183"/>
      <c r="J46" s="176" t="str">
        <f>IF(SUM(J43:L45)=0,"",SUM(J43:L45))</f>
        <v/>
      </c>
      <c r="K46" s="176"/>
      <c r="L46" s="176"/>
      <c r="M46" s="163" t="str">
        <f>IF(SUM(M43:O45)=0,"",SUM(M43:O45))</f>
        <v/>
      </c>
      <c r="N46" s="163"/>
      <c r="O46" s="163"/>
    </row>
    <row r="47" spans="1:15" s="11" customFormat="1" ht="14.15" customHeight="1" x14ac:dyDescent="0.25">
      <c r="A47" s="165"/>
      <c r="B47" s="166"/>
      <c r="C47" s="166"/>
      <c r="D47" s="166"/>
      <c r="E47" s="166"/>
      <c r="F47" s="166"/>
      <c r="G47" s="166"/>
      <c r="H47" s="166"/>
      <c r="I47" s="166"/>
      <c r="J47" s="166"/>
      <c r="K47" s="166"/>
      <c r="L47" s="166"/>
      <c r="M47" s="166"/>
      <c r="N47" s="166"/>
      <c r="O47" s="166"/>
    </row>
    <row r="48" spans="1:15" s="11" customFormat="1" ht="14.15" customHeight="1" x14ac:dyDescent="0.25">
      <c r="A48" s="174" t="s">
        <v>65</v>
      </c>
      <c r="B48" s="175"/>
      <c r="C48" s="175"/>
      <c r="D48" s="175"/>
      <c r="E48" s="175"/>
      <c r="F48" s="175"/>
      <c r="G48" s="172" t="s">
        <v>22</v>
      </c>
      <c r="H48" s="172"/>
      <c r="I48" s="172"/>
      <c r="J48" s="169" t="s">
        <v>23</v>
      </c>
      <c r="K48" s="169"/>
      <c r="L48" s="169"/>
      <c r="M48" s="169" t="s">
        <v>3</v>
      </c>
      <c r="N48" s="169"/>
      <c r="O48" s="181"/>
    </row>
    <row r="49" spans="1:15" s="11" customFormat="1" ht="14.15" customHeight="1" x14ac:dyDescent="0.25">
      <c r="A49" s="173"/>
      <c r="B49" s="164" t="s">
        <v>63</v>
      </c>
      <c r="C49" s="164"/>
      <c r="D49" s="164"/>
      <c r="E49" s="164"/>
      <c r="F49" s="164"/>
      <c r="G49" s="171"/>
      <c r="H49" s="171"/>
      <c r="I49" s="171"/>
      <c r="J49" s="170" t="str">
        <f t="shared" ref="J49:J56" si="6">IF(G49="","",G49*12)</f>
        <v/>
      </c>
      <c r="K49" s="170"/>
      <c r="L49" s="170"/>
      <c r="M49" s="162" t="str">
        <f t="shared" ref="M49:M56" si="7">IF(G49="","",-J49/$J$74)</f>
        <v/>
      </c>
      <c r="N49" s="162"/>
      <c r="O49" s="162"/>
    </row>
    <row r="50" spans="1:15" s="11" customFormat="1" ht="14.15" customHeight="1" x14ac:dyDescent="0.25">
      <c r="A50" s="173"/>
      <c r="B50" s="164" t="s">
        <v>90</v>
      </c>
      <c r="C50" s="164"/>
      <c r="D50" s="164"/>
      <c r="E50" s="164"/>
      <c r="F50" s="164"/>
      <c r="G50" s="171"/>
      <c r="H50" s="171"/>
      <c r="I50" s="171"/>
      <c r="J50" s="170" t="str">
        <f t="shared" si="6"/>
        <v/>
      </c>
      <c r="K50" s="170"/>
      <c r="L50" s="170"/>
      <c r="M50" s="162" t="str">
        <f t="shared" si="7"/>
        <v/>
      </c>
      <c r="N50" s="162"/>
      <c r="O50" s="162"/>
    </row>
    <row r="51" spans="1:15" s="11" customFormat="1" ht="14.15" customHeight="1" x14ac:dyDescent="0.25">
      <c r="A51" s="173"/>
      <c r="B51" s="164" t="s">
        <v>74</v>
      </c>
      <c r="C51" s="164"/>
      <c r="D51" s="164"/>
      <c r="E51" s="164"/>
      <c r="F51" s="164"/>
      <c r="G51" s="171"/>
      <c r="H51" s="171"/>
      <c r="I51" s="171"/>
      <c r="J51" s="170" t="str">
        <f t="shared" si="6"/>
        <v/>
      </c>
      <c r="K51" s="170"/>
      <c r="L51" s="170"/>
      <c r="M51" s="162" t="str">
        <f t="shared" si="7"/>
        <v/>
      </c>
      <c r="N51" s="162"/>
      <c r="O51" s="162"/>
    </row>
    <row r="52" spans="1:15" s="11" customFormat="1" ht="14.15" customHeight="1" x14ac:dyDescent="0.25">
      <c r="A52" s="173"/>
      <c r="B52" s="164" t="s">
        <v>146</v>
      </c>
      <c r="C52" s="164"/>
      <c r="D52" s="164"/>
      <c r="E52" s="164"/>
      <c r="F52" s="164"/>
      <c r="G52" s="171"/>
      <c r="H52" s="171"/>
      <c r="I52" s="171"/>
      <c r="J52" s="170" t="str">
        <f t="shared" si="6"/>
        <v/>
      </c>
      <c r="K52" s="170"/>
      <c r="L52" s="170"/>
      <c r="M52" s="162" t="str">
        <f t="shared" si="7"/>
        <v/>
      </c>
      <c r="N52" s="162"/>
      <c r="O52" s="162"/>
    </row>
    <row r="53" spans="1:15" s="11" customFormat="1" ht="14.15" customHeight="1" x14ac:dyDescent="0.25">
      <c r="A53" s="173"/>
      <c r="B53" s="164" t="s">
        <v>64</v>
      </c>
      <c r="C53" s="164"/>
      <c r="D53" s="164"/>
      <c r="E53" s="164"/>
      <c r="F53" s="164"/>
      <c r="G53" s="171"/>
      <c r="H53" s="171"/>
      <c r="I53" s="171"/>
      <c r="J53" s="170" t="str">
        <f t="shared" si="6"/>
        <v/>
      </c>
      <c r="K53" s="170"/>
      <c r="L53" s="170"/>
      <c r="M53" s="162" t="str">
        <f t="shared" si="7"/>
        <v/>
      </c>
      <c r="N53" s="162"/>
      <c r="O53" s="162"/>
    </row>
    <row r="54" spans="1:15" s="11" customFormat="1" ht="14.15" customHeight="1" x14ac:dyDescent="0.25">
      <c r="A54" s="173"/>
      <c r="B54" s="164" t="s">
        <v>75</v>
      </c>
      <c r="C54" s="164"/>
      <c r="D54" s="164"/>
      <c r="E54" s="164"/>
      <c r="F54" s="164"/>
      <c r="G54" s="171"/>
      <c r="H54" s="171"/>
      <c r="I54" s="171"/>
      <c r="J54" s="170" t="str">
        <f t="shared" si="6"/>
        <v/>
      </c>
      <c r="K54" s="170"/>
      <c r="L54" s="170"/>
      <c r="M54" s="162" t="str">
        <f t="shared" si="7"/>
        <v/>
      </c>
      <c r="N54" s="162"/>
      <c r="O54" s="162"/>
    </row>
    <row r="55" spans="1:15" s="11" customFormat="1" ht="14.15" customHeight="1" x14ac:dyDescent="0.25">
      <c r="A55" s="173"/>
      <c r="B55" s="180" t="s">
        <v>126</v>
      </c>
      <c r="C55" s="180"/>
      <c r="D55" s="180"/>
      <c r="E55" s="180"/>
      <c r="F55" s="180"/>
      <c r="G55" s="171"/>
      <c r="H55" s="171"/>
      <c r="I55" s="171"/>
      <c r="J55" s="170" t="str">
        <f>IF(G55="","",G55*12)</f>
        <v/>
      </c>
      <c r="K55" s="170"/>
      <c r="L55" s="170"/>
      <c r="M55" s="162" t="str">
        <f t="shared" si="7"/>
        <v/>
      </c>
      <c r="N55" s="162"/>
      <c r="O55" s="162"/>
    </row>
    <row r="56" spans="1:15" s="11" customFormat="1" ht="14.15" customHeight="1" x14ac:dyDescent="0.25">
      <c r="A56" s="173"/>
      <c r="B56" s="180" t="s">
        <v>126</v>
      </c>
      <c r="C56" s="180"/>
      <c r="D56" s="180"/>
      <c r="E56" s="180"/>
      <c r="F56" s="180"/>
      <c r="G56" s="171"/>
      <c r="H56" s="171"/>
      <c r="I56" s="171"/>
      <c r="J56" s="170" t="str">
        <f t="shared" si="6"/>
        <v/>
      </c>
      <c r="K56" s="170"/>
      <c r="L56" s="170"/>
      <c r="M56" s="162" t="str">
        <f t="shared" si="7"/>
        <v/>
      </c>
      <c r="N56" s="162"/>
      <c r="O56" s="162"/>
    </row>
    <row r="57" spans="1:15" s="11" customFormat="1" ht="14.15" customHeight="1" x14ac:dyDescent="0.25">
      <c r="A57" s="177" t="s">
        <v>2</v>
      </c>
      <c r="B57" s="178"/>
      <c r="C57" s="178"/>
      <c r="D57" s="178"/>
      <c r="E57" s="178"/>
      <c r="F57" s="179"/>
      <c r="G57" s="183" t="str">
        <f>IF(SUM(G49:I56)=0,"",SUM(G49:I56))</f>
        <v/>
      </c>
      <c r="H57" s="183"/>
      <c r="I57" s="183"/>
      <c r="J57" s="176" t="str">
        <f>IF(SUM(J49:L56)=0,"",SUM(J49:L56))</f>
        <v/>
      </c>
      <c r="K57" s="176"/>
      <c r="L57" s="176"/>
      <c r="M57" s="163" t="str">
        <f>IF(SUM(M49:O56)=0,"",SUM(M49:O56))</f>
        <v/>
      </c>
      <c r="N57" s="163"/>
      <c r="O57" s="163"/>
    </row>
    <row r="58" spans="1:15" s="11" customFormat="1" ht="14.15" customHeight="1" x14ac:dyDescent="0.25">
      <c r="A58" s="165"/>
      <c r="B58" s="166"/>
      <c r="C58" s="166"/>
      <c r="D58" s="166"/>
      <c r="E58" s="166"/>
      <c r="F58" s="166"/>
      <c r="G58" s="166"/>
      <c r="H58" s="166"/>
      <c r="I58" s="166"/>
      <c r="J58" s="166"/>
      <c r="K58" s="166"/>
      <c r="L58" s="166"/>
      <c r="M58" s="166"/>
      <c r="N58" s="166"/>
      <c r="O58" s="166"/>
    </row>
    <row r="59" spans="1:15" s="11" customFormat="1" ht="14.15" customHeight="1" x14ac:dyDescent="0.25">
      <c r="A59" s="68" t="s">
        <v>66</v>
      </c>
      <c r="B59" s="69"/>
      <c r="C59" s="69"/>
      <c r="D59" s="69"/>
      <c r="E59" s="69"/>
      <c r="F59" s="69"/>
      <c r="G59" s="172" t="s">
        <v>22</v>
      </c>
      <c r="H59" s="172"/>
      <c r="I59" s="172"/>
      <c r="J59" s="169" t="s">
        <v>23</v>
      </c>
      <c r="K59" s="169"/>
      <c r="L59" s="169"/>
      <c r="M59" s="70" t="s">
        <v>3</v>
      </c>
      <c r="N59" s="70"/>
      <c r="O59" s="71"/>
    </row>
    <row r="60" spans="1:15" s="11" customFormat="1" ht="14.15" customHeight="1" x14ac:dyDescent="0.25">
      <c r="A60" s="173"/>
      <c r="B60" s="164" t="s">
        <v>185</v>
      </c>
      <c r="C60" s="164"/>
      <c r="D60" s="164"/>
      <c r="E60" s="164"/>
      <c r="F60" s="164"/>
      <c r="G60" s="171"/>
      <c r="H60" s="171"/>
      <c r="I60" s="171"/>
      <c r="J60" s="170" t="str">
        <f t="shared" ref="J60:J69" si="8">IF(G60="","",G60*12)</f>
        <v/>
      </c>
      <c r="K60" s="170"/>
      <c r="L60" s="170"/>
      <c r="M60" s="162" t="str">
        <f t="shared" ref="M60:M69" si="9">IF(G60="","",-J60/$J$74)</f>
        <v/>
      </c>
      <c r="N60" s="162"/>
      <c r="O60" s="162"/>
    </row>
    <row r="61" spans="1:15" s="11" customFormat="1" ht="14.15" customHeight="1" x14ac:dyDescent="0.25">
      <c r="A61" s="173"/>
      <c r="B61" s="164" t="s">
        <v>131</v>
      </c>
      <c r="C61" s="164"/>
      <c r="D61" s="164"/>
      <c r="E61" s="164"/>
      <c r="F61" s="164"/>
      <c r="G61" s="171"/>
      <c r="H61" s="171"/>
      <c r="I61" s="171"/>
      <c r="J61" s="170" t="str">
        <f t="shared" si="8"/>
        <v/>
      </c>
      <c r="K61" s="170"/>
      <c r="L61" s="170"/>
      <c r="M61" s="162" t="str">
        <f t="shared" si="9"/>
        <v/>
      </c>
      <c r="N61" s="162"/>
      <c r="O61" s="162"/>
    </row>
    <row r="62" spans="1:15" s="11" customFormat="1" ht="14.15" customHeight="1" x14ac:dyDescent="0.25">
      <c r="A62" s="173"/>
      <c r="B62" s="164" t="s">
        <v>67</v>
      </c>
      <c r="C62" s="164"/>
      <c r="D62" s="164"/>
      <c r="E62" s="164"/>
      <c r="F62" s="164"/>
      <c r="G62" s="171"/>
      <c r="H62" s="171"/>
      <c r="I62" s="171"/>
      <c r="J62" s="170" t="str">
        <f t="shared" si="8"/>
        <v/>
      </c>
      <c r="K62" s="170"/>
      <c r="L62" s="170"/>
      <c r="M62" s="162" t="str">
        <f t="shared" si="9"/>
        <v/>
      </c>
      <c r="N62" s="162"/>
      <c r="O62" s="162"/>
    </row>
    <row r="63" spans="1:15" s="11" customFormat="1" ht="14.15" customHeight="1" x14ac:dyDescent="0.25">
      <c r="A63" s="173"/>
      <c r="B63" s="164" t="s">
        <v>76</v>
      </c>
      <c r="C63" s="164"/>
      <c r="D63" s="164"/>
      <c r="E63" s="164"/>
      <c r="F63" s="164"/>
      <c r="G63" s="171"/>
      <c r="H63" s="171"/>
      <c r="I63" s="171"/>
      <c r="J63" s="170" t="str">
        <f t="shared" si="8"/>
        <v/>
      </c>
      <c r="K63" s="170"/>
      <c r="L63" s="170"/>
      <c r="M63" s="162" t="str">
        <f t="shared" si="9"/>
        <v/>
      </c>
      <c r="N63" s="162"/>
      <c r="O63" s="162"/>
    </row>
    <row r="64" spans="1:15" s="11" customFormat="1" ht="14.15" customHeight="1" x14ac:dyDescent="0.25">
      <c r="A64" s="173"/>
      <c r="B64" s="164" t="s">
        <v>71</v>
      </c>
      <c r="C64" s="164"/>
      <c r="D64" s="164"/>
      <c r="E64" s="164"/>
      <c r="F64" s="164"/>
      <c r="G64" s="171"/>
      <c r="H64" s="171"/>
      <c r="I64" s="171"/>
      <c r="J64" s="170" t="str">
        <f t="shared" si="8"/>
        <v/>
      </c>
      <c r="K64" s="170"/>
      <c r="L64" s="170"/>
      <c r="M64" s="162" t="str">
        <f t="shared" si="9"/>
        <v/>
      </c>
      <c r="N64" s="162"/>
      <c r="O64" s="162"/>
    </row>
    <row r="65" spans="1:15" s="11" customFormat="1" ht="14.15" customHeight="1" x14ac:dyDescent="0.25">
      <c r="A65" s="173"/>
      <c r="B65" s="164" t="s">
        <v>68</v>
      </c>
      <c r="C65" s="164"/>
      <c r="D65" s="164"/>
      <c r="E65" s="164"/>
      <c r="F65" s="164"/>
      <c r="G65" s="171"/>
      <c r="H65" s="171"/>
      <c r="I65" s="171"/>
      <c r="J65" s="170" t="str">
        <f t="shared" si="8"/>
        <v/>
      </c>
      <c r="K65" s="170"/>
      <c r="L65" s="170"/>
      <c r="M65" s="162" t="str">
        <f t="shared" si="9"/>
        <v/>
      </c>
      <c r="N65" s="162"/>
      <c r="O65" s="162"/>
    </row>
    <row r="66" spans="1:15" s="11" customFormat="1" ht="14.15" customHeight="1" x14ac:dyDescent="0.25">
      <c r="A66" s="173"/>
      <c r="B66" s="164" t="s">
        <v>102</v>
      </c>
      <c r="C66" s="164"/>
      <c r="D66" s="164"/>
      <c r="E66" s="164"/>
      <c r="F66" s="164"/>
      <c r="G66" s="171"/>
      <c r="H66" s="171"/>
      <c r="I66" s="171"/>
      <c r="J66" s="170" t="str">
        <f t="shared" si="8"/>
        <v/>
      </c>
      <c r="K66" s="170"/>
      <c r="L66" s="170"/>
      <c r="M66" s="162" t="str">
        <f t="shared" si="9"/>
        <v/>
      </c>
      <c r="N66" s="162"/>
      <c r="O66" s="162"/>
    </row>
    <row r="67" spans="1:15" s="11" customFormat="1" ht="14.15" customHeight="1" x14ac:dyDescent="0.25">
      <c r="A67" s="173"/>
      <c r="B67" s="186" t="s">
        <v>9</v>
      </c>
      <c r="C67" s="186"/>
      <c r="D67" s="186"/>
      <c r="E67" s="186"/>
      <c r="F67" s="186"/>
      <c r="G67" s="171"/>
      <c r="H67" s="171"/>
      <c r="I67" s="171"/>
      <c r="J67" s="170" t="str">
        <f t="shared" si="8"/>
        <v/>
      </c>
      <c r="K67" s="170"/>
      <c r="L67" s="170"/>
      <c r="M67" s="162" t="str">
        <f t="shared" si="9"/>
        <v/>
      </c>
      <c r="N67" s="162"/>
      <c r="O67" s="162"/>
    </row>
    <row r="68" spans="1:15" s="11" customFormat="1" ht="14.15" customHeight="1" x14ac:dyDescent="0.25">
      <c r="A68" s="173"/>
      <c r="B68" s="180" t="s">
        <v>126</v>
      </c>
      <c r="C68" s="180"/>
      <c r="D68" s="180"/>
      <c r="E68" s="180"/>
      <c r="F68" s="180"/>
      <c r="G68" s="171"/>
      <c r="H68" s="171"/>
      <c r="I68" s="171"/>
      <c r="J68" s="170" t="str">
        <f>IF(G68="","",G68*12)</f>
        <v/>
      </c>
      <c r="K68" s="170"/>
      <c r="L68" s="170"/>
      <c r="M68" s="162" t="str">
        <f>IF(G68="","",-J68/$J$74)</f>
        <v/>
      </c>
      <c r="N68" s="162"/>
      <c r="O68" s="162"/>
    </row>
    <row r="69" spans="1:15" s="11" customFormat="1" ht="14.15" customHeight="1" x14ac:dyDescent="0.25">
      <c r="A69" s="173"/>
      <c r="B69" s="180" t="s">
        <v>126</v>
      </c>
      <c r="C69" s="180"/>
      <c r="D69" s="180"/>
      <c r="E69" s="180"/>
      <c r="F69" s="180"/>
      <c r="G69" s="171"/>
      <c r="H69" s="171"/>
      <c r="I69" s="171"/>
      <c r="J69" s="170" t="str">
        <f t="shared" si="8"/>
        <v/>
      </c>
      <c r="K69" s="170"/>
      <c r="L69" s="170"/>
      <c r="M69" s="162" t="str">
        <f t="shared" si="9"/>
        <v/>
      </c>
      <c r="N69" s="162"/>
      <c r="O69" s="162"/>
    </row>
    <row r="70" spans="1:15" s="11" customFormat="1" ht="14.15" customHeight="1" x14ac:dyDescent="0.25">
      <c r="A70" s="191" t="s">
        <v>2</v>
      </c>
      <c r="B70" s="192"/>
      <c r="C70" s="192"/>
      <c r="D70" s="192"/>
      <c r="E70" s="192"/>
      <c r="F70" s="193"/>
      <c r="G70" s="183" t="str">
        <f>IF(SUM(G60:I69)=0,"",SUM(G60:I69))</f>
        <v/>
      </c>
      <c r="H70" s="183"/>
      <c r="I70" s="183"/>
      <c r="J70" s="176" t="str">
        <f>IF(SUM(J60:L69)=0,"",SUM(J60:L69))</f>
        <v/>
      </c>
      <c r="K70" s="176"/>
      <c r="L70" s="176"/>
      <c r="M70" s="190" t="str">
        <f>IF(SUM(M60:O69)=0,"",SUM(M60:O69))</f>
        <v/>
      </c>
      <c r="N70" s="190"/>
      <c r="O70" s="190"/>
    </row>
    <row r="71" spans="1:15" s="11" customFormat="1" ht="14.15" customHeight="1" x14ac:dyDescent="0.25">
      <c r="A71" s="165"/>
      <c r="B71" s="166"/>
      <c r="C71" s="166"/>
      <c r="D71" s="166"/>
      <c r="E71" s="166"/>
      <c r="F71" s="166"/>
      <c r="G71" s="166"/>
      <c r="H71" s="166"/>
      <c r="I71" s="166"/>
      <c r="J71" s="166"/>
      <c r="K71" s="166"/>
      <c r="L71" s="166"/>
      <c r="M71" s="166"/>
      <c r="N71" s="166"/>
      <c r="O71" s="166"/>
    </row>
    <row r="72" spans="1:15" s="11" customFormat="1" ht="14.15" customHeight="1" x14ac:dyDescent="0.25">
      <c r="A72" s="187" t="s">
        <v>78</v>
      </c>
      <c r="B72" s="187"/>
      <c r="C72" s="187"/>
      <c r="D72" s="187"/>
      <c r="E72" s="187"/>
      <c r="F72" s="187"/>
      <c r="G72" s="183" t="str">
        <f>G12</f>
        <v/>
      </c>
      <c r="H72" s="183"/>
      <c r="I72" s="183"/>
      <c r="J72" s="176" t="str">
        <f>J12</f>
        <v/>
      </c>
      <c r="K72" s="176"/>
      <c r="L72" s="176"/>
      <c r="M72" s="188" t="str">
        <f>IF(G72="","",100%)</f>
        <v/>
      </c>
      <c r="N72" s="188"/>
      <c r="O72" s="188"/>
    </row>
    <row r="73" spans="1:15" s="11" customFormat="1" ht="14.15" customHeight="1" x14ac:dyDescent="0.25">
      <c r="A73" s="165"/>
      <c r="B73" s="166"/>
      <c r="C73" s="166"/>
      <c r="D73" s="166"/>
      <c r="E73" s="166"/>
      <c r="F73" s="166"/>
      <c r="G73" s="166"/>
      <c r="H73" s="166"/>
      <c r="I73" s="166"/>
      <c r="J73" s="166"/>
      <c r="K73" s="166"/>
      <c r="L73" s="166"/>
      <c r="M73" s="166"/>
      <c r="N73" s="166"/>
      <c r="O73" s="166"/>
    </row>
    <row r="74" spans="1:15" ht="14.15" customHeight="1" x14ac:dyDescent="0.25">
      <c r="A74" s="187" t="s">
        <v>79</v>
      </c>
      <c r="B74" s="187"/>
      <c r="C74" s="187"/>
      <c r="D74" s="187"/>
      <c r="E74" s="187"/>
      <c r="F74" s="187"/>
      <c r="G74" s="183">
        <f>IF(SUM(G40,G57,G18,G46,G70,G27)=0,"",-SUM(G40,G57,G18,G46,G70,G27))</f>
        <v>-500</v>
      </c>
      <c r="H74" s="183"/>
      <c r="I74" s="183"/>
      <c r="J74" s="176">
        <f>IF(SUM(J40,J57,J18,J46,J70,J27)=0,"",-SUM(J40,J57,J18,J46,J70,J27))</f>
        <v>-6000</v>
      </c>
      <c r="K74" s="176"/>
      <c r="L74" s="176"/>
      <c r="M74" s="188">
        <f>IF(G74="","",100%)</f>
        <v>1</v>
      </c>
      <c r="N74" s="188"/>
      <c r="O74" s="188"/>
    </row>
    <row r="75" spans="1:15" s="11" customFormat="1" ht="14.15" customHeight="1" x14ac:dyDescent="0.25">
      <c r="A75" s="165"/>
      <c r="B75" s="166"/>
      <c r="C75" s="166"/>
      <c r="D75" s="166"/>
      <c r="E75" s="166"/>
      <c r="F75" s="166"/>
      <c r="G75" s="166"/>
      <c r="H75" s="166"/>
      <c r="I75" s="166"/>
      <c r="J75" s="166"/>
      <c r="K75" s="166"/>
      <c r="L75" s="166"/>
      <c r="M75" s="166"/>
      <c r="N75" s="166"/>
      <c r="O75" s="166"/>
    </row>
    <row r="76" spans="1:15" s="11" customFormat="1" ht="14.15" customHeight="1" x14ac:dyDescent="0.25">
      <c r="A76" s="187" t="s">
        <v>229</v>
      </c>
      <c r="B76" s="187"/>
      <c r="C76" s="187"/>
      <c r="D76" s="187"/>
      <c r="E76" s="187"/>
      <c r="F76" s="187"/>
      <c r="G76" s="183">
        <f>IF(SUM(G72:G74)=0,"",SUM(G72:G74))</f>
        <v>-500</v>
      </c>
      <c r="H76" s="183"/>
      <c r="I76" s="183"/>
      <c r="J76" s="176">
        <f>IF(SUM(J72:J74)=0,"",SUM(J72:J74))</f>
        <v>-6000</v>
      </c>
      <c r="K76" s="176"/>
      <c r="L76" s="176"/>
      <c r="M76" s="189"/>
      <c r="N76" s="189"/>
      <c r="O76" s="189"/>
    </row>
    <row r="77" spans="1:15" ht="12.5" x14ac:dyDescent="0.25">
      <c r="A77" s="165"/>
      <c r="B77" s="166"/>
      <c r="C77" s="166"/>
      <c r="D77" s="166"/>
      <c r="E77" s="166"/>
      <c r="F77" s="166"/>
      <c r="G77" s="166"/>
      <c r="H77" s="166"/>
      <c r="I77" s="166"/>
      <c r="J77" s="166"/>
      <c r="K77" s="166"/>
      <c r="L77" s="166"/>
      <c r="M77" s="166"/>
      <c r="N77" s="166"/>
      <c r="O77" s="166"/>
    </row>
  </sheetData>
  <sheetProtection sheet="1" selectLockedCells="1"/>
  <customSheetViews>
    <customSheetView guid="{A19506B7-E9C2-4464-9F9D-AFEA7A431875}" scale="90" showGridLines="0" outlineSymbols="0" zeroValues="0">
      <pane ySplit="2" topLeftCell="A3" activePane="bottomLeft" state="frozen"/>
      <selection pane="bottomLeft" activeCell="G7" sqref="G7:I7"/>
      <rowBreaks count="2" manualBreakCount="2">
        <brk id="34" max="16383" man="1"/>
        <brk id="65"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268">
    <mergeCell ref="B7:F7"/>
    <mergeCell ref="B8:F8"/>
    <mergeCell ref="G61:I61"/>
    <mergeCell ref="J61:L61"/>
    <mergeCell ref="M61:O61"/>
    <mergeCell ref="G7:I7"/>
    <mergeCell ref="G8:I8"/>
    <mergeCell ref="G11:I11"/>
    <mergeCell ref="J7:L7"/>
    <mergeCell ref="J8:L8"/>
    <mergeCell ref="J11:L11"/>
    <mergeCell ref="M7:O7"/>
    <mergeCell ref="M8:O8"/>
    <mergeCell ref="M11:O11"/>
    <mergeCell ref="M50:O50"/>
    <mergeCell ref="J9:L9"/>
    <mergeCell ref="J12:L12"/>
    <mergeCell ref="J30:L30"/>
    <mergeCell ref="M30:O30"/>
    <mergeCell ref="M12:O12"/>
    <mergeCell ref="J27:L27"/>
    <mergeCell ref="M21:O21"/>
    <mergeCell ref="J15:L15"/>
    <mergeCell ref="M9:O9"/>
    <mergeCell ref="A3:O3"/>
    <mergeCell ref="A4:O4"/>
    <mergeCell ref="A5:F5"/>
    <mergeCell ref="J5:L5"/>
    <mergeCell ref="G5:I5"/>
    <mergeCell ref="A21:A26"/>
    <mergeCell ref="M27:O27"/>
    <mergeCell ref="M25:O25"/>
    <mergeCell ref="M5:O5"/>
    <mergeCell ref="G9:I9"/>
    <mergeCell ref="M20:O20"/>
    <mergeCell ref="J14:L14"/>
    <mergeCell ref="M16:O16"/>
    <mergeCell ref="J10:L10"/>
    <mergeCell ref="M10:O10"/>
    <mergeCell ref="M23:O23"/>
    <mergeCell ref="A12:F12"/>
    <mergeCell ref="M6:O6"/>
    <mergeCell ref="J6:L6"/>
    <mergeCell ref="J17:L17"/>
    <mergeCell ref="G18:I18"/>
    <mergeCell ref="B25:F25"/>
    <mergeCell ref="G26:I26"/>
    <mergeCell ref="J18:L18"/>
    <mergeCell ref="A13:O13"/>
    <mergeCell ref="B39:F39"/>
    <mergeCell ref="M29:O29"/>
    <mergeCell ref="G12:I12"/>
    <mergeCell ref="G10:I10"/>
    <mergeCell ref="B9:F9"/>
    <mergeCell ref="B10:F10"/>
    <mergeCell ref="A29:F29"/>
    <mergeCell ref="M14:O14"/>
    <mergeCell ref="M15:O15"/>
    <mergeCell ref="B36:F36"/>
    <mergeCell ref="J39:L39"/>
    <mergeCell ref="G16:I16"/>
    <mergeCell ref="B15:F15"/>
    <mergeCell ref="G21:I21"/>
    <mergeCell ref="B24:F24"/>
    <mergeCell ref="A27:F27"/>
    <mergeCell ref="J22:L22"/>
    <mergeCell ref="M18:O18"/>
    <mergeCell ref="M31:O31"/>
    <mergeCell ref="M32:O32"/>
    <mergeCell ref="G15:I15"/>
    <mergeCell ref="A6:A11"/>
    <mergeCell ref="B16:F16"/>
    <mergeCell ref="B11:F11"/>
    <mergeCell ref="M63:O63"/>
    <mergeCell ref="A60:A69"/>
    <mergeCell ref="M26:O26"/>
    <mergeCell ref="G27:I27"/>
    <mergeCell ref="J21:L21"/>
    <mergeCell ref="M67:O67"/>
    <mergeCell ref="J67:L67"/>
    <mergeCell ref="G66:I66"/>
    <mergeCell ref="J66:L66"/>
    <mergeCell ref="M66:O66"/>
    <mergeCell ref="G69:I69"/>
    <mergeCell ref="J68:L68"/>
    <mergeCell ref="J69:L69"/>
    <mergeCell ref="M69:O69"/>
    <mergeCell ref="M68:O68"/>
    <mergeCell ref="B21:F21"/>
    <mergeCell ref="B69:F69"/>
    <mergeCell ref="B66:F66"/>
    <mergeCell ref="M49:O49"/>
    <mergeCell ref="J49:L49"/>
    <mergeCell ref="M24:O24"/>
    <mergeCell ref="G63:I63"/>
    <mergeCell ref="J64:L64"/>
    <mergeCell ref="G54:I54"/>
    <mergeCell ref="J40:L40"/>
    <mergeCell ref="J44:L44"/>
    <mergeCell ref="J32:L32"/>
    <mergeCell ref="J36:L36"/>
    <mergeCell ref="B50:F50"/>
    <mergeCell ref="G50:I50"/>
    <mergeCell ref="J50:L50"/>
    <mergeCell ref="B33:F33"/>
    <mergeCell ref="B37:F37"/>
    <mergeCell ref="J35:L35"/>
    <mergeCell ref="J45:L45"/>
    <mergeCell ref="J33:L33"/>
    <mergeCell ref="G56:I56"/>
    <mergeCell ref="B55:F55"/>
    <mergeCell ref="G70:I70"/>
    <mergeCell ref="J70:L70"/>
    <mergeCell ref="M70:O70"/>
    <mergeCell ref="J51:L51"/>
    <mergeCell ref="B52:F52"/>
    <mergeCell ref="J52:L52"/>
    <mergeCell ref="G55:I55"/>
    <mergeCell ref="G60:I60"/>
    <mergeCell ref="M54:O54"/>
    <mergeCell ref="J53:L53"/>
    <mergeCell ref="J60:L60"/>
    <mergeCell ref="B53:F53"/>
    <mergeCell ref="M53:O53"/>
    <mergeCell ref="G53:I53"/>
    <mergeCell ref="B51:F51"/>
    <mergeCell ref="B62:F62"/>
    <mergeCell ref="B65:F65"/>
    <mergeCell ref="A70:F70"/>
    <mergeCell ref="M56:O56"/>
    <mergeCell ref="B56:F56"/>
    <mergeCell ref="J56:L56"/>
    <mergeCell ref="B54:F54"/>
    <mergeCell ref="B68:F68"/>
    <mergeCell ref="G68:I68"/>
    <mergeCell ref="G64:I64"/>
    <mergeCell ref="M64:O64"/>
    <mergeCell ref="M62:O62"/>
    <mergeCell ref="B60:F60"/>
    <mergeCell ref="J55:L55"/>
    <mergeCell ref="M55:O55"/>
    <mergeCell ref="A77:O77"/>
    <mergeCell ref="G76:I76"/>
    <mergeCell ref="J76:L76"/>
    <mergeCell ref="A72:F72"/>
    <mergeCell ref="M72:O72"/>
    <mergeCell ref="A76:F76"/>
    <mergeCell ref="A74:F74"/>
    <mergeCell ref="M76:O76"/>
    <mergeCell ref="A75:O75"/>
    <mergeCell ref="G72:I72"/>
    <mergeCell ref="M74:O74"/>
    <mergeCell ref="A73:O73"/>
    <mergeCell ref="G74:I74"/>
    <mergeCell ref="J74:L74"/>
    <mergeCell ref="J72:L72"/>
    <mergeCell ref="A71:O71"/>
    <mergeCell ref="J57:L57"/>
    <mergeCell ref="B64:F64"/>
    <mergeCell ref="G67:I67"/>
    <mergeCell ref="M57:O57"/>
    <mergeCell ref="B67:F67"/>
    <mergeCell ref="A58:O58"/>
    <mergeCell ref="J59:L59"/>
    <mergeCell ref="M60:O60"/>
    <mergeCell ref="B63:F63"/>
    <mergeCell ref="M65:O65"/>
    <mergeCell ref="G65:I65"/>
    <mergeCell ref="J65:L65"/>
    <mergeCell ref="J63:L63"/>
    <mergeCell ref="G62:I62"/>
    <mergeCell ref="J62:L62"/>
    <mergeCell ref="A57:F57"/>
    <mergeCell ref="G57:I57"/>
    <mergeCell ref="G59:I59"/>
    <mergeCell ref="B61:F61"/>
    <mergeCell ref="G20:I20"/>
    <mergeCell ref="J20:L20"/>
    <mergeCell ref="A20:F20"/>
    <mergeCell ref="J25:L25"/>
    <mergeCell ref="G29:I29"/>
    <mergeCell ref="A43:A45"/>
    <mergeCell ref="B43:F43"/>
    <mergeCell ref="M45:O45"/>
    <mergeCell ref="M48:O48"/>
    <mergeCell ref="A48:F48"/>
    <mergeCell ref="B38:F38"/>
    <mergeCell ref="G38:I38"/>
    <mergeCell ref="J38:L38"/>
    <mergeCell ref="G33:I33"/>
    <mergeCell ref="G46:I46"/>
    <mergeCell ref="J48:L48"/>
    <mergeCell ref="G44:I44"/>
    <mergeCell ref="G30:I30"/>
    <mergeCell ref="B31:F31"/>
    <mergeCell ref="M22:O22"/>
    <mergeCell ref="A1:O2"/>
    <mergeCell ref="M51:O51"/>
    <mergeCell ref="G51:I51"/>
    <mergeCell ref="B17:F17"/>
    <mergeCell ref="G17:I17"/>
    <mergeCell ref="J16:L16"/>
    <mergeCell ref="A18:F18"/>
    <mergeCell ref="G22:I22"/>
    <mergeCell ref="G23:I23"/>
    <mergeCell ref="J23:L23"/>
    <mergeCell ref="B22:F22"/>
    <mergeCell ref="B23:F23"/>
    <mergeCell ref="G36:I36"/>
    <mergeCell ref="B45:F45"/>
    <mergeCell ref="G34:I34"/>
    <mergeCell ref="J34:L34"/>
    <mergeCell ref="G37:I37"/>
    <mergeCell ref="B34:F34"/>
    <mergeCell ref="G39:I39"/>
    <mergeCell ref="J43:L43"/>
    <mergeCell ref="G40:I40"/>
    <mergeCell ref="A40:F40"/>
    <mergeCell ref="B44:F44"/>
    <mergeCell ref="G43:I43"/>
    <mergeCell ref="G6:I6"/>
    <mergeCell ref="B6:F6"/>
    <mergeCell ref="A14:F14"/>
    <mergeCell ref="A15:A17"/>
    <mergeCell ref="G14:I14"/>
    <mergeCell ref="J46:L46"/>
    <mergeCell ref="A46:F46"/>
    <mergeCell ref="A47:O47"/>
    <mergeCell ref="G35:I35"/>
    <mergeCell ref="J29:L29"/>
    <mergeCell ref="J31:L31"/>
    <mergeCell ref="A30:A39"/>
    <mergeCell ref="G45:I45"/>
    <mergeCell ref="M38:O38"/>
    <mergeCell ref="M37:O37"/>
    <mergeCell ref="J37:L37"/>
    <mergeCell ref="G24:I24"/>
    <mergeCell ref="B26:F26"/>
    <mergeCell ref="M33:O33"/>
    <mergeCell ref="M42:O42"/>
    <mergeCell ref="M43:O43"/>
    <mergeCell ref="M44:O44"/>
    <mergeCell ref="M40:O40"/>
    <mergeCell ref="M36:O36"/>
    <mergeCell ref="M52:O52"/>
    <mergeCell ref="M46:O46"/>
    <mergeCell ref="M17:O17"/>
    <mergeCell ref="B49:F49"/>
    <mergeCell ref="A41:O41"/>
    <mergeCell ref="A42:F42"/>
    <mergeCell ref="J42:L42"/>
    <mergeCell ref="J24:L24"/>
    <mergeCell ref="G49:I49"/>
    <mergeCell ref="G32:I32"/>
    <mergeCell ref="G25:I25"/>
    <mergeCell ref="G52:I52"/>
    <mergeCell ref="G48:I48"/>
    <mergeCell ref="A49:A56"/>
    <mergeCell ref="B35:F35"/>
    <mergeCell ref="B32:F32"/>
    <mergeCell ref="J54:L54"/>
    <mergeCell ref="M34:O34"/>
    <mergeCell ref="M35:O35"/>
    <mergeCell ref="J26:L26"/>
    <mergeCell ref="M39:O39"/>
    <mergeCell ref="G42:I42"/>
    <mergeCell ref="B30:F30"/>
    <mergeCell ref="G31:I31"/>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rowBreaks count="2" manualBreakCount="2">
    <brk id="28" max="16383" man="1"/>
    <brk id="58" max="16383" man="1"/>
  </rowBreak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tabColor theme="9" tint="-0.249977111117893"/>
  </sheetPr>
  <dimension ref="A1:L23"/>
  <sheetViews>
    <sheetView showGridLines="0" showZeros="0" showOutlineSymbols="0" topLeftCell="A3" zoomScaleNormal="100" zoomScaleSheetLayoutView="110" workbookViewId="0">
      <selection activeCell="B8" sqref="B8"/>
    </sheetView>
  </sheetViews>
  <sheetFormatPr baseColWidth="10" defaultColWidth="10.7265625" defaultRowHeight="11.5" x14ac:dyDescent="0.25"/>
  <cols>
    <col min="1" max="1" width="34.6328125" style="14" customWidth="1"/>
    <col min="2" max="2" width="8.7265625" style="6" customWidth="1"/>
    <col min="3" max="8" width="8.7265625" style="7" customWidth="1"/>
    <col min="9" max="10" width="8.7265625" style="2" customWidth="1"/>
    <col min="11" max="16384" width="10.7265625" style="11"/>
  </cols>
  <sheetData>
    <row r="1" spans="1:12" ht="22" customHeight="1" x14ac:dyDescent="0.25">
      <c r="A1" s="182" t="s">
        <v>219</v>
      </c>
      <c r="B1" s="182"/>
      <c r="C1" s="182"/>
      <c r="D1" s="182"/>
      <c r="E1" s="182"/>
      <c r="F1" s="182"/>
      <c r="G1" s="182"/>
      <c r="H1" s="182"/>
      <c r="I1" s="182"/>
      <c r="J1" s="182"/>
    </row>
    <row r="2" spans="1:12" ht="16" customHeight="1" x14ac:dyDescent="0.25">
      <c r="A2" s="182"/>
      <c r="B2" s="182"/>
      <c r="C2" s="182"/>
      <c r="D2" s="182"/>
      <c r="E2" s="182"/>
      <c r="F2" s="182"/>
      <c r="G2" s="182"/>
      <c r="H2" s="182"/>
      <c r="I2" s="182"/>
      <c r="J2" s="182"/>
    </row>
    <row r="3" spans="1:12" ht="32.15" customHeight="1" x14ac:dyDescent="0.25">
      <c r="A3" s="196" t="s">
        <v>233</v>
      </c>
      <c r="B3" s="197"/>
      <c r="C3" s="197"/>
      <c r="D3" s="197"/>
      <c r="E3" s="197"/>
      <c r="F3" s="197"/>
      <c r="G3" s="197"/>
      <c r="H3" s="197"/>
      <c r="I3" s="197"/>
      <c r="J3" s="198"/>
    </row>
    <row r="4" spans="1:12" ht="14.15" customHeight="1" x14ac:dyDescent="0.25">
      <c r="A4" s="195"/>
      <c r="B4" s="195"/>
      <c r="C4" s="195"/>
      <c r="D4" s="195"/>
      <c r="E4" s="195"/>
      <c r="F4" s="195"/>
      <c r="G4" s="195"/>
      <c r="H4" s="195"/>
      <c r="I4" s="195"/>
      <c r="J4" s="195"/>
    </row>
    <row r="5" spans="1:12" ht="14.15" customHeight="1" x14ac:dyDescent="0.25">
      <c r="A5" s="202" t="s">
        <v>213</v>
      </c>
      <c r="B5" s="201"/>
      <c r="C5" s="72">
        <v>6450</v>
      </c>
      <c r="D5" s="201"/>
      <c r="E5" s="201"/>
      <c r="F5" s="201"/>
      <c r="G5" s="201"/>
      <c r="H5" s="201"/>
      <c r="I5" s="203"/>
      <c r="J5" s="204"/>
    </row>
    <row r="6" spans="1:12" ht="14.15" customHeight="1" x14ac:dyDescent="0.25">
      <c r="A6" s="205" t="s">
        <v>141</v>
      </c>
      <c r="B6" s="73" t="s">
        <v>38</v>
      </c>
      <c r="C6" s="73" t="s">
        <v>39</v>
      </c>
      <c r="D6" s="74" t="s">
        <v>231</v>
      </c>
      <c r="E6" s="75" t="s">
        <v>232</v>
      </c>
      <c r="F6" s="75" t="s">
        <v>97</v>
      </c>
      <c r="G6" s="75" t="s">
        <v>230</v>
      </c>
      <c r="H6" s="16" t="s">
        <v>134</v>
      </c>
      <c r="I6" s="15" t="s">
        <v>100</v>
      </c>
      <c r="J6" s="76" t="s">
        <v>98</v>
      </c>
    </row>
    <row r="7" spans="1:12" s="1" customFormat="1" ht="14.15" customHeight="1" x14ac:dyDescent="0.25">
      <c r="A7" s="206"/>
      <c r="B7" s="73" t="s">
        <v>99</v>
      </c>
      <c r="C7" s="73" t="s">
        <v>99</v>
      </c>
      <c r="D7" s="77">
        <v>0.20979999999999999</v>
      </c>
      <c r="E7" s="77">
        <v>0.20480000000000001</v>
      </c>
      <c r="F7" s="77">
        <v>0.03</v>
      </c>
      <c r="G7" s="77">
        <v>3.6999999999999998E-2</v>
      </c>
      <c r="H7" s="55">
        <v>1.5299999999999999E-2</v>
      </c>
      <c r="I7" s="15" t="s">
        <v>31</v>
      </c>
      <c r="J7" s="76" t="s">
        <v>31</v>
      </c>
      <c r="K7" s="82"/>
    </row>
    <row r="8" spans="1:12" ht="16" customHeight="1" x14ac:dyDescent="0.25">
      <c r="A8" s="53"/>
      <c r="B8" s="54"/>
      <c r="C8" s="56" t="str">
        <f t="shared" ref="C8" si="0">IF($B8="","",B8*14)</f>
        <v/>
      </c>
      <c r="D8" s="56" t="str">
        <f>IF($B8="","",IF($B8&lt;$C$5,$B8*D$7*12,D$7*$C$5*12))</f>
        <v/>
      </c>
      <c r="E8" s="56" t="str">
        <f>IF($B8="","",IF($B8&lt;$C$5,$B8*E$7*2,E$7*$C$5*2))</f>
        <v/>
      </c>
      <c r="F8" s="56" t="str">
        <f t="shared" ref="F8:G21" si="1">IF($B8="","",$B8*F$7*14)</f>
        <v/>
      </c>
      <c r="G8" s="56" t="str">
        <f t="shared" si="1"/>
        <v/>
      </c>
      <c r="H8" s="56" t="str">
        <f t="shared" ref="H8:H21" si="2">IF($B8="","",IF($B8&lt;$C$5,$B8*H$7*14,H$7*$C$5*14))</f>
        <v/>
      </c>
      <c r="I8" s="57" t="str">
        <f t="shared" ref="I8:I21" si="3">IF($B8="","",SUM(C8:H8))</f>
        <v/>
      </c>
      <c r="J8" s="57" t="str">
        <f t="shared" ref="J8" si="4">IF($B8="","",I8/12)</f>
        <v/>
      </c>
      <c r="K8" s="81"/>
      <c r="L8" s="81"/>
    </row>
    <row r="9" spans="1:12" ht="16" customHeight="1" x14ac:dyDescent="0.25">
      <c r="A9" s="53"/>
      <c r="B9" s="54"/>
      <c r="C9" s="56" t="str">
        <f t="shared" ref="C9:C21" si="5">IF($B9="","",B9*14)</f>
        <v/>
      </c>
      <c r="D9" s="56" t="str">
        <f t="shared" ref="D9:D21" si="6">IF($B9="","",IF($B9&lt;$C$5,$B9*D$7*12,D$7*$C$5*12))</f>
        <v/>
      </c>
      <c r="E9" s="56" t="str">
        <f t="shared" ref="E9:E21" si="7">IF($B9="","",IF($B9&lt;$C$5,$B9*E$7*2,E$7*$C$5*2))</f>
        <v/>
      </c>
      <c r="F9" s="56" t="str">
        <f t="shared" si="1"/>
        <v/>
      </c>
      <c r="G9" s="56" t="str">
        <f t="shared" si="1"/>
        <v/>
      </c>
      <c r="H9" s="56" t="str">
        <f t="shared" si="2"/>
        <v/>
      </c>
      <c r="I9" s="57" t="str">
        <f t="shared" si="3"/>
        <v/>
      </c>
      <c r="J9" s="57" t="str">
        <f t="shared" ref="J9:J21" si="8">IF($B9="","",I9/12)</f>
        <v/>
      </c>
    </row>
    <row r="10" spans="1:12" ht="16" customHeight="1" x14ac:dyDescent="0.25">
      <c r="A10" s="53"/>
      <c r="B10" s="54"/>
      <c r="C10" s="56" t="str">
        <f t="shared" si="5"/>
        <v/>
      </c>
      <c r="D10" s="56" t="str">
        <f t="shared" si="6"/>
        <v/>
      </c>
      <c r="E10" s="56" t="str">
        <f t="shared" si="7"/>
        <v/>
      </c>
      <c r="F10" s="56" t="str">
        <f t="shared" si="1"/>
        <v/>
      </c>
      <c r="G10" s="56" t="str">
        <f t="shared" si="1"/>
        <v/>
      </c>
      <c r="H10" s="56" t="str">
        <f t="shared" si="2"/>
        <v/>
      </c>
      <c r="I10" s="57" t="str">
        <f t="shared" si="3"/>
        <v/>
      </c>
      <c r="J10" s="57" t="str">
        <f t="shared" si="8"/>
        <v/>
      </c>
    </row>
    <row r="11" spans="1:12" ht="16" customHeight="1" x14ac:dyDescent="0.25">
      <c r="A11" s="53"/>
      <c r="B11" s="54"/>
      <c r="C11" s="56" t="str">
        <f t="shared" si="5"/>
        <v/>
      </c>
      <c r="D11" s="56" t="str">
        <f t="shared" si="6"/>
        <v/>
      </c>
      <c r="E11" s="56" t="str">
        <f t="shared" si="7"/>
        <v/>
      </c>
      <c r="F11" s="56" t="str">
        <f t="shared" si="1"/>
        <v/>
      </c>
      <c r="G11" s="56" t="str">
        <f t="shared" si="1"/>
        <v/>
      </c>
      <c r="H11" s="56" t="str">
        <f t="shared" si="2"/>
        <v/>
      </c>
      <c r="I11" s="57" t="str">
        <f t="shared" si="3"/>
        <v/>
      </c>
      <c r="J11" s="57" t="str">
        <f t="shared" si="8"/>
        <v/>
      </c>
    </row>
    <row r="12" spans="1:12" ht="16" customHeight="1" x14ac:dyDescent="0.25">
      <c r="A12" s="53"/>
      <c r="B12" s="54"/>
      <c r="C12" s="56" t="str">
        <f t="shared" si="5"/>
        <v/>
      </c>
      <c r="D12" s="56" t="str">
        <f t="shared" si="6"/>
        <v/>
      </c>
      <c r="E12" s="56" t="str">
        <f t="shared" si="7"/>
        <v/>
      </c>
      <c r="F12" s="56" t="str">
        <f t="shared" si="1"/>
        <v/>
      </c>
      <c r="G12" s="56" t="str">
        <f t="shared" si="1"/>
        <v/>
      </c>
      <c r="H12" s="56" t="str">
        <f t="shared" si="2"/>
        <v/>
      </c>
      <c r="I12" s="57" t="str">
        <f t="shared" si="3"/>
        <v/>
      </c>
      <c r="J12" s="57" t="str">
        <f t="shared" si="8"/>
        <v/>
      </c>
    </row>
    <row r="13" spans="1:12" ht="16" customHeight="1" x14ac:dyDescent="0.25">
      <c r="A13" s="53"/>
      <c r="B13" s="54"/>
      <c r="C13" s="56" t="str">
        <f t="shared" si="5"/>
        <v/>
      </c>
      <c r="D13" s="56" t="str">
        <f t="shared" si="6"/>
        <v/>
      </c>
      <c r="E13" s="56" t="str">
        <f t="shared" si="7"/>
        <v/>
      </c>
      <c r="F13" s="56" t="str">
        <f t="shared" si="1"/>
        <v/>
      </c>
      <c r="G13" s="56" t="str">
        <f t="shared" si="1"/>
        <v/>
      </c>
      <c r="H13" s="56" t="str">
        <f t="shared" si="2"/>
        <v/>
      </c>
      <c r="I13" s="57" t="str">
        <f t="shared" si="3"/>
        <v/>
      </c>
      <c r="J13" s="57" t="str">
        <f t="shared" si="8"/>
        <v/>
      </c>
    </row>
    <row r="14" spans="1:12" ht="16" customHeight="1" x14ac:dyDescent="0.25">
      <c r="A14" s="53"/>
      <c r="B14" s="54"/>
      <c r="C14" s="56" t="str">
        <f t="shared" si="5"/>
        <v/>
      </c>
      <c r="D14" s="56" t="str">
        <f t="shared" si="6"/>
        <v/>
      </c>
      <c r="E14" s="56" t="str">
        <f t="shared" si="7"/>
        <v/>
      </c>
      <c r="F14" s="56" t="str">
        <f t="shared" si="1"/>
        <v/>
      </c>
      <c r="G14" s="56" t="str">
        <f t="shared" si="1"/>
        <v/>
      </c>
      <c r="H14" s="56" t="str">
        <f t="shared" si="2"/>
        <v/>
      </c>
      <c r="I14" s="57" t="str">
        <f t="shared" si="3"/>
        <v/>
      </c>
      <c r="J14" s="57" t="str">
        <f t="shared" si="8"/>
        <v/>
      </c>
    </row>
    <row r="15" spans="1:12" ht="16" customHeight="1" x14ac:dyDescent="0.25">
      <c r="A15" s="53"/>
      <c r="B15" s="54"/>
      <c r="C15" s="56" t="str">
        <f t="shared" si="5"/>
        <v/>
      </c>
      <c r="D15" s="56" t="str">
        <f t="shared" si="6"/>
        <v/>
      </c>
      <c r="E15" s="56" t="str">
        <f t="shared" si="7"/>
        <v/>
      </c>
      <c r="F15" s="56" t="str">
        <f t="shared" si="1"/>
        <v/>
      </c>
      <c r="G15" s="56" t="str">
        <f t="shared" si="1"/>
        <v/>
      </c>
      <c r="H15" s="56" t="str">
        <f t="shared" si="2"/>
        <v/>
      </c>
      <c r="I15" s="57" t="str">
        <f t="shared" si="3"/>
        <v/>
      </c>
      <c r="J15" s="57" t="str">
        <f t="shared" si="8"/>
        <v/>
      </c>
    </row>
    <row r="16" spans="1:12" ht="16" customHeight="1" x14ac:dyDescent="0.25">
      <c r="A16" s="53"/>
      <c r="B16" s="54"/>
      <c r="C16" s="56" t="str">
        <f t="shared" si="5"/>
        <v/>
      </c>
      <c r="D16" s="56" t="str">
        <f t="shared" si="6"/>
        <v/>
      </c>
      <c r="E16" s="56" t="str">
        <f t="shared" si="7"/>
        <v/>
      </c>
      <c r="F16" s="56" t="str">
        <f t="shared" si="1"/>
        <v/>
      </c>
      <c r="G16" s="56" t="str">
        <f t="shared" si="1"/>
        <v/>
      </c>
      <c r="H16" s="56" t="str">
        <f t="shared" si="2"/>
        <v/>
      </c>
      <c r="I16" s="57" t="str">
        <f t="shared" si="3"/>
        <v/>
      </c>
      <c r="J16" s="57" t="str">
        <f t="shared" si="8"/>
        <v/>
      </c>
    </row>
    <row r="17" spans="1:10" ht="16" customHeight="1" x14ac:dyDescent="0.25">
      <c r="A17" s="53"/>
      <c r="B17" s="54"/>
      <c r="C17" s="56" t="str">
        <f t="shared" si="5"/>
        <v/>
      </c>
      <c r="D17" s="56" t="str">
        <f t="shared" si="6"/>
        <v/>
      </c>
      <c r="E17" s="56" t="str">
        <f t="shared" si="7"/>
        <v/>
      </c>
      <c r="F17" s="56" t="str">
        <f t="shared" si="1"/>
        <v/>
      </c>
      <c r="G17" s="56" t="str">
        <f t="shared" si="1"/>
        <v/>
      </c>
      <c r="H17" s="56" t="str">
        <f t="shared" si="2"/>
        <v/>
      </c>
      <c r="I17" s="57" t="str">
        <f t="shared" si="3"/>
        <v/>
      </c>
      <c r="J17" s="57" t="str">
        <f t="shared" si="8"/>
        <v/>
      </c>
    </row>
    <row r="18" spans="1:10" ht="16" customHeight="1" x14ac:dyDescent="0.25">
      <c r="A18" s="53"/>
      <c r="B18" s="54"/>
      <c r="C18" s="56" t="str">
        <f t="shared" si="5"/>
        <v/>
      </c>
      <c r="D18" s="56" t="str">
        <f t="shared" si="6"/>
        <v/>
      </c>
      <c r="E18" s="56" t="str">
        <f t="shared" si="7"/>
        <v/>
      </c>
      <c r="F18" s="56" t="str">
        <f t="shared" si="1"/>
        <v/>
      </c>
      <c r="G18" s="56" t="str">
        <f t="shared" si="1"/>
        <v/>
      </c>
      <c r="H18" s="56" t="str">
        <f t="shared" si="2"/>
        <v/>
      </c>
      <c r="I18" s="57" t="str">
        <f t="shared" si="3"/>
        <v/>
      </c>
      <c r="J18" s="57" t="str">
        <f t="shared" si="8"/>
        <v/>
      </c>
    </row>
    <row r="19" spans="1:10" ht="16" customHeight="1" x14ac:dyDescent="0.25">
      <c r="A19" s="53"/>
      <c r="B19" s="54"/>
      <c r="C19" s="56" t="str">
        <f t="shared" si="5"/>
        <v/>
      </c>
      <c r="D19" s="56" t="str">
        <f t="shared" si="6"/>
        <v/>
      </c>
      <c r="E19" s="56" t="str">
        <f t="shared" si="7"/>
        <v/>
      </c>
      <c r="F19" s="56" t="str">
        <f t="shared" si="1"/>
        <v/>
      </c>
      <c r="G19" s="56" t="str">
        <f t="shared" si="1"/>
        <v/>
      </c>
      <c r="H19" s="56" t="str">
        <f t="shared" si="2"/>
        <v/>
      </c>
      <c r="I19" s="57" t="str">
        <f t="shared" si="3"/>
        <v/>
      </c>
      <c r="J19" s="57" t="str">
        <f t="shared" si="8"/>
        <v/>
      </c>
    </row>
    <row r="20" spans="1:10" ht="16" customHeight="1" x14ac:dyDescent="0.25">
      <c r="A20" s="53"/>
      <c r="B20" s="54"/>
      <c r="C20" s="56" t="str">
        <f t="shared" si="5"/>
        <v/>
      </c>
      <c r="D20" s="56" t="str">
        <f t="shared" si="6"/>
        <v/>
      </c>
      <c r="E20" s="56" t="str">
        <f t="shared" si="7"/>
        <v/>
      </c>
      <c r="F20" s="56" t="str">
        <f t="shared" si="1"/>
        <v/>
      </c>
      <c r="G20" s="56" t="str">
        <f t="shared" si="1"/>
        <v/>
      </c>
      <c r="H20" s="56" t="str">
        <f t="shared" si="2"/>
        <v/>
      </c>
      <c r="I20" s="57" t="str">
        <f t="shared" si="3"/>
        <v/>
      </c>
      <c r="J20" s="57" t="str">
        <f t="shared" si="8"/>
        <v/>
      </c>
    </row>
    <row r="21" spans="1:10" ht="16" customHeight="1" x14ac:dyDescent="0.25">
      <c r="A21" s="53"/>
      <c r="B21" s="54"/>
      <c r="C21" s="56" t="str">
        <f t="shared" si="5"/>
        <v/>
      </c>
      <c r="D21" s="56" t="str">
        <f t="shared" si="6"/>
        <v/>
      </c>
      <c r="E21" s="56" t="str">
        <f t="shared" si="7"/>
        <v/>
      </c>
      <c r="F21" s="56" t="str">
        <f t="shared" si="1"/>
        <v/>
      </c>
      <c r="G21" s="56" t="str">
        <f t="shared" si="1"/>
        <v/>
      </c>
      <c r="H21" s="56" t="str">
        <f t="shared" si="2"/>
        <v/>
      </c>
      <c r="I21" s="57" t="str">
        <f t="shared" si="3"/>
        <v/>
      </c>
      <c r="J21" s="57" t="str">
        <f t="shared" si="8"/>
        <v/>
      </c>
    </row>
    <row r="22" spans="1:10" s="1" customFormat="1" ht="16" customHeight="1" x14ac:dyDescent="0.25">
      <c r="A22" s="58" t="s">
        <v>101</v>
      </c>
      <c r="B22" s="57" t="str">
        <f t="shared" ref="B22:J22" si="9">IF(SUM(B8:B21)=0,"",SUM(B8:B21))</f>
        <v/>
      </c>
      <c r="C22" s="57" t="str">
        <f t="shared" si="9"/>
        <v/>
      </c>
      <c r="D22" s="57" t="str">
        <f t="shared" si="9"/>
        <v/>
      </c>
      <c r="E22" s="57" t="str">
        <f t="shared" si="9"/>
        <v/>
      </c>
      <c r="F22" s="57" t="str">
        <f t="shared" si="9"/>
        <v/>
      </c>
      <c r="G22" s="57" t="str">
        <f t="shared" si="9"/>
        <v/>
      </c>
      <c r="H22" s="57" t="str">
        <f t="shared" si="9"/>
        <v/>
      </c>
      <c r="I22" s="57" t="str">
        <f t="shared" si="9"/>
        <v/>
      </c>
      <c r="J22" s="57" t="str">
        <f t="shared" si="9"/>
        <v/>
      </c>
    </row>
    <row r="23" spans="1:10" ht="14.15" customHeight="1" x14ac:dyDescent="0.25">
      <c r="A23" s="199"/>
      <c r="B23" s="200"/>
      <c r="C23" s="200"/>
      <c r="D23" s="200"/>
      <c r="E23" s="200"/>
      <c r="F23" s="200"/>
      <c r="G23" s="200"/>
      <c r="H23" s="200"/>
      <c r="I23" s="200"/>
      <c r="J23" s="200"/>
    </row>
  </sheetData>
  <sheetProtection sheet="1" selectLockedCells="1"/>
  <customSheetViews>
    <customSheetView guid="{A19506B7-E9C2-4464-9F9D-AFEA7A431875}" scale="90" showGridLines="0" outlineSymbols="0" zeroValues="0">
      <pane ySplit="2" topLeftCell="A3" activePane="bottomLeft" state="frozen"/>
      <selection pane="bottomLeft" activeCell="A3" sqref="A3:N3"/>
      <rowBreaks count="1" manualBreakCount="1">
        <brk id="37"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8">
    <mergeCell ref="A4:J4"/>
    <mergeCell ref="A1:J2"/>
    <mergeCell ref="A3:J3"/>
    <mergeCell ref="A23:J23"/>
    <mergeCell ref="D5:H5"/>
    <mergeCell ref="A5:B5"/>
    <mergeCell ref="I5:J5"/>
    <mergeCell ref="A6:A7"/>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O26"/>
  <sheetViews>
    <sheetView showGridLines="0" showZeros="0" showOutlineSymbols="0" zoomScaleNormal="100" workbookViewId="0">
      <selection activeCell="F10" sqref="F10:G10"/>
    </sheetView>
  </sheetViews>
  <sheetFormatPr baseColWidth="10" defaultColWidth="10.7265625" defaultRowHeight="13" x14ac:dyDescent="0.25"/>
  <cols>
    <col min="1" max="1" width="10.7265625" style="13" customWidth="1"/>
    <col min="2" max="2" width="8.7265625" style="13" customWidth="1"/>
    <col min="3" max="5" width="8.7265625" style="3" customWidth="1"/>
    <col min="6" max="6" width="8.7265625" style="4" customWidth="1"/>
    <col min="7" max="7" width="8.7265625" style="5" customWidth="1"/>
    <col min="8" max="15" width="8.7265625" style="3" customWidth="1"/>
    <col min="16" max="16384" width="10.7265625" style="3"/>
  </cols>
  <sheetData>
    <row r="1" spans="1:15" s="11" customFormat="1" ht="22" customHeight="1" x14ac:dyDescent="0.25">
      <c r="A1" s="182" t="s">
        <v>220</v>
      </c>
      <c r="B1" s="182"/>
      <c r="C1" s="182"/>
      <c r="D1" s="182"/>
      <c r="E1" s="182"/>
      <c r="F1" s="182"/>
      <c r="G1" s="182"/>
      <c r="H1" s="182"/>
      <c r="I1" s="182"/>
      <c r="J1" s="182"/>
      <c r="K1" s="182"/>
      <c r="L1" s="182"/>
      <c r="M1" s="182"/>
      <c r="N1" s="182"/>
      <c r="O1" s="182"/>
    </row>
    <row r="2" spans="1:15" s="11" customFormat="1" ht="16" customHeight="1" x14ac:dyDescent="0.25">
      <c r="A2" s="182"/>
      <c r="B2" s="182"/>
      <c r="C2" s="182"/>
      <c r="D2" s="182"/>
      <c r="E2" s="182"/>
      <c r="F2" s="182"/>
      <c r="G2" s="182"/>
      <c r="H2" s="182"/>
      <c r="I2" s="182"/>
      <c r="J2" s="182"/>
      <c r="K2" s="182"/>
      <c r="L2" s="182"/>
      <c r="M2" s="182"/>
      <c r="N2" s="182"/>
      <c r="O2" s="182"/>
    </row>
    <row r="3" spans="1:15" s="11" customFormat="1" ht="32.15" customHeight="1" x14ac:dyDescent="0.25">
      <c r="A3" s="120" t="s">
        <v>210</v>
      </c>
      <c r="B3" s="121"/>
      <c r="C3" s="121"/>
      <c r="D3" s="121"/>
      <c r="E3" s="121"/>
      <c r="F3" s="121"/>
      <c r="G3" s="121"/>
      <c r="H3" s="121"/>
      <c r="I3" s="121"/>
      <c r="J3" s="121"/>
      <c r="K3" s="121"/>
      <c r="L3" s="121"/>
      <c r="M3" s="121"/>
      <c r="N3" s="121"/>
      <c r="O3" s="122"/>
    </row>
    <row r="4" spans="1:15" s="11" customFormat="1" ht="14.15" customHeight="1" x14ac:dyDescent="0.25">
      <c r="A4" s="195"/>
      <c r="B4" s="195"/>
      <c r="C4" s="195"/>
      <c r="D4" s="195"/>
      <c r="E4" s="195"/>
      <c r="F4" s="195"/>
      <c r="G4" s="195"/>
      <c r="H4" s="195"/>
      <c r="I4" s="195"/>
      <c r="J4" s="195"/>
      <c r="K4" s="195"/>
      <c r="L4" s="195"/>
      <c r="M4" s="195"/>
      <c r="N4" s="195"/>
      <c r="O4" s="195"/>
    </row>
    <row r="5" spans="1:15" s="11" customFormat="1" ht="16" customHeight="1" x14ac:dyDescent="0.25">
      <c r="A5" s="213" t="s">
        <v>127</v>
      </c>
      <c r="B5" s="213"/>
      <c r="C5" s="213"/>
      <c r="D5" s="213"/>
      <c r="E5" s="51">
        <v>0.55000000000000004</v>
      </c>
      <c r="F5" s="214"/>
      <c r="G5" s="214"/>
      <c r="H5" s="214"/>
      <c r="I5" s="214"/>
      <c r="J5" s="214"/>
      <c r="K5" s="214"/>
      <c r="L5" s="214"/>
      <c r="M5" s="214"/>
      <c r="N5" s="214"/>
      <c r="O5" s="214"/>
    </row>
    <row r="6" spans="1:15" s="11" customFormat="1" ht="16" customHeight="1" x14ac:dyDescent="0.25">
      <c r="A6" s="213" t="s">
        <v>128</v>
      </c>
      <c r="B6" s="213"/>
      <c r="C6" s="213"/>
      <c r="D6" s="213"/>
      <c r="E6" s="52">
        <f>1-E5</f>
        <v>0.44999999999999996</v>
      </c>
      <c r="F6" s="214"/>
      <c r="G6" s="214"/>
      <c r="H6" s="214"/>
      <c r="I6" s="214"/>
      <c r="J6" s="214"/>
      <c r="K6" s="214"/>
      <c r="L6" s="214"/>
      <c r="M6" s="214"/>
      <c r="N6" s="214"/>
      <c r="O6" s="214"/>
    </row>
    <row r="7" spans="1:15" s="11" customFormat="1" ht="14.15" customHeight="1" x14ac:dyDescent="0.25">
      <c r="A7" s="214"/>
      <c r="B7" s="214"/>
      <c r="C7" s="214"/>
      <c r="D7" s="214"/>
      <c r="E7" s="214"/>
      <c r="F7" s="214"/>
      <c r="G7" s="214"/>
      <c r="H7" s="214"/>
      <c r="I7" s="214"/>
      <c r="J7" s="214"/>
      <c r="K7" s="214"/>
      <c r="L7" s="214"/>
      <c r="M7" s="214"/>
      <c r="N7" s="214"/>
      <c r="O7" s="214"/>
    </row>
    <row r="8" spans="1:15" s="11" customFormat="1" ht="14.15" customHeight="1" x14ac:dyDescent="0.25">
      <c r="A8" s="174" t="s">
        <v>30</v>
      </c>
      <c r="B8" s="175"/>
      <c r="C8" s="175"/>
      <c r="D8" s="175"/>
      <c r="E8" s="175"/>
      <c r="F8" s="215" t="s">
        <v>110</v>
      </c>
      <c r="G8" s="172"/>
      <c r="H8" s="211" t="s">
        <v>17</v>
      </c>
      <c r="I8" s="169"/>
      <c r="J8" s="211" t="s">
        <v>111</v>
      </c>
      <c r="K8" s="211"/>
      <c r="L8" s="211" t="s">
        <v>112</v>
      </c>
      <c r="M8" s="169"/>
      <c r="N8" s="211" t="s">
        <v>113</v>
      </c>
      <c r="O8" s="181"/>
    </row>
    <row r="9" spans="1:15" s="11" customFormat="1" ht="14.15" customHeight="1" x14ac:dyDescent="0.25">
      <c r="A9" s="78"/>
      <c r="B9" s="79"/>
      <c r="C9" s="79"/>
      <c r="D9" s="79"/>
      <c r="E9" s="79"/>
      <c r="F9" s="209" t="s">
        <v>120</v>
      </c>
      <c r="G9" s="210"/>
      <c r="H9" s="207" t="s">
        <v>121</v>
      </c>
      <c r="I9" s="208"/>
      <c r="J9" s="207" t="s">
        <v>122</v>
      </c>
      <c r="K9" s="207"/>
      <c r="L9" s="207" t="s">
        <v>121</v>
      </c>
      <c r="M9" s="208"/>
      <c r="N9" s="207" t="s">
        <v>121</v>
      </c>
      <c r="O9" s="212"/>
    </row>
    <row r="10" spans="1:15" s="17" customFormat="1" ht="16" customHeight="1" x14ac:dyDescent="0.25">
      <c r="A10" s="109"/>
      <c r="B10" s="133" t="s">
        <v>137</v>
      </c>
      <c r="C10" s="133"/>
      <c r="D10" s="133"/>
      <c r="E10" s="133"/>
      <c r="F10" s="135"/>
      <c r="G10" s="135"/>
      <c r="H10" s="136" t="str">
        <f t="shared" ref="H10:H24" si="0">IF(F10="","",F10*12)</f>
        <v/>
      </c>
      <c r="I10" s="136"/>
      <c r="J10" s="113" t="str">
        <f t="shared" ref="J10:J16" si="1">IF(F10="","",(H10/H$25))</f>
        <v/>
      </c>
      <c r="K10" s="113"/>
      <c r="L10" s="136" t="str">
        <f t="shared" ref="L10:L24" si="2">IF(F10="","",H10*$E$5)</f>
        <v/>
      </c>
      <c r="M10" s="136"/>
      <c r="N10" s="136" t="str">
        <f t="shared" ref="N10:N24" si="3">IF(F10="","",H10*$E$6)</f>
        <v/>
      </c>
      <c r="O10" s="136"/>
    </row>
    <row r="11" spans="1:15" s="17" customFormat="1" ht="16" customHeight="1" x14ac:dyDescent="0.25">
      <c r="A11" s="109"/>
      <c r="B11" s="133" t="s">
        <v>43</v>
      </c>
      <c r="C11" s="133"/>
      <c r="D11" s="133"/>
      <c r="E11" s="133"/>
      <c r="F11" s="135"/>
      <c r="G11" s="135"/>
      <c r="H11" s="136" t="str">
        <f t="shared" si="0"/>
        <v/>
      </c>
      <c r="I11" s="136"/>
      <c r="J11" s="113" t="str">
        <f t="shared" si="1"/>
        <v/>
      </c>
      <c r="K11" s="113"/>
      <c r="L11" s="136" t="str">
        <f t="shared" si="2"/>
        <v/>
      </c>
      <c r="M11" s="136"/>
      <c r="N11" s="136" t="str">
        <f t="shared" si="3"/>
        <v/>
      </c>
      <c r="O11" s="136"/>
    </row>
    <row r="12" spans="1:15" s="17" customFormat="1" ht="16" customHeight="1" x14ac:dyDescent="0.25">
      <c r="A12" s="109"/>
      <c r="B12" s="133" t="s">
        <v>26</v>
      </c>
      <c r="C12" s="133"/>
      <c r="D12" s="133"/>
      <c r="E12" s="133"/>
      <c r="F12" s="135"/>
      <c r="G12" s="135"/>
      <c r="H12" s="136" t="str">
        <f t="shared" si="0"/>
        <v/>
      </c>
      <c r="I12" s="136"/>
      <c r="J12" s="113" t="str">
        <f t="shared" si="1"/>
        <v/>
      </c>
      <c r="K12" s="113"/>
      <c r="L12" s="136" t="str">
        <f t="shared" si="2"/>
        <v/>
      </c>
      <c r="M12" s="136"/>
      <c r="N12" s="136" t="str">
        <f t="shared" si="3"/>
        <v/>
      </c>
      <c r="O12" s="136"/>
    </row>
    <row r="13" spans="1:15" s="17" customFormat="1" ht="16" customHeight="1" x14ac:dyDescent="0.25">
      <c r="A13" s="109"/>
      <c r="B13" s="133" t="s">
        <v>42</v>
      </c>
      <c r="C13" s="133"/>
      <c r="D13" s="133"/>
      <c r="E13" s="133"/>
      <c r="F13" s="135"/>
      <c r="G13" s="135"/>
      <c r="H13" s="136" t="str">
        <f t="shared" si="0"/>
        <v/>
      </c>
      <c r="I13" s="136"/>
      <c r="J13" s="113" t="str">
        <f t="shared" si="1"/>
        <v/>
      </c>
      <c r="K13" s="113"/>
      <c r="L13" s="136" t="str">
        <f t="shared" si="2"/>
        <v/>
      </c>
      <c r="M13" s="136"/>
      <c r="N13" s="136" t="str">
        <f t="shared" si="3"/>
        <v/>
      </c>
      <c r="O13" s="136"/>
    </row>
    <row r="14" spans="1:15" s="17" customFormat="1" ht="16" customHeight="1" x14ac:dyDescent="0.25">
      <c r="A14" s="109"/>
      <c r="B14" s="133" t="s">
        <v>27</v>
      </c>
      <c r="C14" s="133"/>
      <c r="D14" s="133"/>
      <c r="E14" s="133"/>
      <c r="F14" s="135"/>
      <c r="G14" s="135"/>
      <c r="H14" s="136" t="str">
        <f t="shared" si="0"/>
        <v/>
      </c>
      <c r="I14" s="136"/>
      <c r="J14" s="113" t="str">
        <f t="shared" si="1"/>
        <v/>
      </c>
      <c r="K14" s="113"/>
      <c r="L14" s="136" t="str">
        <f t="shared" si="2"/>
        <v/>
      </c>
      <c r="M14" s="136"/>
      <c r="N14" s="136" t="str">
        <f t="shared" si="3"/>
        <v/>
      </c>
      <c r="O14" s="136"/>
    </row>
    <row r="15" spans="1:15" s="17" customFormat="1" ht="16" customHeight="1" x14ac:dyDescent="0.25">
      <c r="A15" s="109"/>
      <c r="B15" s="133" t="s">
        <v>28</v>
      </c>
      <c r="C15" s="133"/>
      <c r="D15" s="133"/>
      <c r="E15" s="133"/>
      <c r="F15" s="135"/>
      <c r="G15" s="135"/>
      <c r="H15" s="136" t="str">
        <f t="shared" si="0"/>
        <v/>
      </c>
      <c r="I15" s="136"/>
      <c r="J15" s="113" t="str">
        <f t="shared" si="1"/>
        <v/>
      </c>
      <c r="K15" s="113"/>
      <c r="L15" s="136" t="str">
        <f t="shared" si="2"/>
        <v/>
      </c>
      <c r="M15" s="136"/>
      <c r="N15" s="136" t="str">
        <f t="shared" si="3"/>
        <v/>
      </c>
      <c r="O15" s="136"/>
    </row>
    <row r="16" spans="1:15" s="17" customFormat="1" ht="16" customHeight="1" x14ac:dyDescent="0.25">
      <c r="A16" s="109"/>
      <c r="B16" s="133" t="s">
        <v>116</v>
      </c>
      <c r="C16" s="133"/>
      <c r="D16" s="133"/>
      <c r="E16" s="133"/>
      <c r="F16" s="135"/>
      <c r="G16" s="135"/>
      <c r="H16" s="136" t="str">
        <f t="shared" si="0"/>
        <v/>
      </c>
      <c r="I16" s="136"/>
      <c r="J16" s="113" t="str">
        <f t="shared" si="1"/>
        <v/>
      </c>
      <c r="K16" s="113"/>
      <c r="L16" s="136" t="str">
        <f t="shared" si="2"/>
        <v/>
      </c>
      <c r="M16" s="136"/>
      <c r="N16" s="136" t="str">
        <f t="shared" si="3"/>
        <v/>
      </c>
      <c r="O16" s="136"/>
    </row>
    <row r="17" spans="1:15" s="17" customFormat="1" ht="16" customHeight="1" x14ac:dyDescent="0.25">
      <c r="A17" s="109"/>
      <c r="B17" s="133" t="s">
        <v>115</v>
      </c>
      <c r="C17" s="133"/>
      <c r="D17" s="133"/>
      <c r="E17" s="133"/>
      <c r="F17" s="135"/>
      <c r="G17" s="135"/>
      <c r="H17" s="136"/>
      <c r="I17" s="136"/>
      <c r="J17" s="113"/>
      <c r="K17" s="113"/>
      <c r="L17" s="136"/>
      <c r="M17" s="136"/>
      <c r="N17" s="136"/>
      <c r="O17" s="136"/>
    </row>
    <row r="18" spans="1:15" s="17" customFormat="1" ht="16" customHeight="1" x14ac:dyDescent="0.25">
      <c r="A18" s="109"/>
      <c r="B18" s="133" t="s">
        <v>41</v>
      </c>
      <c r="C18" s="133"/>
      <c r="D18" s="133"/>
      <c r="E18" s="133"/>
      <c r="F18" s="135"/>
      <c r="G18" s="135"/>
      <c r="H18" s="136" t="str">
        <f t="shared" si="0"/>
        <v/>
      </c>
      <c r="I18" s="136"/>
      <c r="J18" s="113" t="str">
        <f t="shared" ref="J18:J24" si="4">IF(F18="","",(H18/H$25))</f>
        <v/>
      </c>
      <c r="K18" s="113"/>
      <c r="L18" s="136" t="str">
        <f t="shared" si="2"/>
        <v/>
      </c>
      <c r="M18" s="136"/>
      <c r="N18" s="136" t="str">
        <f t="shared" si="3"/>
        <v/>
      </c>
      <c r="O18" s="136"/>
    </row>
    <row r="19" spans="1:15" s="17" customFormat="1" ht="16" customHeight="1" x14ac:dyDescent="0.25">
      <c r="A19" s="109"/>
      <c r="B19" s="133" t="s">
        <v>117</v>
      </c>
      <c r="C19" s="133"/>
      <c r="D19" s="133"/>
      <c r="E19" s="133"/>
      <c r="F19" s="135"/>
      <c r="G19" s="135"/>
      <c r="H19" s="136" t="str">
        <f t="shared" si="0"/>
        <v/>
      </c>
      <c r="I19" s="136"/>
      <c r="J19" s="113" t="str">
        <f t="shared" si="4"/>
        <v/>
      </c>
      <c r="K19" s="113"/>
      <c r="L19" s="136" t="str">
        <f t="shared" si="2"/>
        <v/>
      </c>
      <c r="M19" s="136"/>
      <c r="N19" s="136" t="str">
        <f t="shared" si="3"/>
        <v/>
      </c>
      <c r="O19" s="136"/>
    </row>
    <row r="20" spans="1:15" s="17" customFormat="1" ht="16" customHeight="1" x14ac:dyDescent="0.25">
      <c r="A20" s="109"/>
      <c r="B20" s="133" t="s">
        <v>85</v>
      </c>
      <c r="C20" s="133"/>
      <c r="D20" s="133"/>
      <c r="E20" s="133"/>
      <c r="F20" s="135"/>
      <c r="G20" s="135"/>
      <c r="H20" s="136" t="str">
        <f t="shared" si="0"/>
        <v/>
      </c>
      <c r="I20" s="136"/>
      <c r="J20" s="113" t="str">
        <f t="shared" si="4"/>
        <v/>
      </c>
      <c r="K20" s="113"/>
      <c r="L20" s="136" t="str">
        <f t="shared" si="2"/>
        <v/>
      </c>
      <c r="M20" s="136"/>
      <c r="N20" s="136" t="str">
        <f t="shared" si="3"/>
        <v/>
      </c>
      <c r="O20" s="136"/>
    </row>
    <row r="21" spans="1:15" s="17" customFormat="1" ht="16" customHeight="1" x14ac:dyDescent="0.25">
      <c r="A21" s="109"/>
      <c r="B21" s="133" t="s">
        <v>138</v>
      </c>
      <c r="C21" s="133"/>
      <c r="D21" s="133"/>
      <c r="E21" s="133"/>
      <c r="F21" s="135"/>
      <c r="G21" s="135"/>
      <c r="H21" s="136" t="str">
        <f>IF(F21="","",F21*12)</f>
        <v/>
      </c>
      <c r="I21" s="136"/>
      <c r="J21" s="113" t="str">
        <f t="shared" si="4"/>
        <v/>
      </c>
      <c r="K21" s="113"/>
      <c r="L21" s="136" t="str">
        <f>IF(F21="","",H21*$E$5)</f>
        <v/>
      </c>
      <c r="M21" s="136"/>
      <c r="N21" s="136" t="str">
        <f>IF(F21="","",H21*$E$6)</f>
        <v/>
      </c>
      <c r="O21" s="136"/>
    </row>
    <row r="22" spans="1:15" s="17" customFormat="1" ht="16" customHeight="1" x14ac:dyDescent="0.25">
      <c r="A22" s="109"/>
      <c r="B22" s="138" t="s">
        <v>126</v>
      </c>
      <c r="C22" s="138"/>
      <c r="D22" s="138"/>
      <c r="E22" s="138"/>
      <c r="F22" s="135"/>
      <c r="G22" s="135"/>
      <c r="H22" s="136" t="str">
        <f t="shared" si="0"/>
        <v/>
      </c>
      <c r="I22" s="136"/>
      <c r="J22" s="113" t="str">
        <f t="shared" si="4"/>
        <v/>
      </c>
      <c r="K22" s="113"/>
      <c r="L22" s="136" t="str">
        <f t="shared" si="2"/>
        <v/>
      </c>
      <c r="M22" s="136"/>
      <c r="N22" s="136" t="str">
        <f t="shared" si="3"/>
        <v/>
      </c>
      <c r="O22" s="136"/>
    </row>
    <row r="23" spans="1:15" s="17" customFormat="1" ht="16" customHeight="1" x14ac:dyDescent="0.25">
      <c r="A23" s="109"/>
      <c r="B23" s="138" t="s">
        <v>126</v>
      </c>
      <c r="C23" s="138"/>
      <c r="D23" s="138"/>
      <c r="E23" s="138"/>
      <c r="F23" s="135"/>
      <c r="G23" s="135"/>
      <c r="H23" s="136" t="str">
        <f t="shared" si="0"/>
        <v/>
      </c>
      <c r="I23" s="136"/>
      <c r="J23" s="113" t="str">
        <f t="shared" si="4"/>
        <v/>
      </c>
      <c r="K23" s="113"/>
      <c r="L23" s="136" t="str">
        <f t="shared" si="2"/>
        <v/>
      </c>
      <c r="M23" s="136"/>
      <c r="N23" s="136" t="str">
        <f t="shared" si="3"/>
        <v/>
      </c>
      <c r="O23" s="136"/>
    </row>
    <row r="24" spans="1:15" s="17" customFormat="1" ht="16" customHeight="1" x14ac:dyDescent="0.25">
      <c r="A24" s="109"/>
      <c r="B24" s="138" t="s">
        <v>126</v>
      </c>
      <c r="C24" s="138"/>
      <c r="D24" s="138"/>
      <c r="E24" s="138"/>
      <c r="F24" s="135"/>
      <c r="G24" s="135"/>
      <c r="H24" s="136" t="str">
        <f t="shared" si="0"/>
        <v/>
      </c>
      <c r="I24" s="136"/>
      <c r="J24" s="113" t="str">
        <f t="shared" si="4"/>
        <v/>
      </c>
      <c r="K24" s="113"/>
      <c r="L24" s="136" t="str">
        <f t="shared" si="2"/>
        <v/>
      </c>
      <c r="M24" s="136"/>
      <c r="N24" s="136" t="str">
        <f t="shared" si="3"/>
        <v/>
      </c>
      <c r="O24" s="136"/>
    </row>
    <row r="25" spans="1:15" s="17" customFormat="1" ht="16" customHeight="1" x14ac:dyDescent="0.25">
      <c r="A25" s="104" t="s">
        <v>2</v>
      </c>
      <c r="B25" s="105"/>
      <c r="C25" s="105"/>
      <c r="D25" s="105"/>
      <c r="E25" s="134"/>
      <c r="F25" s="106" t="str">
        <f>IF(SUM(F10:G24)=0,"",SUM(F10:G24))</f>
        <v/>
      </c>
      <c r="G25" s="106"/>
      <c r="H25" s="106" t="str">
        <f>IF(SUM(H10:I24)=0,"",SUM(H10:I24))</f>
        <v/>
      </c>
      <c r="I25" s="106"/>
      <c r="J25" s="106" t="str">
        <f>IF(SUM(J10:K24)=0,"",SUM(J10:K24))</f>
        <v/>
      </c>
      <c r="K25" s="106"/>
      <c r="L25" s="107" t="str">
        <f>IF(SUM(L10:M24)=0,"",SUM(L10:M24))</f>
        <v/>
      </c>
      <c r="M25" s="107"/>
      <c r="N25" s="107" t="str">
        <f>IF(SUM(N10:O24)=0,"",SUM(N10:O24))</f>
        <v/>
      </c>
      <c r="O25" s="107"/>
    </row>
    <row r="26" spans="1:15" ht="12.5" x14ac:dyDescent="0.25">
      <c r="A26" s="216"/>
      <c r="B26" s="216"/>
      <c r="C26" s="216"/>
      <c r="D26" s="216"/>
      <c r="E26" s="216"/>
      <c r="F26" s="216"/>
      <c r="G26" s="216"/>
      <c r="H26" s="216"/>
      <c r="I26" s="216"/>
      <c r="J26" s="216"/>
      <c r="K26" s="216"/>
      <c r="L26" s="216"/>
      <c r="M26" s="216"/>
      <c r="N26" s="216"/>
      <c r="O26" s="216"/>
    </row>
  </sheetData>
  <sheetProtection sheet="1" selectLockedCells="1"/>
  <customSheetViews>
    <customSheetView guid="{A19506B7-E9C2-4464-9F9D-AFEA7A431875}" scale="90" showGridLines="0" outlineSymbols="0" zeroValues="0">
      <pane ySplit="2" topLeftCell="A3" activePane="bottomLeft" state="frozen"/>
      <selection pane="bottomLeft" activeCell="E6" sqref="E6"/>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117">
    <mergeCell ref="H23:I23"/>
    <mergeCell ref="J23:K23"/>
    <mergeCell ref="L23:M23"/>
    <mergeCell ref="N23:O23"/>
    <mergeCell ref="L25:M25"/>
    <mergeCell ref="J24:K24"/>
    <mergeCell ref="N21:O21"/>
    <mergeCell ref="J21:K21"/>
    <mergeCell ref="H22:I22"/>
    <mergeCell ref="A26:O26"/>
    <mergeCell ref="J16:K16"/>
    <mergeCell ref="J12:K12"/>
    <mergeCell ref="J13:K13"/>
    <mergeCell ref="B22:E22"/>
    <mergeCell ref="J25:K25"/>
    <mergeCell ref="J22:K22"/>
    <mergeCell ref="B24:E24"/>
    <mergeCell ref="B21:E21"/>
    <mergeCell ref="B17:E17"/>
    <mergeCell ref="A25:E25"/>
    <mergeCell ref="H24:I24"/>
    <mergeCell ref="F24:G24"/>
    <mergeCell ref="H25:I25"/>
    <mergeCell ref="F25:G25"/>
    <mergeCell ref="F22:G22"/>
    <mergeCell ref="N22:O22"/>
    <mergeCell ref="N24:O24"/>
    <mergeCell ref="N25:O25"/>
    <mergeCell ref="L22:M22"/>
    <mergeCell ref="L24:M24"/>
    <mergeCell ref="N14:O14"/>
    <mergeCell ref="B23:E23"/>
    <mergeCell ref="F23:G23"/>
    <mergeCell ref="A3:O3"/>
    <mergeCell ref="L21:M21"/>
    <mergeCell ref="B14:E14"/>
    <mergeCell ref="J18:K18"/>
    <mergeCell ref="J19:K19"/>
    <mergeCell ref="F21:G21"/>
    <mergeCell ref="H21:I21"/>
    <mergeCell ref="F10:G10"/>
    <mergeCell ref="F11:G11"/>
    <mergeCell ref="L10:M10"/>
    <mergeCell ref="F6:O6"/>
    <mergeCell ref="F5:O5"/>
    <mergeCell ref="A5:D5"/>
    <mergeCell ref="H8:I8"/>
    <mergeCell ref="A7:O7"/>
    <mergeCell ref="F8:G8"/>
    <mergeCell ref="J8:K8"/>
    <mergeCell ref="H11:I11"/>
    <mergeCell ref="N10:O10"/>
    <mergeCell ref="N18:O18"/>
    <mergeCell ref="A10:A24"/>
    <mergeCell ref="B18:E18"/>
    <mergeCell ref="N8:O8"/>
    <mergeCell ref="N20:O20"/>
    <mergeCell ref="B16:E16"/>
    <mergeCell ref="H10:I10"/>
    <mergeCell ref="J14:K14"/>
    <mergeCell ref="H14:I14"/>
    <mergeCell ref="L8:M8"/>
    <mergeCell ref="N9:O9"/>
    <mergeCell ref="H19:I19"/>
    <mergeCell ref="A6:D6"/>
    <mergeCell ref="H20:I20"/>
    <mergeCell ref="B11:E11"/>
    <mergeCell ref="B20:E20"/>
    <mergeCell ref="B19:E19"/>
    <mergeCell ref="B13:E13"/>
    <mergeCell ref="A8:E8"/>
    <mergeCell ref="F18:G18"/>
    <mergeCell ref="F19:G19"/>
    <mergeCell ref="H13:I13"/>
    <mergeCell ref="B15:E15"/>
    <mergeCell ref="B12:E12"/>
    <mergeCell ref="B10:E10"/>
    <mergeCell ref="J20:K20"/>
    <mergeCell ref="F13:G13"/>
    <mergeCell ref="F20:G20"/>
    <mergeCell ref="N19:O19"/>
    <mergeCell ref="A1:O2"/>
    <mergeCell ref="N17:O17"/>
    <mergeCell ref="N16:O16"/>
    <mergeCell ref="N11:O11"/>
    <mergeCell ref="N12:O12"/>
    <mergeCell ref="N13:O13"/>
    <mergeCell ref="J10:K10"/>
    <mergeCell ref="L18:M18"/>
    <mergeCell ref="L9:M9"/>
    <mergeCell ref="L17:M17"/>
    <mergeCell ref="J17:K17"/>
    <mergeCell ref="J15:K15"/>
    <mergeCell ref="L16:M16"/>
    <mergeCell ref="L11:M11"/>
    <mergeCell ref="J11:K11"/>
    <mergeCell ref="F9:G9"/>
    <mergeCell ref="H9:I9"/>
    <mergeCell ref="H12:I12"/>
    <mergeCell ref="J9:K9"/>
    <mergeCell ref="N15:O15"/>
    <mergeCell ref="H15:I15"/>
    <mergeCell ref="H16:I16"/>
    <mergeCell ref="A4:O4"/>
    <mergeCell ref="F12:G12"/>
    <mergeCell ref="L20:M20"/>
    <mergeCell ref="F17:G17"/>
    <mergeCell ref="F14:G14"/>
    <mergeCell ref="F15:G15"/>
    <mergeCell ref="F16:G16"/>
    <mergeCell ref="H17:I17"/>
    <mergeCell ref="L12:M12"/>
    <mergeCell ref="H18:I18"/>
    <mergeCell ref="L19:M19"/>
    <mergeCell ref="L13:M13"/>
    <mergeCell ref="L14:M14"/>
    <mergeCell ref="L15:M15"/>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O31"/>
  <sheetViews>
    <sheetView showGridLines="0" showOutlineSymbols="0" topLeftCell="A18" zoomScaleNormal="100" workbookViewId="0">
      <selection activeCell="A28" sqref="A28:O28"/>
    </sheetView>
  </sheetViews>
  <sheetFormatPr baseColWidth="10" defaultColWidth="10.7265625" defaultRowHeight="11.5" x14ac:dyDescent="0.25"/>
  <cols>
    <col min="1" max="1" width="10.7265625" style="14" customWidth="1"/>
    <col min="2" max="2" width="8.7265625" style="6" customWidth="1"/>
    <col min="3" max="13" width="8.7265625" style="7" customWidth="1"/>
    <col min="14" max="15" width="8.7265625" style="2" customWidth="1"/>
    <col min="16" max="16384" width="10.7265625" style="11"/>
  </cols>
  <sheetData>
    <row r="1" spans="1:15" ht="22" customHeight="1" x14ac:dyDescent="0.25">
      <c r="A1" s="100" t="s">
        <v>222</v>
      </c>
      <c r="B1" s="100"/>
      <c r="C1" s="100"/>
      <c r="D1" s="100"/>
      <c r="E1" s="100"/>
      <c r="F1" s="100"/>
      <c r="G1" s="100"/>
      <c r="H1" s="100"/>
      <c r="I1" s="100"/>
      <c r="J1" s="100"/>
      <c r="K1" s="100"/>
      <c r="L1" s="100"/>
      <c r="M1" s="100"/>
      <c r="N1" s="100"/>
      <c r="O1" s="100"/>
    </row>
    <row r="2" spans="1:15" ht="16" customHeight="1" x14ac:dyDescent="0.25">
      <c r="A2" s="100"/>
      <c r="B2" s="100"/>
      <c r="C2" s="100"/>
      <c r="D2" s="100"/>
      <c r="E2" s="100"/>
      <c r="F2" s="100"/>
      <c r="G2" s="100"/>
      <c r="H2" s="100"/>
      <c r="I2" s="100"/>
      <c r="J2" s="100"/>
      <c r="K2" s="100"/>
      <c r="L2" s="100"/>
      <c r="M2" s="100"/>
      <c r="N2" s="100"/>
      <c r="O2" s="100"/>
    </row>
    <row r="3" spans="1:15" s="17" customFormat="1" ht="46" customHeight="1" x14ac:dyDescent="0.25">
      <c r="A3" s="120" t="s">
        <v>211</v>
      </c>
      <c r="B3" s="121"/>
      <c r="C3" s="121"/>
      <c r="D3" s="121"/>
      <c r="E3" s="121"/>
      <c r="F3" s="121"/>
      <c r="G3" s="121"/>
      <c r="H3" s="121"/>
      <c r="I3" s="121"/>
      <c r="J3" s="121"/>
      <c r="K3" s="121"/>
      <c r="L3" s="121"/>
      <c r="M3" s="121"/>
      <c r="N3" s="121"/>
      <c r="O3" s="122"/>
    </row>
    <row r="4" spans="1:15" ht="14.15" customHeight="1" x14ac:dyDescent="0.25">
      <c r="A4" s="195"/>
      <c r="B4" s="195"/>
      <c r="C4" s="195"/>
      <c r="D4" s="195"/>
      <c r="E4" s="195"/>
      <c r="F4" s="195"/>
      <c r="G4" s="195"/>
      <c r="H4" s="195"/>
      <c r="I4" s="195"/>
      <c r="J4" s="195"/>
      <c r="K4" s="195"/>
      <c r="L4" s="195"/>
      <c r="M4" s="195"/>
      <c r="N4" s="195"/>
      <c r="O4" s="195"/>
    </row>
    <row r="5" spans="1:15" s="1" customFormat="1" ht="13.5" customHeight="1" x14ac:dyDescent="0.25">
      <c r="A5" s="230"/>
      <c r="B5" s="231"/>
      <c r="C5" s="231"/>
      <c r="D5" s="231"/>
      <c r="E5" s="231"/>
      <c r="F5" s="231"/>
      <c r="G5" s="231"/>
      <c r="H5" s="231"/>
      <c r="I5" s="231"/>
      <c r="J5" s="231"/>
      <c r="K5" s="217" t="s">
        <v>11</v>
      </c>
      <c r="L5" s="217"/>
      <c r="M5" s="219" t="s">
        <v>12</v>
      </c>
      <c r="N5" s="219"/>
      <c r="O5" s="64" t="s">
        <v>133</v>
      </c>
    </row>
    <row r="6" spans="1:15" s="1" customFormat="1" ht="16" customHeight="1" x14ac:dyDescent="0.25">
      <c r="A6" s="238" t="s">
        <v>187</v>
      </c>
      <c r="B6" s="178"/>
      <c r="C6" s="178"/>
      <c r="D6" s="178"/>
      <c r="E6" s="178"/>
      <c r="F6" s="178"/>
      <c r="G6" s="178"/>
      <c r="H6" s="178"/>
      <c r="I6" s="178"/>
      <c r="J6" s="178"/>
      <c r="K6" s="236">
        <f>IF('Umsatz + Aufwand'!J33="",0,'Umsatz + Aufwand'!J33)</f>
        <v>0</v>
      </c>
      <c r="L6" s="236"/>
      <c r="M6" s="237">
        <f>IF(K6=0,0,K6*12)</f>
        <v>0</v>
      </c>
      <c r="N6" s="237"/>
      <c r="O6" s="80">
        <f>1</f>
        <v>1</v>
      </c>
    </row>
    <row r="7" spans="1:15" s="24" customFormat="1" ht="10" customHeight="1" x14ac:dyDescent="0.25">
      <c r="A7" s="214"/>
      <c r="B7" s="214"/>
      <c r="C7" s="214"/>
      <c r="D7" s="214"/>
      <c r="E7" s="214"/>
      <c r="F7" s="214"/>
      <c r="G7" s="214"/>
      <c r="H7" s="214"/>
      <c r="I7" s="214"/>
      <c r="J7" s="214"/>
      <c r="K7" s="214"/>
      <c r="L7" s="214"/>
      <c r="M7" s="214"/>
      <c r="N7" s="214"/>
      <c r="O7" s="214"/>
    </row>
    <row r="8" spans="1:15" ht="14.15" customHeight="1" x14ac:dyDescent="0.25">
      <c r="A8" s="230"/>
      <c r="B8" s="231"/>
      <c r="C8" s="231"/>
      <c r="D8" s="231"/>
      <c r="E8" s="231"/>
      <c r="F8" s="231"/>
      <c r="G8" s="231"/>
      <c r="H8" s="231"/>
      <c r="I8" s="231"/>
      <c r="J8" s="231"/>
      <c r="K8" s="217" t="s">
        <v>11</v>
      </c>
      <c r="L8" s="217"/>
      <c r="M8" s="219" t="s">
        <v>12</v>
      </c>
      <c r="N8" s="219"/>
      <c r="O8" s="64" t="s">
        <v>133</v>
      </c>
    </row>
    <row r="9" spans="1:15" ht="16" customHeight="1" x14ac:dyDescent="0.25">
      <c r="A9" s="223" t="s">
        <v>171</v>
      </c>
      <c r="B9" s="178"/>
      <c r="C9" s="178"/>
      <c r="D9" s="178"/>
      <c r="E9" s="178"/>
      <c r="F9" s="178"/>
      <c r="G9" s="178"/>
      <c r="H9" s="178"/>
      <c r="I9" s="178"/>
      <c r="J9" s="178"/>
      <c r="K9" s="236">
        <f>IF('Umsatz + Aufwand'!J65="",0,-'Umsatz + Aufwand'!J65)</f>
        <v>0</v>
      </c>
      <c r="L9" s="236"/>
      <c r="M9" s="237">
        <f>IF(K9=0,0,K9*12)</f>
        <v>0</v>
      </c>
      <c r="N9" s="237"/>
      <c r="O9" s="80">
        <f>O6-O12</f>
        <v>1</v>
      </c>
    </row>
    <row r="10" spans="1:15" s="24" customFormat="1" ht="10" customHeight="1" x14ac:dyDescent="0.25">
      <c r="A10" s="214"/>
      <c r="B10" s="214"/>
      <c r="C10" s="214"/>
      <c r="D10" s="214"/>
      <c r="E10" s="214"/>
      <c r="F10" s="214"/>
      <c r="G10" s="214"/>
      <c r="H10" s="214"/>
      <c r="I10" s="214"/>
      <c r="J10" s="214"/>
      <c r="K10" s="214"/>
      <c r="L10" s="214"/>
      <c r="M10" s="214"/>
      <c r="N10" s="214"/>
      <c r="O10" s="214"/>
    </row>
    <row r="11" spans="1:15" ht="14.15" customHeight="1" x14ac:dyDescent="0.25">
      <c r="A11" s="230"/>
      <c r="B11" s="231"/>
      <c r="C11" s="231"/>
      <c r="D11" s="231"/>
      <c r="E11" s="231"/>
      <c r="F11" s="231"/>
      <c r="G11" s="231"/>
      <c r="H11" s="231"/>
      <c r="I11" s="231"/>
      <c r="J11" s="231"/>
      <c r="K11" s="217" t="s">
        <v>11</v>
      </c>
      <c r="L11" s="217"/>
      <c r="M11" s="219" t="s">
        <v>12</v>
      </c>
      <c r="N11" s="219"/>
      <c r="O11" s="64" t="s">
        <v>133</v>
      </c>
    </row>
    <row r="12" spans="1:15" ht="16" customHeight="1" x14ac:dyDescent="0.25">
      <c r="A12" s="223" t="s">
        <v>172</v>
      </c>
      <c r="B12" s="178"/>
      <c r="C12" s="178"/>
      <c r="D12" s="178"/>
      <c r="E12" s="178"/>
      <c r="F12" s="178"/>
      <c r="G12" s="178"/>
      <c r="H12" s="178"/>
      <c r="I12" s="178"/>
      <c r="J12" s="178"/>
      <c r="K12" s="183">
        <f>IF(SUM(K6,K9)=0,0,SUM(K6,K9))</f>
        <v>0</v>
      </c>
      <c r="L12" s="183"/>
      <c r="M12" s="176">
        <f>IF(K12=0,0,K12*12)</f>
        <v>0</v>
      </c>
      <c r="N12" s="176"/>
      <c r="O12" s="50" t="str">
        <f>IF(K12&lt;=0,"0%",K12/K6)</f>
        <v>0%</v>
      </c>
    </row>
    <row r="13" spans="1:15" s="24" customFormat="1" ht="10" customHeight="1" x14ac:dyDescent="0.25">
      <c r="A13" s="226"/>
      <c r="B13" s="227"/>
      <c r="C13" s="227"/>
      <c r="D13" s="227"/>
      <c r="E13" s="227"/>
      <c r="F13" s="227"/>
      <c r="G13" s="227"/>
      <c r="H13" s="227"/>
      <c r="I13" s="227"/>
      <c r="J13" s="227"/>
      <c r="K13" s="227"/>
      <c r="L13" s="227"/>
      <c r="M13" s="227"/>
      <c r="N13" s="227"/>
      <c r="O13" s="228"/>
    </row>
    <row r="14" spans="1:15" ht="14.15" customHeight="1" x14ac:dyDescent="0.25">
      <c r="A14" s="241"/>
      <c r="B14" s="242"/>
      <c r="C14" s="242"/>
      <c r="D14" s="242"/>
      <c r="E14" s="242"/>
      <c r="F14" s="242"/>
      <c r="G14" s="242"/>
      <c r="H14" s="242"/>
      <c r="I14" s="242"/>
      <c r="J14" s="242"/>
      <c r="K14" s="218" t="s">
        <v>22</v>
      </c>
      <c r="L14" s="218"/>
      <c r="M14" s="240" t="s">
        <v>23</v>
      </c>
      <c r="N14" s="240"/>
      <c r="O14" s="229"/>
    </row>
    <row r="15" spans="1:15" s="1" customFormat="1" ht="16" customHeight="1" x14ac:dyDescent="0.25">
      <c r="A15" s="223" t="s">
        <v>173</v>
      </c>
      <c r="B15" s="178"/>
      <c r="C15" s="178"/>
      <c r="D15" s="178"/>
      <c r="E15" s="178"/>
      <c r="F15" s="178"/>
      <c r="G15" s="178"/>
      <c r="H15" s="178"/>
      <c r="I15" s="178"/>
      <c r="J15" s="178"/>
      <c r="K15" s="236">
        <f>IF(Fixkosten!G157="",0,-Fixkosten!G157)</f>
        <v>-159.91999999999999</v>
      </c>
      <c r="L15" s="236"/>
      <c r="M15" s="237">
        <f>IF(K15=0,0,K15*12)</f>
        <v>-1919.04</v>
      </c>
      <c r="N15" s="237"/>
      <c r="O15" s="179"/>
    </row>
    <row r="16" spans="1:15" ht="34" customHeight="1" x14ac:dyDescent="0.25">
      <c r="A16" s="239" t="s">
        <v>188</v>
      </c>
      <c r="B16" s="239"/>
      <c r="C16" s="239"/>
      <c r="D16" s="239"/>
      <c r="E16" s="239"/>
      <c r="F16" s="239"/>
      <c r="G16" s="239"/>
      <c r="H16" s="239"/>
      <c r="I16" s="239"/>
      <c r="J16" s="239"/>
      <c r="K16" s="239"/>
      <c r="L16" s="239"/>
      <c r="M16" s="239"/>
      <c r="N16" s="239"/>
      <c r="O16" s="239"/>
    </row>
    <row r="17" spans="1:15" ht="14.15" customHeight="1" x14ac:dyDescent="0.25">
      <c r="A17" s="233"/>
      <c r="B17" s="234"/>
      <c r="C17" s="234"/>
      <c r="D17" s="234"/>
      <c r="E17" s="234"/>
      <c r="F17" s="234"/>
      <c r="G17" s="234"/>
      <c r="H17" s="234"/>
      <c r="I17" s="234"/>
      <c r="J17" s="234"/>
      <c r="K17" s="217" t="s">
        <v>11</v>
      </c>
      <c r="L17" s="217"/>
      <c r="M17" s="219" t="s">
        <v>12</v>
      </c>
      <c r="N17" s="219"/>
      <c r="O17" s="64" t="s">
        <v>133</v>
      </c>
    </row>
    <row r="18" spans="1:15" s="1" customFormat="1" ht="16" customHeight="1" x14ac:dyDescent="0.25">
      <c r="A18" s="223" t="s">
        <v>174</v>
      </c>
      <c r="B18" s="224"/>
      <c r="C18" s="224"/>
      <c r="D18" s="224"/>
      <c r="E18" s="224"/>
      <c r="F18" s="224"/>
      <c r="G18" s="225" t="str">
        <f>IF($K18&lt;0,"DB 2 negativ!","")</f>
        <v>DB 2 negativ!</v>
      </c>
      <c r="H18" s="224"/>
      <c r="I18" s="224"/>
      <c r="J18" s="224"/>
      <c r="K18" s="183">
        <f>SUM(K6,K9,K15)</f>
        <v>-159.91999999999999</v>
      </c>
      <c r="L18" s="183"/>
      <c r="M18" s="176">
        <f>K18*12</f>
        <v>-1919.04</v>
      </c>
      <c r="N18" s="176"/>
      <c r="O18" s="50" t="str">
        <f>IF(K18&lt;0,"0,0%",K18/K6)</f>
        <v>0,0%</v>
      </c>
    </row>
    <row r="19" spans="1:15" ht="26.15" customHeight="1" x14ac:dyDescent="0.25">
      <c r="A19" s="232" t="s">
        <v>189</v>
      </c>
      <c r="B19" s="232"/>
      <c r="C19" s="232"/>
      <c r="D19" s="232"/>
      <c r="E19" s="232"/>
      <c r="F19" s="232"/>
      <c r="G19" s="232"/>
      <c r="H19" s="232"/>
      <c r="I19" s="232"/>
      <c r="J19" s="232"/>
      <c r="K19" s="232"/>
      <c r="L19" s="232"/>
      <c r="M19" s="232"/>
      <c r="N19" s="232"/>
      <c r="O19" s="232"/>
    </row>
    <row r="20" spans="1:15" ht="14.15" customHeight="1" x14ac:dyDescent="0.25">
      <c r="A20" s="233"/>
      <c r="B20" s="234"/>
      <c r="C20" s="234"/>
      <c r="D20" s="234"/>
      <c r="E20" s="234"/>
      <c r="F20" s="234"/>
      <c r="G20" s="234"/>
      <c r="H20" s="234"/>
      <c r="I20" s="234"/>
      <c r="J20" s="234"/>
      <c r="K20" s="217" t="s">
        <v>11</v>
      </c>
      <c r="L20" s="217"/>
      <c r="M20" s="219" t="s">
        <v>12</v>
      </c>
      <c r="N20" s="219"/>
      <c r="O20" s="64" t="s">
        <v>133</v>
      </c>
    </row>
    <row r="21" spans="1:15" ht="16" customHeight="1" x14ac:dyDescent="0.25">
      <c r="A21" s="223" t="s">
        <v>175</v>
      </c>
      <c r="B21" s="235"/>
      <c r="C21" s="235"/>
      <c r="D21" s="235"/>
      <c r="E21" s="178"/>
      <c r="F21" s="178"/>
      <c r="G21" s="178"/>
      <c r="H21" s="178"/>
      <c r="I21" s="178"/>
      <c r="J21" s="178"/>
      <c r="K21" s="183">
        <f>M21/12</f>
        <v>0</v>
      </c>
      <c r="L21" s="183"/>
      <c r="M21" s="176" t="str">
        <f>IF($M$18&lt;=13308,"0",
IF($M$18&lt;=21617,($M$18-13308)*0.2,
IF($M$18&lt;=35836,($M$18-21617)*0.3+1661.8,
IF($M$18&lt;=69166,($M$18-35836)*0.4+5927.5,
IF($M$18&lt;=103072,($M18-69166)*0.48+19259.5,
IF($M$18&lt;=1000000,($M$18-103072)*0.5+35534.38,
IF($M$18&gt;1000000,(($M$18-1000000)*0.55+483998.38))))))))</f>
        <v>0</v>
      </c>
      <c r="N21" s="176"/>
      <c r="O21" s="50">
        <f>IF(M18=0,"0,0%",-M21/M18)</f>
        <v>0</v>
      </c>
    </row>
    <row r="22" spans="1:15" s="24" customFormat="1" ht="10" customHeight="1" x14ac:dyDescent="0.25">
      <c r="A22" s="214"/>
      <c r="B22" s="214"/>
      <c r="C22" s="214"/>
      <c r="D22" s="214"/>
      <c r="E22" s="214"/>
      <c r="F22" s="214"/>
      <c r="G22" s="214"/>
      <c r="H22" s="214"/>
      <c r="I22" s="214"/>
      <c r="J22" s="214"/>
      <c r="K22" s="214"/>
      <c r="L22" s="214"/>
      <c r="M22" s="214"/>
      <c r="N22" s="214"/>
      <c r="O22" s="214"/>
    </row>
    <row r="23" spans="1:15" ht="14.15" customHeight="1" x14ac:dyDescent="0.25">
      <c r="A23" s="220"/>
      <c r="B23" s="221"/>
      <c r="C23" s="221"/>
      <c r="D23" s="221"/>
      <c r="E23" s="221"/>
      <c r="F23" s="221"/>
      <c r="G23" s="221"/>
      <c r="H23" s="221"/>
      <c r="I23" s="221"/>
      <c r="J23" s="221"/>
      <c r="K23" s="217" t="s">
        <v>11</v>
      </c>
      <c r="L23" s="217"/>
      <c r="M23" s="219" t="s">
        <v>12</v>
      </c>
      <c r="N23" s="219"/>
      <c r="O23" s="222"/>
    </row>
    <row r="24" spans="1:15" ht="16" customHeight="1" x14ac:dyDescent="0.25">
      <c r="A24" s="223" t="s">
        <v>176</v>
      </c>
      <c r="B24" s="224"/>
      <c r="C24" s="224"/>
      <c r="D24" s="224"/>
      <c r="E24" s="224"/>
      <c r="F24" s="224"/>
      <c r="G24" s="225" t="str">
        <f>IF(K24&lt;0,"Ergebnis negativ!","")</f>
        <v>Ergebnis negativ!</v>
      </c>
      <c r="H24" s="225"/>
      <c r="I24" s="225"/>
      <c r="J24" s="225"/>
      <c r="K24" s="183">
        <f>M24/12</f>
        <v>-159.91999999999999</v>
      </c>
      <c r="L24" s="183"/>
      <c r="M24" s="176">
        <f>M18-M21</f>
        <v>-1919.04</v>
      </c>
      <c r="N24" s="176"/>
      <c r="O24" s="179"/>
    </row>
    <row r="25" spans="1:15" s="17" customFormat="1" ht="26.15" customHeight="1" x14ac:dyDescent="0.25">
      <c r="A25" s="232" t="s">
        <v>190</v>
      </c>
      <c r="B25" s="232"/>
      <c r="C25" s="232"/>
      <c r="D25" s="232"/>
      <c r="E25" s="232"/>
      <c r="F25" s="232"/>
      <c r="G25" s="232"/>
      <c r="H25" s="232"/>
      <c r="I25" s="232"/>
      <c r="J25" s="232"/>
      <c r="K25" s="232"/>
      <c r="L25" s="232"/>
      <c r="M25" s="232"/>
      <c r="N25" s="232"/>
      <c r="O25" s="232"/>
    </row>
    <row r="26" spans="1:15" ht="14.15" customHeight="1" x14ac:dyDescent="0.25">
      <c r="A26" s="230"/>
      <c r="B26" s="231"/>
      <c r="C26" s="231"/>
      <c r="D26" s="231"/>
      <c r="E26" s="231"/>
      <c r="F26" s="231"/>
      <c r="G26" s="231"/>
      <c r="H26" s="231"/>
      <c r="I26" s="231"/>
      <c r="J26" s="231"/>
      <c r="K26" s="217" t="s">
        <v>11</v>
      </c>
      <c r="L26" s="217"/>
      <c r="M26" s="219" t="s">
        <v>12</v>
      </c>
      <c r="N26" s="219"/>
      <c r="O26" s="222"/>
    </row>
    <row r="27" spans="1:15" ht="16" customHeight="1" x14ac:dyDescent="0.25">
      <c r="A27" s="223" t="s">
        <v>177</v>
      </c>
      <c r="B27" s="178"/>
      <c r="C27" s="178"/>
      <c r="D27" s="178"/>
      <c r="E27" s="178"/>
      <c r="F27" s="178"/>
      <c r="G27" s="178"/>
      <c r="H27" s="178"/>
      <c r="I27" s="178"/>
      <c r="J27" s="178"/>
      <c r="K27" s="236">
        <f>IF(Privatausgaben!G76="",0,Privatausgaben!G76)</f>
        <v>-500</v>
      </c>
      <c r="L27" s="236"/>
      <c r="M27" s="237">
        <f>K27*12</f>
        <v>-6000</v>
      </c>
      <c r="N27" s="237"/>
      <c r="O27" s="179"/>
    </row>
    <row r="28" spans="1:15" s="24" customFormat="1" ht="10" customHeight="1" x14ac:dyDescent="0.25">
      <c r="A28" s="214"/>
      <c r="B28" s="214"/>
      <c r="C28" s="214"/>
      <c r="D28" s="214"/>
      <c r="E28" s="214"/>
      <c r="F28" s="214"/>
      <c r="G28" s="214"/>
      <c r="H28" s="214"/>
      <c r="I28" s="214"/>
      <c r="J28" s="214"/>
      <c r="K28" s="214"/>
      <c r="L28" s="214"/>
      <c r="M28" s="214"/>
      <c r="N28" s="214"/>
      <c r="O28" s="214"/>
    </row>
    <row r="29" spans="1:15" ht="14.15" customHeight="1" x14ac:dyDescent="0.25">
      <c r="A29" s="230"/>
      <c r="B29" s="231"/>
      <c r="C29" s="231"/>
      <c r="D29" s="231"/>
      <c r="E29" s="231"/>
      <c r="F29" s="231"/>
      <c r="G29" s="231"/>
      <c r="H29" s="231"/>
      <c r="I29" s="231"/>
      <c r="J29" s="231"/>
      <c r="K29" s="217" t="s">
        <v>11</v>
      </c>
      <c r="L29" s="217"/>
      <c r="M29" s="219" t="s">
        <v>12</v>
      </c>
      <c r="N29" s="219"/>
      <c r="O29" s="222"/>
    </row>
    <row r="30" spans="1:15" ht="16" customHeight="1" x14ac:dyDescent="0.25">
      <c r="A30" s="223" t="s">
        <v>178</v>
      </c>
      <c r="B30" s="224"/>
      <c r="C30" s="224"/>
      <c r="D30" s="224"/>
      <c r="E30" s="224"/>
      <c r="F30" s="224"/>
      <c r="G30" s="225" t="str">
        <f>IF(K30&lt;0,"Ergebnis negativ!","")</f>
        <v>Ergebnis negativ!</v>
      </c>
      <c r="H30" s="225"/>
      <c r="I30" s="225"/>
      <c r="J30" s="225"/>
      <c r="K30" s="183">
        <f>SUM(K24,K27)</f>
        <v>-659.92</v>
      </c>
      <c r="L30" s="183"/>
      <c r="M30" s="176">
        <f>K30*12</f>
        <v>-7919.0399999999991</v>
      </c>
      <c r="N30" s="176"/>
      <c r="O30" s="179"/>
    </row>
    <row r="31" spans="1:15" ht="14.15" customHeight="1" x14ac:dyDescent="0.25">
      <c r="A31" s="214"/>
      <c r="B31" s="214"/>
      <c r="C31" s="214"/>
      <c r="D31" s="214"/>
      <c r="E31" s="214"/>
      <c r="F31" s="214"/>
      <c r="G31" s="214"/>
      <c r="H31" s="214"/>
      <c r="I31" s="214"/>
      <c r="J31" s="214"/>
      <c r="K31" s="214"/>
      <c r="L31" s="214"/>
      <c r="M31" s="214"/>
      <c r="N31" s="214"/>
      <c r="O31" s="214"/>
    </row>
  </sheetData>
  <sheetProtection sheet="1" selectLockedCells="1"/>
  <customSheetViews>
    <customSheetView guid="{A19506B7-E9C2-4464-9F9D-AFEA7A431875}" scale="90" showGridLines="0" outlineSymbols="0">
      <pane ySplit="2" topLeftCell="A12" activePane="bottomLeft" state="frozen"/>
      <selection pane="bottomLeft" activeCell="A3" sqref="A3:O3"/>
      <rowBreaks count="1" manualBreakCount="1">
        <brk id="30" max="16383" man="1"/>
      </rowBreaks>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74">
    <mergeCell ref="A17:J17"/>
    <mergeCell ref="A18:F18"/>
    <mergeCell ref="G18:J18"/>
    <mergeCell ref="K18:L18"/>
    <mergeCell ref="M18:N18"/>
    <mergeCell ref="M17:N17"/>
    <mergeCell ref="A15:J15"/>
    <mergeCell ref="A10:O10"/>
    <mergeCell ref="A12:J12"/>
    <mergeCell ref="K12:L12"/>
    <mergeCell ref="A16:O16"/>
    <mergeCell ref="A11:J11"/>
    <mergeCell ref="M14:N14"/>
    <mergeCell ref="K11:L11"/>
    <mergeCell ref="M11:N11"/>
    <mergeCell ref="A14:J14"/>
    <mergeCell ref="K15:L15"/>
    <mergeCell ref="M15:N15"/>
    <mergeCell ref="A31:O31"/>
    <mergeCell ref="A27:J27"/>
    <mergeCell ref="K27:L27"/>
    <mergeCell ref="M27:N27"/>
    <mergeCell ref="A28:O28"/>
    <mergeCell ref="A29:J29"/>
    <mergeCell ref="O29:O30"/>
    <mergeCell ref="A30:F30"/>
    <mergeCell ref="G30:J30"/>
    <mergeCell ref="K30:L30"/>
    <mergeCell ref="M30:N30"/>
    <mergeCell ref="M29:N29"/>
    <mergeCell ref="K29:L29"/>
    <mergeCell ref="A9:J9"/>
    <mergeCell ref="K9:L9"/>
    <mergeCell ref="M9:N9"/>
    <mergeCell ref="A3:O3"/>
    <mergeCell ref="A6:J6"/>
    <mergeCell ref="K6:L6"/>
    <mergeCell ref="M6:N6"/>
    <mergeCell ref="A7:O7"/>
    <mergeCell ref="K8:L8"/>
    <mergeCell ref="A5:J5"/>
    <mergeCell ref="A8:J8"/>
    <mergeCell ref="K5:L5"/>
    <mergeCell ref="M8:N8"/>
    <mergeCell ref="A4:O4"/>
    <mergeCell ref="A26:J26"/>
    <mergeCell ref="M23:N23"/>
    <mergeCell ref="A19:O19"/>
    <mergeCell ref="A20:J20"/>
    <mergeCell ref="A21:D21"/>
    <mergeCell ref="E21:J21"/>
    <mergeCell ref="K21:L21"/>
    <mergeCell ref="M21:N21"/>
    <mergeCell ref="M20:N20"/>
    <mergeCell ref="K20:L20"/>
    <mergeCell ref="K23:L23"/>
    <mergeCell ref="A25:O25"/>
    <mergeCell ref="O26:O27"/>
    <mergeCell ref="A1:O2"/>
    <mergeCell ref="K26:L26"/>
    <mergeCell ref="K17:L17"/>
    <mergeCell ref="K14:L14"/>
    <mergeCell ref="M5:N5"/>
    <mergeCell ref="A22:O22"/>
    <mergeCell ref="A23:J23"/>
    <mergeCell ref="O23:O24"/>
    <mergeCell ref="A24:F24"/>
    <mergeCell ref="G24:J24"/>
    <mergeCell ref="K24:L24"/>
    <mergeCell ref="M24:N24"/>
    <mergeCell ref="M12:N12"/>
    <mergeCell ref="A13:O13"/>
    <mergeCell ref="O14:O15"/>
    <mergeCell ref="M26:N26"/>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legacy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60"/>
  </sheetPr>
  <dimension ref="A1:O80"/>
  <sheetViews>
    <sheetView showGridLines="0" showOutlineSymbols="0" topLeftCell="A7" zoomScaleNormal="100" workbookViewId="0">
      <selection activeCell="E7" sqref="E7"/>
    </sheetView>
  </sheetViews>
  <sheetFormatPr baseColWidth="10" defaultColWidth="10.7265625" defaultRowHeight="12" x14ac:dyDescent="0.25"/>
  <cols>
    <col min="1" max="1" width="10.7265625" style="14" customWidth="1"/>
    <col min="2" max="2" width="8.7265625" style="14" customWidth="1"/>
    <col min="3" max="4" width="8.7265625" style="11" customWidth="1"/>
    <col min="5" max="5" width="8.7265625" style="19" customWidth="1"/>
    <col min="6" max="6" width="8.7265625" style="21" customWidth="1"/>
    <col min="7" max="15" width="8.7265625" style="11" customWidth="1"/>
    <col min="16" max="16384" width="10.7265625" style="11"/>
  </cols>
  <sheetData>
    <row r="1" spans="1:15" ht="22" customHeight="1" x14ac:dyDescent="0.25">
      <c r="A1" s="100" t="s">
        <v>221</v>
      </c>
      <c r="B1" s="100"/>
      <c r="C1" s="100"/>
      <c r="D1" s="100"/>
      <c r="E1" s="100"/>
      <c r="F1" s="100"/>
      <c r="G1" s="100"/>
      <c r="H1" s="100"/>
      <c r="I1" s="100"/>
      <c r="J1" s="100"/>
      <c r="K1" s="100"/>
      <c r="L1" s="100"/>
      <c r="M1" s="100"/>
      <c r="N1" s="100"/>
      <c r="O1" s="100"/>
    </row>
    <row r="2" spans="1:15" ht="16" customHeight="1" x14ac:dyDescent="0.25">
      <c r="A2" s="100"/>
      <c r="B2" s="100"/>
      <c r="C2" s="100"/>
      <c r="D2" s="100"/>
      <c r="E2" s="100"/>
      <c r="F2" s="100"/>
      <c r="G2" s="100"/>
      <c r="H2" s="100"/>
      <c r="I2" s="100"/>
      <c r="J2" s="100"/>
      <c r="K2" s="100"/>
      <c r="L2" s="100"/>
      <c r="M2" s="100"/>
      <c r="N2" s="100"/>
      <c r="O2" s="100"/>
    </row>
    <row r="3" spans="1:15" s="17" customFormat="1" ht="36" customHeight="1" x14ac:dyDescent="0.25">
      <c r="A3" s="120" t="s">
        <v>212</v>
      </c>
      <c r="B3" s="121"/>
      <c r="C3" s="121"/>
      <c r="D3" s="121"/>
      <c r="E3" s="121"/>
      <c r="F3" s="121"/>
      <c r="G3" s="121"/>
      <c r="H3" s="121"/>
      <c r="I3" s="121"/>
      <c r="J3" s="121"/>
      <c r="K3" s="121"/>
      <c r="L3" s="121"/>
      <c r="M3" s="121"/>
      <c r="N3" s="121"/>
      <c r="O3" s="122"/>
    </row>
    <row r="4" spans="1:15" ht="14.15" customHeight="1" x14ac:dyDescent="0.25">
      <c r="A4" s="195"/>
      <c r="B4" s="195"/>
      <c r="C4" s="195"/>
      <c r="D4" s="195"/>
      <c r="E4" s="195"/>
      <c r="F4" s="195"/>
      <c r="G4" s="195"/>
      <c r="H4" s="195"/>
      <c r="I4" s="195"/>
      <c r="J4" s="195"/>
      <c r="K4" s="195"/>
      <c r="L4" s="195"/>
      <c r="M4" s="195"/>
      <c r="N4" s="195"/>
      <c r="O4" s="195"/>
    </row>
    <row r="5" spans="1:15" s="23" customFormat="1" ht="16" customHeight="1" x14ac:dyDescent="0.25">
      <c r="A5" s="261"/>
      <c r="B5" s="262"/>
      <c r="C5" s="262"/>
      <c r="D5" s="262"/>
      <c r="E5" s="263"/>
      <c r="F5" s="263"/>
      <c r="G5" s="263"/>
      <c r="H5" s="263"/>
      <c r="I5" s="263"/>
      <c r="J5" s="28"/>
      <c r="K5" s="264"/>
      <c r="L5" s="264"/>
      <c r="M5" s="264"/>
      <c r="N5" s="264"/>
      <c r="O5" s="265"/>
    </row>
    <row r="6" spans="1:15" s="23" customFormat="1" ht="16" customHeight="1" x14ac:dyDescent="0.25">
      <c r="A6" s="29"/>
      <c r="B6" s="30"/>
      <c r="C6" s="30"/>
      <c r="D6" s="30"/>
      <c r="E6" s="266" t="s">
        <v>118</v>
      </c>
      <c r="F6" s="266"/>
      <c r="G6" s="266"/>
      <c r="H6" s="266"/>
      <c r="I6" s="266"/>
      <c r="J6" s="31"/>
      <c r="K6" s="267" t="s">
        <v>135</v>
      </c>
      <c r="L6" s="267"/>
      <c r="M6" s="267"/>
      <c r="N6" s="267"/>
      <c r="O6" s="268"/>
    </row>
    <row r="7" spans="1:15" s="23" customFormat="1" ht="16" customHeight="1" x14ac:dyDescent="0.25">
      <c r="A7" s="253" t="s">
        <v>169</v>
      </c>
      <c r="B7" s="250"/>
      <c r="C7" s="250"/>
      <c r="D7" s="250"/>
      <c r="E7" s="61"/>
      <c r="F7" s="254"/>
      <c r="G7" s="254"/>
      <c r="H7" s="254"/>
      <c r="I7" s="254"/>
      <c r="J7" s="254"/>
      <c r="K7" s="254"/>
      <c r="L7" s="254"/>
      <c r="M7" s="254"/>
      <c r="N7" s="254"/>
      <c r="O7" s="255"/>
    </row>
    <row r="8" spans="1:15" s="23" customFormat="1" ht="16" customHeight="1" x14ac:dyDescent="0.25">
      <c r="A8" s="256"/>
      <c r="B8" s="257"/>
      <c r="C8" s="257"/>
      <c r="D8" s="257"/>
      <c r="E8" s="257"/>
      <c r="F8" s="257"/>
      <c r="G8" s="257"/>
      <c r="H8" s="257"/>
      <c r="I8" s="257"/>
      <c r="J8" s="257"/>
      <c r="K8" s="257"/>
      <c r="L8" s="257"/>
      <c r="M8" s="257"/>
      <c r="N8" s="257"/>
      <c r="O8" s="258"/>
    </row>
    <row r="9" spans="1:15" s="25" customFormat="1" ht="16" customHeight="1" x14ac:dyDescent="0.25">
      <c r="A9" s="249"/>
      <c r="B9" s="250"/>
      <c r="C9" s="250"/>
      <c r="D9" s="250"/>
      <c r="E9" s="32" t="s">
        <v>119</v>
      </c>
      <c r="F9" s="259" t="s">
        <v>22</v>
      </c>
      <c r="G9" s="259"/>
      <c r="H9" s="259" t="s">
        <v>23</v>
      </c>
      <c r="I9" s="259"/>
      <c r="J9" s="33"/>
      <c r="K9" s="32" t="s">
        <v>119</v>
      </c>
      <c r="L9" s="259" t="s">
        <v>22</v>
      </c>
      <c r="M9" s="259"/>
      <c r="N9" s="259" t="s">
        <v>23</v>
      </c>
      <c r="O9" s="260"/>
    </row>
    <row r="10" spans="1:15" s="23" customFormat="1" ht="16" customHeight="1" x14ac:dyDescent="0.25">
      <c r="A10" s="243" t="s">
        <v>170</v>
      </c>
      <c r="B10" s="244"/>
      <c r="C10" s="244"/>
      <c r="D10" s="244"/>
      <c r="E10" s="60" t="str">
        <f>IF(E7=0,"0",F10/E7)</f>
        <v>0</v>
      </c>
      <c r="F10" s="275"/>
      <c r="G10" s="275"/>
      <c r="H10" s="272">
        <f>F10*12</f>
        <v>0</v>
      </c>
      <c r="I10" s="272"/>
      <c r="J10" s="273"/>
      <c r="K10" s="60" t="str">
        <f>IF(E7=0,"0",L10/E7)</f>
        <v>0</v>
      </c>
      <c r="L10" s="274">
        <f>Ergebnis!K6</f>
        <v>0</v>
      </c>
      <c r="M10" s="274"/>
      <c r="N10" s="252">
        <f>L10*12</f>
        <v>0</v>
      </c>
      <c r="O10" s="252"/>
    </row>
    <row r="11" spans="1:15" s="23" customFormat="1" ht="16" customHeight="1" x14ac:dyDescent="0.25">
      <c r="A11" s="243" t="s">
        <v>191</v>
      </c>
      <c r="B11" s="244"/>
      <c r="C11" s="244"/>
      <c r="D11" s="244"/>
      <c r="E11" s="61"/>
      <c r="F11" s="270">
        <f>F10*E11</f>
        <v>0</v>
      </c>
      <c r="G11" s="270"/>
      <c r="H11" s="272">
        <f>F11*12</f>
        <v>0</v>
      </c>
      <c r="I11" s="272"/>
      <c r="J11" s="273"/>
      <c r="K11" s="62" t="str">
        <f>IF(N10&lt;=0,"0%",-N11/N10)</f>
        <v>0%</v>
      </c>
      <c r="L11" s="274">
        <f>Ergebnis!K9</f>
        <v>0</v>
      </c>
      <c r="M11" s="274"/>
      <c r="N11" s="252">
        <f>L11*12</f>
        <v>0</v>
      </c>
      <c r="O11" s="252"/>
    </row>
    <row r="12" spans="1:15" s="26" customFormat="1" ht="16" customHeight="1" x14ac:dyDescent="0.25">
      <c r="A12" s="253" t="s">
        <v>192</v>
      </c>
      <c r="B12" s="269"/>
      <c r="C12" s="269"/>
      <c r="D12" s="269"/>
      <c r="E12" s="63" t="str">
        <f>IF(H12&lt;=0,"0%",H12/H10)</f>
        <v>0%</v>
      </c>
      <c r="F12" s="245">
        <f>F10-F11</f>
        <v>0</v>
      </c>
      <c r="G12" s="245"/>
      <c r="H12" s="245">
        <f>F12*12</f>
        <v>0</v>
      </c>
      <c r="I12" s="245"/>
      <c r="J12" s="273"/>
      <c r="K12" s="63" t="str">
        <f>IF(N12&lt;=0,"0%",N12/N10)</f>
        <v>0%</v>
      </c>
      <c r="L12" s="245">
        <f>SUM(L10:M11)</f>
        <v>0</v>
      </c>
      <c r="M12" s="245"/>
      <c r="N12" s="246">
        <f>L12*12</f>
        <v>0</v>
      </c>
      <c r="O12" s="246"/>
    </row>
    <row r="13" spans="1:15" s="25" customFormat="1" ht="16" customHeight="1" x14ac:dyDescent="0.25">
      <c r="A13" s="249"/>
      <c r="B13" s="250"/>
      <c r="C13" s="250"/>
      <c r="D13" s="250"/>
      <c r="E13" s="250"/>
      <c r="F13" s="250"/>
      <c r="G13" s="250"/>
      <c r="H13" s="250"/>
      <c r="I13" s="250"/>
      <c r="J13" s="250"/>
      <c r="K13" s="250"/>
      <c r="L13" s="250"/>
      <c r="M13" s="250"/>
      <c r="N13" s="250"/>
      <c r="O13" s="251"/>
    </row>
    <row r="14" spans="1:15" s="23" customFormat="1" ht="16" customHeight="1" x14ac:dyDescent="0.25">
      <c r="A14" s="243" t="s">
        <v>163</v>
      </c>
      <c r="B14" s="244"/>
      <c r="C14" s="244"/>
      <c r="D14" s="244"/>
      <c r="E14" s="244"/>
      <c r="F14" s="111"/>
      <c r="G14" s="111"/>
      <c r="H14" s="270">
        <f>F14*12</f>
        <v>0</v>
      </c>
      <c r="I14" s="270"/>
      <c r="J14" s="254"/>
      <c r="K14" s="254"/>
      <c r="L14" s="271">
        <f>Ergebnis!K15</f>
        <v>-159.91999999999999</v>
      </c>
      <c r="M14" s="271"/>
      <c r="N14" s="252">
        <f>L14*12</f>
        <v>-1919.04</v>
      </c>
      <c r="O14" s="252"/>
    </row>
    <row r="15" spans="1:15" s="27" customFormat="1" ht="16" customHeight="1" thickBot="1" x14ac:dyDescent="0.3">
      <c r="A15" s="247" t="s">
        <v>164</v>
      </c>
      <c r="B15" s="248"/>
      <c r="C15" s="248"/>
      <c r="D15" s="248"/>
      <c r="E15" s="63" t="str">
        <f>IF(H15&lt;=0,"0%",H15/H10)</f>
        <v>0%</v>
      </c>
      <c r="F15" s="245">
        <f>F12-F14</f>
        <v>0</v>
      </c>
      <c r="G15" s="245"/>
      <c r="H15" s="245">
        <f>F15*12</f>
        <v>0</v>
      </c>
      <c r="I15" s="245"/>
      <c r="J15" s="59"/>
      <c r="K15" s="63" t="str">
        <f>IF(N15&lt;0,"0%",N15/N10)</f>
        <v>0%</v>
      </c>
      <c r="L15" s="245">
        <f>L12+L14</f>
        <v>-159.91999999999999</v>
      </c>
      <c r="M15" s="245"/>
      <c r="N15" s="246">
        <f>L15*12</f>
        <v>-1919.04</v>
      </c>
      <c r="O15" s="246"/>
    </row>
    <row r="16" spans="1:15" s="23" customFormat="1" ht="16" customHeight="1" x14ac:dyDescent="0.25">
      <c r="A16" s="249"/>
      <c r="B16" s="250"/>
      <c r="C16" s="250"/>
      <c r="D16" s="250"/>
      <c r="E16" s="250"/>
      <c r="F16" s="250"/>
      <c r="G16" s="250"/>
      <c r="H16" s="250"/>
      <c r="I16" s="250"/>
      <c r="J16" s="250"/>
      <c r="K16" s="250"/>
      <c r="L16" s="250"/>
      <c r="M16" s="250"/>
      <c r="N16" s="250"/>
      <c r="O16" s="251"/>
    </row>
    <row r="17" spans="1:15" s="23" customFormat="1" ht="16" customHeight="1" x14ac:dyDescent="0.25">
      <c r="A17" s="253" t="s">
        <v>165</v>
      </c>
      <c r="B17" s="269"/>
      <c r="C17" s="269"/>
      <c r="D17" s="269"/>
      <c r="E17" s="269"/>
      <c r="F17" s="245">
        <f>F10-F11-F14</f>
        <v>0</v>
      </c>
      <c r="G17" s="245"/>
      <c r="H17" s="245">
        <f>F17*12</f>
        <v>0</v>
      </c>
      <c r="I17" s="245"/>
      <c r="J17" s="273"/>
      <c r="K17" s="273"/>
      <c r="L17" s="245">
        <f>SUM(L10,L11,L14)</f>
        <v>-159.91999999999999</v>
      </c>
      <c r="M17" s="245"/>
      <c r="N17" s="246">
        <f>L17*12</f>
        <v>-1919.04</v>
      </c>
      <c r="O17" s="246"/>
    </row>
    <row r="18" spans="1:15" s="23" customFormat="1" ht="16" customHeight="1" x14ac:dyDescent="0.25">
      <c r="A18" s="243" t="s">
        <v>166</v>
      </c>
      <c r="B18" s="244"/>
      <c r="C18" s="244"/>
      <c r="D18" s="244"/>
      <c r="E18" s="244"/>
      <c r="F18" s="270">
        <f>H18/12</f>
        <v>0</v>
      </c>
      <c r="G18" s="270"/>
      <c r="H18" s="270" t="str">
        <f>IF($H$17&lt;=13308,"0",
IF($H$17&lt;=21617,($H$17-13308)*0.2,
IF($H$17&lt;=35836,($H$17-21617)*0.3+1661.8,
IF($H$17&lt;=69166,($H$17-35836)*0.4+1661.8+4265.7,
IF($H$17&lt;=103072,($H$17-69166)*0.48+1661.8+4265.7+13332,
IF($H$17&lt;=1000000,($H$17-103072)*0.5+35534.38,
IF($H$17&gt;1000000,(($H$17-1000000)*0.55+483998.38))))))))</f>
        <v>0</v>
      </c>
      <c r="I18" s="270"/>
      <c r="J18" s="273"/>
      <c r="K18" s="273"/>
      <c r="L18" s="270">
        <f>-Ergebnis!K21</f>
        <v>0</v>
      </c>
      <c r="M18" s="270"/>
      <c r="N18" s="272">
        <f>L18*12</f>
        <v>0</v>
      </c>
      <c r="O18" s="272"/>
    </row>
    <row r="19" spans="1:15" s="23" customFormat="1" ht="16" customHeight="1" x14ac:dyDescent="0.25">
      <c r="A19" s="253" t="s">
        <v>167</v>
      </c>
      <c r="B19" s="269"/>
      <c r="C19" s="269"/>
      <c r="D19" s="269"/>
      <c r="E19" s="269"/>
      <c r="F19" s="245">
        <f>F17-F18</f>
        <v>0</v>
      </c>
      <c r="G19" s="245"/>
      <c r="H19" s="245">
        <f>F19*12</f>
        <v>0</v>
      </c>
      <c r="I19" s="245"/>
      <c r="J19" s="273"/>
      <c r="K19" s="273"/>
      <c r="L19" s="245">
        <f>SUM(L17:M18)</f>
        <v>-159.91999999999999</v>
      </c>
      <c r="M19" s="245"/>
      <c r="N19" s="246">
        <f>L19*12</f>
        <v>-1919.04</v>
      </c>
      <c r="O19" s="246"/>
    </row>
    <row r="20" spans="1:15" s="23" customFormat="1" ht="16" customHeight="1" x14ac:dyDescent="0.25">
      <c r="A20" s="249"/>
      <c r="B20" s="250"/>
      <c r="C20" s="250"/>
      <c r="D20" s="250"/>
      <c r="E20" s="250"/>
      <c r="F20" s="250"/>
      <c r="G20" s="250"/>
      <c r="H20" s="250"/>
      <c r="I20" s="250"/>
      <c r="J20" s="250"/>
      <c r="K20" s="250"/>
      <c r="L20" s="250"/>
      <c r="M20" s="250"/>
      <c r="N20" s="250"/>
      <c r="O20" s="251"/>
    </row>
    <row r="21" spans="1:15" s="23" customFormat="1" ht="16" customHeight="1" x14ac:dyDescent="0.25">
      <c r="A21" s="243" t="s">
        <v>193</v>
      </c>
      <c r="B21" s="244"/>
      <c r="C21" s="244"/>
      <c r="D21" s="244"/>
      <c r="E21" s="244"/>
      <c r="F21" s="111"/>
      <c r="G21" s="111"/>
      <c r="H21" s="270">
        <f>-F21*12</f>
        <v>0</v>
      </c>
      <c r="I21" s="270"/>
      <c r="J21" s="254"/>
      <c r="K21" s="254"/>
      <c r="L21" s="271">
        <f>IF(Privatausgaben!G76="",0,Privatausgaben!G76)</f>
        <v>-500</v>
      </c>
      <c r="M21" s="271"/>
      <c r="N21" s="272">
        <f>L21*12</f>
        <v>-6000</v>
      </c>
      <c r="O21" s="272"/>
    </row>
    <row r="22" spans="1:15" s="25" customFormat="1" ht="16" customHeight="1" x14ac:dyDescent="0.25">
      <c r="A22" s="253" t="s">
        <v>168</v>
      </c>
      <c r="B22" s="269"/>
      <c r="C22" s="269"/>
      <c r="D22" s="269"/>
      <c r="E22" s="269"/>
      <c r="F22" s="245">
        <f>F19-F21</f>
        <v>0</v>
      </c>
      <c r="G22" s="245"/>
      <c r="H22" s="245">
        <f>F22*12</f>
        <v>0</v>
      </c>
      <c r="I22" s="245"/>
      <c r="J22" s="254"/>
      <c r="K22" s="254"/>
      <c r="L22" s="245">
        <f>L19+L21</f>
        <v>-659.92</v>
      </c>
      <c r="M22" s="245"/>
      <c r="N22" s="246">
        <f>L22*12</f>
        <v>-7919.0399999999991</v>
      </c>
      <c r="O22" s="246"/>
    </row>
    <row r="23" spans="1:15" s="25" customFormat="1" ht="16" customHeight="1" x14ac:dyDescent="0.25">
      <c r="A23" s="34"/>
      <c r="B23" s="35"/>
      <c r="C23" s="35"/>
      <c r="D23" s="35"/>
      <c r="E23" s="35"/>
      <c r="F23" s="35"/>
      <c r="G23" s="35"/>
      <c r="H23" s="35"/>
      <c r="I23" s="35"/>
      <c r="J23" s="35"/>
      <c r="K23" s="35"/>
      <c r="L23" s="35"/>
      <c r="M23" s="35"/>
      <c r="N23" s="35"/>
      <c r="O23" s="36"/>
    </row>
    <row r="24" spans="1:15" ht="14.15" customHeight="1" x14ac:dyDescent="0.25">
      <c r="A24" s="11"/>
      <c r="B24" s="11"/>
      <c r="E24" s="11"/>
      <c r="F24" s="11"/>
    </row>
    <row r="25" spans="1:15" ht="12" customHeight="1" x14ac:dyDescent="0.25">
      <c r="A25" s="11"/>
      <c r="B25" s="11"/>
      <c r="E25" s="11"/>
      <c r="F25" s="11"/>
    </row>
    <row r="26" spans="1:15" ht="11.5" x14ac:dyDescent="0.25">
      <c r="A26" s="11"/>
      <c r="B26" s="11"/>
      <c r="E26" s="11"/>
      <c r="F26" s="11"/>
    </row>
    <row r="27" spans="1:15" ht="12" customHeight="1" x14ac:dyDescent="0.25">
      <c r="A27" s="11"/>
      <c r="B27" s="11"/>
      <c r="E27" s="11"/>
      <c r="F27" s="11"/>
    </row>
    <row r="28" spans="1:15" ht="12" customHeight="1" x14ac:dyDescent="0.25">
      <c r="A28" s="11"/>
      <c r="B28" s="11"/>
      <c r="E28" s="11"/>
      <c r="F28" s="11"/>
    </row>
    <row r="29" spans="1:15" ht="14.15" customHeight="1" x14ac:dyDescent="0.25">
      <c r="A29" s="11"/>
      <c r="B29" s="11"/>
      <c r="E29" s="11"/>
      <c r="F29" s="11"/>
    </row>
    <row r="30" spans="1:15" ht="14.15" customHeight="1" x14ac:dyDescent="0.25">
      <c r="A30" s="11"/>
      <c r="B30" s="11"/>
      <c r="E30" s="11"/>
      <c r="F30" s="11"/>
    </row>
    <row r="31" spans="1:15" ht="14.15" customHeight="1" x14ac:dyDescent="0.25">
      <c r="A31" s="11"/>
      <c r="B31" s="11"/>
      <c r="E31" s="11"/>
      <c r="F31" s="11"/>
    </row>
    <row r="32" spans="1:15" ht="14.15" customHeight="1" x14ac:dyDescent="0.25">
      <c r="A32" s="11"/>
      <c r="B32" s="11"/>
      <c r="E32" s="11"/>
      <c r="F32" s="11"/>
    </row>
    <row r="33" s="11" customFormat="1" ht="14.15" customHeight="1" x14ac:dyDescent="0.25"/>
    <row r="34" s="11" customFormat="1" ht="12" customHeight="1" x14ac:dyDescent="0.25"/>
    <row r="35" s="11" customFormat="1" ht="11.5" x14ac:dyDescent="0.25"/>
    <row r="36" s="11" customFormat="1" ht="11.5" x14ac:dyDescent="0.25"/>
    <row r="37" s="11" customFormat="1" ht="11.5" x14ac:dyDescent="0.25"/>
    <row r="38" s="11" customFormat="1" ht="11.5" x14ac:dyDescent="0.25"/>
    <row r="39" s="11" customFormat="1" ht="11.5" x14ac:dyDescent="0.25"/>
    <row r="40" s="11" customFormat="1" ht="11.5" x14ac:dyDescent="0.25"/>
    <row r="41" s="11" customFormat="1" ht="11.5" x14ac:dyDescent="0.25"/>
    <row r="42" s="11" customFormat="1" ht="11.5" x14ac:dyDescent="0.25"/>
    <row r="43" s="11" customFormat="1" ht="11.5" x14ac:dyDescent="0.25"/>
    <row r="44" s="11" customFormat="1" ht="11.5" x14ac:dyDescent="0.25"/>
    <row r="45" s="11" customFormat="1" ht="11.5" x14ac:dyDescent="0.25"/>
    <row r="46" s="11" customFormat="1" ht="11.5" x14ac:dyDescent="0.25"/>
    <row r="47" s="11" customFormat="1" ht="11.5" x14ac:dyDescent="0.25"/>
    <row r="48" s="11" customFormat="1" ht="11.5" x14ac:dyDescent="0.25"/>
    <row r="49" s="11" customFormat="1" ht="11.5" x14ac:dyDescent="0.25"/>
    <row r="50" s="11" customFormat="1" ht="11.5" x14ac:dyDescent="0.25"/>
    <row r="51" s="11" customFormat="1" ht="11.5" x14ac:dyDescent="0.25"/>
    <row r="52" s="11" customFormat="1" ht="11.5" x14ac:dyDescent="0.25"/>
    <row r="53" s="11" customFormat="1" ht="11.5" x14ac:dyDescent="0.25"/>
    <row r="54" s="11" customFormat="1" ht="11.5" x14ac:dyDescent="0.25"/>
    <row r="55" s="11" customFormat="1" ht="11.5" x14ac:dyDescent="0.25"/>
    <row r="56" s="1" customFormat="1" ht="14.15" customHeight="1" x14ac:dyDescent="0.25"/>
    <row r="57" s="1" customFormat="1" ht="14.15" customHeight="1" x14ac:dyDescent="0.25"/>
    <row r="58" s="11" customFormat="1" ht="14.15" customHeight="1" x14ac:dyDescent="0.25"/>
    <row r="59" s="11" customFormat="1" ht="14.15" customHeight="1" x14ac:dyDescent="0.25"/>
    <row r="60" s="11" customFormat="1" ht="11.5" x14ac:dyDescent="0.25"/>
    <row r="61" s="11" customFormat="1" ht="11.5" x14ac:dyDescent="0.25"/>
    <row r="62" s="11" customFormat="1" ht="11.5" x14ac:dyDescent="0.25"/>
    <row r="63" s="11" customFormat="1" ht="11.5" x14ac:dyDescent="0.25"/>
    <row r="64" s="11" customFormat="1" ht="11.5" x14ac:dyDescent="0.25"/>
    <row r="65" s="11" customFormat="1" ht="11.5" x14ac:dyDescent="0.25"/>
    <row r="66" s="11" customFormat="1" ht="11.5" x14ac:dyDescent="0.25"/>
    <row r="67" s="11" customFormat="1" ht="11.5" x14ac:dyDescent="0.25"/>
    <row r="68" s="11" customFormat="1" ht="11.5" x14ac:dyDescent="0.25"/>
    <row r="69" s="11" customFormat="1" ht="11.5" x14ac:dyDescent="0.25"/>
    <row r="70" s="11" customFormat="1" ht="11.5" x14ac:dyDescent="0.25"/>
    <row r="71" s="11" customFormat="1" ht="11.5" x14ac:dyDescent="0.25"/>
    <row r="72" s="11" customFormat="1" ht="11.5" x14ac:dyDescent="0.25"/>
    <row r="73" s="11" customFormat="1" ht="11.5" x14ac:dyDescent="0.25"/>
    <row r="74" s="11" customFormat="1" ht="11.5" x14ac:dyDescent="0.25"/>
    <row r="75" s="11" customFormat="1" ht="11.5" x14ac:dyDescent="0.25"/>
    <row r="76" s="11" customFormat="1" ht="11.5" x14ac:dyDescent="0.25"/>
    <row r="77" s="11" customFormat="1" ht="11.5" x14ac:dyDescent="0.25"/>
    <row r="78" s="11" customFormat="1" ht="11.5" x14ac:dyDescent="0.25"/>
    <row r="79" s="11" customFormat="1" ht="11.5" x14ac:dyDescent="0.25"/>
    <row r="80" s="11" customFormat="1" ht="11.5" x14ac:dyDescent="0.25"/>
  </sheetData>
  <sheetProtection sheet="1" selectLockedCells="1"/>
  <customSheetViews>
    <customSheetView guid="{A19506B7-E9C2-4464-9F9D-AFEA7A431875}" scale="90" showGridLines="0" outlineSymbols="0">
      <pane ySplit="2" topLeftCell="A3" activePane="bottomLeft" state="frozen"/>
      <selection pane="bottomLeft" activeCell="E11" sqref="E11"/>
      <pageMargins left="0.39370078740157483" right="0.39370078740157483" top="0.59055118110236227" bottom="0.39370078740157483" header="0" footer="0.31496062992125984"/>
      <printOptions horizontalCentered="1"/>
      <pageSetup paperSize="9" orientation="landscape" horizontalDpi="1200" verticalDpi="1200" r:id="rId1"/>
      <headerFooter alignWithMargins="0">
        <oddFooter>&amp;C&amp;"Arial,Fett"&amp;8ZAHLEN IM GRIFF FÜR MIKROUNTERNEHMEN | (C) 2008 WIFI UNTERNEHMERSERVICE | WWW.WKO.AT/UNS | Rel. 1.3 | 2011 | Seite &amp;P von &amp;N</oddFooter>
      </headerFooter>
    </customSheetView>
  </customSheetViews>
  <mergeCells count="73">
    <mergeCell ref="A4:O4"/>
    <mergeCell ref="A14:E14"/>
    <mergeCell ref="J14:K14"/>
    <mergeCell ref="A16:O16"/>
    <mergeCell ref="A17:E17"/>
    <mergeCell ref="J17:K19"/>
    <mergeCell ref="A18:E18"/>
    <mergeCell ref="F18:G18"/>
    <mergeCell ref="H18:I18"/>
    <mergeCell ref="L18:M18"/>
    <mergeCell ref="N18:O18"/>
    <mergeCell ref="N19:O19"/>
    <mergeCell ref="L19:M19"/>
    <mergeCell ref="H19:I19"/>
    <mergeCell ref="A19:E19"/>
    <mergeCell ref="L14:M14"/>
    <mergeCell ref="H14:I14"/>
    <mergeCell ref="A11:D11"/>
    <mergeCell ref="F11:G11"/>
    <mergeCell ref="H11:I11"/>
    <mergeCell ref="L11:M11"/>
    <mergeCell ref="A12:D12"/>
    <mergeCell ref="N11:O11"/>
    <mergeCell ref="J10:J12"/>
    <mergeCell ref="L10:M10"/>
    <mergeCell ref="N10:O10"/>
    <mergeCell ref="F12:G12"/>
    <mergeCell ref="H12:I12"/>
    <mergeCell ref="L12:M12"/>
    <mergeCell ref="N12:O12"/>
    <mergeCell ref="F10:G10"/>
    <mergeCell ref="H10:I10"/>
    <mergeCell ref="F22:G22"/>
    <mergeCell ref="A22:E22"/>
    <mergeCell ref="A20:O20"/>
    <mergeCell ref="A21:E21"/>
    <mergeCell ref="F21:G21"/>
    <mergeCell ref="H21:I21"/>
    <mergeCell ref="J21:K22"/>
    <mergeCell ref="L22:M22"/>
    <mergeCell ref="H22:I22"/>
    <mergeCell ref="N22:O22"/>
    <mergeCell ref="L21:M21"/>
    <mergeCell ref="N21:O21"/>
    <mergeCell ref="A5:D5"/>
    <mergeCell ref="E5:I5"/>
    <mergeCell ref="K5:O5"/>
    <mergeCell ref="E6:I6"/>
    <mergeCell ref="K6:O6"/>
    <mergeCell ref="A7:D7"/>
    <mergeCell ref="F7:O7"/>
    <mergeCell ref="A8:O8"/>
    <mergeCell ref="A9:D9"/>
    <mergeCell ref="F9:G9"/>
    <mergeCell ref="H9:I9"/>
    <mergeCell ref="L9:M9"/>
    <mergeCell ref="N9:O9"/>
    <mergeCell ref="A1:O2"/>
    <mergeCell ref="A10:D10"/>
    <mergeCell ref="F14:G14"/>
    <mergeCell ref="F19:G19"/>
    <mergeCell ref="F15:G15"/>
    <mergeCell ref="N17:O17"/>
    <mergeCell ref="H17:I17"/>
    <mergeCell ref="L17:M17"/>
    <mergeCell ref="F17:G17"/>
    <mergeCell ref="A15:D15"/>
    <mergeCell ref="N15:O15"/>
    <mergeCell ref="H15:I15"/>
    <mergeCell ref="L15:M15"/>
    <mergeCell ref="A3:O3"/>
    <mergeCell ref="A13:O13"/>
    <mergeCell ref="N14:O14"/>
  </mergeCells>
  <phoneticPr fontId="0" type="noConversion"/>
  <printOptions horizontalCentered="1"/>
  <pageMargins left="0.39370078740157483" right="0.39370078740157483" top="0.59055118110236227" bottom="0.39370078740157483" header="0" footer="0.31496062992125984"/>
  <pageSetup paperSize="9" orientation="landscape" r:id="rId2"/>
  <headerFooter scaleWithDoc="0"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14</vt:i4>
      </vt:variant>
    </vt:vector>
  </HeadingPairs>
  <TitlesOfParts>
    <vt:vector size="22" baseType="lpstr">
      <vt:lpstr>Info</vt:lpstr>
      <vt:lpstr>Umsatz + Aufwand</vt:lpstr>
      <vt:lpstr>Fixkosten</vt:lpstr>
      <vt:lpstr>Privatausgaben</vt:lpstr>
      <vt:lpstr>Mitarbeiter|innen</vt:lpstr>
      <vt:lpstr>KfZ</vt:lpstr>
      <vt:lpstr>Ergebnis</vt:lpstr>
      <vt:lpstr>Szenario</vt:lpstr>
      <vt:lpstr>Ergebnis!Druckbereich</vt:lpstr>
      <vt:lpstr>Fixkosten!Druckbereich</vt:lpstr>
      <vt:lpstr>Info!Druckbereich</vt:lpstr>
      <vt:lpstr>KfZ!Druckbereich</vt:lpstr>
      <vt:lpstr>'Mitarbeiter|innen'!Druckbereich</vt:lpstr>
      <vt:lpstr>Privatausgaben!Druckbereich</vt:lpstr>
      <vt:lpstr>Szenario!Druckbereich</vt:lpstr>
      <vt:lpstr>'Umsatz + Aufwand'!Druckbereich</vt:lpstr>
      <vt:lpstr>Fixkosten!Drucktitel</vt:lpstr>
      <vt:lpstr>Info!Drucktitel</vt:lpstr>
      <vt:lpstr>'Mitarbeiter|innen'!Drucktitel</vt:lpstr>
      <vt:lpstr>Privatausgaben!Drucktitel</vt:lpstr>
      <vt:lpstr>Szenario!Drucktitel</vt:lpstr>
      <vt:lpstr>'Umsatz + Aufwand'!Drucktitel</vt:lpstr>
    </vt:vector>
  </TitlesOfParts>
  <Manager>CFB-IT;claudia.scarimbolo@wko.at</Manager>
  <Company>WIFI Unternehmerservice WKO</Company>
  <LinksUpToDate>false</LinksUpToDate>
  <SharedDoc>false</SharedDoc>
  <HyperlinkBase>www.unternehmerservice.at</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Zahlen im Griff</dc:title>
  <dc:subject>Betriebswirtschaft &amp; Management</dc:subject>
  <dc:creator>WIFI Unternehmerservice WKO</dc:creator>
  <cp:lastModifiedBy>Scarimbolo Claudia | WKOE</cp:lastModifiedBy>
  <cp:lastPrinted>2025-02-21T10:53:51Z</cp:lastPrinted>
  <dcterms:created xsi:type="dcterms:W3CDTF">2006-10-08T22:20:28Z</dcterms:created>
  <dcterms:modified xsi:type="dcterms:W3CDTF">2025-03-07T09:30:46Z</dcterms:modified>
  <cp:category>Kalkulationstool</cp:category>
</cp:coreProperties>
</file>