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chwetzF\Downloads\"/>
    </mc:Choice>
  </mc:AlternateContent>
  <xr:revisionPtr revIDLastSave="0" documentId="13_ncr:1_{BB8776DD-C368-4420-8F64-36399C54395E}" xr6:coauthVersionLast="47" xr6:coauthVersionMax="47" xr10:uidLastSave="{00000000-0000-0000-0000-000000000000}"/>
  <bookViews>
    <workbookView xWindow="28680" yWindow="-120" windowWidth="29040" windowHeight="15840" xr2:uid="{35ADB2CF-FD14-40B1-9A29-833844027ED9}"/>
  </bookViews>
  <sheets>
    <sheet name="Filmberufe Gagen ab 01.01.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5" i="1" l="1"/>
  <c r="N75" i="1" s="1"/>
  <c r="M74" i="1"/>
  <c r="J74" i="1"/>
  <c r="K74" i="1" s="1"/>
  <c r="E74" i="1"/>
  <c r="D74" i="1"/>
  <c r="H74" i="1" s="1"/>
  <c r="I74" i="1" s="1"/>
  <c r="M73" i="1"/>
  <c r="J73" i="1"/>
  <c r="K73" i="1" s="1"/>
  <c r="H73" i="1"/>
  <c r="I73" i="1" s="1"/>
  <c r="E73" i="1"/>
  <c r="D73" i="1"/>
  <c r="L73" i="1" s="1"/>
  <c r="M72" i="1"/>
  <c r="K72" i="1"/>
  <c r="J72" i="1"/>
  <c r="H72" i="1"/>
  <c r="I72" i="1" s="1"/>
  <c r="E72" i="1"/>
  <c r="D72" i="1"/>
  <c r="N72" i="1" s="1"/>
  <c r="N71" i="1"/>
  <c r="M71" i="1"/>
  <c r="K71" i="1"/>
  <c r="J71" i="1"/>
  <c r="H71" i="1"/>
  <c r="I71" i="1" s="1"/>
  <c r="F71" i="1"/>
  <c r="G71" i="1" s="1"/>
  <c r="E71" i="1"/>
  <c r="D71" i="1"/>
  <c r="L71" i="1" s="1"/>
  <c r="N70" i="1"/>
  <c r="M70" i="1"/>
  <c r="I70" i="1"/>
  <c r="H70" i="1"/>
  <c r="F70" i="1"/>
  <c r="G70" i="1" s="1"/>
  <c r="E70" i="1"/>
  <c r="D70" i="1"/>
  <c r="L70" i="1" s="1"/>
  <c r="L69" i="1"/>
  <c r="D69" i="1"/>
  <c r="D68" i="1"/>
  <c r="J68" i="1" s="1"/>
  <c r="K68" i="1" s="1"/>
  <c r="J67" i="1"/>
  <c r="K67" i="1" s="1"/>
  <c r="D67" i="1"/>
  <c r="N67" i="1" s="1"/>
  <c r="M66" i="1"/>
  <c r="J66" i="1"/>
  <c r="K66" i="1" s="1"/>
  <c r="E66" i="1"/>
  <c r="D66" i="1"/>
  <c r="H66" i="1" s="1"/>
  <c r="I66" i="1" s="1"/>
  <c r="M65" i="1"/>
  <c r="J65" i="1"/>
  <c r="K65" i="1" s="1"/>
  <c r="H65" i="1"/>
  <c r="I65" i="1" s="1"/>
  <c r="E65" i="1"/>
  <c r="D65" i="1"/>
  <c r="L65" i="1" s="1"/>
  <c r="M64" i="1"/>
  <c r="K64" i="1"/>
  <c r="J64" i="1"/>
  <c r="H64" i="1"/>
  <c r="I64" i="1" s="1"/>
  <c r="E64" i="1"/>
  <c r="D64" i="1"/>
  <c r="N64" i="1" s="1"/>
  <c r="N63" i="1"/>
  <c r="M63" i="1"/>
  <c r="K63" i="1"/>
  <c r="J63" i="1"/>
  <c r="H63" i="1"/>
  <c r="I63" i="1" s="1"/>
  <c r="F63" i="1"/>
  <c r="G63" i="1" s="1"/>
  <c r="E63" i="1"/>
  <c r="D63" i="1"/>
  <c r="L63" i="1" s="1"/>
  <c r="N62" i="1"/>
  <c r="M62" i="1"/>
  <c r="K62" i="1"/>
  <c r="J62" i="1"/>
  <c r="I62" i="1"/>
  <c r="H62" i="1"/>
  <c r="F62" i="1"/>
  <c r="G62" i="1" s="1"/>
  <c r="E62" i="1"/>
  <c r="D62" i="1"/>
  <c r="L62" i="1" s="1"/>
  <c r="L61" i="1"/>
  <c r="D61" i="1"/>
  <c r="D60" i="1"/>
  <c r="J59" i="1"/>
  <c r="K59" i="1" s="1"/>
  <c r="D59" i="1"/>
  <c r="N59" i="1" s="1"/>
  <c r="M58" i="1"/>
  <c r="J58" i="1"/>
  <c r="K58" i="1" s="1"/>
  <c r="E58" i="1"/>
  <c r="D58" i="1"/>
  <c r="H58" i="1" s="1"/>
  <c r="I58" i="1" s="1"/>
  <c r="M57" i="1"/>
  <c r="J57" i="1"/>
  <c r="K57" i="1" s="1"/>
  <c r="H57" i="1"/>
  <c r="I57" i="1" s="1"/>
  <c r="E57" i="1"/>
  <c r="D57" i="1"/>
  <c r="L57" i="1" s="1"/>
  <c r="M56" i="1"/>
  <c r="K56" i="1"/>
  <c r="J56" i="1"/>
  <c r="H56" i="1"/>
  <c r="I56" i="1" s="1"/>
  <c r="E56" i="1"/>
  <c r="D56" i="1"/>
  <c r="N56" i="1" s="1"/>
  <c r="N55" i="1"/>
  <c r="M55" i="1"/>
  <c r="K55" i="1"/>
  <c r="J55" i="1"/>
  <c r="H55" i="1"/>
  <c r="I55" i="1" s="1"/>
  <c r="F55" i="1"/>
  <c r="G55" i="1" s="1"/>
  <c r="E55" i="1"/>
  <c r="D55" i="1"/>
  <c r="L55" i="1" s="1"/>
  <c r="N54" i="1"/>
  <c r="M54" i="1"/>
  <c r="K54" i="1"/>
  <c r="J54" i="1"/>
  <c r="I54" i="1"/>
  <c r="H54" i="1"/>
  <c r="F54" i="1"/>
  <c r="G54" i="1" s="1"/>
  <c r="E54" i="1"/>
  <c r="D54" i="1"/>
  <c r="L54" i="1" s="1"/>
  <c r="L53" i="1"/>
  <c r="D53" i="1"/>
  <c r="L52" i="1"/>
  <c r="D52" i="1"/>
  <c r="J51" i="1"/>
  <c r="K51" i="1" s="1"/>
  <c r="D51" i="1"/>
  <c r="N51" i="1" s="1"/>
  <c r="M50" i="1"/>
  <c r="J50" i="1"/>
  <c r="K50" i="1" s="1"/>
  <c r="E50" i="1"/>
  <c r="D50" i="1"/>
  <c r="H50" i="1" s="1"/>
  <c r="I50" i="1" s="1"/>
  <c r="M49" i="1"/>
  <c r="J49" i="1"/>
  <c r="K49" i="1" s="1"/>
  <c r="H49" i="1"/>
  <c r="I49" i="1" s="1"/>
  <c r="E49" i="1"/>
  <c r="D49" i="1"/>
  <c r="L49" i="1" s="1"/>
  <c r="M48" i="1"/>
  <c r="K48" i="1"/>
  <c r="J48" i="1"/>
  <c r="H48" i="1"/>
  <c r="I48" i="1" s="1"/>
  <c r="E48" i="1"/>
  <c r="D48" i="1"/>
  <c r="N48" i="1" s="1"/>
  <c r="N47" i="1"/>
  <c r="M47" i="1"/>
  <c r="K47" i="1"/>
  <c r="J47" i="1"/>
  <c r="H47" i="1"/>
  <c r="I47" i="1" s="1"/>
  <c r="F47" i="1"/>
  <c r="G47" i="1" s="1"/>
  <c r="E47" i="1"/>
  <c r="D47" i="1"/>
  <c r="L47" i="1" s="1"/>
  <c r="N46" i="1"/>
  <c r="M46" i="1"/>
  <c r="K46" i="1"/>
  <c r="J46" i="1"/>
  <c r="I46" i="1"/>
  <c r="H46" i="1"/>
  <c r="F46" i="1"/>
  <c r="G46" i="1" s="1"/>
  <c r="E46" i="1"/>
  <c r="D46" i="1"/>
  <c r="L46" i="1" s="1"/>
  <c r="L45" i="1"/>
  <c r="D45" i="1"/>
  <c r="D44" i="1"/>
  <c r="J43" i="1"/>
  <c r="K43" i="1" s="1"/>
  <c r="D43" i="1"/>
  <c r="N43" i="1" s="1"/>
  <c r="M42" i="1"/>
  <c r="J42" i="1"/>
  <c r="K42" i="1" s="1"/>
  <c r="E42" i="1"/>
  <c r="D42" i="1"/>
  <c r="H42" i="1" s="1"/>
  <c r="I42" i="1" s="1"/>
  <c r="M41" i="1"/>
  <c r="J41" i="1"/>
  <c r="K41" i="1" s="1"/>
  <c r="H41" i="1"/>
  <c r="I41" i="1" s="1"/>
  <c r="E41" i="1"/>
  <c r="D41" i="1"/>
  <c r="L41" i="1" s="1"/>
  <c r="M40" i="1"/>
  <c r="J40" i="1"/>
  <c r="K40" i="1" s="1"/>
  <c r="H40" i="1"/>
  <c r="I40" i="1" s="1"/>
  <c r="E40" i="1"/>
  <c r="D40" i="1"/>
  <c r="N40" i="1" s="1"/>
  <c r="N39" i="1"/>
  <c r="M39" i="1"/>
  <c r="K39" i="1"/>
  <c r="J39" i="1"/>
  <c r="H39" i="1"/>
  <c r="I39" i="1" s="1"/>
  <c r="F39" i="1"/>
  <c r="G39" i="1" s="1"/>
  <c r="E39" i="1"/>
  <c r="D39" i="1"/>
  <c r="L39" i="1" s="1"/>
  <c r="N38" i="1"/>
  <c r="M38" i="1"/>
  <c r="K38" i="1"/>
  <c r="J38" i="1"/>
  <c r="H38" i="1"/>
  <c r="I38" i="1" s="1"/>
  <c r="F38" i="1"/>
  <c r="G38" i="1" s="1"/>
  <c r="E38" i="1"/>
  <c r="D38" i="1"/>
  <c r="L38" i="1" s="1"/>
  <c r="D37" i="1"/>
  <c r="N36" i="1"/>
  <c r="L36" i="1"/>
  <c r="D36" i="1"/>
  <c r="J35" i="1"/>
  <c r="K35" i="1" s="1"/>
  <c r="D35" i="1"/>
  <c r="N35" i="1" s="1"/>
  <c r="M34" i="1"/>
  <c r="L34" i="1"/>
  <c r="D34" i="1"/>
  <c r="M33" i="1"/>
  <c r="J33" i="1"/>
  <c r="K33" i="1" s="1"/>
  <c r="H33" i="1"/>
  <c r="I33" i="1" s="1"/>
  <c r="E33" i="1"/>
  <c r="D33" i="1"/>
  <c r="L33" i="1" s="1"/>
  <c r="M32" i="1"/>
  <c r="K32" i="1"/>
  <c r="J32" i="1"/>
  <c r="H32" i="1"/>
  <c r="I32" i="1" s="1"/>
  <c r="E32" i="1"/>
  <c r="D32" i="1"/>
  <c r="N32" i="1" s="1"/>
  <c r="N31" i="1"/>
  <c r="M31" i="1"/>
  <c r="K31" i="1"/>
  <c r="J31" i="1"/>
  <c r="H31" i="1"/>
  <c r="I31" i="1" s="1"/>
  <c r="F31" i="1"/>
  <c r="G31" i="1" s="1"/>
  <c r="E31" i="1"/>
  <c r="D31" i="1"/>
  <c r="L31" i="1" s="1"/>
  <c r="N30" i="1"/>
  <c r="M30" i="1"/>
  <c r="K30" i="1"/>
  <c r="J30" i="1"/>
  <c r="H30" i="1"/>
  <c r="I30" i="1" s="1"/>
  <c r="F30" i="1"/>
  <c r="G30" i="1" s="1"/>
  <c r="E30" i="1"/>
  <c r="D30" i="1"/>
  <c r="L30" i="1" s="1"/>
  <c r="D29" i="1"/>
  <c r="N28" i="1"/>
  <c r="L28" i="1"/>
  <c r="F28" i="1"/>
  <c r="G28" i="1" s="1"/>
  <c r="D28" i="1"/>
  <c r="J27" i="1"/>
  <c r="K27" i="1" s="1"/>
  <c r="D27" i="1"/>
  <c r="N27" i="1" s="1"/>
  <c r="M26" i="1"/>
  <c r="J26" i="1"/>
  <c r="K26" i="1" s="1"/>
  <c r="D26" i="1"/>
  <c r="L26" i="1" s="1"/>
  <c r="M25" i="1"/>
  <c r="J25" i="1"/>
  <c r="K25" i="1" s="1"/>
  <c r="H25" i="1"/>
  <c r="I25" i="1" s="1"/>
  <c r="E25" i="1"/>
  <c r="D25" i="1"/>
  <c r="L25" i="1" s="1"/>
  <c r="M24" i="1"/>
  <c r="K24" i="1"/>
  <c r="J24" i="1"/>
  <c r="H24" i="1"/>
  <c r="I24" i="1" s="1"/>
  <c r="E24" i="1"/>
  <c r="D24" i="1"/>
  <c r="N24" i="1" s="1"/>
  <c r="N23" i="1"/>
  <c r="M23" i="1"/>
  <c r="K23" i="1"/>
  <c r="J23" i="1"/>
  <c r="H23" i="1"/>
  <c r="I23" i="1" s="1"/>
  <c r="F23" i="1"/>
  <c r="G23" i="1" s="1"/>
  <c r="E23" i="1"/>
  <c r="D23" i="1"/>
  <c r="L23" i="1" s="1"/>
  <c r="N22" i="1"/>
  <c r="M22" i="1"/>
  <c r="K22" i="1"/>
  <c r="J22" i="1"/>
  <c r="H22" i="1"/>
  <c r="I22" i="1" s="1"/>
  <c r="F22" i="1"/>
  <c r="G22" i="1" s="1"/>
  <c r="E22" i="1"/>
  <c r="D22" i="1"/>
  <c r="L22" i="1" s="1"/>
  <c r="L21" i="1"/>
  <c r="D21" i="1"/>
  <c r="N20" i="1"/>
  <c r="L20" i="1"/>
  <c r="D20" i="1"/>
  <c r="N19" i="1"/>
  <c r="J19" i="1"/>
  <c r="K19" i="1" s="1"/>
  <c r="G19" i="1"/>
  <c r="F19" i="1"/>
  <c r="D19" i="1"/>
  <c r="M19" i="1" s="1"/>
  <c r="D18" i="1"/>
  <c r="L17" i="1"/>
  <c r="D17" i="1"/>
  <c r="M17" i="1" s="1"/>
  <c r="M16" i="1"/>
  <c r="K16" i="1"/>
  <c r="J16" i="1"/>
  <c r="H16" i="1"/>
  <c r="I16" i="1" s="1"/>
  <c r="E16" i="1"/>
  <c r="D16" i="1"/>
  <c r="N16" i="1" s="1"/>
  <c r="N15" i="1"/>
  <c r="M15" i="1"/>
  <c r="K15" i="1"/>
  <c r="J15" i="1"/>
  <c r="H15" i="1"/>
  <c r="I15" i="1" s="1"/>
  <c r="F15" i="1"/>
  <c r="G15" i="1" s="1"/>
  <c r="E15" i="1"/>
  <c r="D15" i="1"/>
  <c r="L15" i="1" s="1"/>
  <c r="N14" i="1"/>
  <c r="M14" i="1"/>
  <c r="K14" i="1"/>
  <c r="J14" i="1"/>
  <c r="I14" i="1"/>
  <c r="H14" i="1"/>
  <c r="F14" i="1"/>
  <c r="G14" i="1" s="1"/>
  <c r="E14" i="1"/>
  <c r="D14" i="1"/>
  <c r="L14" i="1" s="1"/>
  <c r="L13" i="1"/>
  <c r="H13" i="1"/>
  <c r="I13" i="1" s="1"/>
  <c r="D13" i="1"/>
  <c r="N12" i="1"/>
  <c r="F12" i="1"/>
  <c r="G12" i="1" s="1"/>
  <c r="D12" i="1"/>
  <c r="N11" i="1"/>
  <c r="J11" i="1"/>
  <c r="K11" i="1" s="1"/>
  <c r="F11" i="1"/>
  <c r="G11" i="1" s="1"/>
  <c r="D11" i="1"/>
  <c r="M11" i="1" s="1"/>
  <c r="H61" i="1" l="1"/>
  <c r="I61" i="1" s="1"/>
  <c r="N61" i="1"/>
  <c r="F61" i="1"/>
  <c r="G61" i="1" s="1"/>
  <c r="M61" i="1"/>
  <c r="E61" i="1"/>
  <c r="J61" i="1"/>
  <c r="K61" i="1" s="1"/>
  <c r="J12" i="1"/>
  <c r="K12" i="1" s="1"/>
  <c r="H12" i="1"/>
  <c r="I12" i="1" s="1"/>
  <c r="M12" i="1"/>
  <c r="E12" i="1"/>
  <c r="H18" i="1"/>
  <c r="I18" i="1" s="1"/>
  <c r="N18" i="1"/>
  <c r="F18" i="1"/>
  <c r="G18" i="1" s="1"/>
  <c r="H37" i="1"/>
  <c r="I37" i="1" s="1"/>
  <c r="N37" i="1"/>
  <c r="F37" i="1"/>
  <c r="G37" i="1" s="1"/>
  <c r="M37" i="1"/>
  <c r="E37" i="1"/>
  <c r="J37" i="1"/>
  <c r="K37" i="1" s="1"/>
  <c r="J44" i="1"/>
  <c r="K44" i="1" s="1"/>
  <c r="H44" i="1"/>
  <c r="I44" i="1" s="1"/>
  <c r="N44" i="1"/>
  <c r="F44" i="1"/>
  <c r="G44" i="1" s="1"/>
  <c r="M44" i="1"/>
  <c r="E44" i="1"/>
  <c r="J17" i="1"/>
  <c r="K17" i="1" s="1"/>
  <c r="N17" i="1"/>
  <c r="F17" i="1"/>
  <c r="G17" i="1" s="1"/>
  <c r="N21" i="1"/>
  <c r="F21" i="1"/>
  <c r="G21" i="1" s="1"/>
  <c r="M21" i="1"/>
  <c r="E21" i="1"/>
  <c r="J21" i="1"/>
  <c r="K21" i="1" s="1"/>
  <c r="H29" i="1"/>
  <c r="I29" i="1" s="1"/>
  <c r="N29" i="1"/>
  <c r="F29" i="1"/>
  <c r="G29" i="1" s="1"/>
  <c r="M29" i="1"/>
  <c r="E29" i="1"/>
  <c r="J29" i="1"/>
  <c r="K29" i="1" s="1"/>
  <c r="J52" i="1"/>
  <c r="K52" i="1" s="1"/>
  <c r="H52" i="1"/>
  <c r="I52" i="1" s="1"/>
  <c r="N52" i="1"/>
  <c r="F52" i="1"/>
  <c r="G52" i="1" s="1"/>
  <c r="M52" i="1"/>
  <c r="E52" i="1"/>
  <c r="L12" i="1"/>
  <c r="E17" i="1"/>
  <c r="J18" i="1"/>
  <c r="K18" i="1" s="1"/>
  <c r="H21" i="1"/>
  <c r="I21" i="1" s="1"/>
  <c r="H34" i="1"/>
  <c r="I34" i="1" s="1"/>
  <c r="N34" i="1"/>
  <c r="F34" i="1"/>
  <c r="G34" i="1" s="1"/>
  <c r="L44" i="1"/>
  <c r="J60" i="1"/>
  <c r="K60" i="1" s="1"/>
  <c r="H60" i="1"/>
  <c r="I60" i="1" s="1"/>
  <c r="N60" i="1"/>
  <c r="F60" i="1"/>
  <c r="G60" i="1" s="1"/>
  <c r="M60" i="1"/>
  <c r="E60" i="1"/>
  <c r="E18" i="1"/>
  <c r="L18" i="1"/>
  <c r="J20" i="1"/>
  <c r="K20" i="1" s="1"/>
  <c r="H20" i="1"/>
  <c r="I20" i="1" s="1"/>
  <c r="M20" i="1"/>
  <c r="E20" i="1"/>
  <c r="E34" i="1"/>
  <c r="J36" i="1"/>
  <c r="K36" i="1" s="1"/>
  <c r="H36" i="1"/>
  <c r="I36" i="1" s="1"/>
  <c r="M36" i="1"/>
  <c r="E36" i="1"/>
  <c r="L37" i="1"/>
  <c r="H45" i="1"/>
  <c r="I45" i="1" s="1"/>
  <c r="N45" i="1"/>
  <c r="F45" i="1"/>
  <c r="G45" i="1" s="1"/>
  <c r="M45" i="1"/>
  <c r="E45" i="1"/>
  <c r="J45" i="1"/>
  <c r="K45" i="1" s="1"/>
  <c r="H26" i="1"/>
  <c r="I26" i="1" s="1"/>
  <c r="N26" i="1"/>
  <c r="F26" i="1"/>
  <c r="G26" i="1" s="1"/>
  <c r="N13" i="1"/>
  <c r="F13" i="1"/>
  <c r="G13" i="1" s="1"/>
  <c r="M13" i="1"/>
  <c r="E13" i="1"/>
  <c r="J13" i="1"/>
  <c r="K13" i="1" s="1"/>
  <c r="H17" i="1"/>
  <c r="I17" i="1" s="1"/>
  <c r="M18" i="1"/>
  <c r="F20" i="1"/>
  <c r="G20" i="1" s="1"/>
  <c r="E26" i="1"/>
  <c r="J28" i="1"/>
  <c r="K28" i="1" s="1"/>
  <c r="H28" i="1"/>
  <c r="I28" i="1" s="1"/>
  <c r="M28" i="1"/>
  <c r="E28" i="1"/>
  <c r="L29" i="1"/>
  <c r="J34" i="1"/>
  <c r="K34" i="1" s="1"/>
  <c r="F36" i="1"/>
  <c r="G36" i="1" s="1"/>
  <c r="H53" i="1"/>
  <c r="I53" i="1" s="1"/>
  <c r="N53" i="1"/>
  <c r="F53" i="1"/>
  <c r="G53" i="1" s="1"/>
  <c r="M53" i="1"/>
  <c r="E53" i="1"/>
  <c r="J53" i="1"/>
  <c r="K53" i="1" s="1"/>
  <c r="L60" i="1"/>
  <c r="H69" i="1"/>
  <c r="I69" i="1" s="1"/>
  <c r="N69" i="1"/>
  <c r="F69" i="1"/>
  <c r="G69" i="1" s="1"/>
  <c r="M69" i="1"/>
  <c r="E69" i="1"/>
  <c r="J69" i="1"/>
  <c r="K69" i="1" s="1"/>
  <c r="L68" i="1"/>
  <c r="H11" i="1"/>
  <c r="I11" i="1" s="1"/>
  <c r="H19" i="1"/>
  <c r="I19" i="1" s="1"/>
  <c r="F25" i="1"/>
  <c r="G25" i="1" s="1"/>
  <c r="N25" i="1"/>
  <c r="H27" i="1"/>
  <c r="I27" i="1" s="1"/>
  <c r="F33" i="1"/>
  <c r="G33" i="1" s="1"/>
  <c r="N33" i="1"/>
  <c r="H35" i="1"/>
  <c r="I35" i="1" s="1"/>
  <c r="F41" i="1"/>
  <c r="G41" i="1" s="1"/>
  <c r="N41" i="1"/>
  <c r="H43" i="1"/>
  <c r="I43" i="1" s="1"/>
  <c r="F49" i="1"/>
  <c r="G49" i="1" s="1"/>
  <c r="N49" i="1"/>
  <c r="H51" i="1"/>
  <c r="I51" i="1" s="1"/>
  <c r="F57" i="1"/>
  <c r="G57" i="1" s="1"/>
  <c r="N57" i="1"/>
  <c r="H59" i="1"/>
  <c r="I59" i="1" s="1"/>
  <c r="F65" i="1"/>
  <c r="G65" i="1" s="1"/>
  <c r="N65" i="1"/>
  <c r="H67" i="1"/>
  <c r="I67" i="1" s="1"/>
  <c r="E68" i="1"/>
  <c r="M68" i="1"/>
  <c r="F73" i="1"/>
  <c r="G73" i="1" s="1"/>
  <c r="N73" i="1"/>
  <c r="H75" i="1"/>
  <c r="I75" i="1" s="1"/>
  <c r="L42" i="1"/>
  <c r="L50" i="1"/>
  <c r="L58" i="1"/>
  <c r="L66" i="1"/>
  <c r="F68" i="1"/>
  <c r="G68" i="1" s="1"/>
  <c r="N68" i="1"/>
  <c r="L74" i="1"/>
  <c r="J75" i="1"/>
  <c r="K75" i="1" s="1"/>
  <c r="L16" i="1"/>
  <c r="L24" i="1"/>
  <c r="L32" i="1"/>
  <c r="L40" i="1"/>
  <c r="F42" i="1"/>
  <c r="G42" i="1" s="1"/>
  <c r="N42" i="1"/>
  <c r="L48" i="1"/>
  <c r="F50" i="1"/>
  <c r="G50" i="1" s="1"/>
  <c r="N50" i="1"/>
  <c r="L56" i="1"/>
  <c r="F58" i="1"/>
  <c r="G58" i="1" s="1"/>
  <c r="N58" i="1"/>
  <c r="L64" i="1"/>
  <c r="F66" i="1"/>
  <c r="G66" i="1" s="1"/>
  <c r="N66" i="1"/>
  <c r="H68" i="1"/>
  <c r="I68" i="1" s="1"/>
  <c r="J70" i="1"/>
  <c r="K70" i="1" s="1"/>
  <c r="L72" i="1"/>
  <c r="F74" i="1"/>
  <c r="G74" i="1" s="1"/>
  <c r="N74" i="1"/>
  <c r="L11" i="1"/>
  <c r="L19" i="1"/>
  <c r="L27" i="1"/>
  <c r="L35" i="1"/>
  <c r="L43" i="1"/>
  <c r="L51" i="1"/>
  <c r="L59" i="1"/>
  <c r="L67" i="1"/>
  <c r="L75" i="1"/>
  <c r="E11" i="1"/>
  <c r="F16" i="1"/>
  <c r="G16" i="1" s="1"/>
  <c r="E19" i="1"/>
  <c r="F24" i="1"/>
  <c r="G24" i="1" s="1"/>
  <c r="E27" i="1"/>
  <c r="M27" i="1"/>
  <c r="F32" i="1"/>
  <c r="G32" i="1" s="1"/>
  <c r="E35" i="1"/>
  <c r="M35" i="1"/>
  <c r="F40" i="1"/>
  <c r="G40" i="1" s="1"/>
  <c r="E43" i="1"/>
  <c r="M43" i="1"/>
  <c r="F48" i="1"/>
  <c r="G48" i="1" s="1"/>
  <c r="E51" i="1"/>
  <c r="M51" i="1"/>
  <c r="F56" i="1"/>
  <c r="G56" i="1" s="1"/>
  <c r="E59" i="1"/>
  <c r="M59" i="1"/>
  <c r="F64" i="1"/>
  <c r="G64" i="1" s="1"/>
  <c r="E67" i="1"/>
  <c r="M67" i="1"/>
  <c r="F72" i="1"/>
  <c r="G72" i="1" s="1"/>
  <c r="E75" i="1"/>
  <c r="M75" i="1"/>
  <c r="F27" i="1"/>
  <c r="G27" i="1" s="1"/>
  <c r="F35" i="1"/>
  <c r="G35" i="1" s="1"/>
  <c r="F43" i="1"/>
  <c r="G43" i="1" s="1"/>
  <c r="F51" i="1"/>
  <c r="G51" i="1" s="1"/>
  <c r="F59" i="1"/>
  <c r="G59" i="1" s="1"/>
  <c r="F67" i="1"/>
  <c r="G67" i="1" s="1"/>
  <c r="F75" i="1"/>
  <c r="G75" i="1" s="1"/>
</calcChain>
</file>

<file path=xl/sharedStrings.xml><?xml version="1.0" encoding="utf-8"?>
<sst xmlns="http://schemas.openxmlformats.org/spreadsheetml/2006/main" count="101" uniqueCount="88">
  <si>
    <t>Mindestgagentarife in EURO</t>
  </si>
  <si>
    <r>
      <t xml:space="preserve">wirksam ab </t>
    </r>
    <r>
      <rPr>
        <b/>
        <sz val="12"/>
        <rFont val="Arial"/>
        <family val="2"/>
      </rPr>
      <t>1. Jänner 2025</t>
    </r>
  </si>
  <si>
    <t>Wochengage</t>
  </si>
  <si>
    <t>Wochenpauschalgage § 7</t>
  </si>
  <si>
    <t xml:space="preserve">Tagesgage </t>
  </si>
  <si>
    <t xml:space="preserve">Monatsgage </t>
  </si>
  <si>
    <t>tatsächliche</t>
  </si>
  <si>
    <t>40 Stunden</t>
  </si>
  <si>
    <t>60 Stunden</t>
  </si>
  <si>
    <t>(1/4 d. Wochengage)</t>
  </si>
  <si>
    <t>(1/5 d. Wochengage)</t>
  </si>
  <si>
    <t>1. Arbeitsjahr</t>
  </si>
  <si>
    <t>2. Arbeitsjahr</t>
  </si>
  <si>
    <t>ab 3. Arbeitsjahr</t>
  </si>
  <si>
    <t>inkl. SZ/UEL</t>
  </si>
  <si>
    <t>8 Stunden</t>
  </si>
  <si>
    <t>WG mal 4,33</t>
  </si>
  <si>
    <t>reduziert um</t>
  </si>
  <si>
    <t>Regie (freie Vereinbarung)</t>
  </si>
  <si>
    <t>Regieassistenz</t>
  </si>
  <si>
    <r>
      <t xml:space="preserve">Herstellungsleitung I </t>
    </r>
    <r>
      <rPr>
        <vertAlign val="superscript"/>
        <sz val="10"/>
        <rFont val="Arial"/>
        <family val="2"/>
      </rPr>
      <t>1)</t>
    </r>
  </si>
  <si>
    <r>
      <t xml:space="preserve">Herstellungsleitung II </t>
    </r>
    <r>
      <rPr>
        <vertAlign val="superscript"/>
        <sz val="10"/>
        <rFont val="Arial"/>
        <family val="2"/>
      </rPr>
      <t>2)</t>
    </r>
  </si>
  <si>
    <r>
      <t xml:space="preserve">Produktionsleitung </t>
    </r>
    <r>
      <rPr>
        <vertAlign val="superscript"/>
        <sz val="10"/>
        <rFont val="Arial"/>
        <family val="2"/>
      </rPr>
      <t>1)</t>
    </r>
  </si>
  <si>
    <r>
      <t xml:space="preserve">Produktionsleitung </t>
    </r>
    <r>
      <rPr>
        <vertAlign val="superscript"/>
        <sz val="10"/>
        <rFont val="Arial"/>
        <family val="2"/>
      </rPr>
      <t>2)</t>
    </r>
  </si>
  <si>
    <r>
      <t xml:space="preserve">1.  Aufnahmeleitung </t>
    </r>
    <r>
      <rPr>
        <vertAlign val="superscript"/>
        <sz val="10"/>
        <rFont val="Arial"/>
        <family val="2"/>
      </rPr>
      <t>1)</t>
    </r>
  </si>
  <si>
    <r>
      <t>1.  Aufnahmeleitung</t>
    </r>
    <r>
      <rPr>
        <vertAlign val="superscript"/>
        <sz val="10"/>
        <rFont val="Arial"/>
        <family val="2"/>
      </rPr>
      <t xml:space="preserve"> 2)</t>
    </r>
  </si>
  <si>
    <t>2.  Aufnahmeleitung  (Set Aufnahmeleitung)</t>
  </si>
  <si>
    <t>Musikaufnahmeleitung</t>
  </si>
  <si>
    <t>TV-Producer (freie Vereinbarung)</t>
  </si>
  <si>
    <t>Filmgeschäftsführung</t>
  </si>
  <si>
    <t>Produktionsassistenz</t>
  </si>
  <si>
    <t>Continuity/Script (Script Supervisor)</t>
  </si>
  <si>
    <t>Synchronregie</t>
  </si>
  <si>
    <r>
      <t xml:space="preserve">Kamera I </t>
    </r>
    <r>
      <rPr>
        <vertAlign val="superscript"/>
        <sz val="10"/>
        <rFont val="Arial"/>
        <family val="2"/>
      </rPr>
      <t>1)</t>
    </r>
  </si>
  <si>
    <r>
      <t xml:space="preserve">Kamera II </t>
    </r>
    <r>
      <rPr>
        <vertAlign val="superscript"/>
        <sz val="10"/>
        <rFont val="Arial"/>
        <family val="2"/>
      </rPr>
      <t>2)</t>
    </r>
  </si>
  <si>
    <r>
      <t xml:space="preserve">Kamera III </t>
    </r>
    <r>
      <rPr>
        <vertAlign val="superscript"/>
        <sz val="10"/>
        <rFont val="Arial"/>
        <family val="2"/>
      </rPr>
      <t>3)</t>
    </r>
  </si>
  <si>
    <t>Kamera im Verbund</t>
  </si>
  <si>
    <t>1.  Kameraassistenz</t>
  </si>
  <si>
    <t>2.  Kameraassistenz</t>
  </si>
  <si>
    <t>Schwenker (Operator)</t>
  </si>
  <si>
    <t>Teamassistenz (ENG  Team)</t>
  </si>
  <si>
    <t>Produktionskoordination</t>
  </si>
  <si>
    <t>Postproduktionskoordination</t>
  </si>
  <si>
    <t>Digital Image Technican (DIT)</t>
  </si>
  <si>
    <t>Data Wrangler</t>
  </si>
  <si>
    <t>Editor (Schnitt)</t>
  </si>
  <si>
    <t>Schnittassistenz</t>
  </si>
  <si>
    <t>Tonschnitt</t>
  </si>
  <si>
    <t>Sound Design</t>
  </si>
  <si>
    <t>Außenrequisite</t>
  </si>
  <si>
    <t>Innenrequisite</t>
  </si>
  <si>
    <t>Kostümbild</t>
  </si>
  <si>
    <t>Kostümbildassistenz</t>
  </si>
  <si>
    <t>Garderobe</t>
  </si>
  <si>
    <r>
      <t>Chefmaskenbildner:in</t>
    </r>
    <r>
      <rPr>
        <vertAlign val="superscript"/>
        <sz val="10"/>
        <rFont val="Arial"/>
        <family val="2"/>
      </rPr>
      <t>5)</t>
    </r>
  </si>
  <si>
    <t>Maskenbild, Frisur</t>
  </si>
  <si>
    <t>Garderobe-, Maskenbild- und Requisitehilfe</t>
  </si>
  <si>
    <t>Originaltonmeister:in I</t>
  </si>
  <si>
    <t>Originaltonmeister:in II</t>
  </si>
  <si>
    <t>Tonassistenz, Videotechnik,  Primärtontechnik</t>
  </si>
  <si>
    <t>Filmarchitektur (Szenenbild)</t>
  </si>
  <si>
    <t>Filmarchitektassistenz (Szenenbildassistenz)</t>
  </si>
  <si>
    <t>Bühnenmeister, Oberbeleuchter</t>
  </si>
  <si>
    <t>Bühne, Licht</t>
  </si>
  <si>
    <t>Produktionsfahrer</t>
  </si>
  <si>
    <r>
      <t xml:space="preserve">Medienfachkraft </t>
    </r>
    <r>
      <rPr>
        <vertAlign val="superscript"/>
        <sz val="10"/>
        <rFont val="Arial"/>
        <family val="2"/>
      </rPr>
      <t>4)</t>
    </r>
  </si>
  <si>
    <t>Filmaushilfskraft</t>
  </si>
  <si>
    <t>Werkstattprojekt (§ 19 KV)</t>
  </si>
  <si>
    <t>Motivaufnahmeleitung</t>
  </si>
  <si>
    <t>Motivaufnahmeleitung Assi</t>
  </si>
  <si>
    <t>Setassistenz</t>
  </si>
  <si>
    <t>2. Regieassistenz</t>
  </si>
  <si>
    <t>Mischtonmeister:in</t>
  </si>
  <si>
    <t>2. Tonassistenz</t>
  </si>
  <si>
    <t>Requisitenfahrer:in</t>
  </si>
  <si>
    <t>Set Requisite Assistenz</t>
  </si>
  <si>
    <t>Set Kostüm Assistenz</t>
  </si>
  <si>
    <t>Junior Maskenbild</t>
  </si>
  <si>
    <t>Best Boy/Girl</t>
  </si>
  <si>
    <t>Jungbeleuchter:in</t>
  </si>
  <si>
    <t>1. Kamerabühne</t>
  </si>
  <si>
    <t>2. Kamerabühne</t>
  </si>
  <si>
    <t>Kamerabühne Helfer:in</t>
  </si>
  <si>
    <r>
      <rPr>
        <vertAlign val="superscript"/>
        <sz val="10"/>
        <rFont val="Arial"/>
        <family val="2"/>
      </rPr>
      <t>1)</t>
    </r>
    <r>
      <rPr>
        <sz val="10"/>
        <rFont val="Arial"/>
        <family val="2"/>
      </rPr>
      <t xml:space="preserve">  Fiktionale Filme für die Verwertung im Kino, Fernsehen und Kino -und fernsehähnliche fiktionale Filme für die Verwertung Online sowie Werbefilme</t>
    </r>
  </si>
  <si>
    <r>
      <rPr>
        <vertAlign val="superscript"/>
        <sz val="10"/>
        <rFont val="Arial"/>
        <family val="2"/>
      </rPr>
      <t xml:space="preserve">2)  </t>
    </r>
    <r>
      <rPr>
        <sz val="10"/>
        <rFont val="Arial"/>
        <family val="2"/>
      </rPr>
      <t>Dokumentarfilme und Dokumentationen für die Verwertung im Kino, Fernsehen und non-linear (VOD), ENG Team</t>
    </r>
  </si>
  <si>
    <r>
      <rPr>
        <vertAlign val="superscript"/>
        <sz val="10"/>
        <rFont val="Arial"/>
        <family val="2"/>
      </rPr>
      <t>3)</t>
    </r>
    <r>
      <rPr>
        <sz val="10"/>
        <rFont val="Arial"/>
        <family val="2"/>
      </rPr>
      <t xml:space="preserve">  Wirtschafts-, Image- und Bildungsfilme</t>
    </r>
  </si>
  <si>
    <r>
      <rPr>
        <vertAlign val="superscript"/>
        <sz val="10"/>
        <rFont val="Arial"/>
        <family val="2"/>
      </rPr>
      <t xml:space="preserve">4) </t>
    </r>
    <r>
      <rPr>
        <sz val="10"/>
        <rFont val="Arial"/>
        <family val="2"/>
      </rPr>
      <t xml:space="preserve"> Nur bei Wirtschafts-, Image- und Bildungsfilmen</t>
    </r>
  </si>
  <si>
    <r>
      <rPr>
        <vertAlign val="superscript"/>
        <sz val="10"/>
        <rFont val="Arial"/>
        <family val="2"/>
      </rPr>
      <t xml:space="preserve">5)  </t>
    </r>
    <r>
      <rPr>
        <sz val="10"/>
        <color indexed="8"/>
        <rFont val="Arial"/>
        <family val="2"/>
      </rPr>
      <t>Voraussetzung für die Einreihung in diese Verwendungsgruppe ist eine mindestens 8-jährige einschlägige Berufspraxis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</si>
</sst>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color theme="1"/>
      <name val="Trebuchet MS"/>
      <family val="2"/>
    </font>
    <font>
      <b/>
      <sz val="14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vertAlign val="superscript"/>
      <sz val="10"/>
      <name val="Arial"/>
      <family val="2"/>
    </font>
    <font>
      <vertAlign val="superscript"/>
      <sz val="10"/>
      <color theme="1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57">
    <xf numFmtId="0" fontId="0" fillId="0" borderId="0" xfId="0"/>
    <xf numFmtId="0" fontId="2" fillId="0" borderId="2" xfId="0" applyFont="1" applyBorder="1" applyAlignment="1">
      <alignment vertical="center"/>
    </xf>
    <xf numFmtId="0" fontId="2" fillId="0" borderId="3" xfId="0" applyFont="1" applyBorder="1" applyAlignment="1" applyProtection="1">
      <alignment vertical="center"/>
      <protection locked="0"/>
    </xf>
    <xf numFmtId="0" fontId="2" fillId="2" borderId="4" xfId="0" applyFont="1" applyFill="1" applyBorder="1" applyAlignment="1" applyProtection="1">
      <alignment vertical="center"/>
      <protection locked="0"/>
    </xf>
    <xf numFmtId="0" fontId="2" fillId="0" borderId="8" xfId="0" applyFont="1" applyBorder="1" applyAlignment="1">
      <alignment vertical="center"/>
    </xf>
    <xf numFmtId="0" fontId="2" fillId="0" borderId="0" xfId="0" applyFont="1" applyAlignment="1" applyProtection="1">
      <alignment vertical="center"/>
      <protection locked="0"/>
    </xf>
    <xf numFmtId="0" fontId="2" fillId="2" borderId="9" xfId="0" applyFont="1" applyFill="1" applyBorder="1" applyAlignment="1" applyProtection="1">
      <alignment vertical="center"/>
      <protection locked="0"/>
    </xf>
    <xf numFmtId="0" fontId="2" fillId="2" borderId="9" xfId="0" applyFont="1" applyFill="1" applyBorder="1" applyAlignment="1" applyProtection="1">
      <alignment horizontal="center" vertical="center"/>
      <protection locked="0"/>
    </xf>
    <xf numFmtId="1" fontId="4" fillId="0" borderId="9" xfId="0" applyNumberFormat="1" applyFont="1" applyBorder="1" applyAlignment="1">
      <alignment horizontal="center" vertical="center"/>
    </xf>
    <xf numFmtId="4" fontId="5" fillId="0" borderId="9" xfId="0" applyNumberFormat="1" applyFont="1" applyBorder="1" applyAlignment="1">
      <alignment horizontal="center" vertical="center"/>
    </xf>
    <xf numFmtId="49" fontId="5" fillId="0" borderId="9" xfId="0" applyNumberFormat="1" applyFont="1" applyBorder="1" applyAlignment="1">
      <alignment horizontal="center" vertical="center"/>
    </xf>
    <xf numFmtId="49" fontId="5" fillId="0" borderId="16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9" xfId="0" applyFont="1" applyBorder="1" applyAlignment="1">
      <alignment vertical="center"/>
    </xf>
    <xf numFmtId="0" fontId="5" fillId="0" borderId="17" xfId="0" applyFont="1" applyBorder="1" applyAlignment="1">
      <alignment vertical="center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2" fillId="2" borderId="20" xfId="0" applyFont="1" applyFill="1" applyBorder="1" applyAlignment="1" applyProtection="1">
      <alignment vertical="center"/>
      <protection locked="0"/>
    </xf>
    <xf numFmtId="4" fontId="5" fillId="0" borderId="20" xfId="0" applyNumberFormat="1" applyFont="1" applyBorder="1" applyAlignment="1">
      <alignment horizontal="center" vertical="center"/>
    </xf>
    <xf numFmtId="4" fontId="4" fillId="0" borderId="9" xfId="0" applyNumberFormat="1" applyFont="1" applyBorder="1" applyAlignment="1">
      <alignment horizontal="center" vertical="center"/>
    </xf>
    <xf numFmtId="9" fontId="5" fillId="0" borderId="18" xfId="0" applyNumberFormat="1" applyFont="1" applyBorder="1" applyAlignment="1">
      <alignment horizontal="center" vertical="center"/>
    </xf>
    <xf numFmtId="9" fontId="5" fillId="0" borderId="19" xfId="0" applyNumberFormat="1" applyFont="1" applyBorder="1" applyAlignment="1">
      <alignment horizontal="center" vertical="center"/>
    </xf>
    <xf numFmtId="0" fontId="5" fillId="0" borderId="21" xfId="1" applyBorder="1" applyAlignment="1">
      <alignment vertical="center"/>
    </xf>
    <xf numFmtId="4" fontId="2" fillId="0" borderId="21" xfId="0" applyNumberFormat="1" applyFont="1" applyBorder="1" applyAlignment="1" applyProtection="1">
      <alignment vertical="center"/>
      <protection locked="0"/>
    </xf>
    <xf numFmtId="4" fontId="2" fillId="2" borderId="22" xfId="0" applyNumberFormat="1" applyFont="1" applyFill="1" applyBorder="1" applyAlignment="1" applyProtection="1">
      <alignment horizontal="center"/>
      <protection locked="0"/>
    </xf>
    <xf numFmtId="4" fontId="2" fillId="0" borderId="21" xfId="0" applyNumberFormat="1" applyFont="1" applyBorder="1" applyAlignment="1">
      <alignment horizontal="right" vertical="center" indent="1"/>
    </xf>
    <xf numFmtId="4" fontId="2" fillId="0" borderId="23" xfId="0" applyNumberFormat="1" applyFont="1" applyBorder="1" applyAlignment="1">
      <alignment horizontal="right" vertical="center" indent="1"/>
    </xf>
    <xf numFmtId="4" fontId="2" fillId="0" borderId="22" xfId="0" applyNumberFormat="1" applyFont="1" applyBorder="1" applyAlignment="1" applyProtection="1">
      <alignment vertical="center"/>
      <protection locked="0"/>
    </xf>
    <xf numFmtId="4" fontId="2" fillId="2" borderId="21" xfId="0" applyNumberFormat="1" applyFont="1" applyFill="1" applyBorder="1" applyAlignment="1" applyProtection="1">
      <alignment horizontal="center"/>
      <protection locked="0"/>
    </xf>
    <xf numFmtId="4" fontId="2" fillId="0" borderId="24" xfId="0" applyNumberFormat="1" applyFont="1" applyBorder="1" applyAlignment="1" applyProtection="1">
      <alignment vertical="center"/>
      <protection locked="0"/>
    </xf>
    <xf numFmtId="4" fontId="2" fillId="2" borderId="25" xfId="0" applyNumberFormat="1" applyFont="1" applyFill="1" applyBorder="1" applyAlignment="1" applyProtection="1">
      <alignment horizontal="center"/>
      <protection locked="0"/>
    </xf>
    <xf numFmtId="4" fontId="2" fillId="0" borderId="24" xfId="0" applyNumberFormat="1" applyFont="1" applyBorder="1" applyAlignment="1">
      <alignment horizontal="right" vertical="center" indent="1"/>
    </xf>
    <xf numFmtId="4" fontId="2" fillId="0" borderId="3" xfId="0" applyNumberFormat="1" applyFont="1" applyBorder="1" applyAlignment="1" applyProtection="1">
      <alignment vertical="center"/>
      <protection locked="0"/>
    </xf>
    <xf numFmtId="0" fontId="7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4" fontId="9" fillId="0" borderId="0" xfId="0" applyNumberFormat="1" applyFont="1" applyAlignment="1">
      <alignment vertical="center"/>
    </xf>
    <xf numFmtId="0" fontId="1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2" fillId="0" borderId="1" xfId="0" applyFont="1" applyBorder="1" applyAlignment="1" applyProtection="1">
      <alignment vertical="center"/>
      <protection locked="0"/>
    </xf>
    <xf numFmtId="4" fontId="2" fillId="0" borderId="5" xfId="0" applyNumberFormat="1" applyFont="1" applyBorder="1" applyAlignment="1">
      <alignment horizontal="center" vertical="center"/>
    </xf>
    <xf numFmtId="4" fontId="2" fillId="0" borderId="6" xfId="0" applyNumberFormat="1" applyFont="1" applyBorder="1" applyAlignment="1">
      <alignment horizontal="center" vertical="center"/>
    </xf>
    <xf numFmtId="4" fontId="2" fillId="0" borderId="10" xfId="0" applyNumberFormat="1" applyFont="1" applyBorder="1" applyAlignment="1">
      <alignment horizontal="center" vertical="center"/>
    </xf>
    <xf numFmtId="4" fontId="2" fillId="0" borderId="11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5" fillId="0" borderId="0" xfId="0" applyFont="1" applyAlignment="1" applyProtection="1">
      <alignment vertical="center"/>
      <protection locked="0"/>
    </xf>
    <xf numFmtId="49" fontId="5" fillId="0" borderId="14" xfId="0" applyNumberFormat="1" applyFont="1" applyBorder="1" applyAlignment="1">
      <alignment horizontal="center" vertical="center"/>
    </xf>
    <xf numFmtId="49" fontId="5" fillId="0" borderId="15" xfId="0" applyNumberFormat="1" applyFont="1" applyBorder="1" applyAlignment="1">
      <alignment horizontal="center" vertical="center"/>
    </xf>
    <xf numFmtId="0" fontId="5" fillId="0" borderId="0" xfId="0" applyFont="1" applyAlignment="1" applyProtection="1">
      <alignment horizontal="left" vertical="center"/>
      <protection locked="0"/>
    </xf>
  </cellXfs>
  <cellStyles count="2">
    <cellStyle name="Standard" xfId="0" builtinId="0"/>
    <cellStyle name="Standard 2" xfId="1" xr:uid="{95171C42-3E55-4997-8439-1B31C76D1A7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943661-110B-4216-9980-C54B10EC1288}">
  <dimension ref="A1:N84"/>
  <sheetViews>
    <sheetView tabSelected="1" workbookViewId="0">
      <selection activeCell="P7" sqref="P7"/>
    </sheetView>
  </sheetViews>
  <sheetFormatPr baseColWidth="10" defaultRowHeight="15" x14ac:dyDescent="0.3"/>
  <cols>
    <col min="1" max="1" width="51" bestFit="1" customWidth="1"/>
    <col min="2" max="2" width="12.28515625" bestFit="1" customWidth="1"/>
    <col min="3" max="3" width="15.28515625" bestFit="1" customWidth="1"/>
    <col min="4" max="5" width="12.28515625" bestFit="1" customWidth="1"/>
    <col min="6" max="6" width="14.85546875" customWidth="1"/>
    <col min="7" max="7" width="15.140625" customWidth="1"/>
    <col min="12" max="13" width="12.28515625" bestFit="1" customWidth="1"/>
    <col min="14" max="14" width="14.28515625" customWidth="1"/>
    <col min="257" max="257" width="51" bestFit="1" customWidth="1"/>
    <col min="258" max="258" width="12.28515625" bestFit="1" customWidth="1"/>
    <col min="259" max="259" width="15.28515625" bestFit="1" customWidth="1"/>
    <col min="260" max="261" width="12.28515625" bestFit="1" customWidth="1"/>
    <col min="262" max="262" width="14.85546875" customWidth="1"/>
    <col min="263" max="263" width="15.140625" customWidth="1"/>
    <col min="268" max="269" width="12.28515625" bestFit="1" customWidth="1"/>
    <col min="270" max="270" width="14.28515625" customWidth="1"/>
    <col min="513" max="513" width="51" bestFit="1" customWidth="1"/>
    <col min="514" max="514" width="12.28515625" bestFit="1" customWidth="1"/>
    <col min="515" max="515" width="15.28515625" bestFit="1" customWidth="1"/>
    <col min="516" max="517" width="12.28515625" bestFit="1" customWidth="1"/>
    <col min="518" max="518" width="14.85546875" customWidth="1"/>
    <col min="519" max="519" width="15.140625" customWidth="1"/>
    <col min="524" max="525" width="12.28515625" bestFit="1" customWidth="1"/>
    <col min="526" max="526" width="14.28515625" customWidth="1"/>
    <col min="769" max="769" width="51" bestFit="1" customWidth="1"/>
    <col min="770" max="770" width="12.28515625" bestFit="1" customWidth="1"/>
    <col min="771" max="771" width="15.28515625" bestFit="1" customWidth="1"/>
    <col min="772" max="773" width="12.28515625" bestFit="1" customWidth="1"/>
    <col min="774" max="774" width="14.85546875" customWidth="1"/>
    <col min="775" max="775" width="15.140625" customWidth="1"/>
    <col min="780" max="781" width="12.28515625" bestFit="1" customWidth="1"/>
    <col min="782" max="782" width="14.28515625" customWidth="1"/>
    <col min="1025" max="1025" width="51" bestFit="1" customWidth="1"/>
    <col min="1026" max="1026" width="12.28515625" bestFit="1" customWidth="1"/>
    <col min="1027" max="1027" width="15.28515625" bestFit="1" customWidth="1"/>
    <col min="1028" max="1029" width="12.28515625" bestFit="1" customWidth="1"/>
    <col min="1030" max="1030" width="14.85546875" customWidth="1"/>
    <col min="1031" max="1031" width="15.140625" customWidth="1"/>
    <col min="1036" max="1037" width="12.28515625" bestFit="1" customWidth="1"/>
    <col min="1038" max="1038" width="14.28515625" customWidth="1"/>
    <col min="1281" max="1281" width="51" bestFit="1" customWidth="1"/>
    <col min="1282" max="1282" width="12.28515625" bestFit="1" customWidth="1"/>
    <col min="1283" max="1283" width="15.28515625" bestFit="1" customWidth="1"/>
    <col min="1284" max="1285" width="12.28515625" bestFit="1" customWidth="1"/>
    <col min="1286" max="1286" width="14.85546875" customWidth="1"/>
    <col min="1287" max="1287" width="15.140625" customWidth="1"/>
    <col min="1292" max="1293" width="12.28515625" bestFit="1" customWidth="1"/>
    <col min="1294" max="1294" width="14.28515625" customWidth="1"/>
    <col min="1537" max="1537" width="51" bestFit="1" customWidth="1"/>
    <col min="1538" max="1538" width="12.28515625" bestFit="1" customWidth="1"/>
    <col min="1539" max="1539" width="15.28515625" bestFit="1" customWidth="1"/>
    <col min="1540" max="1541" width="12.28515625" bestFit="1" customWidth="1"/>
    <col min="1542" max="1542" width="14.85546875" customWidth="1"/>
    <col min="1543" max="1543" width="15.140625" customWidth="1"/>
    <col min="1548" max="1549" width="12.28515625" bestFit="1" customWidth="1"/>
    <col min="1550" max="1550" width="14.28515625" customWidth="1"/>
    <col min="1793" max="1793" width="51" bestFit="1" customWidth="1"/>
    <col min="1794" max="1794" width="12.28515625" bestFit="1" customWidth="1"/>
    <col min="1795" max="1795" width="15.28515625" bestFit="1" customWidth="1"/>
    <col min="1796" max="1797" width="12.28515625" bestFit="1" customWidth="1"/>
    <col min="1798" max="1798" width="14.85546875" customWidth="1"/>
    <col min="1799" max="1799" width="15.140625" customWidth="1"/>
    <col min="1804" max="1805" width="12.28515625" bestFit="1" customWidth="1"/>
    <col min="1806" max="1806" width="14.28515625" customWidth="1"/>
    <col min="2049" max="2049" width="51" bestFit="1" customWidth="1"/>
    <col min="2050" max="2050" width="12.28515625" bestFit="1" customWidth="1"/>
    <col min="2051" max="2051" width="15.28515625" bestFit="1" customWidth="1"/>
    <col min="2052" max="2053" width="12.28515625" bestFit="1" customWidth="1"/>
    <col min="2054" max="2054" width="14.85546875" customWidth="1"/>
    <col min="2055" max="2055" width="15.140625" customWidth="1"/>
    <col min="2060" max="2061" width="12.28515625" bestFit="1" customWidth="1"/>
    <col min="2062" max="2062" width="14.28515625" customWidth="1"/>
    <col min="2305" max="2305" width="51" bestFit="1" customWidth="1"/>
    <col min="2306" max="2306" width="12.28515625" bestFit="1" customWidth="1"/>
    <col min="2307" max="2307" width="15.28515625" bestFit="1" customWidth="1"/>
    <col min="2308" max="2309" width="12.28515625" bestFit="1" customWidth="1"/>
    <col min="2310" max="2310" width="14.85546875" customWidth="1"/>
    <col min="2311" max="2311" width="15.140625" customWidth="1"/>
    <col min="2316" max="2317" width="12.28515625" bestFit="1" customWidth="1"/>
    <col min="2318" max="2318" width="14.28515625" customWidth="1"/>
    <col min="2561" max="2561" width="51" bestFit="1" customWidth="1"/>
    <col min="2562" max="2562" width="12.28515625" bestFit="1" customWidth="1"/>
    <col min="2563" max="2563" width="15.28515625" bestFit="1" customWidth="1"/>
    <col min="2564" max="2565" width="12.28515625" bestFit="1" customWidth="1"/>
    <col min="2566" max="2566" width="14.85546875" customWidth="1"/>
    <col min="2567" max="2567" width="15.140625" customWidth="1"/>
    <col min="2572" max="2573" width="12.28515625" bestFit="1" customWidth="1"/>
    <col min="2574" max="2574" width="14.28515625" customWidth="1"/>
    <col min="2817" max="2817" width="51" bestFit="1" customWidth="1"/>
    <col min="2818" max="2818" width="12.28515625" bestFit="1" customWidth="1"/>
    <col min="2819" max="2819" width="15.28515625" bestFit="1" customWidth="1"/>
    <col min="2820" max="2821" width="12.28515625" bestFit="1" customWidth="1"/>
    <col min="2822" max="2822" width="14.85546875" customWidth="1"/>
    <col min="2823" max="2823" width="15.140625" customWidth="1"/>
    <col min="2828" max="2829" width="12.28515625" bestFit="1" customWidth="1"/>
    <col min="2830" max="2830" width="14.28515625" customWidth="1"/>
    <col min="3073" max="3073" width="51" bestFit="1" customWidth="1"/>
    <col min="3074" max="3074" width="12.28515625" bestFit="1" customWidth="1"/>
    <col min="3075" max="3075" width="15.28515625" bestFit="1" customWidth="1"/>
    <col min="3076" max="3077" width="12.28515625" bestFit="1" customWidth="1"/>
    <col min="3078" max="3078" width="14.85546875" customWidth="1"/>
    <col min="3079" max="3079" width="15.140625" customWidth="1"/>
    <col min="3084" max="3085" width="12.28515625" bestFit="1" customWidth="1"/>
    <col min="3086" max="3086" width="14.28515625" customWidth="1"/>
    <col min="3329" max="3329" width="51" bestFit="1" customWidth="1"/>
    <col min="3330" max="3330" width="12.28515625" bestFit="1" customWidth="1"/>
    <col min="3331" max="3331" width="15.28515625" bestFit="1" customWidth="1"/>
    <col min="3332" max="3333" width="12.28515625" bestFit="1" customWidth="1"/>
    <col min="3334" max="3334" width="14.85546875" customWidth="1"/>
    <col min="3335" max="3335" width="15.140625" customWidth="1"/>
    <col min="3340" max="3341" width="12.28515625" bestFit="1" customWidth="1"/>
    <col min="3342" max="3342" width="14.28515625" customWidth="1"/>
    <col min="3585" max="3585" width="51" bestFit="1" customWidth="1"/>
    <col min="3586" max="3586" width="12.28515625" bestFit="1" customWidth="1"/>
    <col min="3587" max="3587" width="15.28515625" bestFit="1" customWidth="1"/>
    <col min="3588" max="3589" width="12.28515625" bestFit="1" customWidth="1"/>
    <col min="3590" max="3590" width="14.85546875" customWidth="1"/>
    <col min="3591" max="3591" width="15.140625" customWidth="1"/>
    <col min="3596" max="3597" width="12.28515625" bestFit="1" customWidth="1"/>
    <col min="3598" max="3598" width="14.28515625" customWidth="1"/>
    <col min="3841" max="3841" width="51" bestFit="1" customWidth="1"/>
    <col min="3842" max="3842" width="12.28515625" bestFit="1" customWidth="1"/>
    <col min="3843" max="3843" width="15.28515625" bestFit="1" customWidth="1"/>
    <col min="3844" max="3845" width="12.28515625" bestFit="1" customWidth="1"/>
    <col min="3846" max="3846" width="14.85546875" customWidth="1"/>
    <col min="3847" max="3847" width="15.140625" customWidth="1"/>
    <col min="3852" max="3853" width="12.28515625" bestFit="1" customWidth="1"/>
    <col min="3854" max="3854" width="14.28515625" customWidth="1"/>
    <col min="4097" max="4097" width="51" bestFit="1" customWidth="1"/>
    <col min="4098" max="4098" width="12.28515625" bestFit="1" customWidth="1"/>
    <col min="4099" max="4099" width="15.28515625" bestFit="1" customWidth="1"/>
    <col min="4100" max="4101" width="12.28515625" bestFit="1" customWidth="1"/>
    <col min="4102" max="4102" width="14.85546875" customWidth="1"/>
    <col min="4103" max="4103" width="15.140625" customWidth="1"/>
    <col min="4108" max="4109" width="12.28515625" bestFit="1" customWidth="1"/>
    <col min="4110" max="4110" width="14.28515625" customWidth="1"/>
    <col min="4353" max="4353" width="51" bestFit="1" customWidth="1"/>
    <col min="4354" max="4354" width="12.28515625" bestFit="1" customWidth="1"/>
    <col min="4355" max="4355" width="15.28515625" bestFit="1" customWidth="1"/>
    <col min="4356" max="4357" width="12.28515625" bestFit="1" customWidth="1"/>
    <col min="4358" max="4358" width="14.85546875" customWidth="1"/>
    <col min="4359" max="4359" width="15.140625" customWidth="1"/>
    <col min="4364" max="4365" width="12.28515625" bestFit="1" customWidth="1"/>
    <col min="4366" max="4366" width="14.28515625" customWidth="1"/>
    <col min="4609" max="4609" width="51" bestFit="1" customWidth="1"/>
    <col min="4610" max="4610" width="12.28515625" bestFit="1" customWidth="1"/>
    <col min="4611" max="4611" width="15.28515625" bestFit="1" customWidth="1"/>
    <col min="4612" max="4613" width="12.28515625" bestFit="1" customWidth="1"/>
    <col min="4614" max="4614" width="14.85546875" customWidth="1"/>
    <col min="4615" max="4615" width="15.140625" customWidth="1"/>
    <col min="4620" max="4621" width="12.28515625" bestFit="1" customWidth="1"/>
    <col min="4622" max="4622" width="14.28515625" customWidth="1"/>
    <col min="4865" max="4865" width="51" bestFit="1" customWidth="1"/>
    <col min="4866" max="4866" width="12.28515625" bestFit="1" customWidth="1"/>
    <col min="4867" max="4867" width="15.28515625" bestFit="1" customWidth="1"/>
    <col min="4868" max="4869" width="12.28515625" bestFit="1" customWidth="1"/>
    <col min="4870" max="4870" width="14.85546875" customWidth="1"/>
    <col min="4871" max="4871" width="15.140625" customWidth="1"/>
    <col min="4876" max="4877" width="12.28515625" bestFit="1" customWidth="1"/>
    <col min="4878" max="4878" width="14.28515625" customWidth="1"/>
    <col min="5121" max="5121" width="51" bestFit="1" customWidth="1"/>
    <col min="5122" max="5122" width="12.28515625" bestFit="1" customWidth="1"/>
    <col min="5123" max="5123" width="15.28515625" bestFit="1" customWidth="1"/>
    <col min="5124" max="5125" width="12.28515625" bestFit="1" customWidth="1"/>
    <col min="5126" max="5126" width="14.85546875" customWidth="1"/>
    <col min="5127" max="5127" width="15.140625" customWidth="1"/>
    <col min="5132" max="5133" width="12.28515625" bestFit="1" customWidth="1"/>
    <col min="5134" max="5134" width="14.28515625" customWidth="1"/>
    <col min="5377" max="5377" width="51" bestFit="1" customWidth="1"/>
    <col min="5378" max="5378" width="12.28515625" bestFit="1" customWidth="1"/>
    <col min="5379" max="5379" width="15.28515625" bestFit="1" customWidth="1"/>
    <col min="5380" max="5381" width="12.28515625" bestFit="1" customWidth="1"/>
    <col min="5382" max="5382" width="14.85546875" customWidth="1"/>
    <col min="5383" max="5383" width="15.140625" customWidth="1"/>
    <col min="5388" max="5389" width="12.28515625" bestFit="1" customWidth="1"/>
    <col min="5390" max="5390" width="14.28515625" customWidth="1"/>
    <col min="5633" max="5633" width="51" bestFit="1" customWidth="1"/>
    <col min="5634" max="5634" width="12.28515625" bestFit="1" customWidth="1"/>
    <col min="5635" max="5635" width="15.28515625" bestFit="1" customWidth="1"/>
    <col min="5636" max="5637" width="12.28515625" bestFit="1" customWidth="1"/>
    <col min="5638" max="5638" width="14.85546875" customWidth="1"/>
    <col min="5639" max="5639" width="15.140625" customWidth="1"/>
    <col min="5644" max="5645" width="12.28515625" bestFit="1" customWidth="1"/>
    <col min="5646" max="5646" width="14.28515625" customWidth="1"/>
    <col min="5889" max="5889" width="51" bestFit="1" customWidth="1"/>
    <col min="5890" max="5890" width="12.28515625" bestFit="1" customWidth="1"/>
    <col min="5891" max="5891" width="15.28515625" bestFit="1" customWidth="1"/>
    <col min="5892" max="5893" width="12.28515625" bestFit="1" customWidth="1"/>
    <col min="5894" max="5894" width="14.85546875" customWidth="1"/>
    <col min="5895" max="5895" width="15.140625" customWidth="1"/>
    <col min="5900" max="5901" width="12.28515625" bestFit="1" customWidth="1"/>
    <col min="5902" max="5902" width="14.28515625" customWidth="1"/>
    <col min="6145" max="6145" width="51" bestFit="1" customWidth="1"/>
    <col min="6146" max="6146" width="12.28515625" bestFit="1" customWidth="1"/>
    <col min="6147" max="6147" width="15.28515625" bestFit="1" customWidth="1"/>
    <col min="6148" max="6149" width="12.28515625" bestFit="1" customWidth="1"/>
    <col min="6150" max="6150" width="14.85546875" customWidth="1"/>
    <col min="6151" max="6151" width="15.140625" customWidth="1"/>
    <col min="6156" max="6157" width="12.28515625" bestFit="1" customWidth="1"/>
    <col min="6158" max="6158" width="14.28515625" customWidth="1"/>
    <col min="6401" max="6401" width="51" bestFit="1" customWidth="1"/>
    <col min="6402" max="6402" width="12.28515625" bestFit="1" customWidth="1"/>
    <col min="6403" max="6403" width="15.28515625" bestFit="1" customWidth="1"/>
    <col min="6404" max="6405" width="12.28515625" bestFit="1" customWidth="1"/>
    <col min="6406" max="6406" width="14.85546875" customWidth="1"/>
    <col min="6407" max="6407" width="15.140625" customWidth="1"/>
    <col min="6412" max="6413" width="12.28515625" bestFit="1" customWidth="1"/>
    <col min="6414" max="6414" width="14.28515625" customWidth="1"/>
    <col min="6657" max="6657" width="51" bestFit="1" customWidth="1"/>
    <col min="6658" max="6658" width="12.28515625" bestFit="1" customWidth="1"/>
    <col min="6659" max="6659" width="15.28515625" bestFit="1" customWidth="1"/>
    <col min="6660" max="6661" width="12.28515625" bestFit="1" customWidth="1"/>
    <col min="6662" max="6662" width="14.85546875" customWidth="1"/>
    <col min="6663" max="6663" width="15.140625" customWidth="1"/>
    <col min="6668" max="6669" width="12.28515625" bestFit="1" customWidth="1"/>
    <col min="6670" max="6670" width="14.28515625" customWidth="1"/>
    <col min="6913" max="6913" width="51" bestFit="1" customWidth="1"/>
    <col min="6914" max="6914" width="12.28515625" bestFit="1" customWidth="1"/>
    <col min="6915" max="6915" width="15.28515625" bestFit="1" customWidth="1"/>
    <col min="6916" max="6917" width="12.28515625" bestFit="1" customWidth="1"/>
    <col min="6918" max="6918" width="14.85546875" customWidth="1"/>
    <col min="6919" max="6919" width="15.140625" customWidth="1"/>
    <col min="6924" max="6925" width="12.28515625" bestFit="1" customWidth="1"/>
    <col min="6926" max="6926" width="14.28515625" customWidth="1"/>
    <col min="7169" max="7169" width="51" bestFit="1" customWidth="1"/>
    <col min="7170" max="7170" width="12.28515625" bestFit="1" customWidth="1"/>
    <col min="7171" max="7171" width="15.28515625" bestFit="1" customWidth="1"/>
    <col min="7172" max="7173" width="12.28515625" bestFit="1" customWidth="1"/>
    <col min="7174" max="7174" width="14.85546875" customWidth="1"/>
    <col min="7175" max="7175" width="15.140625" customWidth="1"/>
    <col min="7180" max="7181" width="12.28515625" bestFit="1" customWidth="1"/>
    <col min="7182" max="7182" width="14.28515625" customWidth="1"/>
    <col min="7425" max="7425" width="51" bestFit="1" customWidth="1"/>
    <col min="7426" max="7426" width="12.28515625" bestFit="1" customWidth="1"/>
    <col min="7427" max="7427" width="15.28515625" bestFit="1" customWidth="1"/>
    <col min="7428" max="7429" width="12.28515625" bestFit="1" customWidth="1"/>
    <col min="7430" max="7430" width="14.85546875" customWidth="1"/>
    <col min="7431" max="7431" width="15.140625" customWidth="1"/>
    <col min="7436" max="7437" width="12.28515625" bestFit="1" customWidth="1"/>
    <col min="7438" max="7438" width="14.28515625" customWidth="1"/>
    <col min="7681" max="7681" width="51" bestFit="1" customWidth="1"/>
    <col min="7682" max="7682" width="12.28515625" bestFit="1" customWidth="1"/>
    <col min="7683" max="7683" width="15.28515625" bestFit="1" customWidth="1"/>
    <col min="7684" max="7685" width="12.28515625" bestFit="1" customWidth="1"/>
    <col min="7686" max="7686" width="14.85546875" customWidth="1"/>
    <col min="7687" max="7687" width="15.140625" customWidth="1"/>
    <col min="7692" max="7693" width="12.28515625" bestFit="1" customWidth="1"/>
    <col min="7694" max="7694" width="14.28515625" customWidth="1"/>
    <col min="7937" max="7937" width="51" bestFit="1" customWidth="1"/>
    <col min="7938" max="7938" width="12.28515625" bestFit="1" customWidth="1"/>
    <col min="7939" max="7939" width="15.28515625" bestFit="1" customWidth="1"/>
    <col min="7940" max="7941" width="12.28515625" bestFit="1" customWidth="1"/>
    <col min="7942" max="7942" width="14.85546875" customWidth="1"/>
    <col min="7943" max="7943" width="15.140625" customWidth="1"/>
    <col min="7948" max="7949" width="12.28515625" bestFit="1" customWidth="1"/>
    <col min="7950" max="7950" width="14.28515625" customWidth="1"/>
    <col min="8193" max="8193" width="51" bestFit="1" customWidth="1"/>
    <col min="8194" max="8194" width="12.28515625" bestFit="1" customWidth="1"/>
    <col min="8195" max="8195" width="15.28515625" bestFit="1" customWidth="1"/>
    <col min="8196" max="8197" width="12.28515625" bestFit="1" customWidth="1"/>
    <col min="8198" max="8198" width="14.85546875" customWidth="1"/>
    <col min="8199" max="8199" width="15.140625" customWidth="1"/>
    <col min="8204" max="8205" width="12.28515625" bestFit="1" customWidth="1"/>
    <col min="8206" max="8206" width="14.28515625" customWidth="1"/>
    <col min="8449" max="8449" width="51" bestFit="1" customWidth="1"/>
    <col min="8450" max="8450" width="12.28515625" bestFit="1" customWidth="1"/>
    <col min="8451" max="8451" width="15.28515625" bestFit="1" customWidth="1"/>
    <col min="8452" max="8453" width="12.28515625" bestFit="1" customWidth="1"/>
    <col min="8454" max="8454" width="14.85546875" customWidth="1"/>
    <col min="8455" max="8455" width="15.140625" customWidth="1"/>
    <col min="8460" max="8461" width="12.28515625" bestFit="1" customWidth="1"/>
    <col min="8462" max="8462" width="14.28515625" customWidth="1"/>
    <col min="8705" max="8705" width="51" bestFit="1" customWidth="1"/>
    <col min="8706" max="8706" width="12.28515625" bestFit="1" customWidth="1"/>
    <col min="8707" max="8707" width="15.28515625" bestFit="1" customWidth="1"/>
    <col min="8708" max="8709" width="12.28515625" bestFit="1" customWidth="1"/>
    <col min="8710" max="8710" width="14.85546875" customWidth="1"/>
    <col min="8711" max="8711" width="15.140625" customWidth="1"/>
    <col min="8716" max="8717" width="12.28515625" bestFit="1" customWidth="1"/>
    <col min="8718" max="8718" width="14.28515625" customWidth="1"/>
    <col min="8961" max="8961" width="51" bestFit="1" customWidth="1"/>
    <col min="8962" max="8962" width="12.28515625" bestFit="1" customWidth="1"/>
    <col min="8963" max="8963" width="15.28515625" bestFit="1" customWidth="1"/>
    <col min="8964" max="8965" width="12.28515625" bestFit="1" customWidth="1"/>
    <col min="8966" max="8966" width="14.85546875" customWidth="1"/>
    <col min="8967" max="8967" width="15.140625" customWidth="1"/>
    <col min="8972" max="8973" width="12.28515625" bestFit="1" customWidth="1"/>
    <col min="8974" max="8974" width="14.28515625" customWidth="1"/>
    <col min="9217" max="9217" width="51" bestFit="1" customWidth="1"/>
    <col min="9218" max="9218" width="12.28515625" bestFit="1" customWidth="1"/>
    <col min="9219" max="9219" width="15.28515625" bestFit="1" customWidth="1"/>
    <col min="9220" max="9221" width="12.28515625" bestFit="1" customWidth="1"/>
    <col min="9222" max="9222" width="14.85546875" customWidth="1"/>
    <col min="9223" max="9223" width="15.140625" customWidth="1"/>
    <col min="9228" max="9229" width="12.28515625" bestFit="1" customWidth="1"/>
    <col min="9230" max="9230" width="14.28515625" customWidth="1"/>
    <col min="9473" max="9473" width="51" bestFit="1" customWidth="1"/>
    <col min="9474" max="9474" width="12.28515625" bestFit="1" customWidth="1"/>
    <col min="9475" max="9475" width="15.28515625" bestFit="1" customWidth="1"/>
    <col min="9476" max="9477" width="12.28515625" bestFit="1" customWidth="1"/>
    <col min="9478" max="9478" width="14.85546875" customWidth="1"/>
    <col min="9479" max="9479" width="15.140625" customWidth="1"/>
    <col min="9484" max="9485" width="12.28515625" bestFit="1" customWidth="1"/>
    <col min="9486" max="9486" width="14.28515625" customWidth="1"/>
    <col min="9729" max="9729" width="51" bestFit="1" customWidth="1"/>
    <col min="9730" max="9730" width="12.28515625" bestFit="1" customWidth="1"/>
    <col min="9731" max="9731" width="15.28515625" bestFit="1" customWidth="1"/>
    <col min="9732" max="9733" width="12.28515625" bestFit="1" customWidth="1"/>
    <col min="9734" max="9734" width="14.85546875" customWidth="1"/>
    <col min="9735" max="9735" width="15.140625" customWidth="1"/>
    <col min="9740" max="9741" width="12.28515625" bestFit="1" customWidth="1"/>
    <col min="9742" max="9742" width="14.28515625" customWidth="1"/>
    <col min="9985" max="9985" width="51" bestFit="1" customWidth="1"/>
    <col min="9986" max="9986" width="12.28515625" bestFit="1" customWidth="1"/>
    <col min="9987" max="9987" width="15.28515625" bestFit="1" customWidth="1"/>
    <col min="9988" max="9989" width="12.28515625" bestFit="1" customWidth="1"/>
    <col min="9990" max="9990" width="14.85546875" customWidth="1"/>
    <col min="9991" max="9991" width="15.140625" customWidth="1"/>
    <col min="9996" max="9997" width="12.28515625" bestFit="1" customWidth="1"/>
    <col min="9998" max="9998" width="14.28515625" customWidth="1"/>
    <col min="10241" max="10241" width="51" bestFit="1" customWidth="1"/>
    <col min="10242" max="10242" width="12.28515625" bestFit="1" customWidth="1"/>
    <col min="10243" max="10243" width="15.28515625" bestFit="1" customWidth="1"/>
    <col min="10244" max="10245" width="12.28515625" bestFit="1" customWidth="1"/>
    <col min="10246" max="10246" width="14.85546875" customWidth="1"/>
    <col min="10247" max="10247" width="15.140625" customWidth="1"/>
    <col min="10252" max="10253" width="12.28515625" bestFit="1" customWidth="1"/>
    <col min="10254" max="10254" width="14.28515625" customWidth="1"/>
    <col min="10497" max="10497" width="51" bestFit="1" customWidth="1"/>
    <col min="10498" max="10498" width="12.28515625" bestFit="1" customWidth="1"/>
    <col min="10499" max="10499" width="15.28515625" bestFit="1" customWidth="1"/>
    <col min="10500" max="10501" width="12.28515625" bestFit="1" customWidth="1"/>
    <col min="10502" max="10502" width="14.85546875" customWidth="1"/>
    <col min="10503" max="10503" width="15.140625" customWidth="1"/>
    <col min="10508" max="10509" width="12.28515625" bestFit="1" customWidth="1"/>
    <col min="10510" max="10510" width="14.28515625" customWidth="1"/>
    <col min="10753" max="10753" width="51" bestFit="1" customWidth="1"/>
    <col min="10754" max="10754" width="12.28515625" bestFit="1" customWidth="1"/>
    <col min="10755" max="10755" width="15.28515625" bestFit="1" customWidth="1"/>
    <col min="10756" max="10757" width="12.28515625" bestFit="1" customWidth="1"/>
    <col min="10758" max="10758" width="14.85546875" customWidth="1"/>
    <col min="10759" max="10759" width="15.140625" customWidth="1"/>
    <col min="10764" max="10765" width="12.28515625" bestFit="1" customWidth="1"/>
    <col min="10766" max="10766" width="14.28515625" customWidth="1"/>
    <col min="11009" max="11009" width="51" bestFit="1" customWidth="1"/>
    <col min="11010" max="11010" width="12.28515625" bestFit="1" customWidth="1"/>
    <col min="11011" max="11011" width="15.28515625" bestFit="1" customWidth="1"/>
    <col min="11012" max="11013" width="12.28515625" bestFit="1" customWidth="1"/>
    <col min="11014" max="11014" width="14.85546875" customWidth="1"/>
    <col min="11015" max="11015" width="15.140625" customWidth="1"/>
    <col min="11020" max="11021" width="12.28515625" bestFit="1" customWidth="1"/>
    <col min="11022" max="11022" width="14.28515625" customWidth="1"/>
    <col min="11265" max="11265" width="51" bestFit="1" customWidth="1"/>
    <col min="11266" max="11266" width="12.28515625" bestFit="1" customWidth="1"/>
    <col min="11267" max="11267" width="15.28515625" bestFit="1" customWidth="1"/>
    <col min="11268" max="11269" width="12.28515625" bestFit="1" customWidth="1"/>
    <col min="11270" max="11270" width="14.85546875" customWidth="1"/>
    <col min="11271" max="11271" width="15.140625" customWidth="1"/>
    <col min="11276" max="11277" width="12.28515625" bestFit="1" customWidth="1"/>
    <col min="11278" max="11278" width="14.28515625" customWidth="1"/>
    <col min="11521" max="11521" width="51" bestFit="1" customWidth="1"/>
    <col min="11522" max="11522" width="12.28515625" bestFit="1" customWidth="1"/>
    <col min="11523" max="11523" width="15.28515625" bestFit="1" customWidth="1"/>
    <col min="11524" max="11525" width="12.28515625" bestFit="1" customWidth="1"/>
    <col min="11526" max="11526" width="14.85546875" customWidth="1"/>
    <col min="11527" max="11527" width="15.140625" customWidth="1"/>
    <col min="11532" max="11533" width="12.28515625" bestFit="1" customWidth="1"/>
    <col min="11534" max="11534" width="14.28515625" customWidth="1"/>
    <col min="11777" max="11777" width="51" bestFit="1" customWidth="1"/>
    <col min="11778" max="11778" width="12.28515625" bestFit="1" customWidth="1"/>
    <col min="11779" max="11779" width="15.28515625" bestFit="1" customWidth="1"/>
    <col min="11780" max="11781" width="12.28515625" bestFit="1" customWidth="1"/>
    <col min="11782" max="11782" width="14.85546875" customWidth="1"/>
    <col min="11783" max="11783" width="15.140625" customWidth="1"/>
    <col min="11788" max="11789" width="12.28515625" bestFit="1" customWidth="1"/>
    <col min="11790" max="11790" width="14.28515625" customWidth="1"/>
    <col min="12033" max="12033" width="51" bestFit="1" customWidth="1"/>
    <col min="12034" max="12034" width="12.28515625" bestFit="1" customWidth="1"/>
    <col min="12035" max="12035" width="15.28515625" bestFit="1" customWidth="1"/>
    <col min="12036" max="12037" width="12.28515625" bestFit="1" customWidth="1"/>
    <col min="12038" max="12038" width="14.85546875" customWidth="1"/>
    <col min="12039" max="12039" width="15.140625" customWidth="1"/>
    <col min="12044" max="12045" width="12.28515625" bestFit="1" customWidth="1"/>
    <col min="12046" max="12046" width="14.28515625" customWidth="1"/>
    <col min="12289" max="12289" width="51" bestFit="1" customWidth="1"/>
    <col min="12290" max="12290" width="12.28515625" bestFit="1" customWidth="1"/>
    <col min="12291" max="12291" width="15.28515625" bestFit="1" customWidth="1"/>
    <col min="12292" max="12293" width="12.28515625" bestFit="1" customWidth="1"/>
    <col min="12294" max="12294" width="14.85546875" customWidth="1"/>
    <col min="12295" max="12295" width="15.140625" customWidth="1"/>
    <col min="12300" max="12301" width="12.28515625" bestFit="1" customWidth="1"/>
    <col min="12302" max="12302" width="14.28515625" customWidth="1"/>
    <col min="12545" max="12545" width="51" bestFit="1" customWidth="1"/>
    <col min="12546" max="12546" width="12.28515625" bestFit="1" customWidth="1"/>
    <col min="12547" max="12547" width="15.28515625" bestFit="1" customWidth="1"/>
    <col min="12548" max="12549" width="12.28515625" bestFit="1" customWidth="1"/>
    <col min="12550" max="12550" width="14.85546875" customWidth="1"/>
    <col min="12551" max="12551" width="15.140625" customWidth="1"/>
    <col min="12556" max="12557" width="12.28515625" bestFit="1" customWidth="1"/>
    <col min="12558" max="12558" width="14.28515625" customWidth="1"/>
    <col min="12801" max="12801" width="51" bestFit="1" customWidth="1"/>
    <col min="12802" max="12802" width="12.28515625" bestFit="1" customWidth="1"/>
    <col min="12803" max="12803" width="15.28515625" bestFit="1" customWidth="1"/>
    <col min="12804" max="12805" width="12.28515625" bestFit="1" customWidth="1"/>
    <col min="12806" max="12806" width="14.85546875" customWidth="1"/>
    <col min="12807" max="12807" width="15.140625" customWidth="1"/>
    <col min="12812" max="12813" width="12.28515625" bestFit="1" customWidth="1"/>
    <col min="12814" max="12814" width="14.28515625" customWidth="1"/>
    <col min="13057" max="13057" width="51" bestFit="1" customWidth="1"/>
    <col min="13058" max="13058" width="12.28515625" bestFit="1" customWidth="1"/>
    <col min="13059" max="13059" width="15.28515625" bestFit="1" customWidth="1"/>
    <col min="13060" max="13061" width="12.28515625" bestFit="1" customWidth="1"/>
    <col min="13062" max="13062" width="14.85546875" customWidth="1"/>
    <col min="13063" max="13063" width="15.140625" customWidth="1"/>
    <col min="13068" max="13069" width="12.28515625" bestFit="1" customWidth="1"/>
    <col min="13070" max="13070" width="14.28515625" customWidth="1"/>
    <col min="13313" max="13313" width="51" bestFit="1" customWidth="1"/>
    <col min="13314" max="13314" width="12.28515625" bestFit="1" customWidth="1"/>
    <col min="13315" max="13315" width="15.28515625" bestFit="1" customWidth="1"/>
    <col min="13316" max="13317" width="12.28515625" bestFit="1" customWidth="1"/>
    <col min="13318" max="13318" width="14.85546875" customWidth="1"/>
    <col min="13319" max="13319" width="15.140625" customWidth="1"/>
    <col min="13324" max="13325" width="12.28515625" bestFit="1" customWidth="1"/>
    <col min="13326" max="13326" width="14.28515625" customWidth="1"/>
    <col min="13569" max="13569" width="51" bestFit="1" customWidth="1"/>
    <col min="13570" max="13570" width="12.28515625" bestFit="1" customWidth="1"/>
    <col min="13571" max="13571" width="15.28515625" bestFit="1" customWidth="1"/>
    <col min="13572" max="13573" width="12.28515625" bestFit="1" customWidth="1"/>
    <col min="13574" max="13574" width="14.85546875" customWidth="1"/>
    <col min="13575" max="13575" width="15.140625" customWidth="1"/>
    <col min="13580" max="13581" width="12.28515625" bestFit="1" customWidth="1"/>
    <col min="13582" max="13582" width="14.28515625" customWidth="1"/>
    <col min="13825" max="13825" width="51" bestFit="1" customWidth="1"/>
    <col min="13826" max="13826" width="12.28515625" bestFit="1" customWidth="1"/>
    <col min="13827" max="13827" width="15.28515625" bestFit="1" customWidth="1"/>
    <col min="13828" max="13829" width="12.28515625" bestFit="1" customWidth="1"/>
    <col min="13830" max="13830" width="14.85546875" customWidth="1"/>
    <col min="13831" max="13831" width="15.140625" customWidth="1"/>
    <col min="13836" max="13837" width="12.28515625" bestFit="1" customWidth="1"/>
    <col min="13838" max="13838" width="14.28515625" customWidth="1"/>
    <col min="14081" max="14081" width="51" bestFit="1" customWidth="1"/>
    <col min="14082" max="14082" width="12.28515625" bestFit="1" customWidth="1"/>
    <col min="14083" max="14083" width="15.28515625" bestFit="1" customWidth="1"/>
    <col min="14084" max="14085" width="12.28515625" bestFit="1" customWidth="1"/>
    <col min="14086" max="14086" width="14.85546875" customWidth="1"/>
    <col min="14087" max="14087" width="15.140625" customWidth="1"/>
    <col min="14092" max="14093" width="12.28515625" bestFit="1" customWidth="1"/>
    <col min="14094" max="14094" width="14.28515625" customWidth="1"/>
    <col min="14337" max="14337" width="51" bestFit="1" customWidth="1"/>
    <col min="14338" max="14338" width="12.28515625" bestFit="1" customWidth="1"/>
    <col min="14339" max="14339" width="15.28515625" bestFit="1" customWidth="1"/>
    <col min="14340" max="14341" width="12.28515625" bestFit="1" customWidth="1"/>
    <col min="14342" max="14342" width="14.85546875" customWidth="1"/>
    <col min="14343" max="14343" width="15.140625" customWidth="1"/>
    <col min="14348" max="14349" width="12.28515625" bestFit="1" customWidth="1"/>
    <col min="14350" max="14350" width="14.28515625" customWidth="1"/>
    <col min="14593" max="14593" width="51" bestFit="1" customWidth="1"/>
    <col min="14594" max="14594" width="12.28515625" bestFit="1" customWidth="1"/>
    <col min="14595" max="14595" width="15.28515625" bestFit="1" customWidth="1"/>
    <col min="14596" max="14597" width="12.28515625" bestFit="1" customWidth="1"/>
    <col min="14598" max="14598" width="14.85546875" customWidth="1"/>
    <col min="14599" max="14599" width="15.140625" customWidth="1"/>
    <col min="14604" max="14605" width="12.28515625" bestFit="1" customWidth="1"/>
    <col min="14606" max="14606" width="14.28515625" customWidth="1"/>
    <col min="14849" max="14849" width="51" bestFit="1" customWidth="1"/>
    <col min="14850" max="14850" width="12.28515625" bestFit="1" customWidth="1"/>
    <col min="14851" max="14851" width="15.28515625" bestFit="1" customWidth="1"/>
    <col min="14852" max="14853" width="12.28515625" bestFit="1" customWidth="1"/>
    <col min="14854" max="14854" width="14.85546875" customWidth="1"/>
    <col min="14855" max="14855" width="15.140625" customWidth="1"/>
    <col min="14860" max="14861" width="12.28515625" bestFit="1" customWidth="1"/>
    <col min="14862" max="14862" width="14.28515625" customWidth="1"/>
    <col min="15105" max="15105" width="51" bestFit="1" customWidth="1"/>
    <col min="15106" max="15106" width="12.28515625" bestFit="1" customWidth="1"/>
    <col min="15107" max="15107" width="15.28515625" bestFit="1" customWidth="1"/>
    <col min="15108" max="15109" width="12.28515625" bestFit="1" customWidth="1"/>
    <col min="15110" max="15110" width="14.85546875" customWidth="1"/>
    <col min="15111" max="15111" width="15.140625" customWidth="1"/>
    <col min="15116" max="15117" width="12.28515625" bestFit="1" customWidth="1"/>
    <col min="15118" max="15118" width="14.28515625" customWidth="1"/>
    <col min="15361" max="15361" width="51" bestFit="1" customWidth="1"/>
    <col min="15362" max="15362" width="12.28515625" bestFit="1" customWidth="1"/>
    <col min="15363" max="15363" width="15.28515625" bestFit="1" customWidth="1"/>
    <col min="15364" max="15365" width="12.28515625" bestFit="1" customWidth="1"/>
    <col min="15366" max="15366" width="14.85546875" customWidth="1"/>
    <col min="15367" max="15367" width="15.140625" customWidth="1"/>
    <col min="15372" max="15373" width="12.28515625" bestFit="1" customWidth="1"/>
    <col min="15374" max="15374" width="14.28515625" customWidth="1"/>
    <col min="15617" max="15617" width="51" bestFit="1" customWidth="1"/>
    <col min="15618" max="15618" width="12.28515625" bestFit="1" customWidth="1"/>
    <col min="15619" max="15619" width="15.28515625" bestFit="1" customWidth="1"/>
    <col min="15620" max="15621" width="12.28515625" bestFit="1" customWidth="1"/>
    <col min="15622" max="15622" width="14.85546875" customWidth="1"/>
    <col min="15623" max="15623" width="15.140625" customWidth="1"/>
    <col min="15628" max="15629" width="12.28515625" bestFit="1" customWidth="1"/>
    <col min="15630" max="15630" width="14.28515625" customWidth="1"/>
    <col min="15873" max="15873" width="51" bestFit="1" customWidth="1"/>
    <col min="15874" max="15874" width="12.28515625" bestFit="1" customWidth="1"/>
    <col min="15875" max="15875" width="15.28515625" bestFit="1" customWidth="1"/>
    <col min="15876" max="15877" width="12.28515625" bestFit="1" customWidth="1"/>
    <col min="15878" max="15878" width="14.85546875" customWidth="1"/>
    <col min="15879" max="15879" width="15.140625" customWidth="1"/>
    <col min="15884" max="15885" width="12.28515625" bestFit="1" customWidth="1"/>
    <col min="15886" max="15886" width="14.28515625" customWidth="1"/>
    <col min="16129" max="16129" width="51" bestFit="1" customWidth="1"/>
    <col min="16130" max="16130" width="12.28515625" bestFit="1" customWidth="1"/>
    <col min="16131" max="16131" width="15.28515625" bestFit="1" customWidth="1"/>
    <col min="16132" max="16133" width="12.28515625" bestFit="1" customWidth="1"/>
    <col min="16134" max="16134" width="14.85546875" customWidth="1"/>
    <col min="16135" max="16135" width="15.140625" customWidth="1"/>
    <col min="16140" max="16141" width="12.28515625" bestFit="1" customWidth="1"/>
    <col min="16142" max="16142" width="14.28515625" customWidth="1"/>
  </cols>
  <sheetData>
    <row r="1" spans="1:14" ht="18" x14ac:dyDescent="0.3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</row>
    <row r="2" spans="1:14" ht="15.75" x14ac:dyDescent="0.3">
      <c r="A2" s="38" t="s">
        <v>1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</row>
    <row r="3" spans="1:14" x14ac:dyDescent="0.3">
      <c r="A3" s="39"/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</row>
    <row r="4" spans="1:14" ht="15.75" thickBot="1" x14ac:dyDescent="0.35">
      <c r="A4" s="40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</row>
    <row r="5" spans="1:14" x14ac:dyDescent="0.3">
      <c r="A5" s="1"/>
      <c r="B5" s="2"/>
      <c r="C5" s="3"/>
      <c r="D5" s="41" t="s">
        <v>2</v>
      </c>
      <c r="E5" s="42"/>
      <c r="F5" s="45" t="s">
        <v>3</v>
      </c>
      <c r="G5" s="46"/>
      <c r="H5" s="45" t="s">
        <v>4</v>
      </c>
      <c r="I5" s="46"/>
      <c r="J5" s="46"/>
      <c r="K5" s="49"/>
      <c r="L5" s="45" t="s">
        <v>5</v>
      </c>
      <c r="M5" s="46"/>
      <c r="N5" s="51"/>
    </row>
    <row r="6" spans="1:14" x14ac:dyDescent="0.3">
      <c r="A6" s="4"/>
      <c r="B6" s="5"/>
      <c r="C6" s="6"/>
      <c r="D6" s="43"/>
      <c r="E6" s="44"/>
      <c r="F6" s="47"/>
      <c r="G6" s="48"/>
      <c r="H6" s="47"/>
      <c r="I6" s="48"/>
      <c r="J6" s="48"/>
      <c r="K6" s="50"/>
      <c r="L6" s="47"/>
      <c r="M6" s="48"/>
      <c r="N6" s="52"/>
    </row>
    <row r="7" spans="1:14" x14ac:dyDescent="0.3">
      <c r="A7" s="4"/>
      <c r="B7" s="5"/>
      <c r="C7" s="7" t="s">
        <v>6</v>
      </c>
      <c r="D7" s="8" t="s">
        <v>7</v>
      </c>
      <c r="E7" s="8" t="s">
        <v>7</v>
      </c>
      <c r="F7" s="9" t="s">
        <v>8</v>
      </c>
      <c r="G7" s="9" t="s">
        <v>8</v>
      </c>
      <c r="H7" s="54" t="s">
        <v>9</v>
      </c>
      <c r="I7" s="55"/>
      <c r="J7" s="54" t="s">
        <v>10</v>
      </c>
      <c r="K7" s="55"/>
      <c r="L7" s="10" t="s">
        <v>11</v>
      </c>
      <c r="M7" s="10" t="s">
        <v>12</v>
      </c>
      <c r="N7" s="11" t="s">
        <v>13</v>
      </c>
    </row>
    <row r="8" spans="1:14" x14ac:dyDescent="0.3">
      <c r="A8" s="4"/>
      <c r="B8" s="5"/>
      <c r="C8" s="7" t="s">
        <v>2</v>
      </c>
      <c r="D8" s="9"/>
      <c r="E8" s="9" t="s">
        <v>14</v>
      </c>
      <c r="F8" s="9"/>
      <c r="G8" s="9" t="s">
        <v>14</v>
      </c>
      <c r="H8" s="9" t="s">
        <v>15</v>
      </c>
      <c r="I8" s="9" t="s">
        <v>15</v>
      </c>
      <c r="J8" s="9" t="s">
        <v>15</v>
      </c>
      <c r="K8" s="9" t="s">
        <v>15</v>
      </c>
      <c r="L8" s="12" t="s">
        <v>16</v>
      </c>
      <c r="M8" s="12" t="s">
        <v>16</v>
      </c>
      <c r="N8" s="13" t="s">
        <v>16</v>
      </c>
    </row>
    <row r="9" spans="1:14" x14ac:dyDescent="0.3">
      <c r="A9" s="4"/>
      <c r="B9" s="5"/>
      <c r="C9" s="6"/>
      <c r="D9" s="9"/>
      <c r="E9" s="9"/>
      <c r="F9" s="9"/>
      <c r="G9" s="9"/>
      <c r="H9" s="14"/>
      <c r="I9" s="9" t="s">
        <v>14</v>
      </c>
      <c r="J9" s="15"/>
      <c r="K9" s="9" t="s">
        <v>14</v>
      </c>
      <c r="L9" s="16" t="s">
        <v>17</v>
      </c>
      <c r="M9" s="16" t="s">
        <v>17</v>
      </c>
      <c r="N9" s="17" t="s">
        <v>17</v>
      </c>
    </row>
    <row r="10" spans="1:14" x14ac:dyDescent="0.3">
      <c r="A10" s="4"/>
      <c r="B10" s="5"/>
      <c r="C10" s="18"/>
      <c r="D10" s="19"/>
      <c r="E10" s="20"/>
      <c r="F10" s="9"/>
      <c r="G10" s="20"/>
      <c r="H10" s="14"/>
      <c r="I10" s="20"/>
      <c r="J10" s="15"/>
      <c r="K10" s="20"/>
      <c r="L10" s="21">
        <v>0.4</v>
      </c>
      <c r="M10" s="21">
        <v>0.35</v>
      </c>
      <c r="N10" s="22">
        <v>0.3</v>
      </c>
    </row>
    <row r="11" spans="1:14" ht="17.25" customHeight="1" x14ac:dyDescent="0.3">
      <c r="A11" s="23" t="s">
        <v>18</v>
      </c>
      <c r="B11" s="24"/>
      <c r="C11" s="25"/>
      <c r="D11" s="26">
        <f t="shared" ref="D11:D58" si="0">IF(C11&lt;B11,B11,IF(C11&gt;=B11,C11,B11))</f>
        <v>0</v>
      </c>
      <c r="E11" s="26">
        <f t="shared" ref="E11:E71" si="1">D11*1.2881166</f>
        <v>0</v>
      </c>
      <c r="F11" s="26">
        <f>D11*1.385</f>
        <v>0</v>
      </c>
      <c r="G11" s="26">
        <f>F11*1.2881166</f>
        <v>0</v>
      </c>
      <c r="H11" s="26">
        <f t="shared" ref="H11:H61" si="2">D11/4</f>
        <v>0</v>
      </c>
      <c r="I11" s="26">
        <f t="shared" ref="I11:I74" si="3">H11*1.2881166</f>
        <v>0</v>
      </c>
      <c r="J11" s="26">
        <f>D11/5</f>
        <v>0</v>
      </c>
      <c r="K11" s="26">
        <f t="shared" ref="K11:K16" si="4">J11*1.2881166</f>
        <v>0</v>
      </c>
      <c r="L11" s="26">
        <f>D11*4.33*0.6</f>
        <v>0</v>
      </c>
      <c r="M11" s="26">
        <f>D11*4.33*0.65</f>
        <v>0</v>
      </c>
      <c r="N11" s="27">
        <f>D11*4.33*0.7</f>
        <v>0</v>
      </c>
    </row>
    <row r="12" spans="1:14" ht="17.25" customHeight="1" x14ac:dyDescent="0.3">
      <c r="A12" s="23" t="s">
        <v>19</v>
      </c>
      <c r="B12" s="24">
        <v>1269.0318950400001</v>
      </c>
      <c r="C12" s="25"/>
      <c r="D12" s="26">
        <f t="shared" si="0"/>
        <v>1269.0318950400001</v>
      </c>
      <c r="E12" s="26">
        <f>D12*1.2881166</f>
        <v>1634.6610499304818</v>
      </c>
      <c r="F12" s="26">
        <f t="shared" ref="F12:F17" si="5">D12*1.385</f>
        <v>1757.6091746304</v>
      </c>
      <c r="G12" s="26">
        <f>F12*1.2881166</f>
        <v>2264.0055541537172</v>
      </c>
      <c r="H12" s="26">
        <f t="shared" si="2"/>
        <v>317.25797376000003</v>
      </c>
      <c r="I12" s="26">
        <f t="shared" si="3"/>
        <v>408.66526248262045</v>
      </c>
      <c r="J12" s="26">
        <f t="shared" ref="J12:J17" si="6">D12/5</f>
        <v>253.80637900800002</v>
      </c>
      <c r="K12" s="26">
        <f t="shared" si="4"/>
        <v>326.93220998609632</v>
      </c>
      <c r="L12" s="26">
        <f t="shared" ref="L12:L17" si="7">D12*4.33*0.6</f>
        <v>3296.9448633139205</v>
      </c>
      <c r="M12" s="26">
        <f t="shared" ref="M12:M17" si="8">D12*4.33*0.65</f>
        <v>3571.6902685900809</v>
      </c>
      <c r="N12" s="27">
        <f t="shared" ref="N12:N17" si="9">D12*4.33*0.7</f>
        <v>3846.4356738662404</v>
      </c>
    </row>
    <row r="13" spans="1:14" ht="17.25" customHeight="1" x14ac:dyDescent="0.3">
      <c r="A13" s="23" t="s">
        <v>20</v>
      </c>
      <c r="B13" s="24">
        <v>2094.046926803142</v>
      </c>
      <c r="C13" s="25"/>
      <c r="D13" s="26">
        <f t="shared" si="0"/>
        <v>2094.046926803142</v>
      </c>
      <c r="E13" s="26">
        <f t="shared" si="1"/>
        <v>2697.3766075941121</v>
      </c>
      <c r="F13" s="26">
        <f t="shared" si="5"/>
        <v>2900.2549936223518</v>
      </c>
      <c r="G13" s="26">
        <f t="shared" ref="G13:G18" si="10">F13*1.288115</f>
        <v>3735.8619611098552</v>
      </c>
      <c r="H13" s="26">
        <f t="shared" si="2"/>
        <v>523.5117317007855</v>
      </c>
      <c r="I13" s="26">
        <f t="shared" si="3"/>
        <v>674.34415189852803</v>
      </c>
      <c r="J13" s="26">
        <f t="shared" si="6"/>
        <v>418.80938536062843</v>
      </c>
      <c r="K13" s="26">
        <f t="shared" si="4"/>
        <v>539.4753215188224</v>
      </c>
      <c r="L13" s="26">
        <f t="shared" si="7"/>
        <v>5440.3339158345634</v>
      </c>
      <c r="M13" s="26">
        <f t="shared" si="8"/>
        <v>5893.6950754874433</v>
      </c>
      <c r="N13" s="27">
        <f t="shared" si="9"/>
        <v>6347.0562351403232</v>
      </c>
    </row>
    <row r="14" spans="1:14" ht="17.25" customHeight="1" x14ac:dyDescent="0.3">
      <c r="A14" s="23" t="s">
        <v>21</v>
      </c>
      <c r="B14" s="24">
        <v>1315.4890441757022</v>
      </c>
      <c r="C14" s="25"/>
      <c r="D14" s="26">
        <f t="shared" si="0"/>
        <v>1315.4890441757022</v>
      </c>
      <c r="E14" s="26">
        <f t="shared" si="1"/>
        <v>1694.5032749208553</v>
      </c>
      <c r="F14" s="26">
        <f t="shared" si="5"/>
        <v>1821.9523261833476</v>
      </c>
      <c r="G14" s="26">
        <f t="shared" si="10"/>
        <v>2346.8841206416628</v>
      </c>
      <c r="H14" s="26">
        <f t="shared" si="2"/>
        <v>328.87226104392556</v>
      </c>
      <c r="I14" s="26">
        <f t="shared" si="3"/>
        <v>423.62581873021384</v>
      </c>
      <c r="J14" s="26">
        <f t="shared" si="6"/>
        <v>263.09780883514043</v>
      </c>
      <c r="K14" s="26">
        <f t="shared" si="4"/>
        <v>338.90065498417101</v>
      </c>
      <c r="L14" s="26">
        <f t="shared" si="7"/>
        <v>3417.6405367684742</v>
      </c>
      <c r="M14" s="26">
        <f t="shared" si="8"/>
        <v>3702.4439148325141</v>
      </c>
      <c r="N14" s="27">
        <f t="shared" si="9"/>
        <v>3987.2472928965535</v>
      </c>
    </row>
    <row r="15" spans="1:14" ht="17.25" customHeight="1" x14ac:dyDescent="0.3">
      <c r="A15" s="23" t="s">
        <v>22</v>
      </c>
      <c r="B15" s="24">
        <v>1998.0382302066837</v>
      </c>
      <c r="C15" s="25"/>
      <c r="D15" s="26">
        <f t="shared" si="0"/>
        <v>1998.0382302066837</v>
      </c>
      <c r="E15" s="26">
        <f t="shared" si="1"/>
        <v>2573.7062117638507</v>
      </c>
      <c r="F15" s="26">
        <f t="shared" si="5"/>
        <v>2767.2829488362568</v>
      </c>
      <c r="G15" s="26">
        <f t="shared" si="10"/>
        <v>3564.5786756402144</v>
      </c>
      <c r="H15" s="26">
        <f t="shared" si="2"/>
        <v>499.50955755167092</v>
      </c>
      <c r="I15" s="26">
        <f t="shared" si="3"/>
        <v>643.42655294096267</v>
      </c>
      <c r="J15" s="26">
        <f t="shared" si="6"/>
        <v>399.60764604133675</v>
      </c>
      <c r="K15" s="26">
        <f t="shared" si="4"/>
        <v>514.74124235277009</v>
      </c>
      <c r="L15" s="26">
        <f t="shared" si="7"/>
        <v>5190.9033220769643</v>
      </c>
      <c r="M15" s="26">
        <f t="shared" si="8"/>
        <v>5623.4785989167121</v>
      </c>
      <c r="N15" s="27">
        <f t="shared" si="9"/>
        <v>6056.0538757564582</v>
      </c>
    </row>
    <row r="16" spans="1:14" ht="17.25" customHeight="1" x14ac:dyDescent="0.3">
      <c r="A16" s="23" t="s">
        <v>23</v>
      </c>
      <c r="B16" s="24">
        <v>1295.0460766913743</v>
      </c>
      <c r="C16" s="25"/>
      <c r="D16" s="26">
        <f t="shared" si="0"/>
        <v>1295.0460766913743</v>
      </c>
      <c r="E16" s="26">
        <f t="shared" si="1"/>
        <v>1668.1703491510323</v>
      </c>
      <c r="F16" s="26">
        <f t="shared" si="5"/>
        <v>1793.6388162175535</v>
      </c>
      <c r="G16" s="26">
        <f t="shared" si="10"/>
        <v>2310.4130637520739</v>
      </c>
      <c r="H16" s="26">
        <f t="shared" si="2"/>
        <v>323.76151917284358</v>
      </c>
      <c r="I16" s="26">
        <f t="shared" si="3"/>
        <v>417.04258728775807</v>
      </c>
      <c r="J16" s="26">
        <f t="shared" si="6"/>
        <v>259.00921533827488</v>
      </c>
      <c r="K16" s="26">
        <f t="shared" si="4"/>
        <v>333.6340698302065</v>
      </c>
      <c r="L16" s="26">
        <f t="shared" si="7"/>
        <v>3364.5297072441904</v>
      </c>
      <c r="M16" s="26">
        <f t="shared" si="8"/>
        <v>3644.9071828478727</v>
      </c>
      <c r="N16" s="27">
        <f t="shared" si="9"/>
        <v>3925.2846584515551</v>
      </c>
    </row>
    <row r="17" spans="1:14" ht="17.25" customHeight="1" x14ac:dyDescent="0.3">
      <c r="A17" s="23" t="s">
        <v>24</v>
      </c>
      <c r="B17" s="24">
        <v>1206.9262799013293</v>
      </c>
      <c r="C17" s="25"/>
      <c r="D17" s="26">
        <f t="shared" si="0"/>
        <v>1206.9262799013293</v>
      </c>
      <c r="E17" s="26">
        <f t="shared" si="1"/>
        <v>1554.6617761171485</v>
      </c>
      <c r="F17" s="26">
        <f t="shared" si="5"/>
        <v>1671.5928976633411</v>
      </c>
      <c r="G17" s="26">
        <f t="shared" si="10"/>
        <v>2153.2038853736144</v>
      </c>
      <c r="H17" s="26">
        <f t="shared" si="2"/>
        <v>301.73156997533232</v>
      </c>
      <c r="I17" s="26">
        <f t="shared" si="3"/>
        <v>388.66544402928713</v>
      </c>
      <c r="J17" s="26">
        <f t="shared" si="6"/>
        <v>241.38525598026587</v>
      </c>
      <c r="K17" s="26">
        <f>J17*1.2881166</f>
        <v>310.93235522342974</v>
      </c>
      <c r="L17" s="26">
        <f t="shared" si="7"/>
        <v>3135.5944751836532</v>
      </c>
      <c r="M17" s="26">
        <f t="shared" si="8"/>
        <v>3396.8940147822914</v>
      </c>
      <c r="N17" s="27">
        <f t="shared" si="9"/>
        <v>3658.1935543809286</v>
      </c>
    </row>
    <row r="18" spans="1:14" ht="17.25" customHeight="1" x14ac:dyDescent="0.3">
      <c r="A18" s="23" t="s">
        <v>25</v>
      </c>
      <c r="B18" s="24">
        <v>1095.6255375403798</v>
      </c>
      <c r="C18" s="25"/>
      <c r="D18" s="26">
        <f t="shared" si="0"/>
        <v>1095.6255375403798</v>
      </c>
      <c r="E18" s="26">
        <f t="shared" si="1"/>
        <v>1411.2934422896863</v>
      </c>
      <c r="F18" s="26">
        <f>D18*1.4375</f>
        <v>1574.9617102142961</v>
      </c>
      <c r="G18" s="26">
        <f t="shared" si="10"/>
        <v>2028.7318033526878</v>
      </c>
      <c r="H18" s="26">
        <f t="shared" si="2"/>
        <v>273.90638438509495</v>
      </c>
      <c r="I18" s="26">
        <f t="shared" si="3"/>
        <v>352.82336057242156</v>
      </c>
      <c r="J18" s="26">
        <f>D18/5</f>
        <v>219.12510750807596</v>
      </c>
      <c r="K18" s="26">
        <f>J18*1.2881166</f>
        <v>282.25868845793724</v>
      </c>
      <c r="L18" s="26">
        <f>D18*4.33*0.6</f>
        <v>2846.4351465299069</v>
      </c>
      <c r="M18" s="26">
        <f>D18*4.33*0.65</f>
        <v>3083.6380754073994</v>
      </c>
      <c r="N18" s="27">
        <f>D18*4.33*0.7</f>
        <v>3320.8410042848914</v>
      </c>
    </row>
    <row r="19" spans="1:14" ht="17.25" customHeight="1" x14ac:dyDescent="0.3">
      <c r="A19" s="23" t="s">
        <v>26</v>
      </c>
      <c r="B19" s="24">
        <v>975.56007673377894</v>
      </c>
      <c r="C19" s="25"/>
      <c r="D19" s="26">
        <f t="shared" si="0"/>
        <v>975.56007673377894</v>
      </c>
      <c r="E19" s="26">
        <f t="shared" si="1"/>
        <v>1256.6351291380545</v>
      </c>
      <c r="F19" s="26">
        <f>D19*1.385</f>
        <v>1351.1507062762839</v>
      </c>
      <c r="G19" s="26">
        <f>F19*1.2881166</f>
        <v>1740.4396538562055</v>
      </c>
      <c r="H19" s="26">
        <f t="shared" si="2"/>
        <v>243.89001918344474</v>
      </c>
      <c r="I19" s="26">
        <f t="shared" si="3"/>
        <v>314.15878228451362</v>
      </c>
      <c r="J19" s="26">
        <f>D19/5</f>
        <v>195.11201534675578</v>
      </c>
      <c r="K19" s="26">
        <f>J19*1.2881166</f>
        <v>251.32702582761087</v>
      </c>
      <c r="L19" s="26">
        <f>D19*4.33*0.6</f>
        <v>2534.5050793543573</v>
      </c>
      <c r="M19" s="26">
        <f>D19*4.33*0.65</f>
        <v>2745.7138359672208</v>
      </c>
      <c r="N19" s="27">
        <f>D19*4.33*0.7</f>
        <v>2956.9225925800838</v>
      </c>
    </row>
    <row r="20" spans="1:14" ht="17.25" customHeight="1" x14ac:dyDescent="0.3">
      <c r="A20" s="23" t="s">
        <v>27</v>
      </c>
      <c r="B20" s="24">
        <v>1182.6650164682101</v>
      </c>
      <c r="C20" s="25"/>
      <c r="D20" s="26">
        <f t="shared" si="0"/>
        <v>1182.6650164682101</v>
      </c>
      <c r="E20" s="26">
        <f t="shared" si="1"/>
        <v>1523.4104399519747</v>
      </c>
      <c r="F20" s="26">
        <f>D20*1.385</f>
        <v>1637.991047808471</v>
      </c>
      <c r="G20" s="26">
        <f>F20*1.288115</f>
        <v>2109.9208385478082</v>
      </c>
      <c r="H20" s="26">
        <f t="shared" si="2"/>
        <v>295.66625411705252</v>
      </c>
      <c r="I20" s="26">
        <f t="shared" si="3"/>
        <v>380.85260998799367</v>
      </c>
      <c r="J20" s="26">
        <f>D20/5</f>
        <v>236.53300329364203</v>
      </c>
      <c r="K20" s="26">
        <f>J20*1.2881166</f>
        <v>304.68208799039496</v>
      </c>
      <c r="L20" s="26">
        <f>D20*4.33*0.6</f>
        <v>3072.5637127844097</v>
      </c>
      <c r="M20" s="26">
        <f>D20*4.33*0.65</f>
        <v>3328.610688849777</v>
      </c>
      <c r="N20" s="27">
        <f>D20*4.33*0.7</f>
        <v>3584.6576649151443</v>
      </c>
    </row>
    <row r="21" spans="1:14" ht="17.25" customHeight="1" x14ac:dyDescent="0.3">
      <c r="A21" s="23" t="s">
        <v>28</v>
      </c>
      <c r="B21" s="28">
        <v>0</v>
      </c>
      <c r="C21" s="29"/>
      <c r="D21" s="26">
        <f t="shared" si="0"/>
        <v>0</v>
      </c>
      <c r="E21" s="26">
        <f t="shared" si="1"/>
        <v>0</v>
      </c>
      <c r="F21" s="26">
        <f>D21*1.385</f>
        <v>0</v>
      </c>
      <c r="G21" s="26">
        <f>F21*1.288115</f>
        <v>0</v>
      </c>
      <c r="H21" s="26">
        <f t="shared" si="2"/>
        <v>0</v>
      </c>
      <c r="I21" s="26">
        <f t="shared" si="3"/>
        <v>0</v>
      </c>
      <c r="J21" s="26">
        <f>D21/5</f>
        <v>0</v>
      </c>
      <c r="K21" s="26">
        <f>J21*1.2881166</f>
        <v>0</v>
      </c>
      <c r="L21" s="26">
        <f>D21*4.33*0.6</f>
        <v>0</v>
      </c>
      <c r="M21" s="26">
        <f>D21*4.33*0.65</f>
        <v>0</v>
      </c>
      <c r="N21" s="27">
        <f>D21*4.33*0.7</f>
        <v>0</v>
      </c>
    </row>
    <row r="22" spans="1:14" ht="17.25" customHeight="1" x14ac:dyDescent="0.3">
      <c r="A22" s="23" t="s">
        <v>29</v>
      </c>
      <c r="B22" s="24">
        <v>1260.5649583225813</v>
      </c>
      <c r="C22" s="25"/>
      <c r="D22" s="26">
        <f t="shared" si="0"/>
        <v>1260.5649583225813</v>
      </c>
      <c r="E22" s="26">
        <f t="shared" si="1"/>
        <v>1623.7546481936251</v>
      </c>
      <c r="F22" s="26">
        <f t="shared" ref="F22:F61" si="11">D22*1.385</f>
        <v>1745.8824672767751</v>
      </c>
      <c r="G22" s="26">
        <f>F22*1.288115</f>
        <v>2248.897394336223</v>
      </c>
      <c r="H22" s="26">
        <f t="shared" si="2"/>
        <v>315.14123958064533</v>
      </c>
      <c r="I22" s="26">
        <f t="shared" si="3"/>
        <v>405.93866204840629</v>
      </c>
      <c r="J22" s="26">
        <f t="shared" ref="J22:J61" si="12">D22/5</f>
        <v>252.11299166451627</v>
      </c>
      <c r="K22" s="26">
        <f t="shared" ref="K22:K75" si="13">J22*1.2881166</f>
        <v>324.75092963872504</v>
      </c>
      <c r="L22" s="26">
        <f t="shared" ref="L22:L75" si="14">D22*4.33*0.6</f>
        <v>3274.9477617220664</v>
      </c>
      <c r="M22" s="26">
        <f t="shared" ref="M22:M75" si="15">D22*4.33*0.65</f>
        <v>3547.8600751989056</v>
      </c>
      <c r="N22" s="27">
        <f t="shared" ref="N22:N75" si="16">D22*4.33*0.7</f>
        <v>3820.772388675744</v>
      </c>
    </row>
    <row r="23" spans="1:14" ht="17.25" customHeight="1" x14ac:dyDescent="0.3">
      <c r="A23" s="23" t="s">
        <v>30</v>
      </c>
      <c r="B23" s="24">
        <v>767.13</v>
      </c>
      <c r="C23" s="25"/>
      <c r="D23" s="26">
        <f t="shared" si="0"/>
        <v>767.13</v>
      </c>
      <c r="E23" s="26">
        <f t="shared" si="1"/>
        <v>988.15288735799993</v>
      </c>
      <c r="F23" s="26">
        <f t="shared" si="11"/>
        <v>1062.47505</v>
      </c>
      <c r="G23" s="26">
        <f>F23*1.288115</f>
        <v>1368.5900490307499</v>
      </c>
      <c r="H23" s="26">
        <f t="shared" si="2"/>
        <v>191.7825</v>
      </c>
      <c r="I23" s="26">
        <f t="shared" si="3"/>
        <v>247.03822183949998</v>
      </c>
      <c r="J23" s="26">
        <f t="shared" si="12"/>
        <v>153.42599999999999</v>
      </c>
      <c r="K23" s="26">
        <f t="shared" si="13"/>
        <v>197.63057747159996</v>
      </c>
      <c r="L23" s="26">
        <f t="shared" si="14"/>
        <v>1993.0037399999999</v>
      </c>
      <c r="M23" s="26">
        <f t="shared" si="15"/>
        <v>2159.0873850000003</v>
      </c>
      <c r="N23" s="27">
        <f t="shared" si="16"/>
        <v>2325.17103</v>
      </c>
    </row>
    <row r="24" spans="1:14" ht="17.25" customHeight="1" x14ac:dyDescent="0.3">
      <c r="A24" s="23" t="s">
        <v>31</v>
      </c>
      <c r="B24" s="24">
        <v>920.04599808000012</v>
      </c>
      <c r="C24" s="25"/>
      <c r="D24" s="26">
        <f t="shared" si="0"/>
        <v>920.04599808000012</v>
      </c>
      <c r="E24" s="26">
        <f t="shared" si="1"/>
        <v>1185.1265228904163</v>
      </c>
      <c r="F24" s="26">
        <f t="shared" si="11"/>
        <v>1274.2637073408002</v>
      </c>
      <c r="G24" s="26">
        <f>F24*1.288115</f>
        <v>1641.3981953812947</v>
      </c>
      <c r="H24" s="26">
        <f t="shared" si="2"/>
        <v>230.01149952000003</v>
      </c>
      <c r="I24" s="26">
        <f t="shared" si="3"/>
        <v>296.28163072260406</v>
      </c>
      <c r="J24" s="26">
        <f t="shared" si="12"/>
        <v>184.00919961600002</v>
      </c>
      <c r="K24" s="26">
        <f t="shared" si="13"/>
        <v>237.02530457808325</v>
      </c>
      <c r="L24" s="26">
        <f t="shared" si="14"/>
        <v>2390.2795030118405</v>
      </c>
      <c r="M24" s="26">
        <f t="shared" si="15"/>
        <v>2589.4694615961607</v>
      </c>
      <c r="N24" s="27">
        <f t="shared" si="16"/>
        <v>2788.6594201804805</v>
      </c>
    </row>
    <row r="25" spans="1:14" ht="17.25" customHeight="1" x14ac:dyDescent="0.3">
      <c r="A25" s="23" t="s">
        <v>32</v>
      </c>
      <c r="B25" s="24">
        <v>2075.6882432214184</v>
      </c>
      <c r="C25" s="25"/>
      <c r="D25" s="26">
        <f t="shared" si="0"/>
        <v>2075.6882432214184</v>
      </c>
      <c r="E25" s="26">
        <f t="shared" si="1"/>
        <v>2673.7284825183465</v>
      </c>
      <c r="F25" s="26">
        <f t="shared" si="11"/>
        <v>2874.8282168616643</v>
      </c>
      <c r="G25" s="26">
        <f>F25*1.2881166</f>
        <v>3703.1139482879094</v>
      </c>
      <c r="H25" s="26">
        <f t="shared" si="2"/>
        <v>518.92206080535459</v>
      </c>
      <c r="I25" s="26">
        <f t="shared" si="3"/>
        <v>668.43212062958662</v>
      </c>
      <c r="J25" s="26">
        <f t="shared" si="12"/>
        <v>415.13764864428367</v>
      </c>
      <c r="K25" s="26">
        <f t="shared" si="13"/>
        <v>534.74569650366925</v>
      </c>
      <c r="L25" s="26">
        <f t="shared" si="14"/>
        <v>5392.6380558892452</v>
      </c>
      <c r="M25" s="26">
        <f t="shared" si="15"/>
        <v>5842.0245605466826</v>
      </c>
      <c r="N25" s="27">
        <f t="shared" si="16"/>
        <v>6291.411065204119</v>
      </c>
    </row>
    <row r="26" spans="1:14" ht="17.25" customHeight="1" x14ac:dyDescent="0.3">
      <c r="A26" s="23" t="s">
        <v>33</v>
      </c>
      <c r="B26" s="24">
        <v>2869.5958023516919</v>
      </c>
      <c r="C26" s="25"/>
      <c r="D26" s="26">
        <f t="shared" si="0"/>
        <v>2869.5958023516919</v>
      </c>
      <c r="E26" s="26">
        <f t="shared" si="1"/>
        <v>3696.3739882995333</v>
      </c>
      <c r="F26" s="26">
        <f t="shared" si="11"/>
        <v>3974.3901862570933</v>
      </c>
      <c r="G26" s="26">
        <f t="shared" ref="G26:G31" si="17">F26*1.288115</f>
        <v>5119.4716147705558</v>
      </c>
      <c r="H26" s="26">
        <f t="shared" si="2"/>
        <v>717.39895058792297</v>
      </c>
      <c r="I26" s="26">
        <f t="shared" si="3"/>
        <v>924.09349707488332</v>
      </c>
      <c r="J26" s="26">
        <f t="shared" si="12"/>
        <v>573.9191604703384</v>
      </c>
      <c r="K26" s="26">
        <f t="shared" si="13"/>
        <v>739.27479765990665</v>
      </c>
      <c r="L26" s="26">
        <f t="shared" si="14"/>
        <v>7455.209894509695</v>
      </c>
      <c r="M26" s="26">
        <f t="shared" si="15"/>
        <v>8076.4773857188366</v>
      </c>
      <c r="N26" s="27">
        <f t="shared" si="16"/>
        <v>8697.7448769279781</v>
      </c>
    </row>
    <row r="27" spans="1:14" ht="17.25" customHeight="1" x14ac:dyDescent="0.3">
      <c r="A27" s="23" t="s">
        <v>34</v>
      </c>
      <c r="B27" s="24">
        <v>2127.8427543457919</v>
      </c>
      <c r="C27" s="25"/>
      <c r="D27" s="26">
        <f t="shared" si="0"/>
        <v>2127.8427543457919</v>
      </c>
      <c r="E27" s="26">
        <f t="shared" si="1"/>
        <v>2740.9095740625366</v>
      </c>
      <c r="F27" s="26">
        <f t="shared" si="11"/>
        <v>2947.0622147689219</v>
      </c>
      <c r="G27" s="26">
        <f t="shared" si="17"/>
        <v>3796.1550447770696</v>
      </c>
      <c r="H27" s="26">
        <f t="shared" si="2"/>
        <v>531.96068858644799</v>
      </c>
      <c r="I27" s="26">
        <f t="shared" si="3"/>
        <v>685.22739351563416</v>
      </c>
      <c r="J27" s="26">
        <f t="shared" si="12"/>
        <v>425.5685508691584</v>
      </c>
      <c r="K27" s="26">
        <f t="shared" si="13"/>
        <v>548.18191481250733</v>
      </c>
      <c r="L27" s="26">
        <f t="shared" si="14"/>
        <v>5528.1354757903673</v>
      </c>
      <c r="M27" s="26">
        <f t="shared" si="15"/>
        <v>5988.8134321062316</v>
      </c>
      <c r="N27" s="27">
        <f t="shared" si="16"/>
        <v>6449.491388422095</v>
      </c>
    </row>
    <row r="28" spans="1:14" ht="17.25" customHeight="1" x14ac:dyDescent="0.3">
      <c r="A28" s="23" t="s">
        <v>35</v>
      </c>
      <c r="B28" s="24">
        <v>1639.459249089261</v>
      </c>
      <c r="C28" s="25"/>
      <c r="D28" s="26">
        <f t="shared" si="0"/>
        <v>1639.459249089261</v>
      </c>
      <c r="E28" s="26">
        <f>D28*1.2881166</f>
        <v>2111.8146737754118</v>
      </c>
      <c r="F28" s="26">
        <f>D28*1.385</f>
        <v>2270.6510599886265</v>
      </c>
      <c r="G28" s="26">
        <f t="shared" si="17"/>
        <v>2924.8596901372493</v>
      </c>
      <c r="H28" s="26">
        <f>D28/4</f>
        <v>409.86481227231525</v>
      </c>
      <c r="I28" s="26">
        <f>H28*1.2881166</f>
        <v>527.95366844385296</v>
      </c>
      <c r="J28" s="26">
        <f>D28/5</f>
        <v>327.89184981785218</v>
      </c>
      <c r="K28" s="26">
        <f>J28*1.2881166</f>
        <v>422.36293475508234</v>
      </c>
      <c r="L28" s="26">
        <f>D28*4.33*0.6</f>
        <v>4259.3151291339</v>
      </c>
      <c r="M28" s="26">
        <f>D28*4.33*0.65</f>
        <v>4614.2580565617254</v>
      </c>
      <c r="N28" s="27">
        <f>D28*4.33*0.7</f>
        <v>4969.20098398955</v>
      </c>
    </row>
    <row r="29" spans="1:14" ht="17.25" customHeight="1" x14ac:dyDescent="0.3">
      <c r="A29" s="23" t="s">
        <v>36</v>
      </c>
      <c r="B29" s="24">
        <v>1236.3036948894612</v>
      </c>
      <c r="C29" s="25"/>
      <c r="D29" s="26">
        <f t="shared" si="0"/>
        <v>1236.3036948894612</v>
      </c>
      <c r="E29" s="26">
        <f>D29*1.2881166</f>
        <v>1592.5033120284502</v>
      </c>
      <c r="F29" s="26">
        <f>D29*1.385</f>
        <v>1712.2806174219038</v>
      </c>
      <c r="G29" s="26">
        <f t="shared" si="17"/>
        <v>2205.6143475104154</v>
      </c>
      <c r="H29" s="26">
        <f>D29/4</f>
        <v>309.0759237223653</v>
      </c>
      <c r="I29" s="26">
        <f>H29*1.2881166</f>
        <v>398.12582800711255</v>
      </c>
      <c r="J29" s="26">
        <f>D29/5</f>
        <v>247.26073897789223</v>
      </c>
      <c r="K29" s="26">
        <f>J29*1.2881166</f>
        <v>318.50066240568998</v>
      </c>
      <c r="L29" s="26">
        <f>D29*4.33*0.6</f>
        <v>3211.9169993228202</v>
      </c>
      <c r="M29" s="26">
        <f>D29*4.33*0.65</f>
        <v>3479.5767492663886</v>
      </c>
      <c r="N29" s="27">
        <f>D29*4.33*0.7</f>
        <v>3747.2364992099565</v>
      </c>
    </row>
    <row r="30" spans="1:14" ht="17.25" customHeight="1" x14ac:dyDescent="0.3">
      <c r="A30" s="23" t="s">
        <v>37</v>
      </c>
      <c r="B30" s="24">
        <v>1206.9262799013293</v>
      </c>
      <c r="C30" s="25"/>
      <c r="D30" s="26">
        <f t="shared" si="0"/>
        <v>1206.9262799013293</v>
      </c>
      <c r="E30" s="26">
        <f t="shared" si="1"/>
        <v>1554.6617761171485</v>
      </c>
      <c r="F30" s="26">
        <f t="shared" si="11"/>
        <v>1671.5928976633411</v>
      </c>
      <c r="G30" s="26">
        <f t="shared" si="17"/>
        <v>2153.2038853736144</v>
      </c>
      <c r="H30" s="26">
        <f t="shared" si="2"/>
        <v>301.73156997533232</v>
      </c>
      <c r="I30" s="26">
        <f t="shared" si="3"/>
        <v>388.66544402928713</v>
      </c>
      <c r="J30" s="26">
        <f t="shared" si="12"/>
        <v>241.38525598026587</v>
      </c>
      <c r="K30" s="26">
        <f t="shared" si="13"/>
        <v>310.93235522342974</v>
      </c>
      <c r="L30" s="26">
        <f t="shared" si="14"/>
        <v>3135.5944751836532</v>
      </c>
      <c r="M30" s="26">
        <f t="shared" si="15"/>
        <v>3396.8940147822914</v>
      </c>
      <c r="N30" s="27">
        <f t="shared" si="16"/>
        <v>3658.1935543809286</v>
      </c>
    </row>
    <row r="31" spans="1:14" ht="17.25" customHeight="1" x14ac:dyDescent="0.3">
      <c r="A31" s="23" t="s">
        <v>38</v>
      </c>
      <c r="B31" s="24">
        <v>919.01</v>
      </c>
      <c r="C31" s="25"/>
      <c r="D31" s="26">
        <f t="shared" si="0"/>
        <v>919.01</v>
      </c>
      <c r="E31" s="26">
        <f t="shared" si="1"/>
        <v>1183.792036566</v>
      </c>
      <c r="F31" s="26">
        <f t="shared" si="11"/>
        <v>1272.8288500000001</v>
      </c>
      <c r="G31" s="26">
        <f t="shared" si="17"/>
        <v>1639.5499341177499</v>
      </c>
      <c r="H31" s="26">
        <f t="shared" si="2"/>
        <v>229.7525</v>
      </c>
      <c r="I31" s="26">
        <f t="shared" si="3"/>
        <v>295.94800914149999</v>
      </c>
      <c r="J31" s="26">
        <f t="shared" si="12"/>
        <v>183.80199999999999</v>
      </c>
      <c r="K31" s="26">
        <f t="shared" si="13"/>
        <v>236.75840731319997</v>
      </c>
      <c r="L31" s="26">
        <f t="shared" si="14"/>
        <v>2387.5879799999998</v>
      </c>
      <c r="M31" s="26">
        <f t="shared" si="15"/>
        <v>2586.553645</v>
      </c>
      <c r="N31" s="27">
        <f t="shared" si="16"/>
        <v>2785.5193099999997</v>
      </c>
    </row>
    <row r="32" spans="1:14" ht="17.25" customHeight="1" x14ac:dyDescent="0.3">
      <c r="A32" s="23" t="s">
        <v>39</v>
      </c>
      <c r="B32" s="24">
        <v>1236.3036948894612</v>
      </c>
      <c r="C32" s="25"/>
      <c r="D32" s="26">
        <f t="shared" si="0"/>
        <v>1236.3036948894612</v>
      </c>
      <c r="E32" s="26">
        <f t="shared" si="1"/>
        <v>1592.5033120284502</v>
      </c>
      <c r="F32" s="26">
        <f t="shared" si="11"/>
        <v>1712.2806174219038</v>
      </c>
      <c r="G32" s="26">
        <f>F32*1.2881166</f>
        <v>2205.6170871594036</v>
      </c>
      <c r="H32" s="26">
        <f t="shared" si="2"/>
        <v>309.0759237223653</v>
      </c>
      <c r="I32" s="26">
        <f t="shared" si="3"/>
        <v>398.12582800711255</v>
      </c>
      <c r="J32" s="26">
        <f t="shared" si="12"/>
        <v>247.26073897789223</v>
      </c>
      <c r="K32" s="26">
        <f t="shared" si="13"/>
        <v>318.50066240568998</v>
      </c>
      <c r="L32" s="26">
        <f t="shared" si="14"/>
        <v>3211.9169993228202</v>
      </c>
      <c r="M32" s="26">
        <f t="shared" si="15"/>
        <v>3479.5767492663886</v>
      </c>
      <c r="N32" s="27">
        <f t="shared" si="16"/>
        <v>3747.2364992099565</v>
      </c>
    </row>
    <row r="33" spans="1:14" ht="17.25" customHeight="1" x14ac:dyDescent="0.3">
      <c r="A33" s="23" t="s">
        <v>40</v>
      </c>
      <c r="B33" s="24">
        <v>1115.6685083891075</v>
      </c>
      <c r="C33" s="25"/>
      <c r="D33" s="26">
        <f t="shared" si="0"/>
        <v>1115.6685083891075</v>
      </c>
      <c r="E33" s="26">
        <f t="shared" si="1"/>
        <v>1437.1111257532486</v>
      </c>
      <c r="F33" s="26">
        <f t="shared" si="11"/>
        <v>1545.2008841189138</v>
      </c>
      <c r="G33" s="26">
        <f>F33*1.2881166</f>
        <v>1990.3989091682492</v>
      </c>
      <c r="H33" s="26">
        <f t="shared" si="2"/>
        <v>278.91712709727688</v>
      </c>
      <c r="I33" s="26">
        <f t="shared" si="3"/>
        <v>359.27778143831216</v>
      </c>
      <c r="J33" s="26">
        <f t="shared" si="12"/>
        <v>223.13370167782151</v>
      </c>
      <c r="K33" s="26">
        <f t="shared" si="13"/>
        <v>287.42222515064969</v>
      </c>
      <c r="L33" s="26">
        <f t="shared" si="14"/>
        <v>2898.5067847949013</v>
      </c>
      <c r="M33" s="26">
        <f t="shared" si="15"/>
        <v>3140.0490168611432</v>
      </c>
      <c r="N33" s="27">
        <f t="shared" si="16"/>
        <v>3381.5912489273846</v>
      </c>
    </row>
    <row r="34" spans="1:14" ht="17.25" customHeight="1" x14ac:dyDescent="0.3">
      <c r="A34" s="23" t="s">
        <v>41</v>
      </c>
      <c r="B34" s="24">
        <v>897.16</v>
      </c>
      <c r="C34" s="25"/>
      <c r="D34" s="26">
        <f t="shared" si="0"/>
        <v>897.16</v>
      </c>
      <c r="E34" s="26">
        <f t="shared" si="1"/>
        <v>1155.6466888559999</v>
      </c>
      <c r="F34" s="26">
        <f t="shared" si="11"/>
        <v>1242.5665999999999</v>
      </c>
      <c r="G34" s="26">
        <f>F34*1.288115</f>
        <v>1600.5686759589996</v>
      </c>
      <c r="H34" s="26">
        <f t="shared" si="2"/>
        <v>224.29</v>
      </c>
      <c r="I34" s="26">
        <f t="shared" si="3"/>
        <v>288.91167221399996</v>
      </c>
      <c r="J34" s="26">
        <f t="shared" si="12"/>
        <v>179.43199999999999</v>
      </c>
      <c r="K34" s="26">
        <f t="shared" si="13"/>
        <v>231.12933777119997</v>
      </c>
      <c r="L34" s="26">
        <f t="shared" si="14"/>
        <v>2330.82168</v>
      </c>
      <c r="M34" s="26">
        <f t="shared" si="15"/>
        <v>2525.0568200000002</v>
      </c>
      <c r="N34" s="27">
        <f t="shared" si="16"/>
        <v>2719.29196</v>
      </c>
    </row>
    <row r="35" spans="1:14" ht="17.25" customHeight="1" x14ac:dyDescent="0.3">
      <c r="A35" s="23" t="s">
        <v>42</v>
      </c>
      <c r="B35" s="24">
        <v>1077.2064128982322</v>
      </c>
      <c r="C35" s="25"/>
      <c r="D35" s="26">
        <f t="shared" si="0"/>
        <v>1077.2064128982322</v>
      </c>
      <c r="E35" s="26">
        <f t="shared" si="1"/>
        <v>1387.5674620806669</v>
      </c>
      <c r="F35" s="26">
        <f t="shared" si="11"/>
        <v>1491.9308818640516</v>
      </c>
      <c r="G35" s="26">
        <f>F35*1.288115</f>
        <v>1921.7785478923126</v>
      </c>
      <c r="H35" s="26">
        <f t="shared" si="2"/>
        <v>269.30160322455805</v>
      </c>
      <c r="I35" s="26">
        <f t="shared" si="3"/>
        <v>346.89186552016673</v>
      </c>
      <c r="J35" s="26">
        <f t="shared" si="12"/>
        <v>215.44128257964644</v>
      </c>
      <c r="K35" s="26">
        <f t="shared" si="13"/>
        <v>277.51349241613337</v>
      </c>
      <c r="L35" s="26">
        <f t="shared" si="14"/>
        <v>2798.5822607096075</v>
      </c>
      <c r="M35" s="26">
        <f t="shared" si="15"/>
        <v>3031.7974491020746</v>
      </c>
      <c r="N35" s="27">
        <f t="shared" si="16"/>
        <v>3265.0126374945417</v>
      </c>
    </row>
    <row r="36" spans="1:14" ht="17.25" customHeight="1" x14ac:dyDescent="0.3">
      <c r="A36" s="23" t="s">
        <v>43</v>
      </c>
      <c r="B36" s="24">
        <v>1077.2064128982322</v>
      </c>
      <c r="C36" s="25"/>
      <c r="D36" s="26">
        <f t="shared" si="0"/>
        <v>1077.2064128982322</v>
      </c>
      <c r="E36" s="26">
        <f t="shared" si="1"/>
        <v>1387.5674620806669</v>
      </c>
      <c r="F36" s="26">
        <f t="shared" si="11"/>
        <v>1491.9308818640516</v>
      </c>
      <c r="G36" s="26">
        <f>F36*1.288115</f>
        <v>1921.7785478923126</v>
      </c>
      <c r="H36" s="26">
        <f t="shared" si="2"/>
        <v>269.30160322455805</v>
      </c>
      <c r="I36" s="26">
        <f t="shared" si="3"/>
        <v>346.89186552016673</v>
      </c>
      <c r="J36" s="26">
        <f t="shared" si="12"/>
        <v>215.44128257964644</v>
      </c>
      <c r="K36" s="26">
        <f t="shared" si="13"/>
        <v>277.51349241613337</v>
      </c>
      <c r="L36" s="26">
        <f t="shared" si="14"/>
        <v>2798.5822607096075</v>
      </c>
      <c r="M36" s="26">
        <f t="shared" si="15"/>
        <v>3031.7974491020746</v>
      </c>
      <c r="N36" s="27">
        <f t="shared" si="16"/>
        <v>3265.0126374945417</v>
      </c>
    </row>
    <row r="37" spans="1:14" ht="17.25" customHeight="1" x14ac:dyDescent="0.3">
      <c r="A37" s="23" t="s">
        <v>44</v>
      </c>
      <c r="B37" s="24">
        <v>758.1</v>
      </c>
      <c r="C37" s="25"/>
      <c r="D37" s="26">
        <f t="shared" si="0"/>
        <v>758.1</v>
      </c>
      <c r="E37" s="26">
        <f t="shared" si="1"/>
        <v>976.52119445999995</v>
      </c>
      <c r="F37" s="26">
        <f t="shared" si="11"/>
        <v>1049.9684999999999</v>
      </c>
      <c r="G37" s="26">
        <f>F37*1.288115</f>
        <v>1352.4801743774999</v>
      </c>
      <c r="H37" s="26">
        <f t="shared" si="2"/>
        <v>189.52500000000001</v>
      </c>
      <c r="I37" s="26">
        <f t="shared" si="3"/>
        <v>244.13029861499999</v>
      </c>
      <c r="J37" s="26">
        <f t="shared" si="12"/>
        <v>151.62</v>
      </c>
      <c r="K37" s="26">
        <f t="shared" si="13"/>
        <v>195.304238892</v>
      </c>
      <c r="L37" s="26">
        <f t="shared" si="14"/>
        <v>1969.5438000000001</v>
      </c>
      <c r="M37" s="26">
        <f t="shared" si="15"/>
        <v>2133.6724500000005</v>
      </c>
      <c r="N37" s="27">
        <f t="shared" si="16"/>
        <v>2297.8011000000001</v>
      </c>
    </row>
    <row r="38" spans="1:14" ht="17.25" customHeight="1" x14ac:dyDescent="0.3">
      <c r="A38" s="23" t="s">
        <v>45</v>
      </c>
      <c r="B38" s="24">
        <v>1315.4857865627225</v>
      </c>
      <c r="C38" s="25"/>
      <c r="D38" s="26">
        <f t="shared" si="0"/>
        <v>1315.4857865627225</v>
      </c>
      <c r="E38" s="26">
        <f t="shared" si="1"/>
        <v>1694.4990787354998</v>
      </c>
      <c r="F38" s="26">
        <f t="shared" si="11"/>
        <v>1821.9478143893707</v>
      </c>
      <c r="G38" s="26">
        <f>F38*1.2881166</f>
        <v>2346.8812240486673</v>
      </c>
      <c r="H38" s="26">
        <f t="shared" si="2"/>
        <v>328.87144664068063</v>
      </c>
      <c r="I38" s="26">
        <f t="shared" si="3"/>
        <v>423.62476968387494</v>
      </c>
      <c r="J38" s="26">
        <f t="shared" si="12"/>
        <v>263.09715731254448</v>
      </c>
      <c r="K38" s="26">
        <f t="shared" si="13"/>
        <v>338.89981574709992</v>
      </c>
      <c r="L38" s="26">
        <f t="shared" si="14"/>
        <v>3417.6320734899527</v>
      </c>
      <c r="M38" s="26">
        <f t="shared" si="15"/>
        <v>3702.4347462807823</v>
      </c>
      <c r="N38" s="27">
        <f t="shared" si="16"/>
        <v>3987.2374190716114</v>
      </c>
    </row>
    <row r="39" spans="1:14" ht="17.25" customHeight="1" x14ac:dyDescent="0.3">
      <c r="A39" s="23" t="s">
        <v>46</v>
      </c>
      <c r="B39" s="24">
        <v>858.63</v>
      </c>
      <c r="C39" s="25"/>
      <c r="D39" s="26">
        <f t="shared" si="0"/>
        <v>858.63</v>
      </c>
      <c r="E39" s="26">
        <f t="shared" si="1"/>
        <v>1106.0155562579998</v>
      </c>
      <c r="F39" s="26">
        <f t="shared" si="11"/>
        <v>1189.20255</v>
      </c>
      <c r="G39" s="26">
        <f>F39*1.2881166</f>
        <v>1531.8315454173298</v>
      </c>
      <c r="H39" s="26">
        <f t="shared" si="2"/>
        <v>214.6575</v>
      </c>
      <c r="I39" s="26">
        <f t="shared" si="3"/>
        <v>276.50388906449996</v>
      </c>
      <c r="J39" s="26">
        <f t="shared" si="12"/>
        <v>171.726</v>
      </c>
      <c r="K39" s="26">
        <f t="shared" si="13"/>
        <v>221.20311125159998</v>
      </c>
      <c r="L39" s="26">
        <f t="shared" si="14"/>
        <v>2230.7207400000002</v>
      </c>
      <c r="M39" s="26">
        <f t="shared" si="15"/>
        <v>2416.6141350000003</v>
      </c>
      <c r="N39" s="27">
        <f t="shared" si="16"/>
        <v>2602.5075299999999</v>
      </c>
    </row>
    <row r="40" spans="1:14" ht="17.25" customHeight="1" x14ac:dyDescent="0.3">
      <c r="A40" s="23" t="s">
        <v>47</v>
      </c>
      <c r="B40" s="24">
        <v>986.61342080789666</v>
      </c>
      <c r="C40" s="25"/>
      <c r="D40" s="26">
        <f t="shared" si="0"/>
        <v>986.61342080789666</v>
      </c>
      <c r="E40" s="26">
        <f>D40*1.2881166</f>
        <v>1270.8731251254371</v>
      </c>
      <c r="F40" s="26">
        <f>D40*1.385</f>
        <v>1366.4595878189368</v>
      </c>
      <c r="G40" s="26">
        <f>F40*1.2881166</f>
        <v>1760.1592782987302</v>
      </c>
      <c r="H40" s="26">
        <f>D40/4</f>
        <v>246.65335520197416</v>
      </c>
      <c r="I40" s="26">
        <f>H40*1.2881166</f>
        <v>317.71828128135928</v>
      </c>
      <c r="J40" s="26">
        <f>D40/5</f>
        <v>197.32268416157933</v>
      </c>
      <c r="K40" s="26">
        <f>J40*1.2881166</f>
        <v>254.17462502508741</v>
      </c>
      <c r="L40" s="26">
        <f>D40*4.33*0.6</f>
        <v>2563.2216672589152</v>
      </c>
      <c r="M40" s="26">
        <f>D40*4.33*0.65</f>
        <v>2776.8234728638254</v>
      </c>
      <c r="N40" s="27">
        <f>D40*4.33*0.7</f>
        <v>2990.4252784687346</v>
      </c>
    </row>
    <row r="41" spans="1:14" ht="17.25" customHeight="1" x14ac:dyDescent="0.3">
      <c r="A41" s="23" t="s">
        <v>48</v>
      </c>
      <c r="B41" s="24">
        <v>1315.4857865627225</v>
      </c>
      <c r="C41" s="25"/>
      <c r="D41" s="26">
        <f t="shared" si="0"/>
        <v>1315.4857865627225</v>
      </c>
      <c r="E41" s="26">
        <f>D41*1.2881166</f>
        <v>1694.4990787354998</v>
      </c>
      <c r="F41" s="26">
        <f>D41*1.385</f>
        <v>1821.9478143893707</v>
      </c>
      <c r="G41" s="26">
        <f>F41*1.2881166</f>
        <v>2346.8812240486673</v>
      </c>
      <c r="H41" s="26">
        <f>D41/4</f>
        <v>328.87144664068063</v>
      </c>
      <c r="I41" s="26">
        <f>H41*1.2881166</f>
        <v>423.62476968387494</v>
      </c>
      <c r="J41" s="26">
        <f>D41/5</f>
        <v>263.09715731254448</v>
      </c>
      <c r="K41" s="26">
        <f>J41*1.2881166</f>
        <v>338.89981574709992</v>
      </c>
      <c r="L41" s="26">
        <f>D41*4.33*0.6</f>
        <v>3417.6320734899527</v>
      </c>
      <c r="M41" s="26">
        <f>D41*4.33*0.65</f>
        <v>3702.4347462807823</v>
      </c>
      <c r="N41" s="27">
        <f>D41*4.33*0.7</f>
        <v>3987.2374190716114</v>
      </c>
    </row>
    <row r="42" spans="1:14" ht="17.25" customHeight="1" x14ac:dyDescent="0.3">
      <c r="A42" s="23" t="s">
        <v>49</v>
      </c>
      <c r="B42" s="24">
        <v>1078.6749849600001</v>
      </c>
      <c r="C42" s="25"/>
      <c r="D42" s="26">
        <f t="shared" si="0"/>
        <v>1078.6749849600001</v>
      </c>
      <c r="E42" s="26">
        <f t="shared" si="1"/>
        <v>1389.4591541317263</v>
      </c>
      <c r="F42" s="26">
        <f t="shared" si="11"/>
        <v>1493.9648541696001</v>
      </c>
      <c r="G42" s="26">
        <f t="shared" ref="G42:G49" si="18">F42*1.288115</f>
        <v>1924.3985381286743</v>
      </c>
      <c r="H42" s="26">
        <f t="shared" si="2"/>
        <v>269.66874624000002</v>
      </c>
      <c r="I42" s="26">
        <f t="shared" si="3"/>
        <v>347.36478853293158</v>
      </c>
      <c r="J42" s="26">
        <f t="shared" si="12"/>
        <v>215.73499699200002</v>
      </c>
      <c r="K42" s="26">
        <f t="shared" si="13"/>
        <v>277.89183082634526</v>
      </c>
      <c r="L42" s="26">
        <f t="shared" si="14"/>
        <v>2802.3976109260798</v>
      </c>
      <c r="M42" s="26">
        <f t="shared" si="15"/>
        <v>3035.9307451699201</v>
      </c>
      <c r="N42" s="27">
        <f t="shared" si="16"/>
        <v>3269.46387941376</v>
      </c>
    </row>
    <row r="43" spans="1:14" ht="17.25" customHeight="1" x14ac:dyDescent="0.3">
      <c r="A43" s="23" t="s">
        <v>50</v>
      </c>
      <c r="B43" s="24">
        <v>999.36474316800013</v>
      </c>
      <c r="C43" s="25"/>
      <c r="D43" s="26">
        <f t="shared" si="0"/>
        <v>999.36474316800013</v>
      </c>
      <c r="E43" s="26">
        <f t="shared" si="1"/>
        <v>1287.2983151294375</v>
      </c>
      <c r="F43" s="26">
        <f t="shared" si="11"/>
        <v>1384.1201692876803</v>
      </c>
      <c r="G43" s="26">
        <f t="shared" si="18"/>
        <v>1782.9059518620002</v>
      </c>
      <c r="H43" s="26">
        <f t="shared" si="2"/>
        <v>249.84118579200003</v>
      </c>
      <c r="I43" s="26">
        <f t="shared" si="3"/>
        <v>321.82457878235937</v>
      </c>
      <c r="J43" s="26">
        <f t="shared" si="12"/>
        <v>199.87294863360003</v>
      </c>
      <c r="K43" s="26">
        <f t="shared" si="13"/>
        <v>257.45966302588749</v>
      </c>
      <c r="L43" s="26">
        <f t="shared" si="14"/>
        <v>2596.3496027504639</v>
      </c>
      <c r="M43" s="26">
        <f t="shared" si="15"/>
        <v>2812.7120696463362</v>
      </c>
      <c r="N43" s="27">
        <f t="shared" si="16"/>
        <v>3029.0745365422081</v>
      </c>
    </row>
    <row r="44" spans="1:14" ht="17.25" customHeight="1" x14ac:dyDescent="0.3">
      <c r="A44" s="23" t="s">
        <v>51</v>
      </c>
      <c r="B44" s="24">
        <v>1418.2218192104472</v>
      </c>
      <c r="C44" s="25"/>
      <c r="D44" s="26">
        <f t="shared" si="0"/>
        <v>1418.2218192104472</v>
      </c>
      <c r="E44" s="26">
        <f t="shared" si="1"/>
        <v>1826.8350678071758</v>
      </c>
      <c r="F44" s="26">
        <f t="shared" si="11"/>
        <v>1964.2372196064694</v>
      </c>
      <c r="G44" s="26">
        <f t="shared" si="18"/>
        <v>2530.163426133387</v>
      </c>
      <c r="H44" s="26">
        <f t="shared" si="2"/>
        <v>354.55545480261179</v>
      </c>
      <c r="I44" s="26">
        <f t="shared" si="3"/>
        <v>456.70876695179396</v>
      </c>
      <c r="J44" s="26">
        <f t="shared" si="12"/>
        <v>283.64436384208943</v>
      </c>
      <c r="K44" s="26">
        <f t="shared" si="13"/>
        <v>365.36701356143516</v>
      </c>
      <c r="L44" s="26">
        <f t="shared" si="14"/>
        <v>3684.5402863087415</v>
      </c>
      <c r="M44" s="26">
        <f t="shared" si="15"/>
        <v>3991.5853101678035</v>
      </c>
      <c r="N44" s="27">
        <f t="shared" si="16"/>
        <v>4298.6303340268651</v>
      </c>
    </row>
    <row r="45" spans="1:14" ht="17.25" customHeight="1" x14ac:dyDescent="0.3">
      <c r="A45" s="23" t="s">
        <v>52</v>
      </c>
      <c r="B45" s="24">
        <v>983.50184447999993</v>
      </c>
      <c r="C45" s="25"/>
      <c r="D45" s="26">
        <f t="shared" si="0"/>
        <v>983.50184447999993</v>
      </c>
      <c r="E45" s="26">
        <f t="shared" si="1"/>
        <v>1266.8650520053063</v>
      </c>
      <c r="F45" s="26">
        <f t="shared" si="11"/>
        <v>1362.1500546047998</v>
      </c>
      <c r="G45" s="26">
        <f t="shared" si="18"/>
        <v>1754.6059175872615</v>
      </c>
      <c r="H45" s="26">
        <f t="shared" si="2"/>
        <v>245.87546111999998</v>
      </c>
      <c r="I45" s="26">
        <f t="shared" si="3"/>
        <v>316.71626300132658</v>
      </c>
      <c r="J45" s="26">
        <f t="shared" si="12"/>
        <v>196.70036889599999</v>
      </c>
      <c r="K45" s="26">
        <f t="shared" si="13"/>
        <v>253.37301040106124</v>
      </c>
      <c r="L45" s="26">
        <f t="shared" si="14"/>
        <v>2555.13779195904</v>
      </c>
      <c r="M45" s="26">
        <f t="shared" si="15"/>
        <v>2768.0659412889604</v>
      </c>
      <c r="N45" s="27">
        <f t="shared" si="16"/>
        <v>2980.9940906188799</v>
      </c>
    </row>
    <row r="46" spans="1:14" ht="17.25" customHeight="1" x14ac:dyDescent="0.3">
      <c r="A46" s="23" t="s">
        <v>53</v>
      </c>
      <c r="B46" s="24">
        <v>888.32</v>
      </c>
      <c r="C46" s="25"/>
      <c r="D46" s="26">
        <f t="shared" si="0"/>
        <v>888.32</v>
      </c>
      <c r="E46" s="26">
        <f t="shared" si="1"/>
        <v>1144.2597381119999</v>
      </c>
      <c r="F46" s="26">
        <f t="shared" si="11"/>
        <v>1230.3232</v>
      </c>
      <c r="G46" s="26">
        <f t="shared" si="18"/>
        <v>1584.797768768</v>
      </c>
      <c r="H46" s="26">
        <f t="shared" si="2"/>
        <v>222.08</v>
      </c>
      <c r="I46" s="26">
        <f t="shared" si="3"/>
        <v>286.06493452799998</v>
      </c>
      <c r="J46" s="26">
        <f t="shared" si="12"/>
        <v>177.66400000000002</v>
      </c>
      <c r="K46" s="26">
        <f t="shared" si="13"/>
        <v>228.85194762240002</v>
      </c>
      <c r="L46" s="26">
        <f t="shared" si="14"/>
        <v>2307.85536</v>
      </c>
      <c r="M46" s="26">
        <f t="shared" si="15"/>
        <v>2500.1766400000006</v>
      </c>
      <c r="N46" s="27">
        <f t="shared" si="16"/>
        <v>2692.4979200000002</v>
      </c>
    </row>
    <row r="47" spans="1:14" ht="17.25" customHeight="1" x14ac:dyDescent="0.3">
      <c r="A47" s="23" t="s">
        <v>54</v>
      </c>
      <c r="B47" s="24">
        <v>1418.2218192104472</v>
      </c>
      <c r="C47" s="25"/>
      <c r="D47" s="26">
        <f>IF(C47&lt;B47,B47,IF(C47&gt;=B47,C47,B47))</f>
        <v>1418.2218192104472</v>
      </c>
      <c r="E47" s="26">
        <f>D47*1.2881166</f>
        <v>1826.8350678071758</v>
      </c>
      <c r="F47" s="26">
        <f>D47*1.385</f>
        <v>1964.2372196064694</v>
      </c>
      <c r="G47" s="26">
        <f>F47*1.288115</f>
        <v>2530.163426133387</v>
      </c>
      <c r="H47" s="26">
        <f>D47/4</f>
        <v>354.55545480261179</v>
      </c>
      <c r="I47" s="26">
        <f>H47*1.2881166</f>
        <v>456.70876695179396</v>
      </c>
      <c r="J47" s="26">
        <f>D47/5</f>
        <v>283.64436384208943</v>
      </c>
      <c r="K47" s="26">
        <f>J47*1.2881166</f>
        <v>365.36701356143516</v>
      </c>
      <c r="L47" s="26">
        <f>D47*4.33*0.6</f>
        <v>3684.5402863087415</v>
      </c>
      <c r="M47" s="26">
        <f>D47*4.33*0.65</f>
        <v>3991.5853101678035</v>
      </c>
      <c r="N47" s="27">
        <f>D47*4.33*0.7</f>
        <v>4298.6303340268651</v>
      </c>
    </row>
    <row r="48" spans="1:14" ht="17.25" customHeight="1" x14ac:dyDescent="0.3">
      <c r="A48" s="23" t="s">
        <v>55</v>
      </c>
      <c r="B48" s="24">
        <v>1315.4857865627225</v>
      </c>
      <c r="C48" s="25"/>
      <c r="D48" s="26">
        <f t="shared" si="0"/>
        <v>1315.4857865627225</v>
      </c>
      <c r="E48" s="26">
        <f t="shared" si="1"/>
        <v>1694.4990787354998</v>
      </c>
      <c r="F48" s="26">
        <f t="shared" si="11"/>
        <v>1821.9478143893707</v>
      </c>
      <c r="G48" s="26">
        <f t="shared" si="18"/>
        <v>2346.8783089321641</v>
      </c>
      <c r="H48" s="26">
        <f t="shared" si="2"/>
        <v>328.87144664068063</v>
      </c>
      <c r="I48" s="26">
        <f t="shared" si="3"/>
        <v>423.62476968387494</v>
      </c>
      <c r="J48" s="26">
        <f t="shared" si="12"/>
        <v>263.09715731254448</v>
      </c>
      <c r="K48" s="26">
        <f t="shared" si="13"/>
        <v>338.89981574709992</v>
      </c>
      <c r="L48" s="26">
        <f t="shared" si="14"/>
        <v>3417.6320734899527</v>
      </c>
      <c r="M48" s="26">
        <f t="shared" si="15"/>
        <v>3702.4347462807823</v>
      </c>
      <c r="N48" s="27">
        <f t="shared" si="16"/>
        <v>3987.2374190716114</v>
      </c>
    </row>
    <row r="49" spans="1:14" ht="17.25" customHeight="1" x14ac:dyDescent="0.3">
      <c r="A49" s="23" t="s">
        <v>56</v>
      </c>
      <c r="B49" s="24">
        <v>668.06</v>
      </c>
      <c r="C49" s="25"/>
      <c r="D49" s="26">
        <f t="shared" si="0"/>
        <v>668.06</v>
      </c>
      <c r="E49" s="26">
        <f t="shared" si="1"/>
        <v>860.53917579599988</v>
      </c>
      <c r="F49" s="26">
        <f t="shared" si="11"/>
        <v>925.26309999999989</v>
      </c>
      <c r="G49" s="26">
        <f t="shared" si="18"/>
        <v>1191.8452780564999</v>
      </c>
      <c r="H49" s="26">
        <f t="shared" si="2"/>
        <v>167.01499999999999</v>
      </c>
      <c r="I49" s="26">
        <f t="shared" si="3"/>
        <v>215.13479394899997</v>
      </c>
      <c r="J49" s="26">
        <f t="shared" si="12"/>
        <v>133.61199999999999</v>
      </c>
      <c r="K49" s="26">
        <f t="shared" si="13"/>
        <v>172.10783515919999</v>
      </c>
      <c r="L49" s="26">
        <f t="shared" si="14"/>
        <v>1735.61988</v>
      </c>
      <c r="M49" s="26">
        <f t="shared" si="15"/>
        <v>1880.25487</v>
      </c>
      <c r="N49" s="27">
        <f t="shared" si="16"/>
        <v>2024.8898599999998</v>
      </c>
    </row>
    <row r="50" spans="1:14" ht="17.25" customHeight="1" x14ac:dyDescent="0.3">
      <c r="A50" s="23" t="s">
        <v>57</v>
      </c>
      <c r="B50" s="24">
        <v>1805.6528111546652</v>
      </c>
      <c r="C50" s="25"/>
      <c r="D50" s="26">
        <f t="shared" si="0"/>
        <v>1805.6528111546652</v>
      </c>
      <c r="E50" s="26">
        <f t="shared" si="1"/>
        <v>2325.8913598849895</v>
      </c>
      <c r="F50" s="26">
        <f t="shared" si="11"/>
        <v>2500.8291434492112</v>
      </c>
      <c r="G50" s="26">
        <f>F50*1.2881166</f>
        <v>3221.35953344071</v>
      </c>
      <c r="H50" s="26">
        <f t="shared" si="2"/>
        <v>451.4132027886663</v>
      </c>
      <c r="I50" s="26">
        <f t="shared" si="3"/>
        <v>581.47283997124737</v>
      </c>
      <c r="J50" s="26">
        <f t="shared" si="12"/>
        <v>361.13056223093304</v>
      </c>
      <c r="K50" s="26">
        <f t="shared" si="13"/>
        <v>465.17827197699785</v>
      </c>
      <c r="L50" s="26">
        <f t="shared" si="14"/>
        <v>4691.0860033798199</v>
      </c>
      <c r="M50" s="26">
        <f t="shared" si="15"/>
        <v>5082.0098369948055</v>
      </c>
      <c r="N50" s="27">
        <f t="shared" si="16"/>
        <v>5472.9336706097902</v>
      </c>
    </row>
    <row r="51" spans="1:14" ht="17.25" customHeight="1" x14ac:dyDescent="0.3">
      <c r="A51" s="23" t="s">
        <v>58</v>
      </c>
      <c r="B51" s="24">
        <v>1462.6603601863176</v>
      </c>
      <c r="C51" s="25"/>
      <c r="D51" s="26">
        <f t="shared" si="0"/>
        <v>1462.6603601863176</v>
      </c>
      <c r="E51" s="26">
        <f t="shared" si="1"/>
        <v>1884.0770901179746</v>
      </c>
      <c r="F51" s="26">
        <f t="shared" si="11"/>
        <v>2025.7845988580498</v>
      </c>
      <c r="G51" s="26">
        <f>F51*1.2881166</f>
        <v>2609.4467698133949</v>
      </c>
      <c r="H51" s="26">
        <f t="shared" si="2"/>
        <v>365.66509004657939</v>
      </c>
      <c r="I51" s="26">
        <f t="shared" si="3"/>
        <v>471.01927252949366</v>
      </c>
      <c r="J51" s="26">
        <f t="shared" si="12"/>
        <v>292.5320720372635</v>
      </c>
      <c r="K51" s="26">
        <f t="shared" si="13"/>
        <v>376.81541802359493</v>
      </c>
      <c r="L51" s="26">
        <f t="shared" si="14"/>
        <v>3799.9916157640528</v>
      </c>
      <c r="M51" s="26">
        <f t="shared" si="15"/>
        <v>4116.6575837443906</v>
      </c>
      <c r="N51" s="27">
        <f t="shared" si="16"/>
        <v>4433.3235517247285</v>
      </c>
    </row>
    <row r="52" spans="1:14" ht="17.25" customHeight="1" x14ac:dyDescent="0.3">
      <c r="A52" s="23" t="s">
        <v>59</v>
      </c>
      <c r="B52" s="24">
        <v>1154.5573033515186</v>
      </c>
      <c r="C52" s="25"/>
      <c r="D52" s="26">
        <f t="shared" si="0"/>
        <v>1154.5573033515186</v>
      </c>
      <c r="E52" s="26">
        <f t="shared" si="1"/>
        <v>1487.2044280983266</v>
      </c>
      <c r="F52" s="26">
        <f t="shared" si="11"/>
        <v>1599.0618651418533</v>
      </c>
      <c r="G52" s="26">
        <f>F52*1.2881166</f>
        <v>2059.7781329161826</v>
      </c>
      <c r="H52" s="26">
        <f t="shared" si="2"/>
        <v>288.63932583787965</v>
      </c>
      <c r="I52" s="26">
        <f t="shared" si="3"/>
        <v>371.80110702458165</v>
      </c>
      <c r="J52" s="26">
        <f t="shared" si="12"/>
        <v>230.91146067030371</v>
      </c>
      <c r="K52" s="26">
        <f t="shared" si="13"/>
        <v>297.44088561966532</v>
      </c>
      <c r="L52" s="26">
        <f t="shared" si="14"/>
        <v>2999.5398741072454</v>
      </c>
      <c r="M52" s="26">
        <f t="shared" si="15"/>
        <v>3249.5015302828492</v>
      </c>
      <c r="N52" s="27">
        <f t="shared" si="16"/>
        <v>3499.4631864584526</v>
      </c>
    </row>
    <row r="53" spans="1:14" ht="17.25" customHeight="1" x14ac:dyDescent="0.3">
      <c r="A53" s="23" t="s">
        <v>60</v>
      </c>
      <c r="B53" s="24">
        <v>1479.4225072775789</v>
      </c>
      <c r="C53" s="25"/>
      <c r="D53" s="26">
        <f t="shared" si="0"/>
        <v>1479.4225072775789</v>
      </c>
      <c r="E53" s="26">
        <f t="shared" si="1"/>
        <v>1905.6686900378702</v>
      </c>
      <c r="F53" s="26">
        <f t="shared" si="11"/>
        <v>2049.0001725794468</v>
      </c>
      <c r="G53" s="26">
        <f t="shared" ref="G53:G58" si="19">F53*1.288115</f>
        <v>2639.3478573021739</v>
      </c>
      <c r="H53" s="26">
        <f t="shared" si="2"/>
        <v>369.85562681939473</v>
      </c>
      <c r="I53" s="26">
        <f t="shared" si="3"/>
        <v>476.41717250946755</v>
      </c>
      <c r="J53" s="26">
        <f t="shared" si="12"/>
        <v>295.88450145551576</v>
      </c>
      <c r="K53" s="26">
        <f t="shared" si="13"/>
        <v>381.13373800757398</v>
      </c>
      <c r="L53" s="26">
        <f t="shared" si="14"/>
        <v>3843.5396739071498</v>
      </c>
      <c r="M53" s="26">
        <f t="shared" si="15"/>
        <v>4163.8346467327456</v>
      </c>
      <c r="N53" s="27">
        <f t="shared" si="16"/>
        <v>4484.1296195583409</v>
      </c>
    </row>
    <row r="54" spans="1:14" ht="17.25" customHeight="1" x14ac:dyDescent="0.3">
      <c r="A54" s="23" t="s">
        <v>61</v>
      </c>
      <c r="B54" s="24">
        <v>1110.5196737820897</v>
      </c>
      <c r="C54" s="25"/>
      <c r="D54" s="26">
        <f t="shared" si="0"/>
        <v>1110.5196737820897</v>
      </c>
      <c r="E54" s="26">
        <f t="shared" si="1"/>
        <v>1430.4788264252945</v>
      </c>
      <c r="F54" s="26">
        <f t="shared" si="11"/>
        <v>1538.0697481881944</v>
      </c>
      <c r="G54" s="26">
        <f t="shared" si="19"/>
        <v>1981.2107136874358</v>
      </c>
      <c r="H54" s="26">
        <f t="shared" si="2"/>
        <v>277.62991844552243</v>
      </c>
      <c r="I54" s="26">
        <f t="shared" si="3"/>
        <v>357.61970660632363</v>
      </c>
      <c r="J54" s="26">
        <f t="shared" si="12"/>
        <v>222.10393475641794</v>
      </c>
      <c r="K54" s="26">
        <f t="shared" si="13"/>
        <v>286.09576528505892</v>
      </c>
      <c r="L54" s="26">
        <f t="shared" si="14"/>
        <v>2885.1301124858692</v>
      </c>
      <c r="M54" s="26">
        <f t="shared" si="15"/>
        <v>3125.5576218596916</v>
      </c>
      <c r="N54" s="27">
        <f t="shared" si="16"/>
        <v>3365.985131233514</v>
      </c>
    </row>
    <row r="55" spans="1:14" ht="17.25" customHeight="1" x14ac:dyDescent="0.3">
      <c r="A55" s="23" t="s">
        <v>62</v>
      </c>
      <c r="B55" s="24">
        <v>1173.8523770879999</v>
      </c>
      <c r="C55" s="25"/>
      <c r="D55" s="26">
        <f t="shared" si="0"/>
        <v>1173.8523770879999</v>
      </c>
      <c r="E55" s="26">
        <f t="shared" si="1"/>
        <v>1512.0587328765123</v>
      </c>
      <c r="F55" s="26">
        <f t="shared" si="11"/>
        <v>1625.7855422668799</v>
      </c>
      <c r="G55" s="26">
        <f t="shared" si="19"/>
        <v>2094.1987437771018</v>
      </c>
      <c r="H55" s="26">
        <f t="shared" si="2"/>
        <v>293.46309427199998</v>
      </c>
      <c r="I55" s="26">
        <f t="shared" si="3"/>
        <v>378.01468321912807</v>
      </c>
      <c r="J55" s="26">
        <f t="shared" si="12"/>
        <v>234.77047541759998</v>
      </c>
      <c r="K55" s="26">
        <f t="shared" si="13"/>
        <v>302.41174657530246</v>
      </c>
      <c r="L55" s="26">
        <f t="shared" si="14"/>
        <v>3049.668475674624</v>
      </c>
      <c r="M55" s="26">
        <f t="shared" si="15"/>
        <v>3303.8075153141758</v>
      </c>
      <c r="N55" s="27">
        <f t="shared" si="16"/>
        <v>3557.9465549537276</v>
      </c>
    </row>
    <row r="56" spans="1:14" ht="17.25" customHeight="1" x14ac:dyDescent="0.3">
      <c r="A56" s="23" t="s">
        <v>63</v>
      </c>
      <c r="B56" s="24">
        <v>888.32</v>
      </c>
      <c r="C56" s="25"/>
      <c r="D56" s="26">
        <f t="shared" si="0"/>
        <v>888.32</v>
      </c>
      <c r="E56" s="26">
        <f t="shared" si="1"/>
        <v>1144.2597381119999</v>
      </c>
      <c r="F56" s="26">
        <f t="shared" si="11"/>
        <v>1230.3232</v>
      </c>
      <c r="G56" s="26">
        <f t="shared" si="19"/>
        <v>1584.797768768</v>
      </c>
      <c r="H56" s="26">
        <f t="shared" si="2"/>
        <v>222.08</v>
      </c>
      <c r="I56" s="26">
        <f t="shared" si="3"/>
        <v>286.06493452799998</v>
      </c>
      <c r="J56" s="26">
        <f t="shared" si="12"/>
        <v>177.66400000000002</v>
      </c>
      <c r="K56" s="26">
        <f t="shared" si="13"/>
        <v>228.85194762240002</v>
      </c>
      <c r="L56" s="26">
        <f t="shared" si="14"/>
        <v>2307.85536</v>
      </c>
      <c r="M56" s="26">
        <f t="shared" si="15"/>
        <v>2500.1766400000006</v>
      </c>
      <c r="N56" s="27">
        <f t="shared" si="16"/>
        <v>2692.4979200000002</v>
      </c>
    </row>
    <row r="57" spans="1:14" ht="17.25" customHeight="1" x14ac:dyDescent="0.3">
      <c r="A57" s="23" t="s">
        <v>64</v>
      </c>
      <c r="B57" s="24">
        <v>580.15833600000008</v>
      </c>
      <c r="C57" s="25"/>
      <c r="D57" s="26">
        <f t="shared" si="0"/>
        <v>580.15833600000008</v>
      </c>
      <c r="E57" s="26">
        <f t="shared" si="1"/>
        <v>747.31158322997771</v>
      </c>
      <c r="F57" s="26">
        <f t="shared" si="11"/>
        <v>803.51929536000011</v>
      </c>
      <c r="G57" s="26">
        <f t="shared" si="19"/>
        <v>1035.0252571426465</v>
      </c>
      <c r="H57" s="26">
        <f t="shared" si="2"/>
        <v>145.03958400000002</v>
      </c>
      <c r="I57" s="26">
        <f t="shared" si="3"/>
        <v>186.82789580749443</v>
      </c>
      <c r="J57" s="26">
        <f t="shared" si="12"/>
        <v>116.03166720000002</v>
      </c>
      <c r="K57" s="26">
        <f t="shared" si="13"/>
        <v>149.46231664599554</v>
      </c>
      <c r="L57" s="26">
        <f t="shared" si="14"/>
        <v>1507.2513569280002</v>
      </c>
      <c r="M57" s="26">
        <f t="shared" si="15"/>
        <v>1632.8556366720004</v>
      </c>
      <c r="N57" s="27">
        <f t="shared" si="16"/>
        <v>1758.4599164160002</v>
      </c>
    </row>
    <row r="58" spans="1:14" ht="17.25" customHeight="1" x14ac:dyDescent="0.3">
      <c r="A58" s="23" t="s">
        <v>65</v>
      </c>
      <c r="B58" s="24">
        <v>839.29</v>
      </c>
      <c r="C58" s="25"/>
      <c r="D58" s="26">
        <f t="shared" si="0"/>
        <v>839.29</v>
      </c>
      <c r="E58" s="26">
        <f t="shared" si="1"/>
        <v>1081.1033812139999</v>
      </c>
      <c r="F58" s="26">
        <f t="shared" si="11"/>
        <v>1162.4166499999999</v>
      </c>
      <c r="G58" s="26">
        <f t="shared" si="19"/>
        <v>1497.3263231147498</v>
      </c>
      <c r="H58" s="26">
        <f t="shared" si="2"/>
        <v>209.82249999999999</v>
      </c>
      <c r="I58" s="26">
        <f t="shared" si="3"/>
        <v>270.27584530349998</v>
      </c>
      <c r="J58" s="26">
        <f t="shared" si="12"/>
        <v>167.858</v>
      </c>
      <c r="K58" s="26">
        <f t="shared" si="13"/>
        <v>216.22067624279998</v>
      </c>
      <c r="L58" s="26">
        <f t="shared" si="14"/>
        <v>2180.4754199999998</v>
      </c>
      <c r="M58" s="26">
        <f t="shared" si="15"/>
        <v>2362.181705</v>
      </c>
      <c r="N58" s="27">
        <f t="shared" si="16"/>
        <v>2543.8879899999997</v>
      </c>
    </row>
    <row r="59" spans="1:14" ht="17.25" customHeight="1" x14ac:dyDescent="0.3">
      <c r="A59" s="23" t="s">
        <v>66</v>
      </c>
      <c r="B59" s="24">
        <v>518.98610052091942</v>
      </c>
      <c r="C59" s="25"/>
      <c r="D59" s="26">
        <f>IF(C59&lt;B59,B59,IF(C59&gt;=B59,C59,B59))</f>
        <v>518.98610052091942</v>
      </c>
      <c r="E59" s="26">
        <f t="shared" si="1"/>
        <v>668.51461125026492</v>
      </c>
      <c r="F59" s="26">
        <f>D59*1.385</f>
        <v>718.79574922147344</v>
      </c>
      <c r="G59" s="26">
        <f>F59*1.288115</f>
        <v>925.89158650841819</v>
      </c>
      <c r="H59" s="26">
        <f>D59/4</f>
        <v>129.74652513022986</v>
      </c>
      <c r="I59" s="26">
        <f t="shared" si="3"/>
        <v>167.12865281256623</v>
      </c>
      <c r="J59" s="26">
        <f>D59/5</f>
        <v>103.79722010418388</v>
      </c>
      <c r="K59" s="26">
        <f t="shared" si="13"/>
        <v>133.70292225005298</v>
      </c>
      <c r="L59" s="26">
        <f t="shared" si="14"/>
        <v>1348.3258891533485</v>
      </c>
      <c r="M59" s="26">
        <f t="shared" si="15"/>
        <v>1460.6863799161276</v>
      </c>
      <c r="N59" s="27">
        <f t="shared" si="16"/>
        <v>1573.0468706789065</v>
      </c>
    </row>
    <row r="60" spans="1:14" ht="17.25" customHeight="1" x14ac:dyDescent="0.3">
      <c r="A60" s="23" t="s">
        <v>67</v>
      </c>
      <c r="B60" s="24">
        <v>594.11667042120007</v>
      </c>
      <c r="C60" s="25"/>
      <c r="D60" s="26">
        <f>IF(C60&lt;B60,B60,IF(C60&gt;=B60,C60,B60))</f>
        <v>594.11667042120007</v>
      </c>
      <c r="E60" s="26">
        <f t="shared" si="1"/>
        <v>765.29154550627675</v>
      </c>
      <c r="F60" s="26">
        <f>D60*1.385</f>
        <v>822.85158853336213</v>
      </c>
      <c r="G60" s="26">
        <f>F60*1.288115</f>
        <v>1059.9274739636517</v>
      </c>
      <c r="H60" s="26">
        <f>D60/4</f>
        <v>148.52916760530002</v>
      </c>
      <c r="I60" s="26">
        <f t="shared" si="3"/>
        <v>191.32288637656919</v>
      </c>
      <c r="J60" s="26">
        <f>D60/5</f>
        <v>118.82333408424002</v>
      </c>
      <c r="K60" s="26">
        <f t="shared" si="13"/>
        <v>153.05830910125536</v>
      </c>
      <c r="L60" s="26">
        <f t="shared" si="14"/>
        <v>1543.5151097542778</v>
      </c>
      <c r="M60" s="26">
        <f t="shared" si="15"/>
        <v>1672.1413689004678</v>
      </c>
      <c r="N60" s="27">
        <f t="shared" si="16"/>
        <v>1800.7676280466574</v>
      </c>
    </row>
    <row r="61" spans="1:14" ht="17.25" customHeight="1" x14ac:dyDescent="0.3">
      <c r="A61" s="23" t="s">
        <v>68</v>
      </c>
      <c r="B61" s="24">
        <v>918.83</v>
      </c>
      <c r="C61" s="25"/>
      <c r="D61" s="26">
        <f>IF(C61&lt;B61,B61,IF(C61&gt;=B61,C61,B61))</f>
        <v>918.83</v>
      </c>
      <c r="E61" s="26">
        <f t="shared" si="1"/>
        <v>1183.5601755780001</v>
      </c>
      <c r="F61" s="26">
        <f t="shared" si="11"/>
        <v>1272.5795500000002</v>
      </c>
      <c r="G61" s="26">
        <f>F61*1.288115</f>
        <v>1639.22880704825</v>
      </c>
      <c r="H61" s="26">
        <f t="shared" si="2"/>
        <v>229.70750000000001</v>
      </c>
      <c r="I61" s="26">
        <f t="shared" si="3"/>
        <v>295.89004389450002</v>
      </c>
      <c r="J61" s="26">
        <f t="shared" si="12"/>
        <v>183.76600000000002</v>
      </c>
      <c r="K61" s="26">
        <f t="shared" si="13"/>
        <v>236.7120351156</v>
      </c>
      <c r="L61" s="26">
        <f t="shared" si="14"/>
        <v>2387.1203399999999</v>
      </c>
      <c r="M61" s="26">
        <f t="shared" si="15"/>
        <v>2586.0470350000005</v>
      </c>
      <c r="N61" s="27">
        <f t="shared" si="16"/>
        <v>2784.9737300000002</v>
      </c>
    </row>
    <row r="62" spans="1:14" ht="17.25" customHeight="1" x14ac:dyDescent="0.3">
      <c r="A62" s="23" t="s">
        <v>69</v>
      </c>
      <c r="B62" s="24">
        <v>707.541788</v>
      </c>
      <c r="C62" s="25"/>
      <c r="D62" s="26">
        <f>IF(C62&lt;B62,B62,IF(C62&gt;=B62,C62,B62))</f>
        <v>707.541788</v>
      </c>
      <c r="E62" s="26">
        <f t="shared" si="1"/>
        <v>911.39632231648079</v>
      </c>
      <c r="F62" s="26">
        <f>D62*1.385</f>
        <v>979.94537637999997</v>
      </c>
      <c r="G62" s="26">
        <f>F62*1.288115</f>
        <v>1262.2823384957235</v>
      </c>
      <c r="H62" s="26">
        <f>D62/4</f>
        <v>176.885447</v>
      </c>
      <c r="I62" s="26">
        <f t="shared" si="3"/>
        <v>227.8490805791202</v>
      </c>
      <c r="J62" s="26">
        <f>D62/5</f>
        <v>141.50835760000001</v>
      </c>
      <c r="K62" s="26">
        <f t="shared" si="13"/>
        <v>182.27926446329616</v>
      </c>
      <c r="L62" s="26">
        <f t="shared" si="14"/>
        <v>1838.1935652239999</v>
      </c>
      <c r="M62" s="26">
        <f t="shared" si="15"/>
        <v>1991.3763623259999</v>
      </c>
      <c r="N62" s="27">
        <f t="shared" si="16"/>
        <v>2144.5591594279999</v>
      </c>
    </row>
    <row r="63" spans="1:14" ht="17.25" customHeight="1" x14ac:dyDescent="0.3">
      <c r="A63" s="23" t="s">
        <v>70</v>
      </c>
      <c r="B63" s="24">
        <v>593.58463700000004</v>
      </c>
      <c r="C63" s="25"/>
      <c r="D63" s="26">
        <f t="shared" ref="D63:D71" si="20">IF(C63&lt;B63,B63,IF(C63&gt;=B63,C63,B63))</f>
        <v>593.58463700000004</v>
      </c>
      <c r="E63" s="26">
        <f t="shared" si="1"/>
        <v>764.60622442467422</v>
      </c>
      <c r="F63" s="26">
        <f>D63*1.385</f>
        <v>822.11472224500005</v>
      </c>
      <c r="G63" s="26">
        <f>F63*1.288115</f>
        <v>1058.9783054446182</v>
      </c>
      <c r="H63" s="26">
        <f>D63/4</f>
        <v>148.39615925000001</v>
      </c>
      <c r="I63" s="26">
        <f t="shared" si="3"/>
        <v>191.15155610616856</v>
      </c>
      <c r="J63" s="26">
        <f>D63/5</f>
        <v>118.7169274</v>
      </c>
      <c r="K63" s="26">
        <f t="shared" si="13"/>
        <v>152.92124488493485</v>
      </c>
      <c r="L63" s="26">
        <f t="shared" si="14"/>
        <v>1542.1328869260003</v>
      </c>
      <c r="M63" s="26">
        <f t="shared" si="15"/>
        <v>1670.6439608365004</v>
      </c>
      <c r="N63" s="27">
        <f t="shared" si="16"/>
        <v>1799.1550347470002</v>
      </c>
    </row>
    <row r="64" spans="1:14" ht="17.25" customHeight="1" x14ac:dyDescent="0.3">
      <c r="A64" s="23" t="s">
        <v>71</v>
      </c>
      <c r="B64" s="24">
        <v>738.33482720000006</v>
      </c>
      <c r="C64" s="25"/>
      <c r="D64" s="26">
        <f t="shared" si="20"/>
        <v>738.33482720000006</v>
      </c>
      <c r="E64" s="26">
        <f t="shared" si="1"/>
        <v>951.06134727445158</v>
      </c>
      <c r="F64" s="26">
        <f>D64*1.385</f>
        <v>1022.5937356720001</v>
      </c>
      <c r="G64" s="26">
        <f>F64*1.2881166</f>
        <v>1317.2199659751154</v>
      </c>
      <c r="H64" s="26">
        <f>D64/4</f>
        <v>184.58370680000002</v>
      </c>
      <c r="I64" s="26">
        <f t="shared" si="3"/>
        <v>237.76533681861289</v>
      </c>
      <c r="J64" s="26">
        <f>D64/5</f>
        <v>147.66696544000001</v>
      </c>
      <c r="K64" s="26">
        <f t="shared" si="13"/>
        <v>190.2122694548903</v>
      </c>
      <c r="L64" s="26">
        <f t="shared" si="14"/>
        <v>1918.1938810656</v>
      </c>
      <c r="M64" s="26">
        <f t="shared" si="15"/>
        <v>2078.0433711544001</v>
      </c>
      <c r="N64" s="27">
        <f t="shared" si="16"/>
        <v>2237.8928612432001</v>
      </c>
    </row>
    <row r="65" spans="1:14" ht="17.25" customHeight="1" x14ac:dyDescent="0.3">
      <c r="A65" s="23" t="s">
        <v>72</v>
      </c>
      <c r="B65" s="24">
        <v>1729.1912571780001</v>
      </c>
      <c r="C65" s="25"/>
      <c r="D65" s="26">
        <f>IF(C65&lt;B65,B65,IF(C65&gt;=B65,C65,B65))</f>
        <v>1729.1912571780001</v>
      </c>
      <c r="E65" s="26">
        <f>D65*1.2881166</f>
        <v>2227.3999629458508</v>
      </c>
      <c r="F65" s="26">
        <f t="shared" ref="F65:F75" si="21">D65*1.385</f>
        <v>2394.9298911915303</v>
      </c>
      <c r="G65" s="26">
        <f t="shared" ref="G65:G72" si="22">F65*1.288115</f>
        <v>3084.9451167921779</v>
      </c>
      <c r="H65" s="26">
        <f t="shared" ref="H65:H75" si="23">D65/4</f>
        <v>432.29781429450003</v>
      </c>
      <c r="I65" s="26">
        <f t="shared" si="3"/>
        <v>556.8499907364627</v>
      </c>
      <c r="J65" s="26">
        <f t="shared" ref="J65:J75" si="24">D65/5</f>
        <v>345.8382514356</v>
      </c>
      <c r="K65" s="26">
        <f t="shared" si="13"/>
        <v>445.47999258917019</v>
      </c>
      <c r="L65" s="26">
        <f t="shared" si="14"/>
        <v>4492.438886148444</v>
      </c>
      <c r="M65" s="26">
        <f t="shared" si="15"/>
        <v>4866.8087933274819</v>
      </c>
      <c r="N65" s="27">
        <f t="shared" si="16"/>
        <v>5241.178700506518</v>
      </c>
    </row>
    <row r="66" spans="1:14" ht="17.25" customHeight="1" x14ac:dyDescent="0.3">
      <c r="A66" s="23" t="s">
        <v>73</v>
      </c>
      <c r="B66" s="24">
        <v>799.92916000000014</v>
      </c>
      <c r="C66" s="25"/>
      <c r="D66" s="26">
        <f t="shared" si="20"/>
        <v>799.92916000000014</v>
      </c>
      <c r="E66" s="26">
        <f t="shared" si="1"/>
        <v>1030.4020298200562</v>
      </c>
      <c r="F66" s="26">
        <f t="shared" si="21"/>
        <v>1107.9018866000001</v>
      </c>
      <c r="G66" s="26">
        <f t="shared" si="22"/>
        <v>1427.105038657759</v>
      </c>
      <c r="H66" s="26">
        <f t="shared" si="23"/>
        <v>199.98229000000003</v>
      </c>
      <c r="I66" s="26">
        <f t="shared" si="3"/>
        <v>257.60050745501405</v>
      </c>
      <c r="J66" s="26">
        <f t="shared" si="24"/>
        <v>159.98583200000002</v>
      </c>
      <c r="K66" s="26">
        <f t="shared" si="13"/>
        <v>206.08040596401122</v>
      </c>
      <c r="L66" s="26">
        <f t="shared" si="14"/>
        <v>2078.2159576800004</v>
      </c>
      <c r="M66" s="26">
        <f t="shared" si="15"/>
        <v>2251.4006208200008</v>
      </c>
      <c r="N66" s="27">
        <f t="shared" si="16"/>
        <v>2424.5852839600007</v>
      </c>
    </row>
    <row r="67" spans="1:14" ht="17.25" customHeight="1" x14ac:dyDescent="0.3">
      <c r="A67" s="23" t="s">
        <v>74</v>
      </c>
      <c r="B67" s="24">
        <v>676.74255800000003</v>
      </c>
      <c r="C67" s="25"/>
      <c r="D67" s="26">
        <f t="shared" si="20"/>
        <v>676.74255800000003</v>
      </c>
      <c r="E67" s="26">
        <f t="shared" si="1"/>
        <v>871.72332288626285</v>
      </c>
      <c r="F67" s="26">
        <f>D67*1.385</f>
        <v>937.28844283000001</v>
      </c>
      <c r="G67" s="26">
        <f t="shared" si="22"/>
        <v>1207.3353025359654</v>
      </c>
      <c r="H67" s="26">
        <f t="shared" si="23"/>
        <v>169.18563950000001</v>
      </c>
      <c r="I67" s="26">
        <f t="shared" si="3"/>
        <v>217.93083072156571</v>
      </c>
      <c r="J67" s="26">
        <f t="shared" si="24"/>
        <v>135.34851159999999</v>
      </c>
      <c r="K67" s="26">
        <f t="shared" si="13"/>
        <v>174.34466457725256</v>
      </c>
      <c r="L67" s="26">
        <f t="shared" si="14"/>
        <v>1758.1771656840001</v>
      </c>
      <c r="M67" s="26">
        <f t="shared" si="15"/>
        <v>1904.6919294910001</v>
      </c>
      <c r="N67" s="27">
        <f t="shared" si="16"/>
        <v>2051.2066932980001</v>
      </c>
    </row>
    <row r="68" spans="1:14" ht="17.25" customHeight="1" x14ac:dyDescent="0.3">
      <c r="A68" s="23" t="s">
        <v>75</v>
      </c>
      <c r="B68" s="24">
        <v>676.74255800000003</v>
      </c>
      <c r="C68" s="25"/>
      <c r="D68" s="26">
        <f t="shared" si="20"/>
        <v>676.74255800000003</v>
      </c>
      <c r="E68" s="26">
        <f t="shared" si="1"/>
        <v>871.72332288626285</v>
      </c>
      <c r="F68" s="26">
        <f t="shared" si="21"/>
        <v>937.28844283000001</v>
      </c>
      <c r="G68" s="26">
        <f t="shared" si="22"/>
        <v>1207.3353025359654</v>
      </c>
      <c r="H68" s="26">
        <f t="shared" si="23"/>
        <v>169.18563950000001</v>
      </c>
      <c r="I68" s="26">
        <f t="shared" si="3"/>
        <v>217.93083072156571</v>
      </c>
      <c r="J68" s="26">
        <f t="shared" si="24"/>
        <v>135.34851159999999</v>
      </c>
      <c r="K68" s="26">
        <f t="shared" si="13"/>
        <v>174.34466457725256</v>
      </c>
      <c r="L68" s="26">
        <f t="shared" si="14"/>
        <v>1758.1771656840001</v>
      </c>
      <c r="M68" s="26">
        <f t="shared" si="15"/>
        <v>1904.6919294910001</v>
      </c>
      <c r="N68" s="27">
        <f t="shared" si="16"/>
        <v>2051.2066932980001</v>
      </c>
    </row>
    <row r="69" spans="1:14" ht="17.25" customHeight="1" x14ac:dyDescent="0.3">
      <c r="A69" s="23" t="s">
        <v>76</v>
      </c>
      <c r="B69" s="24">
        <v>676.74255800000003</v>
      </c>
      <c r="C69" s="25"/>
      <c r="D69" s="26">
        <f t="shared" si="20"/>
        <v>676.74255800000003</v>
      </c>
      <c r="E69" s="26">
        <f t="shared" si="1"/>
        <v>871.72332288626285</v>
      </c>
      <c r="F69" s="26">
        <f t="shared" si="21"/>
        <v>937.28844283000001</v>
      </c>
      <c r="G69" s="26">
        <f t="shared" si="22"/>
        <v>1207.3353025359654</v>
      </c>
      <c r="H69" s="26">
        <f t="shared" si="23"/>
        <v>169.18563950000001</v>
      </c>
      <c r="I69" s="26">
        <f t="shared" si="3"/>
        <v>217.93083072156571</v>
      </c>
      <c r="J69" s="26">
        <f t="shared" si="24"/>
        <v>135.34851159999999</v>
      </c>
      <c r="K69" s="26">
        <f t="shared" si="13"/>
        <v>174.34466457725256</v>
      </c>
      <c r="L69" s="26">
        <f t="shared" si="14"/>
        <v>1758.1771656840001</v>
      </c>
      <c r="M69" s="26">
        <f t="shared" si="15"/>
        <v>1904.6919294910001</v>
      </c>
      <c r="N69" s="27">
        <f t="shared" si="16"/>
        <v>2051.2066932980001</v>
      </c>
    </row>
    <row r="70" spans="1:14" ht="17.25" customHeight="1" x14ac:dyDescent="0.3">
      <c r="A70" s="23" t="s">
        <v>77</v>
      </c>
      <c r="B70" s="24">
        <v>676.74255800000003</v>
      </c>
      <c r="C70" s="25"/>
      <c r="D70" s="26">
        <f>IF(C70&lt;B70,B70,IF(C70&gt;=B70,C70,B70))</f>
        <v>676.74255800000003</v>
      </c>
      <c r="E70" s="26">
        <f t="shared" si="1"/>
        <v>871.72332288626285</v>
      </c>
      <c r="F70" s="26">
        <f>D70*1.385</f>
        <v>937.28844283000001</v>
      </c>
      <c r="G70" s="26">
        <f t="shared" si="22"/>
        <v>1207.3353025359654</v>
      </c>
      <c r="H70" s="26">
        <f t="shared" si="23"/>
        <v>169.18563950000001</v>
      </c>
      <c r="I70" s="26">
        <f t="shared" si="3"/>
        <v>217.93083072156571</v>
      </c>
      <c r="J70" s="26">
        <f t="shared" si="24"/>
        <v>135.34851159999999</v>
      </c>
      <c r="K70" s="26">
        <f t="shared" si="13"/>
        <v>174.34466457725256</v>
      </c>
      <c r="L70" s="26">
        <f t="shared" si="14"/>
        <v>1758.1771656840001</v>
      </c>
      <c r="M70" s="26">
        <f t="shared" si="15"/>
        <v>1904.6919294910001</v>
      </c>
      <c r="N70" s="27">
        <f t="shared" si="16"/>
        <v>2051.2066932980001</v>
      </c>
    </row>
    <row r="71" spans="1:14" ht="17.25" customHeight="1" x14ac:dyDescent="0.3">
      <c r="A71" s="23" t="s">
        <v>78</v>
      </c>
      <c r="B71" s="24">
        <v>1022.9522530920001</v>
      </c>
      <c r="C71" s="25"/>
      <c r="D71" s="26">
        <f t="shared" si="20"/>
        <v>1022.9522530920001</v>
      </c>
      <c r="E71" s="26">
        <f t="shared" si="1"/>
        <v>1317.6817782152066</v>
      </c>
      <c r="F71" s="26">
        <f t="shared" si="21"/>
        <v>1416.7888705324201</v>
      </c>
      <c r="G71" s="26">
        <f t="shared" si="22"/>
        <v>1824.9869959658681</v>
      </c>
      <c r="H71" s="26">
        <f t="shared" si="23"/>
        <v>255.73806327300002</v>
      </c>
      <c r="I71" s="26">
        <f t="shared" si="3"/>
        <v>329.42044455380164</v>
      </c>
      <c r="J71" s="26">
        <f t="shared" si="24"/>
        <v>204.59045061840001</v>
      </c>
      <c r="K71" s="26">
        <f t="shared" si="13"/>
        <v>263.5363556430413</v>
      </c>
      <c r="L71" s="26">
        <f t="shared" si="14"/>
        <v>2657.6299535330163</v>
      </c>
      <c r="M71" s="26">
        <f t="shared" si="15"/>
        <v>2879.0991163274343</v>
      </c>
      <c r="N71" s="27">
        <f t="shared" si="16"/>
        <v>3100.5682791218524</v>
      </c>
    </row>
    <row r="72" spans="1:14" ht="17.25" customHeight="1" x14ac:dyDescent="0.3">
      <c r="A72" s="23" t="s">
        <v>79</v>
      </c>
      <c r="B72" s="24">
        <v>676.74255800000003</v>
      </c>
      <c r="C72" s="25"/>
      <c r="D72" s="26">
        <f>IF(C72&lt;B72,B72,IF(C72&gt;=B72,C72,B72))</f>
        <v>676.74255800000003</v>
      </c>
      <c r="E72" s="26">
        <f>D72*1.2881166</f>
        <v>871.72332288626285</v>
      </c>
      <c r="F72" s="26">
        <f t="shared" si="21"/>
        <v>937.28844283000001</v>
      </c>
      <c r="G72" s="26">
        <f t="shared" si="22"/>
        <v>1207.3353025359654</v>
      </c>
      <c r="H72" s="26">
        <f t="shared" si="23"/>
        <v>169.18563950000001</v>
      </c>
      <c r="I72" s="26">
        <f t="shared" si="3"/>
        <v>217.93083072156571</v>
      </c>
      <c r="J72" s="26">
        <f t="shared" si="24"/>
        <v>135.34851159999999</v>
      </c>
      <c r="K72" s="26">
        <f t="shared" si="13"/>
        <v>174.34466457725256</v>
      </c>
      <c r="L72" s="26">
        <f t="shared" si="14"/>
        <v>1758.1771656840001</v>
      </c>
      <c r="M72" s="26">
        <f t="shared" si="15"/>
        <v>1904.6919294910001</v>
      </c>
      <c r="N72" s="27">
        <f t="shared" si="16"/>
        <v>2051.2066932980001</v>
      </c>
    </row>
    <row r="73" spans="1:14" ht="17.25" customHeight="1" x14ac:dyDescent="0.3">
      <c r="A73" s="23" t="s">
        <v>80</v>
      </c>
      <c r="B73" s="24">
        <v>1054.9218538320001</v>
      </c>
      <c r="C73" s="25"/>
      <c r="D73" s="26">
        <f>IF(C73&lt;B73,B73,IF(C73&gt;=B73,C73,B73))</f>
        <v>1054.9218538320001</v>
      </c>
      <c r="E73" s="26">
        <f>D73*1.2881166</f>
        <v>1358.8623516237728</v>
      </c>
      <c r="F73" s="26">
        <f t="shared" si="21"/>
        <v>1461.0667675573202</v>
      </c>
      <c r="G73" s="26">
        <f>F73*1.2881166</f>
        <v>1882.0243569989254</v>
      </c>
      <c r="H73" s="26">
        <f t="shared" si="23"/>
        <v>263.73046345800003</v>
      </c>
      <c r="I73" s="26">
        <f t="shared" si="3"/>
        <v>339.71558790594321</v>
      </c>
      <c r="J73" s="26">
        <f t="shared" si="24"/>
        <v>210.98437076640002</v>
      </c>
      <c r="K73" s="26">
        <f t="shared" si="13"/>
        <v>271.77247032475458</v>
      </c>
      <c r="L73" s="26">
        <f t="shared" si="14"/>
        <v>2740.6869762555361</v>
      </c>
      <c r="M73" s="26">
        <f t="shared" si="15"/>
        <v>2969.0775576101641</v>
      </c>
      <c r="N73" s="27">
        <f t="shared" si="16"/>
        <v>3197.4681389647922</v>
      </c>
    </row>
    <row r="74" spans="1:14" ht="17.25" customHeight="1" x14ac:dyDescent="0.3">
      <c r="A74" s="23" t="s">
        <v>81</v>
      </c>
      <c r="B74" s="24">
        <v>895.08</v>
      </c>
      <c r="C74" s="25"/>
      <c r="D74" s="26">
        <f>IF(C74&lt;B74,B74,IF(C74&gt;=B74,C74,B74))</f>
        <v>895.08</v>
      </c>
      <c r="E74" s="26">
        <f>D74*1.2881166</f>
        <v>1152.9674063279999</v>
      </c>
      <c r="F74" s="26">
        <f t="shared" si="21"/>
        <v>1239.6858</v>
      </c>
      <c r="G74" s="26">
        <f>F74*1.288115</f>
        <v>1596.8578742669999</v>
      </c>
      <c r="H74" s="26">
        <f t="shared" si="23"/>
        <v>223.77</v>
      </c>
      <c r="I74" s="26">
        <f t="shared" si="3"/>
        <v>288.24185158199998</v>
      </c>
      <c r="J74" s="26">
        <f t="shared" si="24"/>
        <v>179.01600000000002</v>
      </c>
      <c r="K74" s="26">
        <f t="shared" si="13"/>
        <v>230.59348126560002</v>
      </c>
      <c r="L74" s="26">
        <f t="shared" si="14"/>
        <v>2325.4178400000001</v>
      </c>
      <c r="M74" s="26">
        <f t="shared" si="15"/>
        <v>2519.2026600000004</v>
      </c>
      <c r="N74" s="27">
        <f t="shared" si="16"/>
        <v>2712.9874800000002</v>
      </c>
    </row>
    <row r="75" spans="1:14" ht="17.25" customHeight="1" thickBot="1" x14ac:dyDescent="0.35">
      <c r="A75" s="23" t="s">
        <v>82</v>
      </c>
      <c r="B75" s="30">
        <v>676.74255800000003</v>
      </c>
      <c r="C75" s="31"/>
      <c r="D75" s="32">
        <f>IF(C75&lt;B75,B75,IF(C75&gt;=B75,C75,B75))</f>
        <v>676.74255800000003</v>
      </c>
      <c r="E75" s="32">
        <f>D75*1.2881166</f>
        <v>871.72332288626285</v>
      </c>
      <c r="F75" s="26">
        <f t="shared" si="21"/>
        <v>937.28844283000001</v>
      </c>
      <c r="G75" s="26">
        <f>F75*1.288115</f>
        <v>1207.3353025359654</v>
      </c>
      <c r="H75" s="26">
        <f t="shared" si="23"/>
        <v>169.18563950000001</v>
      </c>
      <c r="I75" s="26">
        <f t="shared" ref="I75" si="25">H75*1.2881166</f>
        <v>217.93083072156571</v>
      </c>
      <c r="J75" s="26">
        <f t="shared" si="24"/>
        <v>135.34851159999999</v>
      </c>
      <c r="K75" s="26">
        <f t="shared" si="13"/>
        <v>174.34466457725256</v>
      </c>
      <c r="L75" s="26">
        <f t="shared" si="14"/>
        <v>1758.1771656840001</v>
      </c>
      <c r="M75" s="26">
        <f t="shared" si="15"/>
        <v>1904.6919294910001</v>
      </c>
      <c r="N75" s="27">
        <f t="shared" si="16"/>
        <v>2051.2066932980001</v>
      </c>
    </row>
    <row r="76" spans="1:14" x14ac:dyDescent="0.3">
      <c r="A76" s="2"/>
      <c r="B76" s="2"/>
      <c r="C76" s="2"/>
      <c r="D76" s="33"/>
      <c r="E76" s="33"/>
      <c r="F76" s="33"/>
      <c r="G76" s="33"/>
      <c r="H76" s="33"/>
      <c r="I76" s="33"/>
      <c r="J76" s="33"/>
      <c r="K76" s="33"/>
      <c r="L76" s="33"/>
      <c r="M76" s="33"/>
      <c r="N76" s="33"/>
    </row>
    <row r="77" spans="1:14" s="5" customFormat="1" x14ac:dyDescent="0.3">
      <c r="A77" s="56" t="s">
        <v>83</v>
      </c>
      <c r="B77" s="56"/>
      <c r="C77" s="56"/>
      <c r="D77" s="56"/>
      <c r="E77" s="56"/>
      <c r="F77" s="56"/>
      <c r="G77" s="56"/>
      <c r="H77" s="56"/>
      <c r="I77" s="56"/>
      <c r="J77" s="56"/>
      <c r="K77" s="56"/>
      <c r="L77" s="56"/>
    </row>
    <row r="78" spans="1:14" s="5" customFormat="1" x14ac:dyDescent="0.3">
      <c r="A78" s="53" t="s">
        <v>84</v>
      </c>
      <c r="B78" s="53"/>
      <c r="C78" s="53"/>
      <c r="D78" s="53"/>
      <c r="E78" s="53"/>
      <c r="F78" s="53"/>
      <c r="G78" s="53"/>
      <c r="H78" s="53"/>
      <c r="I78" s="53"/>
      <c r="J78" s="53"/>
      <c r="K78" s="53"/>
      <c r="L78" s="53"/>
    </row>
    <row r="79" spans="1:14" s="5" customFormat="1" x14ac:dyDescent="0.3">
      <c r="A79" s="53" t="s">
        <v>85</v>
      </c>
      <c r="B79" s="53"/>
      <c r="C79" s="53"/>
      <c r="D79" s="53"/>
      <c r="E79" s="53"/>
      <c r="F79" s="53"/>
      <c r="G79" s="53"/>
      <c r="H79" s="53"/>
      <c r="I79" s="53"/>
      <c r="J79" s="53"/>
      <c r="K79" s="53"/>
      <c r="L79" s="53"/>
    </row>
    <row r="80" spans="1:14" s="5" customFormat="1" x14ac:dyDescent="0.3">
      <c r="A80" s="53" t="s">
        <v>86</v>
      </c>
      <c r="B80" s="53"/>
      <c r="C80" s="53"/>
      <c r="D80" s="53"/>
      <c r="E80" s="53"/>
      <c r="F80" s="53"/>
      <c r="G80" s="53"/>
      <c r="H80" s="53"/>
      <c r="I80" s="53"/>
      <c r="J80" s="53"/>
      <c r="K80" s="53"/>
      <c r="L80" s="53"/>
    </row>
    <row r="81" spans="1:9" s="35" customFormat="1" ht="14.25" x14ac:dyDescent="0.3">
      <c r="A81" s="34" t="s">
        <v>87</v>
      </c>
      <c r="I81" s="36"/>
    </row>
    <row r="82" spans="1:9" ht="18" customHeight="1" x14ac:dyDescent="0.3">
      <c r="A82" s="53"/>
      <c r="B82" s="53"/>
      <c r="C82" s="53"/>
      <c r="D82" s="53"/>
      <c r="E82" s="53"/>
      <c r="F82" s="53"/>
      <c r="G82" s="53"/>
      <c r="H82" s="53"/>
      <c r="I82" s="53"/>
    </row>
    <row r="83" spans="1:9" x14ac:dyDescent="0.3">
      <c r="A83" s="35"/>
      <c r="B83" s="35"/>
      <c r="C83" s="35"/>
      <c r="D83" s="35"/>
      <c r="E83" s="35"/>
      <c r="F83" s="36"/>
      <c r="G83" s="35"/>
      <c r="H83" s="35"/>
      <c r="I83" s="35"/>
    </row>
    <row r="84" spans="1:9" x14ac:dyDescent="0.3">
      <c r="A84" s="35"/>
      <c r="B84" s="35"/>
      <c r="C84" s="35"/>
      <c r="D84" s="35"/>
      <c r="E84" s="35"/>
      <c r="F84" s="36"/>
      <c r="G84" s="35"/>
      <c r="H84" s="35"/>
      <c r="I84" s="35"/>
    </row>
  </sheetData>
  <protectedRanges>
    <protectedRange password="C9BF" sqref="C1:C79" name="Bereich1"/>
  </protectedRanges>
  <mergeCells count="15">
    <mergeCell ref="A82:I82"/>
    <mergeCell ref="H7:I7"/>
    <mergeCell ref="J7:K7"/>
    <mergeCell ref="A77:L77"/>
    <mergeCell ref="A78:L78"/>
    <mergeCell ref="A79:L79"/>
    <mergeCell ref="A80:L80"/>
    <mergeCell ref="A1:N1"/>
    <mergeCell ref="A2:N2"/>
    <mergeCell ref="A3:N3"/>
    <mergeCell ref="A4:N4"/>
    <mergeCell ref="D5:E6"/>
    <mergeCell ref="F5:G6"/>
    <mergeCell ref="H5:K6"/>
    <mergeCell ref="L5:N6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Filmberufe Gagen ab 01.01.2025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Mindestgagen-Berechnung</dc:title>
  <dc:subject>Gagen Filmberufe</dc:subject>
  <dc:creator>Miklau Rosemarie | WKOE</dc:creator>
  <cp:lastModifiedBy>Schwetz Florian | WKO Inhouse</cp:lastModifiedBy>
  <dcterms:created xsi:type="dcterms:W3CDTF">2025-01-13T11:55:52Z</dcterms:created>
  <dcterms:modified xsi:type="dcterms:W3CDTF">2025-01-14T06:55:43Z</dcterms:modified>
</cp:coreProperties>
</file>