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lauR\AppData\Local\Microsoft\Windows\INetCache\Content.Outlook\AZQS5VJR\"/>
    </mc:Choice>
  </mc:AlternateContent>
  <xr:revisionPtr revIDLastSave="0" documentId="8_{75AD0E38-FB81-445B-88A9-8EA1B27C9678}" xr6:coauthVersionLast="47" xr6:coauthVersionMax="47" xr10:uidLastSave="{00000000-0000-0000-0000-000000000000}"/>
  <bookViews>
    <workbookView xWindow="28680" yWindow="-120" windowWidth="29040" windowHeight="15720" xr2:uid="{35ADB2CF-FD14-40B1-9A29-833844027ED9}"/>
  </bookViews>
  <sheets>
    <sheet name="Tabelle1" sheetId="1" r:id="rId1"/>
  </sheets>
  <definedNames>
    <definedName name="_xlnm.Print_Area" localSheetId="0">Tabelle1!$A$1:$I$78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1" l="1"/>
  <c r="Q73" i="1" s="1"/>
  <c r="F69" i="1"/>
  <c r="O69" i="1" s="1"/>
  <c r="F67" i="1"/>
  <c r="O67" i="1" s="1"/>
  <c r="F64" i="1"/>
  <c r="K64" i="1" s="1"/>
  <c r="L64" i="1" s="1"/>
  <c r="F63" i="1"/>
  <c r="O63" i="1" s="1"/>
  <c r="F62" i="1"/>
  <c r="Q62" i="1" s="1"/>
  <c r="F61" i="1"/>
  <c r="O61" i="1" s="1"/>
  <c r="F60" i="1"/>
  <c r="O60" i="1" s="1"/>
  <c r="F59" i="1"/>
  <c r="O59" i="1" s="1"/>
  <c r="F58" i="1"/>
  <c r="F57" i="1"/>
  <c r="Q57" i="1" s="1"/>
  <c r="F56" i="1"/>
  <c r="K56" i="1" s="1"/>
  <c r="L56" i="1" s="1"/>
  <c r="F55" i="1"/>
  <c r="O55" i="1" s="1"/>
  <c r="F54" i="1"/>
  <c r="Q54" i="1" s="1"/>
  <c r="F53" i="1"/>
  <c r="O53" i="1" s="1"/>
  <c r="F52" i="1"/>
  <c r="O52" i="1" s="1"/>
  <c r="F51" i="1"/>
  <c r="O51" i="1" s="1"/>
  <c r="F38" i="1"/>
  <c r="Q38" i="1" s="1"/>
  <c r="F37" i="1"/>
  <c r="O37" i="1" s="1"/>
  <c r="F36" i="1"/>
  <c r="O36" i="1" s="1"/>
  <c r="F35" i="1"/>
  <c r="F34" i="1"/>
  <c r="O34" i="1" s="1"/>
  <c r="F33" i="1"/>
  <c r="Q33" i="1" s="1"/>
  <c r="F32" i="1"/>
  <c r="P32" i="1" s="1"/>
  <c r="F31" i="1"/>
  <c r="O31" i="1" s="1"/>
  <c r="F30" i="1"/>
  <c r="Q30" i="1" s="1"/>
  <c r="F29" i="1"/>
  <c r="O29" i="1" s="1"/>
  <c r="F12" i="1"/>
  <c r="O12" i="1" s="1"/>
  <c r="F11" i="1"/>
  <c r="O11" i="1" s="1"/>
  <c r="F10" i="1"/>
  <c r="Q10" i="1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10" i="1"/>
  <c r="F72" i="1"/>
  <c r="K72" i="1" s="1"/>
  <c r="L72" i="1" s="1"/>
  <c r="F71" i="1"/>
  <c r="O71" i="1" s="1"/>
  <c r="F66" i="1"/>
  <c r="M66" i="1" s="1"/>
  <c r="N66" i="1" s="1"/>
  <c r="F65" i="1"/>
  <c r="Q65" i="1" s="1"/>
  <c r="F50" i="1"/>
  <c r="O50" i="1" s="1"/>
  <c r="F49" i="1"/>
  <c r="Q49" i="1" s="1"/>
  <c r="F44" i="1"/>
  <c r="O44" i="1" s="1"/>
  <c r="F43" i="1"/>
  <c r="O43" i="1" s="1"/>
  <c r="F42" i="1"/>
  <c r="F41" i="1"/>
  <c r="Q41" i="1" s="1"/>
  <c r="F40" i="1"/>
  <c r="K40" i="1" s="1"/>
  <c r="L40" i="1" s="1"/>
  <c r="F39" i="1"/>
  <c r="O39" i="1" s="1"/>
  <c r="F28" i="1"/>
  <c r="O28" i="1" s="1"/>
  <c r="F27" i="1"/>
  <c r="F22" i="1"/>
  <c r="Q22" i="1" s="1"/>
  <c r="F21" i="1"/>
  <c r="O21" i="1" s="1"/>
  <c r="F20" i="1"/>
  <c r="O20" i="1" s="1"/>
  <c r="F19" i="1"/>
  <c r="O19" i="1" s="1"/>
  <c r="F18" i="1"/>
  <c r="Q18" i="1" s="1"/>
  <c r="F17" i="1"/>
  <c r="P17" i="1" s="1"/>
  <c r="F16" i="1"/>
  <c r="H16" i="1" s="1"/>
  <c r="F15" i="1"/>
  <c r="P15" i="1" s="1"/>
  <c r="F14" i="1"/>
  <c r="Q14" i="1" s="1"/>
  <c r="F13" i="1"/>
  <c r="O13" i="1" s="1"/>
  <c r="F70" i="1"/>
  <c r="Q70" i="1" s="1"/>
  <c r="F68" i="1"/>
  <c r="O68" i="1" s="1"/>
  <c r="F48" i="1"/>
  <c r="K48" i="1" s="1"/>
  <c r="L48" i="1" s="1"/>
  <c r="F47" i="1"/>
  <c r="O47" i="1" s="1"/>
  <c r="F46" i="1"/>
  <c r="Q46" i="1" s="1"/>
  <c r="F45" i="1"/>
  <c r="O45" i="1" s="1"/>
  <c r="F26" i="1"/>
  <c r="H26" i="1" s="1"/>
  <c r="I26" i="1" s="1"/>
  <c r="F25" i="1"/>
  <c r="Q25" i="1" s="1"/>
  <c r="F24" i="1"/>
  <c r="O24" i="1" s="1"/>
  <c r="F23" i="1"/>
  <c r="O23" i="1" s="1"/>
  <c r="F9" i="1"/>
  <c r="P9" i="1" s="1"/>
  <c r="P20" i="1" l="1"/>
  <c r="H52" i="1"/>
  <c r="I52" i="1" s="1"/>
  <c r="M38" i="1"/>
  <c r="N38" i="1" s="1"/>
  <c r="H61" i="1"/>
  <c r="I61" i="1" s="1"/>
  <c r="Q9" i="1"/>
  <c r="K47" i="1"/>
  <c r="L47" i="1" s="1"/>
  <c r="H53" i="1"/>
  <c r="I53" i="1" s="1"/>
  <c r="O26" i="1"/>
  <c r="P21" i="1"/>
  <c r="O32" i="1"/>
  <c r="Q45" i="1"/>
  <c r="G62" i="1"/>
  <c r="H21" i="1"/>
  <c r="I21" i="1" s="1"/>
  <c r="K62" i="1"/>
  <c r="L62" i="1" s="1"/>
  <c r="Q28" i="1"/>
  <c r="G40" i="1"/>
  <c r="M62" i="1"/>
  <c r="N62" i="1" s="1"/>
  <c r="M24" i="1"/>
  <c r="N24" i="1" s="1"/>
  <c r="G61" i="1"/>
  <c r="G31" i="1"/>
  <c r="M61" i="1"/>
  <c r="N61" i="1" s="1"/>
  <c r="P54" i="1"/>
  <c r="O15" i="1"/>
  <c r="H20" i="1"/>
  <c r="I20" i="1" s="1"/>
  <c r="K22" i="1"/>
  <c r="L22" i="1" s="1"/>
  <c r="M33" i="1"/>
  <c r="N33" i="1" s="1"/>
  <c r="M37" i="1"/>
  <c r="N37" i="1" s="1"/>
  <c r="P40" i="1"/>
  <c r="P53" i="1"/>
  <c r="M55" i="1"/>
  <c r="N55" i="1" s="1"/>
  <c r="H60" i="1"/>
  <c r="I60" i="1" s="1"/>
  <c r="P61" i="1"/>
  <c r="G64" i="1"/>
  <c r="P69" i="1"/>
  <c r="K11" i="1"/>
  <c r="L11" i="1" s="1"/>
  <c r="M20" i="1"/>
  <c r="N20" i="1" s="1"/>
  <c r="M22" i="1"/>
  <c r="N22" i="1" s="1"/>
  <c r="G47" i="1"/>
  <c r="Q53" i="1"/>
  <c r="P55" i="1"/>
  <c r="K60" i="1"/>
  <c r="L60" i="1" s="1"/>
  <c r="P64" i="1"/>
  <c r="Q69" i="1"/>
  <c r="Q12" i="1"/>
  <c r="P22" i="1"/>
  <c r="K31" i="1"/>
  <c r="L31" i="1" s="1"/>
  <c r="P38" i="1"/>
  <c r="M47" i="1"/>
  <c r="N47" i="1" s="1"/>
  <c r="K52" i="1"/>
  <c r="L52" i="1" s="1"/>
  <c r="G54" i="1"/>
  <c r="P60" i="1"/>
  <c r="M70" i="1"/>
  <c r="N70" i="1" s="1"/>
  <c r="M60" i="1"/>
  <c r="N60" i="1" s="1"/>
  <c r="O18" i="1"/>
  <c r="M31" i="1"/>
  <c r="N31" i="1" s="1"/>
  <c r="K36" i="1"/>
  <c r="L36" i="1" s="1"/>
  <c r="K54" i="1"/>
  <c r="L54" i="1" s="1"/>
  <c r="M9" i="1"/>
  <c r="N9" i="1" s="1"/>
  <c r="Q13" i="1"/>
  <c r="M21" i="1"/>
  <c r="N21" i="1" s="1"/>
  <c r="M36" i="1"/>
  <c r="N36" i="1" s="1"/>
  <c r="G53" i="1"/>
  <c r="M54" i="1"/>
  <c r="N54" i="1" s="1"/>
  <c r="G71" i="1"/>
  <c r="P24" i="1"/>
  <c r="Q29" i="1"/>
  <c r="K37" i="1"/>
  <c r="L37" i="1" s="1"/>
  <c r="M40" i="1"/>
  <c r="N40" i="1" s="1"/>
  <c r="K53" i="1"/>
  <c r="L53" i="1" s="1"/>
  <c r="G60" i="1"/>
  <c r="K69" i="1"/>
  <c r="L69" i="1" s="1"/>
  <c r="G44" i="1"/>
  <c r="G13" i="1"/>
  <c r="G28" i="1"/>
  <c r="G29" i="1"/>
  <c r="G30" i="1"/>
  <c r="G45" i="1"/>
  <c r="P14" i="1"/>
  <c r="Q17" i="1"/>
  <c r="P23" i="1"/>
  <c r="H9" i="1"/>
  <c r="I9" i="1" s="1"/>
  <c r="P12" i="1"/>
  <c r="P13" i="1"/>
  <c r="K20" i="1"/>
  <c r="L20" i="1" s="1"/>
  <c r="K21" i="1"/>
  <c r="L21" i="1" s="1"/>
  <c r="Q26" i="1"/>
  <c r="P28" i="1"/>
  <c r="P29" i="1"/>
  <c r="H36" i="1"/>
  <c r="I36" i="1" s="1"/>
  <c r="H37" i="1"/>
  <c r="I37" i="1" s="1"/>
  <c r="K38" i="1"/>
  <c r="L38" i="1" s="1"/>
  <c r="P44" i="1"/>
  <c r="P45" i="1"/>
  <c r="P48" i="1"/>
  <c r="G52" i="1"/>
  <c r="K55" i="1"/>
  <c r="L55" i="1" s="1"/>
  <c r="M57" i="1"/>
  <c r="N57" i="1" s="1"/>
  <c r="K61" i="1"/>
  <c r="L61" i="1" s="1"/>
  <c r="K71" i="1"/>
  <c r="L71" i="1" s="1"/>
  <c r="G69" i="1"/>
  <c r="G70" i="1"/>
  <c r="M71" i="1"/>
  <c r="N71" i="1" s="1"/>
  <c r="P62" i="1"/>
  <c r="M64" i="1"/>
  <c r="N64" i="1" s="1"/>
  <c r="G68" i="1"/>
  <c r="H69" i="1"/>
  <c r="I69" i="1" s="1"/>
  <c r="K70" i="1"/>
  <c r="L70" i="1" s="1"/>
  <c r="P71" i="1"/>
  <c r="Q44" i="1"/>
  <c r="G12" i="1"/>
  <c r="G46" i="1"/>
  <c r="H10" i="1"/>
  <c r="I10" i="1" s="1"/>
  <c r="K12" i="1"/>
  <c r="L12" i="1" s="1"/>
  <c r="H13" i="1"/>
  <c r="I13" i="1" s="1"/>
  <c r="K14" i="1"/>
  <c r="L14" i="1" s="1"/>
  <c r="H17" i="1"/>
  <c r="I17" i="1" s="1"/>
  <c r="Q20" i="1"/>
  <c r="Q21" i="1"/>
  <c r="G23" i="1"/>
  <c r="M25" i="1"/>
  <c r="N25" i="1" s="1"/>
  <c r="H28" i="1"/>
  <c r="I28" i="1" s="1"/>
  <c r="H29" i="1"/>
  <c r="I29" i="1" s="1"/>
  <c r="K30" i="1"/>
  <c r="L30" i="1" s="1"/>
  <c r="P31" i="1"/>
  <c r="Q34" i="1"/>
  <c r="P36" i="1"/>
  <c r="P37" i="1"/>
  <c r="G39" i="1"/>
  <c r="K44" i="1"/>
  <c r="L44" i="1" s="1"/>
  <c r="H45" i="1"/>
  <c r="I45" i="1" s="1"/>
  <c r="K46" i="1"/>
  <c r="L46" i="1" s="1"/>
  <c r="P47" i="1"/>
  <c r="M52" i="1"/>
  <c r="N52" i="1" s="1"/>
  <c r="M53" i="1"/>
  <c r="N53" i="1" s="1"/>
  <c r="G56" i="1"/>
  <c r="Q60" i="1"/>
  <c r="Q61" i="1"/>
  <c r="G63" i="1"/>
  <c r="K68" i="1"/>
  <c r="L68" i="1" s="1"/>
  <c r="M69" i="1"/>
  <c r="N69" i="1" s="1"/>
  <c r="G72" i="1"/>
  <c r="G14" i="1"/>
  <c r="H68" i="1"/>
  <c r="I68" i="1" s="1"/>
  <c r="K13" i="1"/>
  <c r="L13" i="1" s="1"/>
  <c r="M14" i="1"/>
  <c r="N14" i="1" s="1"/>
  <c r="K23" i="1"/>
  <c r="L23" i="1" s="1"/>
  <c r="K28" i="1"/>
  <c r="L28" i="1" s="1"/>
  <c r="K29" i="1"/>
  <c r="L29" i="1" s="1"/>
  <c r="M30" i="1"/>
  <c r="N30" i="1" s="1"/>
  <c r="Q36" i="1"/>
  <c r="Q37" i="1"/>
  <c r="K39" i="1"/>
  <c r="L39" i="1" s="1"/>
  <c r="M41" i="1"/>
  <c r="N41" i="1" s="1"/>
  <c r="K45" i="1"/>
  <c r="L45" i="1" s="1"/>
  <c r="M46" i="1"/>
  <c r="N46" i="1" s="1"/>
  <c r="M56" i="1"/>
  <c r="N56" i="1" s="1"/>
  <c r="K63" i="1"/>
  <c r="L63" i="1" s="1"/>
  <c r="M65" i="1"/>
  <c r="N65" i="1" s="1"/>
  <c r="P70" i="1"/>
  <c r="M72" i="1"/>
  <c r="N72" i="1" s="1"/>
  <c r="M49" i="1"/>
  <c r="N49" i="1" s="1"/>
  <c r="H12" i="1"/>
  <c r="I12" i="1" s="1"/>
  <c r="H44" i="1"/>
  <c r="I44" i="1" s="1"/>
  <c r="M12" i="1"/>
  <c r="N12" i="1" s="1"/>
  <c r="M13" i="1"/>
  <c r="N13" i="1" s="1"/>
  <c r="M17" i="1"/>
  <c r="N17" i="1" s="1"/>
  <c r="G20" i="1"/>
  <c r="G21" i="1"/>
  <c r="G22" i="1"/>
  <c r="M23" i="1"/>
  <c r="N23" i="1" s="1"/>
  <c r="M28" i="1"/>
  <c r="N28" i="1" s="1"/>
  <c r="M29" i="1"/>
  <c r="N29" i="1" s="1"/>
  <c r="M39" i="1"/>
  <c r="N39" i="1" s="1"/>
  <c r="M44" i="1"/>
  <c r="N44" i="1" s="1"/>
  <c r="M45" i="1"/>
  <c r="N45" i="1" s="1"/>
  <c r="G48" i="1"/>
  <c r="P52" i="1"/>
  <c r="P56" i="1"/>
  <c r="M63" i="1"/>
  <c r="N63" i="1" s="1"/>
  <c r="P68" i="1"/>
  <c r="P72" i="1"/>
  <c r="P30" i="1"/>
  <c r="G36" i="1"/>
  <c r="G37" i="1"/>
  <c r="G38" i="1"/>
  <c r="P39" i="1"/>
  <c r="P46" i="1"/>
  <c r="M48" i="1"/>
  <c r="N48" i="1" s="1"/>
  <c r="Q52" i="1"/>
  <c r="G55" i="1"/>
  <c r="P63" i="1"/>
  <c r="Q68" i="1"/>
  <c r="K59" i="1"/>
  <c r="L59" i="1" s="1"/>
  <c r="Q59" i="1"/>
  <c r="H59" i="1"/>
  <c r="I59" i="1" s="1"/>
  <c r="P59" i="1"/>
  <c r="G59" i="1"/>
  <c r="M59" i="1"/>
  <c r="N59" i="1" s="1"/>
  <c r="M10" i="1"/>
  <c r="N10" i="1" s="1"/>
  <c r="K10" i="1"/>
  <c r="L10" i="1" s="1"/>
  <c r="P10" i="1"/>
  <c r="G10" i="1"/>
  <c r="K16" i="1"/>
  <c r="L16" i="1" s="1"/>
  <c r="Q16" i="1"/>
  <c r="I16" i="1"/>
  <c r="K35" i="1"/>
  <c r="L35" i="1" s="1"/>
  <c r="Q35" i="1"/>
  <c r="H35" i="1"/>
  <c r="I35" i="1" s="1"/>
  <c r="P35" i="1"/>
  <c r="G35" i="1"/>
  <c r="M35" i="1"/>
  <c r="N35" i="1" s="1"/>
  <c r="M42" i="1"/>
  <c r="N42" i="1" s="1"/>
  <c r="K42" i="1"/>
  <c r="L42" i="1" s="1"/>
  <c r="Q42" i="1"/>
  <c r="H42" i="1"/>
  <c r="I42" i="1" s="1"/>
  <c r="P42" i="1"/>
  <c r="G42" i="1"/>
  <c r="M15" i="1"/>
  <c r="N15" i="1" s="1"/>
  <c r="Q15" i="1"/>
  <c r="H15" i="1"/>
  <c r="I15" i="1" s="1"/>
  <c r="Q19" i="1"/>
  <c r="H19" i="1"/>
  <c r="I19" i="1" s="1"/>
  <c r="P19" i="1"/>
  <c r="G19" i="1"/>
  <c r="M19" i="1"/>
  <c r="N19" i="1" s="1"/>
  <c r="K27" i="1"/>
  <c r="L27" i="1" s="1"/>
  <c r="Q27" i="1"/>
  <c r="H27" i="1"/>
  <c r="I27" i="1" s="1"/>
  <c r="P27" i="1"/>
  <c r="G27" i="1"/>
  <c r="M27" i="1"/>
  <c r="N27" i="1" s="1"/>
  <c r="M50" i="1"/>
  <c r="N50" i="1" s="1"/>
  <c r="K50" i="1"/>
  <c r="L50" i="1" s="1"/>
  <c r="Q50" i="1"/>
  <c r="H50" i="1"/>
  <c r="I50" i="1" s="1"/>
  <c r="P50" i="1"/>
  <c r="G50" i="1"/>
  <c r="O10" i="1"/>
  <c r="G15" i="1"/>
  <c r="M16" i="1"/>
  <c r="N16" i="1" s="1"/>
  <c r="K19" i="1"/>
  <c r="L19" i="1" s="1"/>
  <c r="K32" i="1"/>
  <c r="L32" i="1" s="1"/>
  <c r="Q32" i="1"/>
  <c r="H32" i="1"/>
  <c r="I32" i="1" s="1"/>
  <c r="O42" i="1"/>
  <c r="M58" i="1"/>
  <c r="N58" i="1" s="1"/>
  <c r="K58" i="1"/>
  <c r="L58" i="1" s="1"/>
  <c r="Q58" i="1"/>
  <c r="H58" i="1"/>
  <c r="I58" i="1" s="1"/>
  <c r="P58" i="1"/>
  <c r="G58" i="1"/>
  <c r="G16" i="1"/>
  <c r="O16" i="1"/>
  <c r="M18" i="1"/>
  <c r="N18" i="1" s="1"/>
  <c r="K18" i="1"/>
  <c r="L18" i="1" s="1"/>
  <c r="P18" i="1"/>
  <c r="G18" i="1"/>
  <c r="G32" i="1"/>
  <c r="M34" i="1"/>
  <c r="N34" i="1" s="1"/>
  <c r="K34" i="1"/>
  <c r="L34" i="1" s="1"/>
  <c r="P34" i="1"/>
  <c r="G34" i="1"/>
  <c r="O35" i="1"/>
  <c r="K43" i="1"/>
  <c r="L43" i="1" s="1"/>
  <c r="Q43" i="1"/>
  <c r="H43" i="1"/>
  <c r="I43" i="1" s="1"/>
  <c r="P43" i="1"/>
  <c r="G43" i="1"/>
  <c r="M43" i="1"/>
  <c r="N43" i="1" s="1"/>
  <c r="K24" i="1"/>
  <c r="L24" i="1" s="1"/>
  <c r="Q24" i="1"/>
  <c r="H24" i="1"/>
  <c r="I24" i="1" s="1"/>
  <c r="Q11" i="1"/>
  <c r="H11" i="1"/>
  <c r="I11" i="1" s="1"/>
  <c r="P11" i="1"/>
  <c r="G11" i="1"/>
  <c r="M11" i="1"/>
  <c r="N11" i="1" s="1"/>
  <c r="K15" i="1"/>
  <c r="L15" i="1" s="1"/>
  <c r="P16" i="1"/>
  <c r="H18" i="1"/>
  <c r="I18" i="1" s="1"/>
  <c r="G24" i="1"/>
  <c r="M26" i="1"/>
  <c r="N26" i="1" s="1"/>
  <c r="K26" i="1"/>
  <c r="L26" i="1" s="1"/>
  <c r="P26" i="1"/>
  <c r="G26" i="1"/>
  <c r="O27" i="1"/>
  <c r="M32" i="1"/>
  <c r="N32" i="1" s="1"/>
  <c r="H34" i="1"/>
  <c r="I34" i="1" s="1"/>
  <c r="K51" i="1"/>
  <c r="L51" i="1" s="1"/>
  <c r="Q51" i="1"/>
  <c r="H51" i="1"/>
  <c r="I51" i="1" s="1"/>
  <c r="P51" i="1"/>
  <c r="G51" i="1"/>
  <c r="M51" i="1"/>
  <c r="N51" i="1" s="1"/>
  <c r="O58" i="1"/>
  <c r="K67" i="1"/>
  <c r="L67" i="1" s="1"/>
  <c r="Q67" i="1"/>
  <c r="H67" i="1"/>
  <c r="I67" i="1" s="1"/>
  <c r="P67" i="1"/>
  <c r="G67" i="1"/>
  <c r="M67" i="1"/>
  <c r="N67" i="1" s="1"/>
  <c r="O66" i="1"/>
  <c r="K9" i="1"/>
  <c r="L9" i="1" s="1"/>
  <c r="K17" i="1"/>
  <c r="L17" i="1" s="1"/>
  <c r="H23" i="1"/>
  <c r="I23" i="1" s="1"/>
  <c r="Q23" i="1"/>
  <c r="K25" i="1"/>
  <c r="L25" i="1" s="1"/>
  <c r="H31" i="1"/>
  <c r="I31" i="1" s="1"/>
  <c r="Q31" i="1"/>
  <c r="K33" i="1"/>
  <c r="L33" i="1" s="1"/>
  <c r="H39" i="1"/>
  <c r="I39" i="1" s="1"/>
  <c r="Q39" i="1"/>
  <c r="K41" i="1"/>
  <c r="L41" i="1" s="1"/>
  <c r="H47" i="1"/>
  <c r="I47" i="1" s="1"/>
  <c r="Q47" i="1"/>
  <c r="K49" i="1"/>
  <c r="L49" i="1" s="1"/>
  <c r="H55" i="1"/>
  <c r="I55" i="1" s="1"/>
  <c r="Q55" i="1"/>
  <c r="K57" i="1"/>
  <c r="L57" i="1" s="1"/>
  <c r="H63" i="1"/>
  <c r="I63" i="1" s="1"/>
  <c r="Q63" i="1"/>
  <c r="K65" i="1"/>
  <c r="L65" i="1" s="1"/>
  <c r="G66" i="1"/>
  <c r="P66" i="1"/>
  <c r="H71" i="1"/>
  <c r="I71" i="1" s="1"/>
  <c r="Q71" i="1"/>
  <c r="K73" i="1"/>
  <c r="L73" i="1" s="1"/>
  <c r="O40" i="1"/>
  <c r="O48" i="1"/>
  <c r="O56" i="1"/>
  <c r="O64" i="1"/>
  <c r="H66" i="1"/>
  <c r="I66" i="1" s="1"/>
  <c r="Q66" i="1"/>
  <c r="O72" i="1"/>
  <c r="M73" i="1"/>
  <c r="N73" i="1" s="1"/>
  <c r="O14" i="1"/>
  <c r="O22" i="1"/>
  <c r="O30" i="1"/>
  <c r="O38" i="1"/>
  <c r="H40" i="1"/>
  <c r="I40" i="1" s="1"/>
  <c r="Q40" i="1"/>
  <c r="O46" i="1"/>
  <c r="H48" i="1"/>
  <c r="I48" i="1" s="1"/>
  <c r="Q48" i="1"/>
  <c r="O54" i="1"/>
  <c r="H56" i="1"/>
  <c r="I56" i="1" s="1"/>
  <c r="Q56" i="1"/>
  <c r="O62" i="1"/>
  <c r="H64" i="1"/>
  <c r="I64" i="1" s="1"/>
  <c r="Q64" i="1"/>
  <c r="K66" i="1"/>
  <c r="L66" i="1" s="1"/>
  <c r="M68" i="1"/>
  <c r="N68" i="1" s="1"/>
  <c r="O70" i="1"/>
  <c r="H72" i="1"/>
  <c r="I72" i="1" s="1"/>
  <c r="Q72" i="1"/>
  <c r="O9" i="1"/>
  <c r="O17" i="1"/>
  <c r="O25" i="1"/>
  <c r="O33" i="1"/>
  <c r="O41" i="1"/>
  <c r="O49" i="1"/>
  <c r="O57" i="1"/>
  <c r="O65" i="1"/>
  <c r="O73" i="1"/>
  <c r="G9" i="1"/>
  <c r="H14" i="1"/>
  <c r="I14" i="1" s="1"/>
  <c r="G17" i="1"/>
  <c r="H22" i="1"/>
  <c r="I22" i="1" s="1"/>
  <c r="G25" i="1"/>
  <c r="P25" i="1"/>
  <c r="H30" i="1"/>
  <c r="I30" i="1" s="1"/>
  <c r="G33" i="1"/>
  <c r="P33" i="1"/>
  <c r="H38" i="1"/>
  <c r="I38" i="1" s="1"/>
  <c r="G41" i="1"/>
  <c r="P41" i="1"/>
  <c r="H46" i="1"/>
  <c r="I46" i="1" s="1"/>
  <c r="G49" i="1"/>
  <c r="P49" i="1"/>
  <c r="H54" i="1"/>
  <c r="I54" i="1" s="1"/>
  <c r="G57" i="1"/>
  <c r="P57" i="1"/>
  <c r="H62" i="1"/>
  <c r="I62" i="1" s="1"/>
  <c r="G65" i="1"/>
  <c r="P65" i="1"/>
  <c r="H70" i="1"/>
  <c r="I70" i="1" s="1"/>
  <c r="G73" i="1"/>
  <c r="P73" i="1"/>
  <c r="H25" i="1"/>
  <c r="I25" i="1" s="1"/>
  <c r="H33" i="1"/>
  <c r="I33" i="1" s="1"/>
  <c r="H41" i="1"/>
  <c r="I41" i="1" s="1"/>
  <c r="H49" i="1"/>
  <c r="I49" i="1" s="1"/>
  <c r="H57" i="1"/>
  <c r="I57" i="1" s="1"/>
  <c r="H65" i="1"/>
  <c r="I65" i="1" s="1"/>
  <c r="H73" i="1"/>
  <c r="I73" i="1" s="1"/>
</calcChain>
</file>

<file path=xl/sharedStrings.xml><?xml version="1.0" encoding="utf-8"?>
<sst xmlns="http://schemas.openxmlformats.org/spreadsheetml/2006/main" count="103" uniqueCount="89">
  <si>
    <t>Wochengage</t>
  </si>
  <si>
    <t>Wochenpauschalgage § 7</t>
  </si>
  <si>
    <t xml:space="preserve">Tagesgage </t>
  </si>
  <si>
    <t xml:space="preserve">Monatsgage </t>
  </si>
  <si>
    <t>tatsächliche</t>
  </si>
  <si>
    <t>40 Stunden</t>
  </si>
  <si>
    <t>60 Stunden</t>
  </si>
  <si>
    <t>(1/4 d. Wochengage)</t>
  </si>
  <si>
    <t>(1/5 d. Wochengage)</t>
  </si>
  <si>
    <t>1. Arbeitsjahr</t>
  </si>
  <si>
    <t>2. Arbeitsjahr</t>
  </si>
  <si>
    <t>ab 3. Arbeitsjahr</t>
  </si>
  <si>
    <t>inkl. SZ/UEL</t>
  </si>
  <si>
    <t>8 Stunden</t>
  </si>
  <si>
    <t>WG mal 4,33</t>
  </si>
  <si>
    <t>reduziert um</t>
  </si>
  <si>
    <t>Regie (freie Vereinbarung)</t>
  </si>
  <si>
    <t>Regieassistenz</t>
  </si>
  <si>
    <t>2.  Aufnahmeleitung  (Set Aufnahmeleitung)</t>
  </si>
  <si>
    <t>Musikaufnahmeleitung</t>
  </si>
  <si>
    <t>TV-Producer (freie Vereinbarung)</t>
  </si>
  <si>
    <t>Filmgeschäftsführung</t>
  </si>
  <si>
    <t>Produktionsassistenz</t>
  </si>
  <si>
    <t>Continuity/Script (Script Supervisor)</t>
  </si>
  <si>
    <t>Synchronregie</t>
  </si>
  <si>
    <t>Kamera im Verbund</t>
  </si>
  <si>
    <t>1.  Kameraassistenz</t>
  </si>
  <si>
    <t>2.  Kameraassistenz</t>
  </si>
  <si>
    <t>Schwenker (Operator)</t>
  </si>
  <si>
    <t>Teamassistenz (ENG  Team)</t>
  </si>
  <si>
    <t>Produktionskoordination</t>
  </si>
  <si>
    <t>Postproduktionskoordination</t>
  </si>
  <si>
    <t>Digital Image Technican (DIT)</t>
  </si>
  <si>
    <t>Data Wrangler</t>
  </si>
  <si>
    <t>Editor (Schnitt)</t>
  </si>
  <si>
    <t>Schnittassistenz</t>
  </si>
  <si>
    <t>Tonschnitt</t>
  </si>
  <si>
    <t>Sound Design</t>
  </si>
  <si>
    <t>Außenrequisite</t>
  </si>
  <si>
    <t>Innenrequisite</t>
  </si>
  <si>
    <t>Kostümbild</t>
  </si>
  <si>
    <t>Kostümbildassistenz</t>
  </si>
  <si>
    <t>Garderobe</t>
  </si>
  <si>
    <t>Maskenbild, Frisur</t>
  </si>
  <si>
    <t>Garderobe-, Maskenbild- und Requisitehilfe</t>
  </si>
  <si>
    <t>Originaltonmeister:in I</t>
  </si>
  <si>
    <t>Originaltonmeister:in II</t>
  </si>
  <si>
    <t>Tonassistenz, Videotechnik,  Primärtontechnik</t>
  </si>
  <si>
    <t>Filmarchitektur (Szenenbild)</t>
  </si>
  <si>
    <t>Filmarchitektassistenz (Szenenbildassistenz)</t>
  </si>
  <si>
    <t>Bühnenmeister, Oberbeleuchter</t>
  </si>
  <si>
    <t>Bühne, Licht</t>
  </si>
  <si>
    <t>Produktionsfahrer</t>
  </si>
  <si>
    <t>Filmaushilfskraft</t>
  </si>
  <si>
    <t>Werkstattprojekt (§ 19 KV)</t>
  </si>
  <si>
    <t>Motivaufnahmeleitung</t>
  </si>
  <si>
    <t>Motivaufnahmeleitung Assi</t>
  </si>
  <si>
    <t>Setassistenz</t>
  </si>
  <si>
    <t>2. Regieassistenz</t>
  </si>
  <si>
    <t>Mischtonmeister:in</t>
  </si>
  <si>
    <t>2. Tonassistenz</t>
  </si>
  <si>
    <t>Requisitenfahrer:in</t>
  </si>
  <si>
    <t>Set Requisite Assistenz</t>
  </si>
  <si>
    <t>Set Kostüm Assistenz</t>
  </si>
  <si>
    <t>Junior Maskenbild</t>
  </si>
  <si>
    <t>Best Boy/Girl</t>
  </si>
  <si>
    <t>Jungbeleuchter:in</t>
  </si>
  <si>
    <t>1. Kamerabühne</t>
  </si>
  <si>
    <t>2. Kamerabühne</t>
  </si>
  <si>
    <t>Kamerabühne Helfer:in</t>
  </si>
  <si>
    <r>
      <t xml:space="preserve">Herstellungsleitung I </t>
    </r>
    <r>
      <rPr>
        <vertAlign val="superscript"/>
        <sz val="12"/>
        <rFont val="Arial"/>
        <family val="2"/>
      </rPr>
      <t>1)</t>
    </r>
  </si>
  <si>
    <r>
      <t xml:space="preserve">Herstellungsleitung II </t>
    </r>
    <r>
      <rPr>
        <vertAlign val="superscript"/>
        <sz val="12"/>
        <rFont val="Arial"/>
        <family val="2"/>
      </rPr>
      <t>2)</t>
    </r>
  </si>
  <si>
    <r>
      <t xml:space="preserve">Produktionsleitung </t>
    </r>
    <r>
      <rPr>
        <vertAlign val="superscript"/>
        <sz val="12"/>
        <rFont val="Arial"/>
        <family val="2"/>
      </rPr>
      <t>1)</t>
    </r>
  </si>
  <si>
    <r>
      <t xml:space="preserve">Produktionsleitung </t>
    </r>
    <r>
      <rPr>
        <vertAlign val="superscript"/>
        <sz val="12"/>
        <rFont val="Arial"/>
        <family val="2"/>
      </rPr>
      <t>2)</t>
    </r>
  </si>
  <si>
    <r>
      <t xml:space="preserve">1.  Aufnahmeleitung </t>
    </r>
    <r>
      <rPr>
        <vertAlign val="superscript"/>
        <sz val="12"/>
        <rFont val="Arial"/>
        <family val="2"/>
      </rPr>
      <t>1)</t>
    </r>
  </si>
  <si>
    <r>
      <t>1.  Aufnahmeleitung</t>
    </r>
    <r>
      <rPr>
        <vertAlign val="superscript"/>
        <sz val="12"/>
        <rFont val="Arial"/>
        <family val="2"/>
      </rPr>
      <t xml:space="preserve"> 2)</t>
    </r>
  </si>
  <si>
    <r>
      <t xml:space="preserve">Kamera I </t>
    </r>
    <r>
      <rPr>
        <vertAlign val="superscript"/>
        <sz val="12"/>
        <rFont val="Arial"/>
        <family val="2"/>
      </rPr>
      <t>1)</t>
    </r>
  </si>
  <si>
    <r>
      <t xml:space="preserve">Kamera II </t>
    </r>
    <r>
      <rPr>
        <vertAlign val="superscript"/>
        <sz val="12"/>
        <rFont val="Arial"/>
        <family val="2"/>
      </rPr>
      <t>2)</t>
    </r>
  </si>
  <si>
    <r>
      <t xml:space="preserve">Kamera III </t>
    </r>
    <r>
      <rPr>
        <vertAlign val="superscript"/>
        <sz val="12"/>
        <rFont val="Arial"/>
        <family val="2"/>
      </rPr>
      <t>3)</t>
    </r>
  </si>
  <si>
    <r>
      <t>Chefmaskenbildner:in</t>
    </r>
    <r>
      <rPr>
        <vertAlign val="superscript"/>
        <sz val="12"/>
        <rFont val="Arial"/>
        <family val="2"/>
      </rPr>
      <t>5)</t>
    </r>
  </si>
  <si>
    <r>
      <t xml:space="preserve">Medienfachkraft </t>
    </r>
    <r>
      <rPr>
        <vertAlign val="superscript"/>
        <sz val="12"/>
        <rFont val="Arial"/>
        <family val="2"/>
      </rPr>
      <t>4)</t>
    </r>
  </si>
  <si>
    <r>
      <rPr>
        <vertAlign val="superscript"/>
        <sz val="11"/>
        <rFont val="Arial"/>
        <family val="2"/>
      </rPr>
      <t>1)</t>
    </r>
    <r>
      <rPr>
        <sz val="11"/>
        <rFont val="Arial"/>
        <family val="2"/>
      </rPr>
      <t xml:space="preserve">  Fiktionale Filme für die Verwertung im Kino, Fernsehen und Kino -und fernsehähnliche fiktionale Filme für die Verwertung Online sowie Werbefilme</t>
    </r>
  </si>
  <si>
    <r>
      <rPr>
        <vertAlign val="superscript"/>
        <sz val="11"/>
        <rFont val="Arial"/>
        <family val="2"/>
      </rPr>
      <t xml:space="preserve">2)  </t>
    </r>
    <r>
      <rPr>
        <sz val="11"/>
        <rFont val="Arial"/>
        <family val="2"/>
      </rPr>
      <t>Dokumentarfilme und Dokumentationen für die Verwertung im Kino, Fernsehen und non-linear (VOD), ENG Team</t>
    </r>
  </si>
  <si>
    <r>
      <rPr>
        <vertAlign val="superscript"/>
        <sz val="11"/>
        <rFont val="Arial"/>
        <family val="2"/>
      </rPr>
      <t>3)</t>
    </r>
    <r>
      <rPr>
        <sz val="11"/>
        <rFont val="Arial"/>
        <family val="2"/>
      </rPr>
      <t xml:space="preserve">  Wirtschafts-, Image- und Bildungsfilme</t>
    </r>
  </si>
  <si>
    <r>
      <rPr>
        <vertAlign val="superscript"/>
        <sz val="11"/>
        <rFont val="Arial"/>
        <family val="2"/>
      </rPr>
      <t xml:space="preserve">4) </t>
    </r>
    <r>
      <rPr>
        <sz val="11"/>
        <rFont val="Arial"/>
        <family val="2"/>
      </rPr>
      <t xml:space="preserve"> Nur bei Wirtschafts-, Image- und Bildungsfilmen</t>
    </r>
  </si>
  <si>
    <r>
      <rPr>
        <vertAlign val="superscript"/>
        <sz val="11"/>
        <rFont val="Arial"/>
        <family val="2"/>
      </rPr>
      <t xml:space="preserve">5)  </t>
    </r>
    <r>
      <rPr>
        <sz val="11"/>
        <color indexed="8"/>
        <rFont val="Arial"/>
        <family val="2"/>
      </rPr>
      <t>Voraussetzung für die Einreihung in diese Verwendungsgruppe ist eine mindestens 8-jährige einschlägige Berufspraxis</t>
    </r>
  </si>
  <si>
    <t>Mindestgagentarife in EURO wirksam ab 1. Jänner 2027</t>
  </si>
  <si>
    <t>ab 1.1.27</t>
  </si>
  <si>
    <t>ab 1.7.25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</si>
</sst>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Trebuchet MS"/>
      <family val="2"/>
    </font>
    <font>
      <b/>
      <sz val="14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perscript"/>
      <sz val="12"/>
      <name val="Arial"/>
      <family val="2"/>
    </font>
    <font>
      <vertAlign val="superscript"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vertical="center"/>
      <protection locked="0"/>
    </xf>
    <xf numFmtId="4" fontId="3" fillId="0" borderId="1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 applyProtection="1">
      <alignment vertic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0" borderId="9" xfId="0" applyNumberFormat="1" applyFont="1" applyBorder="1" applyAlignment="1">
      <alignment horizontal="right" vertical="center" indent="1"/>
    </xf>
    <xf numFmtId="4" fontId="2" fillId="0" borderId="10" xfId="0" applyNumberFormat="1" applyFont="1" applyBorder="1" applyAlignment="1" applyProtection="1">
      <alignment vertic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center" vertical="top"/>
      <protection locked="0"/>
    </xf>
    <xf numFmtId="4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2" fillId="0" borderId="9" xfId="1" applyFont="1" applyBorder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9" fillId="0" borderId="5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10" fontId="2" fillId="0" borderId="8" xfId="0" applyNumberFormat="1" applyFont="1" applyBorder="1" applyAlignment="1" applyProtection="1">
      <alignment horizontal="right" vertical="center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" fontId="2" fillId="3" borderId="10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top"/>
      <protection locked="0"/>
    </xf>
    <xf numFmtId="4" fontId="2" fillId="0" borderId="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</cellXfs>
  <cellStyles count="2">
    <cellStyle name="Standard" xfId="0" builtinId="0"/>
    <cellStyle name="Standard 2" xfId="1" xr:uid="{95171C42-3E55-4997-8439-1B31C76D1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3661-110B-4216-9980-C54B10EC1288}">
  <sheetPr>
    <pageSetUpPr fitToPage="1"/>
  </sheetPr>
  <dimension ref="A1:Q81"/>
  <sheetViews>
    <sheetView showGridLines="0" tabSelected="1" zoomScale="70" zoomScaleNormal="70" workbookViewId="0">
      <selection activeCell="F30" sqref="F30"/>
    </sheetView>
  </sheetViews>
  <sheetFormatPr baseColWidth="10" defaultRowHeight="13.5" x14ac:dyDescent="0.35"/>
  <cols>
    <col min="1" max="1" width="51" bestFit="1" customWidth="1"/>
    <col min="2" max="2" width="20.69921875" customWidth="1"/>
    <col min="3" max="4" width="20.69921875" hidden="1" customWidth="1"/>
    <col min="5" max="5" width="20.69921875" style="49" hidden="1" customWidth="1"/>
    <col min="6" max="9" width="20.69921875" customWidth="1"/>
    <col min="10" max="10" width="7" customWidth="1"/>
    <col min="11" max="17" width="20.69921875" customWidth="1"/>
    <col min="260" max="260" width="51" bestFit="1" customWidth="1"/>
    <col min="261" max="261" width="12.296875" bestFit="1" customWidth="1"/>
    <col min="262" max="262" width="15.296875" bestFit="1" customWidth="1"/>
    <col min="263" max="264" width="12.296875" bestFit="1" customWidth="1"/>
    <col min="265" max="265" width="14.8984375" customWidth="1"/>
    <col min="266" max="266" width="15.09765625" customWidth="1"/>
    <col min="271" max="272" width="12.296875" bestFit="1" customWidth="1"/>
    <col min="273" max="273" width="14.296875" customWidth="1"/>
    <col min="516" max="516" width="51" bestFit="1" customWidth="1"/>
    <col min="517" max="517" width="12.296875" bestFit="1" customWidth="1"/>
    <col min="518" max="518" width="15.296875" bestFit="1" customWidth="1"/>
    <col min="519" max="520" width="12.296875" bestFit="1" customWidth="1"/>
    <col min="521" max="521" width="14.8984375" customWidth="1"/>
    <col min="522" max="522" width="15.09765625" customWidth="1"/>
    <col min="527" max="528" width="12.296875" bestFit="1" customWidth="1"/>
    <col min="529" max="529" width="14.296875" customWidth="1"/>
    <col min="772" max="772" width="51" bestFit="1" customWidth="1"/>
    <col min="773" max="773" width="12.296875" bestFit="1" customWidth="1"/>
    <col min="774" max="774" width="15.296875" bestFit="1" customWidth="1"/>
    <col min="775" max="776" width="12.296875" bestFit="1" customWidth="1"/>
    <col min="777" max="777" width="14.8984375" customWidth="1"/>
    <col min="778" max="778" width="15.09765625" customWidth="1"/>
    <col min="783" max="784" width="12.296875" bestFit="1" customWidth="1"/>
    <col min="785" max="785" width="14.296875" customWidth="1"/>
    <col min="1028" max="1028" width="51" bestFit="1" customWidth="1"/>
    <col min="1029" max="1029" width="12.296875" bestFit="1" customWidth="1"/>
    <col min="1030" max="1030" width="15.296875" bestFit="1" customWidth="1"/>
    <col min="1031" max="1032" width="12.296875" bestFit="1" customWidth="1"/>
    <col min="1033" max="1033" width="14.8984375" customWidth="1"/>
    <col min="1034" max="1034" width="15.09765625" customWidth="1"/>
    <col min="1039" max="1040" width="12.296875" bestFit="1" customWidth="1"/>
    <col min="1041" max="1041" width="14.296875" customWidth="1"/>
    <col min="1284" max="1284" width="51" bestFit="1" customWidth="1"/>
    <col min="1285" max="1285" width="12.296875" bestFit="1" customWidth="1"/>
    <col min="1286" max="1286" width="15.296875" bestFit="1" customWidth="1"/>
    <col min="1287" max="1288" width="12.296875" bestFit="1" customWidth="1"/>
    <col min="1289" max="1289" width="14.8984375" customWidth="1"/>
    <col min="1290" max="1290" width="15.09765625" customWidth="1"/>
    <col min="1295" max="1296" width="12.296875" bestFit="1" customWidth="1"/>
    <col min="1297" max="1297" width="14.296875" customWidth="1"/>
    <col min="1540" max="1540" width="51" bestFit="1" customWidth="1"/>
    <col min="1541" max="1541" width="12.296875" bestFit="1" customWidth="1"/>
    <col min="1542" max="1542" width="15.296875" bestFit="1" customWidth="1"/>
    <col min="1543" max="1544" width="12.296875" bestFit="1" customWidth="1"/>
    <col min="1545" max="1545" width="14.8984375" customWidth="1"/>
    <col min="1546" max="1546" width="15.09765625" customWidth="1"/>
    <col min="1551" max="1552" width="12.296875" bestFit="1" customWidth="1"/>
    <col min="1553" max="1553" width="14.296875" customWidth="1"/>
    <col min="1796" max="1796" width="51" bestFit="1" customWidth="1"/>
    <col min="1797" max="1797" width="12.296875" bestFit="1" customWidth="1"/>
    <col min="1798" max="1798" width="15.296875" bestFit="1" customWidth="1"/>
    <col min="1799" max="1800" width="12.296875" bestFit="1" customWidth="1"/>
    <col min="1801" max="1801" width="14.8984375" customWidth="1"/>
    <col min="1802" max="1802" width="15.09765625" customWidth="1"/>
    <col min="1807" max="1808" width="12.296875" bestFit="1" customWidth="1"/>
    <col min="1809" max="1809" width="14.296875" customWidth="1"/>
    <col min="2052" max="2052" width="51" bestFit="1" customWidth="1"/>
    <col min="2053" max="2053" width="12.296875" bestFit="1" customWidth="1"/>
    <col min="2054" max="2054" width="15.296875" bestFit="1" customWidth="1"/>
    <col min="2055" max="2056" width="12.296875" bestFit="1" customWidth="1"/>
    <col min="2057" max="2057" width="14.8984375" customWidth="1"/>
    <col min="2058" max="2058" width="15.09765625" customWidth="1"/>
    <col min="2063" max="2064" width="12.296875" bestFit="1" customWidth="1"/>
    <col min="2065" max="2065" width="14.296875" customWidth="1"/>
    <col min="2308" max="2308" width="51" bestFit="1" customWidth="1"/>
    <col min="2309" max="2309" width="12.296875" bestFit="1" customWidth="1"/>
    <col min="2310" max="2310" width="15.296875" bestFit="1" customWidth="1"/>
    <col min="2311" max="2312" width="12.296875" bestFit="1" customWidth="1"/>
    <col min="2313" max="2313" width="14.8984375" customWidth="1"/>
    <col min="2314" max="2314" width="15.09765625" customWidth="1"/>
    <col min="2319" max="2320" width="12.296875" bestFit="1" customWidth="1"/>
    <col min="2321" max="2321" width="14.296875" customWidth="1"/>
    <col min="2564" max="2564" width="51" bestFit="1" customWidth="1"/>
    <col min="2565" max="2565" width="12.296875" bestFit="1" customWidth="1"/>
    <col min="2566" max="2566" width="15.296875" bestFit="1" customWidth="1"/>
    <col min="2567" max="2568" width="12.296875" bestFit="1" customWidth="1"/>
    <col min="2569" max="2569" width="14.8984375" customWidth="1"/>
    <col min="2570" max="2570" width="15.09765625" customWidth="1"/>
    <col min="2575" max="2576" width="12.296875" bestFit="1" customWidth="1"/>
    <col min="2577" max="2577" width="14.296875" customWidth="1"/>
    <col min="2820" max="2820" width="51" bestFit="1" customWidth="1"/>
    <col min="2821" max="2821" width="12.296875" bestFit="1" customWidth="1"/>
    <col min="2822" max="2822" width="15.296875" bestFit="1" customWidth="1"/>
    <col min="2823" max="2824" width="12.296875" bestFit="1" customWidth="1"/>
    <col min="2825" max="2825" width="14.8984375" customWidth="1"/>
    <col min="2826" max="2826" width="15.09765625" customWidth="1"/>
    <col min="2831" max="2832" width="12.296875" bestFit="1" customWidth="1"/>
    <col min="2833" max="2833" width="14.296875" customWidth="1"/>
    <col min="3076" max="3076" width="51" bestFit="1" customWidth="1"/>
    <col min="3077" max="3077" width="12.296875" bestFit="1" customWidth="1"/>
    <col min="3078" max="3078" width="15.296875" bestFit="1" customWidth="1"/>
    <col min="3079" max="3080" width="12.296875" bestFit="1" customWidth="1"/>
    <col min="3081" max="3081" width="14.8984375" customWidth="1"/>
    <col min="3082" max="3082" width="15.09765625" customWidth="1"/>
    <col min="3087" max="3088" width="12.296875" bestFit="1" customWidth="1"/>
    <col min="3089" max="3089" width="14.296875" customWidth="1"/>
    <col min="3332" max="3332" width="51" bestFit="1" customWidth="1"/>
    <col min="3333" max="3333" width="12.296875" bestFit="1" customWidth="1"/>
    <col min="3334" max="3334" width="15.296875" bestFit="1" customWidth="1"/>
    <col min="3335" max="3336" width="12.296875" bestFit="1" customWidth="1"/>
    <col min="3337" max="3337" width="14.8984375" customWidth="1"/>
    <col min="3338" max="3338" width="15.09765625" customWidth="1"/>
    <col min="3343" max="3344" width="12.296875" bestFit="1" customWidth="1"/>
    <col min="3345" max="3345" width="14.296875" customWidth="1"/>
    <col min="3588" max="3588" width="51" bestFit="1" customWidth="1"/>
    <col min="3589" max="3589" width="12.296875" bestFit="1" customWidth="1"/>
    <col min="3590" max="3590" width="15.296875" bestFit="1" customWidth="1"/>
    <col min="3591" max="3592" width="12.296875" bestFit="1" customWidth="1"/>
    <col min="3593" max="3593" width="14.8984375" customWidth="1"/>
    <col min="3594" max="3594" width="15.09765625" customWidth="1"/>
    <col min="3599" max="3600" width="12.296875" bestFit="1" customWidth="1"/>
    <col min="3601" max="3601" width="14.296875" customWidth="1"/>
    <col min="3844" max="3844" width="51" bestFit="1" customWidth="1"/>
    <col min="3845" max="3845" width="12.296875" bestFit="1" customWidth="1"/>
    <col min="3846" max="3846" width="15.296875" bestFit="1" customWidth="1"/>
    <col min="3847" max="3848" width="12.296875" bestFit="1" customWidth="1"/>
    <col min="3849" max="3849" width="14.8984375" customWidth="1"/>
    <col min="3850" max="3850" width="15.09765625" customWidth="1"/>
    <col min="3855" max="3856" width="12.296875" bestFit="1" customWidth="1"/>
    <col min="3857" max="3857" width="14.296875" customWidth="1"/>
    <col min="4100" max="4100" width="51" bestFit="1" customWidth="1"/>
    <col min="4101" max="4101" width="12.296875" bestFit="1" customWidth="1"/>
    <col min="4102" max="4102" width="15.296875" bestFit="1" customWidth="1"/>
    <col min="4103" max="4104" width="12.296875" bestFit="1" customWidth="1"/>
    <col min="4105" max="4105" width="14.8984375" customWidth="1"/>
    <col min="4106" max="4106" width="15.09765625" customWidth="1"/>
    <col min="4111" max="4112" width="12.296875" bestFit="1" customWidth="1"/>
    <col min="4113" max="4113" width="14.296875" customWidth="1"/>
    <col min="4356" max="4356" width="51" bestFit="1" customWidth="1"/>
    <col min="4357" max="4357" width="12.296875" bestFit="1" customWidth="1"/>
    <col min="4358" max="4358" width="15.296875" bestFit="1" customWidth="1"/>
    <col min="4359" max="4360" width="12.296875" bestFit="1" customWidth="1"/>
    <col min="4361" max="4361" width="14.8984375" customWidth="1"/>
    <col min="4362" max="4362" width="15.09765625" customWidth="1"/>
    <col min="4367" max="4368" width="12.296875" bestFit="1" customWidth="1"/>
    <col min="4369" max="4369" width="14.296875" customWidth="1"/>
    <col min="4612" max="4612" width="51" bestFit="1" customWidth="1"/>
    <col min="4613" max="4613" width="12.296875" bestFit="1" customWidth="1"/>
    <col min="4614" max="4614" width="15.296875" bestFit="1" customWidth="1"/>
    <col min="4615" max="4616" width="12.296875" bestFit="1" customWidth="1"/>
    <col min="4617" max="4617" width="14.8984375" customWidth="1"/>
    <col min="4618" max="4618" width="15.09765625" customWidth="1"/>
    <col min="4623" max="4624" width="12.296875" bestFit="1" customWidth="1"/>
    <col min="4625" max="4625" width="14.296875" customWidth="1"/>
    <col min="4868" max="4868" width="51" bestFit="1" customWidth="1"/>
    <col min="4869" max="4869" width="12.296875" bestFit="1" customWidth="1"/>
    <col min="4870" max="4870" width="15.296875" bestFit="1" customWidth="1"/>
    <col min="4871" max="4872" width="12.296875" bestFit="1" customWidth="1"/>
    <col min="4873" max="4873" width="14.8984375" customWidth="1"/>
    <col min="4874" max="4874" width="15.09765625" customWidth="1"/>
    <col min="4879" max="4880" width="12.296875" bestFit="1" customWidth="1"/>
    <col min="4881" max="4881" width="14.296875" customWidth="1"/>
    <col min="5124" max="5124" width="51" bestFit="1" customWidth="1"/>
    <col min="5125" max="5125" width="12.296875" bestFit="1" customWidth="1"/>
    <col min="5126" max="5126" width="15.296875" bestFit="1" customWidth="1"/>
    <col min="5127" max="5128" width="12.296875" bestFit="1" customWidth="1"/>
    <col min="5129" max="5129" width="14.8984375" customWidth="1"/>
    <col min="5130" max="5130" width="15.09765625" customWidth="1"/>
    <col min="5135" max="5136" width="12.296875" bestFit="1" customWidth="1"/>
    <col min="5137" max="5137" width="14.296875" customWidth="1"/>
    <col min="5380" max="5380" width="51" bestFit="1" customWidth="1"/>
    <col min="5381" max="5381" width="12.296875" bestFit="1" customWidth="1"/>
    <col min="5382" max="5382" width="15.296875" bestFit="1" customWidth="1"/>
    <col min="5383" max="5384" width="12.296875" bestFit="1" customWidth="1"/>
    <col min="5385" max="5385" width="14.8984375" customWidth="1"/>
    <col min="5386" max="5386" width="15.09765625" customWidth="1"/>
    <col min="5391" max="5392" width="12.296875" bestFit="1" customWidth="1"/>
    <col min="5393" max="5393" width="14.296875" customWidth="1"/>
    <col min="5636" max="5636" width="51" bestFit="1" customWidth="1"/>
    <col min="5637" max="5637" width="12.296875" bestFit="1" customWidth="1"/>
    <col min="5638" max="5638" width="15.296875" bestFit="1" customWidth="1"/>
    <col min="5639" max="5640" width="12.296875" bestFit="1" customWidth="1"/>
    <col min="5641" max="5641" width="14.8984375" customWidth="1"/>
    <col min="5642" max="5642" width="15.09765625" customWidth="1"/>
    <col min="5647" max="5648" width="12.296875" bestFit="1" customWidth="1"/>
    <col min="5649" max="5649" width="14.296875" customWidth="1"/>
    <col min="5892" max="5892" width="51" bestFit="1" customWidth="1"/>
    <col min="5893" max="5893" width="12.296875" bestFit="1" customWidth="1"/>
    <col min="5894" max="5894" width="15.296875" bestFit="1" customWidth="1"/>
    <col min="5895" max="5896" width="12.296875" bestFit="1" customWidth="1"/>
    <col min="5897" max="5897" width="14.8984375" customWidth="1"/>
    <col min="5898" max="5898" width="15.09765625" customWidth="1"/>
    <col min="5903" max="5904" width="12.296875" bestFit="1" customWidth="1"/>
    <col min="5905" max="5905" width="14.296875" customWidth="1"/>
    <col min="6148" max="6148" width="51" bestFit="1" customWidth="1"/>
    <col min="6149" max="6149" width="12.296875" bestFit="1" customWidth="1"/>
    <col min="6150" max="6150" width="15.296875" bestFit="1" customWidth="1"/>
    <col min="6151" max="6152" width="12.296875" bestFit="1" customWidth="1"/>
    <col min="6153" max="6153" width="14.8984375" customWidth="1"/>
    <col min="6154" max="6154" width="15.09765625" customWidth="1"/>
    <col min="6159" max="6160" width="12.296875" bestFit="1" customWidth="1"/>
    <col min="6161" max="6161" width="14.296875" customWidth="1"/>
    <col min="6404" max="6404" width="51" bestFit="1" customWidth="1"/>
    <col min="6405" max="6405" width="12.296875" bestFit="1" customWidth="1"/>
    <col min="6406" max="6406" width="15.296875" bestFit="1" customWidth="1"/>
    <col min="6407" max="6408" width="12.296875" bestFit="1" customWidth="1"/>
    <col min="6409" max="6409" width="14.8984375" customWidth="1"/>
    <col min="6410" max="6410" width="15.09765625" customWidth="1"/>
    <col min="6415" max="6416" width="12.296875" bestFit="1" customWidth="1"/>
    <col min="6417" max="6417" width="14.296875" customWidth="1"/>
    <col min="6660" max="6660" width="51" bestFit="1" customWidth="1"/>
    <col min="6661" max="6661" width="12.296875" bestFit="1" customWidth="1"/>
    <col min="6662" max="6662" width="15.296875" bestFit="1" customWidth="1"/>
    <col min="6663" max="6664" width="12.296875" bestFit="1" customWidth="1"/>
    <col min="6665" max="6665" width="14.8984375" customWidth="1"/>
    <col min="6666" max="6666" width="15.09765625" customWidth="1"/>
    <col min="6671" max="6672" width="12.296875" bestFit="1" customWidth="1"/>
    <col min="6673" max="6673" width="14.296875" customWidth="1"/>
    <col min="6916" max="6916" width="51" bestFit="1" customWidth="1"/>
    <col min="6917" max="6917" width="12.296875" bestFit="1" customWidth="1"/>
    <col min="6918" max="6918" width="15.296875" bestFit="1" customWidth="1"/>
    <col min="6919" max="6920" width="12.296875" bestFit="1" customWidth="1"/>
    <col min="6921" max="6921" width="14.8984375" customWidth="1"/>
    <col min="6922" max="6922" width="15.09765625" customWidth="1"/>
    <col min="6927" max="6928" width="12.296875" bestFit="1" customWidth="1"/>
    <col min="6929" max="6929" width="14.296875" customWidth="1"/>
    <col min="7172" max="7172" width="51" bestFit="1" customWidth="1"/>
    <col min="7173" max="7173" width="12.296875" bestFit="1" customWidth="1"/>
    <col min="7174" max="7174" width="15.296875" bestFit="1" customWidth="1"/>
    <col min="7175" max="7176" width="12.296875" bestFit="1" customWidth="1"/>
    <col min="7177" max="7177" width="14.8984375" customWidth="1"/>
    <col min="7178" max="7178" width="15.09765625" customWidth="1"/>
    <col min="7183" max="7184" width="12.296875" bestFit="1" customWidth="1"/>
    <col min="7185" max="7185" width="14.296875" customWidth="1"/>
    <col min="7428" max="7428" width="51" bestFit="1" customWidth="1"/>
    <col min="7429" max="7429" width="12.296875" bestFit="1" customWidth="1"/>
    <col min="7430" max="7430" width="15.296875" bestFit="1" customWidth="1"/>
    <col min="7431" max="7432" width="12.296875" bestFit="1" customWidth="1"/>
    <col min="7433" max="7433" width="14.8984375" customWidth="1"/>
    <col min="7434" max="7434" width="15.09765625" customWidth="1"/>
    <col min="7439" max="7440" width="12.296875" bestFit="1" customWidth="1"/>
    <col min="7441" max="7441" width="14.296875" customWidth="1"/>
    <col min="7684" max="7684" width="51" bestFit="1" customWidth="1"/>
    <col min="7685" max="7685" width="12.296875" bestFit="1" customWidth="1"/>
    <col min="7686" max="7686" width="15.296875" bestFit="1" customWidth="1"/>
    <col min="7687" max="7688" width="12.296875" bestFit="1" customWidth="1"/>
    <col min="7689" max="7689" width="14.8984375" customWidth="1"/>
    <col min="7690" max="7690" width="15.09765625" customWidth="1"/>
    <col min="7695" max="7696" width="12.296875" bestFit="1" customWidth="1"/>
    <col min="7697" max="7697" width="14.296875" customWidth="1"/>
    <col min="7940" max="7940" width="51" bestFit="1" customWidth="1"/>
    <col min="7941" max="7941" width="12.296875" bestFit="1" customWidth="1"/>
    <col min="7942" max="7942" width="15.296875" bestFit="1" customWidth="1"/>
    <col min="7943" max="7944" width="12.296875" bestFit="1" customWidth="1"/>
    <col min="7945" max="7945" width="14.8984375" customWidth="1"/>
    <col min="7946" max="7946" width="15.09765625" customWidth="1"/>
    <col min="7951" max="7952" width="12.296875" bestFit="1" customWidth="1"/>
    <col min="7953" max="7953" width="14.296875" customWidth="1"/>
    <col min="8196" max="8196" width="51" bestFit="1" customWidth="1"/>
    <col min="8197" max="8197" width="12.296875" bestFit="1" customWidth="1"/>
    <col min="8198" max="8198" width="15.296875" bestFit="1" customWidth="1"/>
    <col min="8199" max="8200" width="12.296875" bestFit="1" customWidth="1"/>
    <col min="8201" max="8201" width="14.8984375" customWidth="1"/>
    <col min="8202" max="8202" width="15.09765625" customWidth="1"/>
    <col min="8207" max="8208" width="12.296875" bestFit="1" customWidth="1"/>
    <col min="8209" max="8209" width="14.296875" customWidth="1"/>
    <col min="8452" max="8452" width="51" bestFit="1" customWidth="1"/>
    <col min="8453" max="8453" width="12.296875" bestFit="1" customWidth="1"/>
    <col min="8454" max="8454" width="15.296875" bestFit="1" customWidth="1"/>
    <col min="8455" max="8456" width="12.296875" bestFit="1" customWidth="1"/>
    <col min="8457" max="8457" width="14.8984375" customWidth="1"/>
    <col min="8458" max="8458" width="15.09765625" customWidth="1"/>
    <col min="8463" max="8464" width="12.296875" bestFit="1" customWidth="1"/>
    <col min="8465" max="8465" width="14.296875" customWidth="1"/>
    <col min="8708" max="8708" width="51" bestFit="1" customWidth="1"/>
    <col min="8709" max="8709" width="12.296875" bestFit="1" customWidth="1"/>
    <col min="8710" max="8710" width="15.296875" bestFit="1" customWidth="1"/>
    <col min="8711" max="8712" width="12.296875" bestFit="1" customWidth="1"/>
    <col min="8713" max="8713" width="14.8984375" customWidth="1"/>
    <col min="8714" max="8714" width="15.09765625" customWidth="1"/>
    <col min="8719" max="8720" width="12.296875" bestFit="1" customWidth="1"/>
    <col min="8721" max="8721" width="14.296875" customWidth="1"/>
    <col min="8964" max="8964" width="51" bestFit="1" customWidth="1"/>
    <col min="8965" max="8965" width="12.296875" bestFit="1" customWidth="1"/>
    <col min="8966" max="8966" width="15.296875" bestFit="1" customWidth="1"/>
    <col min="8967" max="8968" width="12.296875" bestFit="1" customWidth="1"/>
    <col min="8969" max="8969" width="14.8984375" customWidth="1"/>
    <col min="8970" max="8970" width="15.09765625" customWidth="1"/>
    <col min="8975" max="8976" width="12.296875" bestFit="1" customWidth="1"/>
    <col min="8977" max="8977" width="14.296875" customWidth="1"/>
    <col min="9220" max="9220" width="51" bestFit="1" customWidth="1"/>
    <col min="9221" max="9221" width="12.296875" bestFit="1" customWidth="1"/>
    <col min="9222" max="9222" width="15.296875" bestFit="1" customWidth="1"/>
    <col min="9223" max="9224" width="12.296875" bestFit="1" customWidth="1"/>
    <col min="9225" max="9225" width="14.8984375" customWidth="1"/>
    <col min="9226" max="9226" width="15.09765625" customWidth="1"/>
    <col min="9231" max="9232" width="12.296875" bestFit="1" customWidth="1"/>
    <col min="9233" max="9233" width="14.296875" customWidth="1"/>
    <col min="9476" max="9476" width="51" bestFit="1" customWidth="1"/>
    <col min="9477" max="9477" width="12.296875" bestFit="1" customWidth="1"/>
    <col min="9478" max="9478" width="15.296875" bestFit="1" customWidth="1"/>
    <col min="9479" max="9480" width="12.296875" bestFit="1" customWidth="1"/>
    <col min="9481" max="9481" width="14.8984375" customWidth="1"/>
    <col min="9482" max="9482" width="15.09765625" customWidth="1"/>
    <col min="9487" max="9488" width="12.296875" bestFit="1" customWidth="1"/>
    <col min="9489" max="9489" width="14.296875" customWidth="1"/>
    <col min="9732" max="9732" width="51" bestFit="1" customWidth="1"/>
    <col min="9733" max="9733" width="12.296875" bestFit="1" customWidth="1"/>
    <col min="9734" max="9734" width="15.296875" bestFit="1" customWidth="1"/>
    <col min="9735" max="9736" width="12.296875" bestFit="1" customWidth="1"/>
    <col min="9737" max="9737" width="14.8984375" customWidth="1"/>
    <col min="9738" max="9738" width="15.09765625" customWidth="1"/>
    <col min="9743" max="9744" width="12.296875" bestFit="1" customWidth="1"/>
    <col min="9745" max="9745" width="14.296875" customWidth="1"/>
    <col min="9988" max="9988" width="51" bestFit="1" customWidth="1"/>
    <col min="9989" max="9989" width="12.296875" bestFit="1" customWidth="1"/>
    <col min="9990" max="9990" width="15.296875" bestFit="1" customWidth="1"/>
    <col min="9991" max="9992" width="12.296875" bestFit="1" customWidth="1"/>
    <col min="9993" max="9993" width="14.8984375" customWidth="1"/>
    <col min="9994" max="9994" width="15.09765625" customWidth="1"/>
    <col min="9999" max="10000" width="12.296875" bestFit="1" customWidth="1"/>
    <col min="10001" max="10001" width="14.296875" customWidth="1"/>
    <col min="10244" max="10244" width="51" bestFit="1" customWidth="1"/>
    <col min="10245" max="10245" width="12.296875" bestFit="1" customWidth="1"/>
    <col min="10246" max="10246" width="15.296875" bestFit="1" customWidth="1"/>
    <col min="10247" max="10248" width="12.296875" bestFit="1" customWidth="1"/>
    <col min="10249" max="10249" width="14.8984375" customWidth="1"/>
    <col min="10250" max="10250" width="15.09765625" customWidth="1"/>
    <col min="10255" max="10256" width="12.296875" bestFit="1" customWidth="1"/>
    <col min="10257" max="10257" width="14.296875" customWidth="1"/>
    <col min="10500" max="10500" width="51" bestFit="1" customWidth="1"/>
    <col min="10501" max="10501" width="12.296875" bestFit="1" customWidth="1"/>
    <col min="10502" max="10502" width="15.296875" bestFit="1" customWidth="1"/>
    <col min="10503" max="10504" width="12.296875" bestFit="1" customWidth="1"/>
    <col min="10505" max="10505" width="14.8984375" customWidth="1"/>
    <col min="10506" max="10506" width="15.09765625" customWidth="1"/>
    <col min="10511" max="10512" width="12.296875" bestFit="1" customWidth="1"/>
    <col min="10513" max="10513" width="14.296875" customWidth="1"/>
    <col min="10756" max="10756" width="51" bestFit="1" customWidth="1"/>
    <col min="10757" max="10757" width="12.296875" bestFit="1" customWidth="1"/>
    <col min="10758" max="10758" width="15.296875" bestFit="1" customWidth="1"/>
    <col min="10759" max="10760" width="12.296875" bestFit="1" customWidth="1"/>
    <col min="10761" max="10761" width="14.8984375" customWidth="1"/>
    <col min="10762" max="10762" width="15.09765625" customWidth="1"/>
    <col min="10767" max="10768" width="12.296875" bestFit="1" customWidth="1"/>
    <col min="10769" max="10769" width="14.296875" customWidth="1"/>
    <col min="11012" max="11012" width="51" bestFit="1" customWidth="1"/>
    <col min="11013" max="11013" width="12.296875" bestFit="1" customWidth="1"/>
    <col min="11014" max="11014" width="15.296875" bestFit="1" customWidth="1"/>
    <col min="11015" max="11016" width="12.296875" bestFit="1" customWidth="1"/>
    <col min="11017" max="11017" width="14.8984375" customWidth="1"/>
    <col min="11018" max="11018" width="15.09765625" customWidth="1"/>
    <col min="11023" max="11024" width="12.296875" bestFit="1" customWidth="1"/>
    <col min="11025" max="11025" width="14.296875" customWidth="1"/>
    <col min="11268" max="11268" width="51" bestFit="1" customWidth="1"/>
    <col min="11269" max="11269" width="12.296875" bestFit="1" customWidth="1"/>
    <col min="11270" max="11270" width="15.296875" bestFit="1" customWidth="1"/>
    <col min="11271" max="11272" width="12.296875" bestFit="1" customWidth="1"/>
    <col min="11273" max="11273" width="14.8984375" customWidth="1"/>
    <col min="11274" max="11274" width="15.09765625" customWidth="1"/>
    <col min="11279" max="11280" width="12.296875" bestFit="1" customWidth="1"/>
    <col min="11281" max="11281" width="14.296875" customWidth="1"/>
    <col min="11524" max="11524" width="51" bestFit="1" customWidth="1"/>
    <col min="11525" max="11525" width="12.296875" bestFit="1" customWidth="1"/>
    <col min="11526" max="11526" width="15.296875" bestFit="1" customWidth="1"/>
    <col min="11527" max="11528" width="12.296875" bestFit="1" customWidth="1"/>
    <col min="11529" max="11529" width="14.8984375" customWidth="1"/>
    <col min="11530" max="11530" width="15.09765625" customWidth="1"/>
    <col min="11535" max="11536" width="12.296875" bestFit="1" customWidth="1"/>
    <col min="11537" max="11537" width="14.296875" customWidth="1"/>
    <col min="11780" max="11780" width="51" bestFit="1" customWidth="1"/>
    <col min="11781" max="11781" width="12.296875" bestFit="1" customWidth="1"/>
    <col min="11782" max="11782" width="15.296875" bestFit="1" customWidth="1"/>
    <col min="11783" max="11784" width="12.296875" bestFit="1" customWidth="1"/>
    <col min="11785" max="11785" width="14.8984375" customWidth="1"/>
    <col min="11786" max="11786" width="15.09765625" customWidth="1"/>
    <col min="11791" max="11792" width="12.296875" bestFit="1" customWidth="1"/>
    <col min="11793" max="11793" width="14.296875" customWidth="1"/>
    <col min="12036" max="12036" width="51" bestFit="1" customWidth="1"/>
    <col min="12037" max="12037" width="12.296875" bestFit="1" customWidth="1"/>
    <col min="12038" max="12038" width="15.296875" bestFit="1" customWidth="1"/>
    <col min="12039" max="12040" width="12.296875" bestFit="1" customWidth="1"/>
    <col min="12041" max="12041" width="14.8984375" customWidth="1"/>
    <col min="12042" max="12042" width="15.09765625" customWidth="1"/>
    <col min="12047" max="12048" width="12.296875" bestFit="1" customWidth="1"/>
    <col min="12049" max="12049" width="14.296875" customWidth="1"/>
    <col min="12292" max="12292" width="51" bestFit="1" customWidth="1"/>
    <col min="12293" max="12293" width="12.296875" bestFit="1" customWidth="1"/>
    <col min="12294" max="12294" width="15.296875" bestFit="1" customWidth="1"/>
    <col min="12295" max="12296" width="12.296875" bestFit="1" customWidth="1"/>
    <col min="12297" max="12297" width="14.8984375" customWidth="1"/>
    <col min="12298" max="12298" width="15.09765625" customWidth="1"/>
    <col min="12303" max="12304" width="12.296875" bestFit="1" customWidth="1"/>
    <col min="12305" max="12305" width="14.296875" customWidth="1"/>
    <col min="12548" max="12548" width="51" bestFit="1" customWidth="1"/>
    <col min="12549" max="12549" width="12.296875" bestFit="1" customWidth="1"/>
    <col min="12550" max="12550" width="15.296875" bestFit="1" customWidth="1"/>
    <col min="12551" max="12552" width="12.296875" bestFit="1" customWidth="1"/>
    <col min="12553" max="12553" width="14.8984375" customWidth="1"/>
    <col min="12554" max="12554" width="15.09765625" customWidth="1"/>
    <col min="12559" max="12560" width="12.296875" bestFit="1" customWidth="1"/>
    <col min="12561" max="12561" width="14.296875" customWidth="1"/>
    <col min="12804" max="12804" width="51" bestFit="1" customWidth="1"/>
    <col min="12805" max="12805" width="12.296875" bestFit="1" customWidth="1"/>
    <col min="12806" max="12806" width="15.296875" bestFit="1" customWidth="1"/>
    <col min="12807" max="12808" width="12.296875" bestFit="1" customWidth="1"/>
    <col min="12809" max="12809" width="14.8984375" customWidth="1"/>
    <col min="12810" max="12810" width="15.09765625" customWidth="1"/>
    <col min="12815" max="12816" width="12.296875" bestFit="1" customWidth="1"/>
    <col min="12817" max="12817" width="14.296875" customWidth="1"/>
    <col min="13060" max="13060" width="51" bestFit="1" customWidth="1"/>
    <col min="13061" max="13061" width="12.296875" bestFit="1" customWidth="1"/>
    <col min="13062" max="13062" width="15.296875" bestFit="1" customWidth="1"/>
    <col min="13063" max="13064" width="12.296875" bestFit="1" customWidth="1"/>
    <col min="13065" max="13065" width="14.8984375" customWidth="1"/>
    <col min="13066" max="13066" width="15.09765625" customWidth="1"/>
    <col min="13071" max="13072" width="12.296875" bestFit="1" customWidth="1"/>
    <col min="13073" max="13073" width="14.296875" customWidth="1"/>
    <col min="13316" max="13316" width="51" bestFit="1" customWidth="1"/>
    <col min="13317" max="13317" width="12.296875" bestFit="1" customWidth="1"/>
    <col min="13318" max="13318" width="15.296875" bestFit="1" customWidth="1"/>
    <col min="13319" max="13320" width="12.296875" bestFit="1" customWidth="1"/>
    <col min="13321" max="13321" width="14.8984375" customWidth="1"/>
    <col min="13322" max="13322" width="15.09765625" customWidth="1"/>
    <col min="13327" max="13328" width="12.296875" bestFit="1" customWidth="1"/>
    <col min="13329" max="13329" width="14.296875" customWidth="1"/>
    <col min="13572" max="13572" width="51" bestFit="1" customWidth="1"/>
    <col min="13573" max="13573" width="12.296875" bestFit="1" customWidth="1"/>
    <col min="13574" max="13574" width="15.296875" bestFit="1" customWidth="1"/>
    <col min="13575" max="13576" width="12.296875" bestFit="1" customWidth="1"/>
    <col min="13577" max="13577" width="14.8984375" customWidth="1"/>
    <col min="13578" max="13578" width="15.09765625" customWidth="1"/>
    <col min="13583" max="13584" width="12.296875" bestFit="1" customWidth="1"/>
    <col min="13585" max="13585" width="14.296875" customWidth="1"/>
    <col min="13828" max="13828" width="51" bestFit="1" customWidth="1"/>
    <col min="13829" max="13829" width="12.296875" bestFit="1" customWidth="1"/>
    <col min="13830" max="13830" width="15.296875" bestFit="1" customWidth="1"/>
    <col min="13831" max="13832" width="12.296875" bestFit="1" customWidth="1"/>
    <col min="13833" max="13833" width="14.8984375" customWidth="1"/>
    <col min="13834" max="13834" width="15.09765625" customWidth="1"/>
    <col min="13839" max="13840" width="12.296875" bestFit="1" customWidth="1"/>
    <col min="13841" max="13841" width="14.296875" customWidth="1"/>
    <col min="14084" max="14084" width="51" bestFit="1" customWidth="1"/>
    <col min="14085" max="14085" width="12.296875" bestFit="1" customWidth="1"/>
    <col min="14086" max="14086" width="15.296875" bestFit="1" customWidth="1"/>
    <col min="14087" max="14088" width="12.296875" bestFit="1" customWidth="1"/>
    <col min="14089" max="14089" width="14.8984375" customWidth="1"/>
    <col min="14090" max="14090" width="15.09765625" customWidth="1"/>
    <col min="14095" max="14096" width="12.296875" bestFit="1" customWidth="1"/>
    <col min="14097" max="14097" width="14.296875" customWidth="1"/>
    <col min="14340" max="14340" width="51" bestFit="1" customWidth="1"/>
    <col min="14341" max="14341" width="12.296875" bestFit="1" customWidth="1"/>
    <col min="14342" max="14342" width="15.296875" bestFit="1" customWidth="1"/>
    <col min="14343" max="14344" width="12.296875" bestFit="1" customWidth="1"/>
    <col min="14345" max="14345" width="14.8984375" customWidth="1"/>
    <col min="14346" max="14346" width="15.09765625" customWidth="1"/>
    <col min="14351" max="14352" width="12.296875" bestFit="1" customWidth="1"/>
    <col min="14353" max="14353" width="14.296875" customWidth="1"/>
    <col min="14596" max="14596" width="51" bestFit="1" customWidth="1"/>
    <col min="14597" max="14597" width="12.296875" bestFit="1" customWidth="1"/>
    <col min="14598" max="14598" width="15.296875" bestFit="1" customWidth="1"/>
    <col min="14599" max="14600" width="12.296875" bestFit="1" customWidth="1"/>
    <col min="14601" max="14601" width="14.8984375" customWidth="1"/>
    <col min="14602" max="14602" width="15.09765625" customWidth="1"/>
    <col min="14607" max="14608" width="12.296875" bestFit="1" customWidth="1"/>
    <col min="14609" max="14609" width="14.296875" customWidth="1"/>
    <col min="14852" max="14852" width="51" bestFit="1" customWidth="1"/>
    <col min="14853" max="14853" width="12.296875" bestFit="1" customWidth="1"/>
    <col min="14854" max="14854" width="15.296875" bestFit="1" customWidth="1"/>
    <col min="14855" max="14856" width="12.296875" bestFit="1" customWidth="1"/>
    <col min="14857" max="14857" width="14.8984375" customWidth="1"/>
    <col min="14858" max="14858" width="15.09765625" customWidth="1"/>
    <col min="14863" max="14864" width="12.296875" bestFit="1" customWidth="1"/>
    <col min="14865" max="14865" width="14.296875" customWidth="1"/>
    <col min="15108" max="15108" width="51" bestFit="1" customWidth="1"/>
    <col min="15109" max="15109" width="12.296875" bestFit="1" customWidth="1"/>
    <col min="15110" max="15110" width="15.296875" bestFit="1" customWidth="1"/>
    <col min="15111" max="15112" width="12.296875" bestFit="1" customWidth="1"/>
    <col min="15113" max="15113" width="14.8984375" customWidth="1"/>
    <col min="15114" max="15114" width="15.09765625" customWidth="1"/>
    <col min="15119" max="15120" width="12.296875" bestFit="1" customWidth="1"/>
    <col min="15121" max="15121" width="14.296875" customWidth="1"/>
    <col min="15364" max="15364" width="51" bestFit="1" customWidth="1"/>
    <col min="15365" max="15365" width="12.296875" bestFit="1" customWidth="1"/>
    <col min="15366" max="15366" width="15.296875" bestFit="1" customWidth="1"/>
    <col min="15367" max="15368" width="12.296875" bestFit="1" customWidth="1"/>
    <col min="15369" max="15369" width="14.8984375" customWidth="1"/>
    <col min="15370" max="15370" width="15.09765625" customWidth="1"/>
    <col min="15375" max="15376" width="12.296875" bestFit="1" customWidth="1"/>
    <col min="15377" max="15377" width="14.296875" customWidth="1"/>
    <col min="15620" max="15620" width="51" bestFit="1" customWidth="1"/>
    <col min="15621" max="15621" width="12.296875" bestFit="1" customWidth="1"/>
    <col min="15622" max="15622" width="15.296875" bestFit="1" customWidth="1"/>
    <col min="15623" max="15624" width="12.296875" bestFit="1" customWidth="1"/>
    <col min="15625" max="15625" width="14.8984375" customWidth="1"/>
    <col min="15626" max="15626" width="15.09765625" customWidth="1"/>
    <col min="15631" max="15632" width="12.296875" bestFit="1" customWidth="1"/>
    <col min="15633" max="15633" width="14.296875" customWidth="1"/>
    <col min="15876" max="15876" width="51" bestFit="1" customWidth="1"/>
    <col min="15877" max="15877" width="12.296875" bestFit="1" customWidth="1"/>
    <col min="15878" max="15878" width="15.296875" bestFit="1" customWidth="1"/>
    <col min="15879" max="15880" width="12.296875" bestFit="1" customWidth="1"/>
    <col min="15881" max="15881" width="14.8984375" customWidth="1"/>
    <col min="15882" max="15882" width="15.09765625" customWidth="1"/>
    <col min="15887" max="15888" width="12.296875" bestFit="1" customWidth="1"/>
    <col min="15889" max="15889" width="14.296875" customWidth="1"/>
    <col min="16132" max="16132" width="51" bestFit="1" customWidth="1"/>
    <col min="16133" max="16133" width="12.296875" bestFit="1" customWidth="1"/>
    <col min="16134" max="16134" width="15.296875" bestFit="1" customWidth="1"/>
    <col min="16135" max="16136" width="12.296875" bestFit="1" customWidth="1"/>
    <col min="16137" max="16137" width="14.8984375" customWidth="1"/>
    <col min="16138" max="16138" width="15.09765625" customWidth="1"/>
    <col min="16143" max="16144" width="12.296875" bestFit="1" customWidth="1"/>
    <col min="16145" max="16145" width="14.296875" customWidth="1"/>
  </cols>
  <sheetData>
    <row r="1" spans="1:17" ht="18" x14ac:dyDescent="0.35">
      <c r="A1" s="60" t="s">
        <v>86</v>
      </c>
      <c r="B1" s="60"/>
      <c r="C1" s="60"/>
      <c r="D1" s="60"/>
      <c r="E1" s="60"/>
      <c r="F1" s="60"/>
      <c r="G1" s="60"/>
      <c r="H1" s="60"/>
      <c r="I1" s="60"/>
      <c r="J1" s="20"/>
      <c r="K1" s="60" t="s">
        <v>86</v>
      </c>
      <c r="L1" s="62"/>
      <c r="M1" s="62"/>
      <c r="N1" s="62"/>
      <c r="O1" s="62"/>
      <c r="P1" s="62"/>
      <c r="Q1" s="62"/>
    </row>
    <row r="2" spans="1:17" ht="15.5" x14ac:dyDescent="0.35">
      <c r="A2" s="1"/>
      <c r="B2" s="1"/>
      <c r="C2" s="1"/>
      <c r="D2" s="1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5" x14ac:dyDescent="0.35">
      <c r="A3" s="51"/>
      <c r="B3" s="52"/>
      <c r="C3" s="52"/>
      <c r="D3" s="53"/>
      <c r="E3" s="54"/>
      <c r="F3" s="63" t="s">
        <v>0</v>
      </c>
      <c r="G3" s="64"/>
      <c r="H3" s="58" t="s">
        <v>1</v>
      </c>
      <c r="I3" s="59"/>
      <c r="J3" s="55"/>
      <c r="K3" s="58" t="s">
        <v>2</v>
      </c>
      <c r="L3" s="61"/>
      <c r="M3" s="61"/>
      <c r="N3" s="59"/>
      <c r="O3" s="58" t="s">
        <v>3</v>
      </c>
      <c r="P3" s="61"/>
      <c r="Q3" s="59"/>
    </row>
    <row r="4" spans="1:17" ht="15.5" x14ac:dyDescent="0.35">
      <c r="A4" s="56"/>
      <c r="B4" s="1"/>
      <c r="C4" s="1"/>
      <c r="D4" s="2"/>
      <c r="E4" s="41"/>
      <c r="F4" s="15"/>
      <c r="G4" s="16"/>
      <c r="H4" s="17"/>
      <c r="I4" s="19"/>
      <c r="J4" s="18"/>
      <c r="K4" s="17"/>
      <c r="L4" s="18"/>
      <c r="M4" s="18"/>
      <c r="N4" s="19"/>
      <c r="O4" s="17"/>
      <c r="P4" s="18"/>
      <c r="Q4" s="19"/>
    </row>
    <row r="5" spans="1:17" ht="15.5" x14ac:dyDescent="0.35">
      <c r="A5" s="56"/>
      <c r="B5" s="1"/>
      <c r="C5" s="1"/>
      <c r="D5" s="3" t="s">
        <v>4</v>
      </c>
      <c r="E5" s="42"/>
      <c r="F5" s="37" t="s">
        <v>5</v>
      </c>
      <c r="G5" s="37" t="s">
        <v>5</v>
      </c>
      <c r="H5" s="38" t="s">
        <v>6</v>
      </c>
      <c r="I5" s="40" t="s">
        <v>6</v>
      </c>
      <c r="J5" s="21"/>
      <c r="K5" s="28" t="s">
        <v>7</v>
      </c>
      <c r="L5" s="29" t="s">
        <v>13</v>
      </c>
      <c r="M5" s="28" t="s">
        <v>8</v>
      </c>
      <c r="N5" s="29" t="s">
        <v>13</v>
      </c>
      <c r="O5" s="30" t="s">
        <v>9</v>
      </c>
      <c r="P5" s="30" t="s">
        <v>10</v>
      </c>
      <c r="Q5" s="30" t="s">
        <v>11</v>
      </c>
    </row>
    <row r="6" spans="1:17" ht="15.5" x14ac:dyDescent="0.35">
      <c r="A6" s="56"/>
      <c r="B6" s="1"/>
      <c r="C6" s="1"/>
      <c r="D6" s="3" t="s">
        <v>0</v>
      </c>
      <c r="E6" s="42"/>
      <c r="F6" s="38"/>
      <c r="G6" s="38" t="s">
        <v>12</v>
      </c>
      <c r="H6" s="38"/>
      <c r="I6" s="38" t="s">
        <v>12</v>
      </c>
      <c r="J6" s="4"/>
      <c r="K6" s="29" t="s">
        <v>13</v>
      </c>
      <c r="L6" s="29" t="s">
        <v>12</v>
      </c>
      <c r="M6" s="29" t="s">
        <v>13</v>
      </c>
      <c r="N6" s="29" t="s">
        <v>12</v>
      </c>
      <c r="O6" s="31" t="s">
        <v>14</v>
      </c>
      <c r="P6" s="31" t="s">
        <v>14</v>
      </c>
      <c r="Q6" s="31" t="s">
        <v>14</v>
      </c>
    </row>
    <row r="7" spans="1:17" ht="15.5" x14ac:dyDescent="0.35">
      <c r="A7" s="56"/>
      <c r="B7" s="1"/>
      <c r="C7" s="1"/>
      <c r="D7" s="2"/>
      <c r="E7" s="42"/>
      <c r="F7" s="38"/>
      <c r="G7" s="38"/>
      <c r="H7" s="38"/>
      <c r="I7" s="38"/>
      <c r="J7" s="4"/>
      <c r="K7" s="32"/>
      <c r="L7" s="29"/>
      <c r="M7" s="33"/>
      <c r="N7" s="29"/>
      <c r="O7" s="34" t="s">
        <v>15</v>
      </c>
      <c r="P7" s="34" t="s">
        <v>15</v>
      </c>
      <c r="Q7" s="34" t="s">
        <v>15</v>
      </c>
    </row>
    <row r="8" spans="1:17" ht="15.5" x14ac:dyDescent="0.35">
      <c r="A8" s="56"/>
      <c r="B8" s="1"/>
      <c r="C8" s="1" t="s">
        <v>88</v>
      </c>
      <c r="D8" s="5"/>
      <c r="E8" s="43" t="s">
        <v>87</v>
      </c>
      <c r="F8" s="39"/>
      <c r="G8" s="38"/>
      <c r="H8" s="38"/>
      <c r="I8" s="38"/>
      <c r="J8" s="6"/>
      <c r="K8" s="32"/>
      <c r="L8" s="35"/>
      <c r="M8" s="33"/>
      <c r="N8" s="35"/>
      <c r="O8" s="36">
        <v>0.4</v>
      </c>
      <c r="P8" s="36">
        <v>0.35</v>
      </c>
      <c r="Q8" s="36">
        <v>0.3</v>
      </c>
    </row>
    <row r="9" spans="1:17" ht="17.25" customHeight="1" x14ac:dyDescent="0.35">
      <c r="A9" s="24" t="s">
        <v>16</v>
      </c>
      <c r="B9" s="7"/>
      <c r="C9" s="10"/>
      <c r="D9" s="8"/>
      <c r="E9" s="44"/>
      <c r="F9" s="9">
        <f t="shared" ref="F9:F40" si="0">IF(D9&lt;B9,B9,IF(D9&gt;=B9,D9,B9))</f>
        <v>0</v>
      </c>
      <c r="G9" s="9">
        <f t="shared" ref="G9:G69" si="1">F9*1.2881166</f>
        <v>0</v>
      </c>
      <c r="H9" s="9">
        <f>F9*1.385</f>
        <v>0</v>
      </c>
      <c r="I9" s="9">
        <f>H9*1.2881166</f>
        <v>0</v>
      </c>
      <c r="J9" s="9"/>
      <c r="K9" s="9">
        <f t="shared" ref="K9:K59" si="2">F9/4</f>
        <v>0</v>
      </c>
      <c r="L9" s="9">
        <f t="shared" ref="L9:L72" si="3">K9*1.2881166</f>
        <v>0</v>
      </c>
      <c r="M9" s="9">
        <f>F9/5</f>
        <v>0</v>
      </c>
      <c r="N9" s="9">
        <f t="shared" ref="N9:N14" si="4">M9*1.2881166</f>
        <v>0</v>
      </c>
      <c r="O9" s="9">
        <f>F9*4.33*0.6</f>
        <v>0</v>
      </c>
      <c r="P9" s="9">
        <f>F9*4.33*0.65</f>
        <v>0</v>
      </c>
      <c r="Q9" s="9">
        <f>F9*4.33*0.7</f>
        <v>0</v>
      </c>
    </row>
    <row r="10" spans="1:17" ht="17.25" customHeight="1" x14ac:dyDescent="0.35">
      <c r="A10" s="24" t="s">
        <v>17</v>
      </c>
      <c r="B10" s="7">
        <v>1321.5942443586359</v>
      </c>
      <c r="C10" s="7">
        <v>1293.7780169932803</v>
      </c>
      <c r="D10" s="8"/>
      <c r="E10" s="44">
        <f>SUM(C10*102.15/100)</f>
        <v>1321.5942443586359</v>
      </c>
      <c r="F10" s="9">
        <f t="shared" si="0"/>
        <v>1321.5942443586359</v>
      </c>
      <c r="G10" s="9">
        <f>F10*1.2881166</f>
        <v>1702.3674846228153</v>
      </c>
      <c r="H10" s="9">
        <f t="shared" ref="H10:H15" si="5">F10*1.385</f>
        <v>1830.4080284367108</v>
      </c>
      <c r="I10" s="9">
        <f>H10*1.2881166</f>
        <v>2357.7789662025989</v>
      </c>
      <c r="J10" s="9"/>
      <c r="K10" s="9">
        <f t="shared" si="2"/>
        <v>330.39856108965898</v>
      </c>
      <c r="L10" s="9">
        <f t="shared" si="3"/>
        <v>425.59187115570381</v>
      </c>
      <c r="M10" s="9">
        <f t="shared" ref="M10:M15" si="6">F10/5</f>
        <v>264.3188488717272</v>
      </c>
      <c r="N10" s="9">
        <f t="shared" si="4"/>
        <v>340.47349692456305</v>
      </c>
      <c r="O10" s="9">
        <f t="shared" ref="O10:O15" si="7">F10*4.33*0.6</f>
        <v>3433.5018468437361</v>
      </c>
      <c r="P10" s="9">
        <f t="shared" ref="P10:P15" si="8">F10*4.33*0.65</f>
        <v>3719.6270007473813</v>
      </c>
      <c r="Q10" s="9">
        <f t="shared" ref="Q10:Q15" si="9">F10*4.33*0.7</f>
        <v>4005.7521546510256</v>
      </c>
    </row>
    <row r="11" spans="1:17" ht="17.25" customHeight="1" x14ac:dyDescent="0.35">
      <c r="A11" s="24" t="s">
        <v>70</v>
      </c>
      <c r="B11" s="7">
        <v>2180.7807799761335</v>
      </c>
      <c r="C11" s="7">
        <v>2134.8808418758035</v>
      </c>
      <c r="D11" s="8"/>
      <c r="E11" s="44">
        <f t="shared" ref="E11:E73" si="10">SUM(C11*102.15/100)</f>
        <v>2180.7807799761335</v>
      </c>
      <c r="F11" s="9">
        <f t="shared" si="0"/>
        <v>2180.7807799761335</v>
      </c>
      <c r="G11" s="9">
        <f t="shared" si="1"/>
        <v>2809.0999236482053</v>
      </c>
      <c r="H11" s="9">
        <f t="shared" si="5"/>
        <v>3020.3813802669451</v>
      </c>
      <c r="I11" s="9">
        <f t="shared" ref="I11:I16" si="11">H11*1.288115</f>
        <v>3890.5985616425555</v>
      </c>
      <c r="J11" s="9"/>
      <c r="K11" s="9">
        <f t="shared" si="2"/>
        <v>545.19519499403339</v>
      </c>
      <c r="L11" s="9">
        <f t="shared" si="3"/>
        <v>702.27498091205132</v>
      </c>
      <c r="M11" s="9">
        <f t="shared" si="6"/>
        <v>436.1561559952267</v>
      </c>
      <c r="N11" s="9">
        <f t="shared" si="4"/>
        <v>561.81998472964096</v>
      </c>
      <c r="O11" s="9">
        <f t="shared" si="7"/>
        <v>5665.6684663779952</v>
      </c>
      <c r="P11" s="9">
        <f t="shared" si="8"/>
        <v>6137.8075052428285</v>
      </c>
      <c r="Q11" s="9">
        <f t="shared" si="9"/>
        <v>6609.9465441076609</v>
      </c>
    </row>
    <row r="12" spans="1:17" ht="17.25" customHeight="1" x14ac:dyDescent="0.35">
      <c r="A12" s="24" t="s">
        <v>71</v>
      </c>
      <c r="B12" s="7">
        <v>1369.9756137686768</v>
      </c>
      <c r="C12" s="7">
        <v>1341.1410805371283</v>
      </c>
      <c r="D12" s="8"/>
      <c r="E12" s="44">
        <f t="shared" si="10"/>
        <v>1369.9756137686768</v>
      </c>
      <c r="F12" s="9">
        <f t="shared" si="0"/>
        <v>1369.9756137686768</v>
      </c>
      <c r="G12" s="9">
        <f t="shared" si="1"/>
        <v>1764.688329690621</v>
      </c>
      <c r="H12" s="9">
        <f t="shared" si="5"/>
        <v>1897.4162250696174</v>
      </c>
      <c r="I12" s="9">
        <f t="shared" si="11"/>
        <v>2444.0903007555503</v>
      </c>
      <c r="J12" s="9"/>
      <c r="K12" s="9">
        <f t="shared" si="2"/>
        <v>342.4939034421692</v>
      </c>
      <c r="L12" s="9">
        <f t="shared" si="3"/>
        <v>441.17208242265525</v>
      </c>
      <c r="M12" s="9">
        <f t="shared" si="6"/>
        <v>273.99512275373536</v>
      </c>
      <c r="N12" s="9">
        <f t="shared" si="4"/>
        <v>352.93766593812421</v>
      </c>
      <c r="O12" s="9">
        <f t="shared" si="7"/>
        <v>3559.1966445710227</v>
      </c>
      <c r="P12" s="9">
        <f t="shared" si="8"/>
        <v>3855.7963649519411</v>
      </c>
      <c r="Q12" s="9">
        <f t="shared" si="9"/>
        <v>4152.3960853328599</v>
      </c>
    </row>
    <row r="13" spans="1:17" ht="17.25" customHeight="1" x14ac:dyDescent="0.35">
      <c r="A13" s="24" t="s">
        <v>72</v>
      </c>
      <c r="B13" s="7">
        <v>2080.7954751731722</v>
      </c>
      <c r="C13" s="7">
        <v>2036.9999756957141</v>
      </c>
      <c r="D13" s="8"/>
      <c r="E13" s="44">
        <f t="shared" si="10"/>
        <v>2080.7954751731722</v>
      </c>
      <c r="F13" s="9">
        <f t="shared" si="0"/>
        <v>2080.7954751731722</v>
      </c>
      <c r="G13" s="9">
        <f t="shared" si="1"/>
        <v>2680.3071927754509</v>
      </c>
      <c r="H13" s="9">
        <f t="shared" si="5"/>
        <v>2881.9017331148434</v>
      </c>
      <c r="I13" s="9">
        <f t="shared" si="11"/>
        <v>3712.2208509512261</v>
      </c>
      <c r="J13" s="9"/>
      <c r="K13" s="9">
        <f t="shared" si="2"/>
        <v>520.19886879329306</v>
      </c>
      <c r="L13" s="9">
        <f t="shared" si="3"/>
        <v>670.07679819386271</v>
      </c>
      <c r="M13" s="9">
        <f t="shared" si="6"/>
        <v>416.15909503463445</v>
      </c>
      <c r="N13" s="9">
        <f t="shared" si="4"/>
        <v>536.06143855509015</v>
      </c>
      <c r="O13" s="9">
        <f t="shared" si="7"/>
        <v>5405.9066444999007</v>
      </c>
      <c r="P13" s="9">
        <f t="shared" si="8"/>
        <v>5856.3988648748928</v>
      </c>
      <c r="Q13" s="9">
        <f t="shared" si="9"/>
        <v>6306.8910852498839</v>
      </c>
    </row>
    <row r="14" spans="1:17" ht="17.25" customHeight="1" x14ac:dyDescent="0.35">
      <c r="A14" s="24" t="s">
        <v>73</v>
      </c>
      <c r="B14" s="7">
        <v>1348.6859139033738</v>
      </c>
      <c r="C14" s="7">
        <v>1320.2994751868564</v>
      </c>
      <c r="D14" s="8"/>
      <c r="E14" s="44">
        <f t="shared" si="10"/>
        <v>1348.6859139033738</v>
      </c>
      <c r="F14" s="9">
        <f t="shared" si="0"/>
        <v>1348.6859139033738</v>
      </c>
      <c r="G14" s="9">
        <f t="shared" si="1"/>
        <v>1737.2647138851066</v>
      </c>
      <c r="H14" s="9">
        <f t="shared" si="5"/>
        <v>1867.9299907561729</v>
      </c>
      <c r="I14" s="9">
        <f t="shared" si="11"/>
        <v>2406.1086400428876</v>
      </c>
      <c r="J14" s="9"/>
      <c r="K14" s="9">
        <f t="shared" si="2"/>
        <v>337.17147847584346</v>
      </c>
      <c r="L14" s="9">
        <f t="shared" si="3"/>
        <v>434.31617847127666</v>
      </c>
      <c r="M14" s="9">
        <f t="shared" si="6"/>
        <v>269.73718278067474</v>
      </c>
      <c r="N14" s="9">
        <f t="shared" si="4"/>
        <v>347.45294277702129</v>
      </c>
      <c r="O14" s="9">
        <f t="shared" si="7"/>
        <v>3503.8860043209652</v>
      </c>
      <c r="P14" s="9">
        <f t="shared" si="8"/>
        <v>3795.8765046810458</v>
      </c>
      <c r="Q14" s="9">
        <f t="shared" si="9"/>
        <v>4087.8670050411256</v>
      </c>
    </row>
    <row r="15" spans="1:17" ht="17.25" customHeight="1" x14ac:dyDescent="0.35">
      <c r="A15" s="24" t="s">
        <v>74</v>
      </c>
      <c r="B15" s="7">
        <v>1256.9162612201326</v>
      </c>
      <c r="C15" s="7">
        <v>1230.4613423594053</v>
      </c>
      <c r="D15" s="8"/>
      <c r="E15" s="44">
        <f t="shared" si="10"/>
        <v>1256.9162612201326</v>
      </c>
      <c r="F15" s="9">
        <f t="shared" si="0"/>
        <v>1256.9162612201326</v>
      </c>
      <c r="G15" s="9">
        <f t="shared" si="1"/>
        <v>1619.054700887589</v>
      </c>
      <c r="H15" s="9">
        <f t="shared" si="5"/>
        <v>1740.8290217898837</v>
      </c>
      <c r="I15" s="9">
        <f t="shared" si="11"/>
        <v>2242.3879754028758</v>
      </c>
      <c r="J15" s="9"/>
      <c r="K15" s="9">
        <f t="shared" si="2"/>
        <v>314.22906530503315</v>
      </c>
      <c r="L15" s="9">
        <f t="shared" si="3"/>
        <v>404.76367522189724</v>
      </c>
      <c r="M15" s="9">
        <f t="shared" si="6"/>
        <v>251.38325224402652</v>
      </c>
      <c r="N15" s="9">
        <f>M15*1.2881166</f>
        <v>323.81094017751781</v>
      </c>
      <c r="O15" s="9">
        <f t="shared" si="7"/>
        <v>3265.4684466499043</v>
      </c>
      <c r="P15" s="9">
        <f t="shared" si="8"/>
        <v>3537.5908172040636</v>
      </c>
      <c r="Q15" s="9">
        <f t="shared" si="9"/>
        <v>3809.7131877582219</v>
      </c>
    </row>
    <row r="16" spans="1:17" ht="17.25" customHeight="1" x14ac:dyDescent="0.35">
      <c r="A16" s="24" t="s">
        <v>75</v>
      </c>
      <c r="B16" s="7">
        <v>1141.0055255861491</v>
      </c>
      <c r="C16" s="7">
        <v>1116.9902355224172</v>
      </c>
      <c r="D16" s="57"/>
      <c r="E16" s="44">
        <f t="shared" si="10"/>
        <v>1141.0055255861491</v>
      </c>
      <c r="F16" s="9">
        <f t="shared" si="0"/>
        <v>1141.0055255861491</v>
      </c>
      <c r="G16" s="9">
        <f t="shared" si="1"/>
        <v>1469.7481581992433</v>
      </c>
      <c r="H16" s="9">
        <f>F16*1.385</f>
        <v>1580.2926529368165</v>
      </c>
      <c r="I16" s="9">
        <f t="shared" si="11"/>
        <v>2035.5986706377071</v>
      </c>
      <c r="J16" s="9"/>
      <c r="K16" s="9">
        <f t="shared" si="2"/>
        <v>285.25138139653728</v>
      </c>
      <c r="L16" s="9">
        <f t="shared" si="3"/>
        <v>367.43703954981083</v>
      </c>
      <c r="M16" s="9">
        <f>F16/5</f>
        <v>228.20110511722982</v>
      </c>
      <c r="N16" s="9">
        <f>M16*1.2881166</f>
        <v>293.94963163984863</v>
      </c>
      <c r="O16" s="9">
        <f>F16*4.33*0.6</f>
        <v>2964.3323554728154</v>
      </c>
      <c r="P16" s="9">
        <f>F16*4.33*0.65</f>
        <v>3211.3600517622167</v>
      </c>
      <c r="Q16" s="9">
        <f>F16*4.33*0.7</f>
        <v>3458.3877480516176</v>
      </c>
    </row>
    <row r="17" spans="1:17" ht="17.25" customHeight="1" x14ac:dyDescent="0.35">
      <c r="A17" s="24" t="s">
        <v>18</v>
      </c>
      <c r="B17" s="7">
        <v>1015.9670434420347</v>
      </c>
      <c r="C17" s="7">
        <v>994.58349823008768</v>
      </c>
      <c r="D17" s="8"/>
      <c r="E17" s="44">
        <f t="shared" si="10"/>
        <v>1015.9670434420347</v>
      </c>
      <c r="F17" s="9">
        <f t="shared" si="0"/>
        <v>1015.9670434420347</v>
      </c>
      <c r="G17" s="9">
        <f t="shared" si="1"/>
        <v>1308.684013710606</v>
      </c>
      <c r="H17" s="9">
        <f>F17*1.385</f>
        <v>1407.114355167218</v>
      </c>
      <c r="I17" s="9">
        <f>H17*1.2881166</f>
        <v>1812.5273589891892</v>
      </c>
      <c r="J17" s="9"/>
      <c r="K17" s="9">
        <f t="shared" si="2"/>
        <v>253.99176086050866</v>
      </c>
      <c r="L17" s="9">
        <f t="shared" si="3"/>
        <v>327.1710034276515</v>
      </c>
      <c r="M17" s="9">
        <f>F17/5</f>
        <v>203.19340868840692</v>
      </c>
      <c r="N17" s="9">
        <f>M17*1.2881166</f>
        <v>261.73680274212114</v>
      </c>
      <c r="O17" s="9">
        <f>F17*4.33*0.6</f>
        <v>2639.4823788624062</v>
      </c>
      <c r="P17" s="9">
        <f>F17*4.33*0.65</f>
        <v>2859.439243767607</v>
      </c>
      <c r="Q17" s="9">
        <f>F17*4.33*0.7</f>
        <v>3079.3961086728073</v>
      </c>
    </row>
    <row r="18" spans="1:17" ht="17.25" customHeight="1" x14ac:dyDescent="0.35">
      <c r="A18" s="24" t="s">
        <v>19</v>
      </c>
      <c r="B18" s="7">
        <v>1231.6501144515612</v>
      </c>
      <c r="C18" s="7">
        <v>1205.7269842893402</v>
      </c>
      <c r="D18" s="8"/>
      <c r="E18" s="44">
        <f t="shared" si="10"/>
        <v>1231.6501144515612</v>
      </c>
      <c r="F18" s="9">
        <f t="shared" si="0"/>
        <v>1231.6501144515612</v>
      </c>
      <c r="G18" s="9">
        <f t="shared" si="1"/>
        <v>1586.5089578169559</v>
      </c>
      <c r="H18" s="9">
        <f>F18*1.385</f>
        <v>1705.8354085154122</v>
      </c>
      <c r="I18" s="9">
        <f>H18*1.288115</f>
        <v>2197.3121772398299</v>
      </c>
      <c r="J18" s="9"/>
      <c r="K18" s="9">
        <f t="shared" si="2"/>
        <v>307.9125286128903</v>
      </c>
      <c r="L18" s="9">
        <f t="shared" si="3"/>
        <v>396.62723945423897</v>
      </c>
      <c r="M18" s="9">
        <f>F18/5</f>
        <v>246.33002289031225</v>
      </c>
      <c r="N18" s="9">
        <f>M18*1.2881166</f>
        <v>317.30179156339119</v>
      </c>
      <c r="O18" s="9">
        <f>F18*4.33*0.6</f>
        <v>3199.8269973451561</v>
      </c>
      <c r="P18" s="9">
        <f>F18*4.33*0.65</f>
        <v>3466.4792471239193</v>
      </c>
      <c r="Q18" s="9">
        <f>F18*4.33*0.7</f>
        <v>3733.1314969026816</v>
      </c>
    </row>
    <row r="19" spans="1:17" ht="17.25" customHeight="1" x14ac:dyDescent="0.35">
      <c r="A19" s="24" t="s">
        <v>20</v>
      </c>
      <c r="B19" s="10">
        <v>0</v>
      </c>
      <c r="C19" s="10">
        <v>0</v>
      </c>
      <c r="D19" s="11"/>
      <c r="E19" s="44">
        <f t="shared" si="10"/>
        <v>0</v>
      </c>
      <c r="F19" s="9">
        <f t="shared" si="0"/>
        <v>0</v>
      </c>
      <c r="G19" s="9">
        <f t="shared" si="1"/>
        <v>0</v>
      </c>
      <c r="H19" s="9">
        <f>F19*1.385</f>
        <v>0</v>
      </c>
      <c r="I19" s="9">
        <f>H19*1.288115</f>
        <v>0</v>
      </c>
      <c r="J19" s="9"/>
      <c r="K19" s="9">
        <f t="shared" si="2"/>
        <v>0</v>
      </c>
      <c r="L19" s="9">
        <f t="shared" si="3"/>
        <v>0</v>
      </c>
      <c r="M19" s="9">
        <f>F19/5</f>
        <v>0</v>
      </c>
      <c r="N19" s="9">
        <f>M19*1.2881166</f>
        <v>0</v>
      </c>
      <c r="O19" s="9">
        <f>F19*4.33*0.6</f>
        <v>0</v>
      </c>
      <c r="P19" s="9">
        <f>F19*4.33*0.65</f>
        <v>0</v>
      </c>
      <c r="Q19" s="9">
        <f>F19*4.33*0.7</f>
        <v>0</v>
      </c>
    </row>
    <row r="20" spans="1:17" ht="17.25" customHeight="1" x14ac:dyDescent="0.35">
      <c r="A20" s="24" t="s">
        <v>21</v>
      </c>
      <c r="B20" s="7">
        <v>1312.7766134725839</v>
      </c>
      <c r="C20" s="7">
        <v>1285.1459750098718</v>
      </c>
      <c r="D20" s="8"/>
      <c r="E20" s="44">
        <f t="shared" si="10"/>
        <v>1312.7766134725839</v>
      </c>
      <c r="F20" s="9">
        <f t="shared" si="0"/>
        <v>1312.7766134725839</v>
      </c>
      <c r="G20" s="9">
        <f t="shared" si="1"/>
        <v>1691.0093479058189</v>
      </c>
      <c r="H20" s="9">
        <f t="shared" ref="H20:H59" si="12">F20*1.385</f>
        <v>1818.1956096595288</v>
      </c>
      <c r="I20" s="9">
        <f>H20*1.288115</f>
        <v>2342.0450377365837</v>
      </c>
      <c r="J20" s="9"/>
      <c r="K20" s="9">
        <f t="shared" si="2"/>
        <v>328.19415336814598</v>
      </c>
      <c r="L20" s="9">
        <f t="shared" si="3"/>
        <v>422.75233697645473</v>
      </c>
      <c r="M20" s="9">
        <f t="shared" ref="M20:M59" si="13">F20/5</f>
        <v>262.5553226945168</v>
      </c>
      <c r="N20" s="9">
        <f t="shared" ref="N20:N73" si="14">M20*1.2881166</f>
        <v>338.20186958116381</v>
      </c>
      <c r="O20" s="9">
        <f t="shared" ref="O20:O73" si="15">F20*4.33*0.6</f>
        <v>3410.5936418017732</v>
      </c>
      <c r="P20" s="9">
        <f t="shared" ref="P20:P73" si="16">F20*4.33*0.65</f>
        <v>3694.8097786185876</v>
      </c>
      <c r="Q20" s="9">
        <f t="shared" ref="Q20:Q73" si="17">F20*4.33*0.7</f>
        <v>3979.0259154354017</v>
      </c>
    </row>
    <row r="21" spans="1:17" ht="17.25" customHeight="1" x14ac:dyDescent="0.35">
      <c r="A21" s="24" t="s">
        <v>22</v>
      </c>
      <c r="B21" s="7">
        <v>798.90394925250007</v>
      </c>
      <c r="C21" s="7">
        <v>782.08903499999997</v>
      </c>
      <c r="D21" s="8"/>
      <c r="E21" s="44">
        <f t="shared" si="10"/>
        <v>798.90394925250007</v>
      </c>
      <c r="F21" s="9">
        <f t="shared" si="0"/>
        <v>798.90394925250007</v>
      </c>
      <c r="G21" s="9">
        <f t="shared" si="1"/>
        <v>1029.081438837703</v>
      </c>
      <c r="H21" s="9">
        <f t="shared" si="12"/>
        <v>1106.4819697147127</v>
      </c>
      <c r="I21" s="9">
        <f>H21*1.288115</f>
        <v>1425.276022419067</v>
      </c>
      <c r="J21" s="9"/>
      <c r="K21" s="9">
        <f t="shared" si="2"/>
        <v>199.72598731312502</v>
      </c>
      <c r="L21" s="9">
        <f t="shared" si="3"/>
        <v>257.27035970942575</v>
      </c>
      <c r="M21" s="9">
        <f t="shared" si="13"/>
        <v>159.78078985050001</v>
      </c>
      <c r="N21" s="9">
        <f t="shared" si="14"/>
        <v>205.81628776754059</v>
      </c>
      <c r="O21" s="9">
        <f t="shared" si="15"/>
        <v>2075.552460157995</v>
      </c>
      <c r="P21" s="9">
        <f t="shared" si="16"/>
        <v>2248.5151651711612</v>
      </c>
      <c r="Q21" s="9">
        <f t="shared" si="17"/>
        <v>2421.4778701843275</v>
      </c>
    </row>
    <row r="22" spans="1:17" ht="17.25" customHeight="1" x14ac:dyDescent="0.35">
      <c r="A22" s="24" t="s">
        <v>23</v>
      </c>
      <c r="B22" s="7">
        <v>958.15361328597533</v>
      </c>
      <c r="C22" s="7">
        <v>937.98689504256026</v>
      </c>
      <c r="D22" s="8"/>
      <c r="E22" s="44">
        <f t="shared" si="10"/>
        <v>958.15361328597533</v>
      </c>
      <c r="F22" s="9">
        <f t="shared" si="0"/>
        <v>958.15361328597533</v>
      </c>
      <c r="G22" s="9">
        <f t="shared" si="1"/>
        <v>1234.2135746236454</v>
      </c>
      <c r="H22" s="9">
        <f t="shared" si="12"/>
        <v>1327.0427544010759</v>
      </c>
      <c r="I22" s="9">
        <f>H22*1.288115</f>
        <v>1709.3836775853417</v>
      </c>
      <c r="J22" s="9"/>
      <c r="K22" s="9">
        <f t="shared" si="2"/>
        <v>239.53840332149383</v>
      </c>
      <c r="L22" s="9">
        <f t="shared" si="3"/>
        <v>308.55339365591135</v>
      </c>
      <c r="M22" s="9">
        <f t="shared" si="13"/>
        <v>191.63072265719507</v>
      </c>
      <c r="N22" s="9">
        <f t="shared" si="14"/>
        <v>246.84271492472905</v>
      </c>
      <c r="O22" s="9">
        <f t="shared" si="15"/>
        <v>2489.2830873169637</v>
      </c>
      <c r="P22" s="9">
        <f t="shared" si="16"/>
        <v>2696.7233445933775</v>
      </c>
      <c r="Q22" s="9">
        <f t="shared" si="17"/>
        <v>2904.1636018697909</v>
      </c>
    </row>
    <row r="23" spans="1:17" ht="17.25" customHeight="1" x14ac:dyDescent="0.35">
      <c r="A23" s="24" t="s">
        <v>24</v>
      </c>
      <c r="B23" s="7">
        <v>2161.6616934894673</v>
      </c>
      <c r="C23" s="7">
        <v>2116.1641639642362</v>
      </c>
      <c r="D23" s="8"/>
      <c r="E23" s="44">
        <f t="shared" si="10"/>
        <v>2161.6616934894673</v>
      </c>
      <c r="F23" s="9">
        <f t="shared" si="0"/>
        <v>2161.6616934894673</v>
      </c>
      <c r="G23" s="9">
        <f t="shared" si="1"/>
        <v>2784.4723109678948</v>
      </c>
      <c r="H23" s="9">
        <f t="shared" si="12"/>
        <v>2993.9014454829121</v>
      </c>
      <c r="I23" s="9">
        <f>H23*1.2881166</f>
        <v>3856.4941506905338</v>
      </c>
      <c r="J23" s="9"/>
      <c r="K23" s="9">
        <f t="shared" si="2"/>
        <v>540.41542337236683</v>
      </c>
      <c r="L23" s="9">
        <f t="shared" si="3"/>
        <v>696.11807774197371</v>
      </c>
      <c r="M23" s="9">
        <f t="shared" si="13"/>
        <v>432.33233869789348</v>
      </c>
      <c r="N23" s="9">
        <f t="shared" si="14"/>
        <v>556.89446219357899</v>
      </c>
      <c r="O23" s="9">
        <f t="shared" si="15"/>
        <v>5615.997079685636</v>
      </c>
      <c r="P23" s="9">
        <f t="shared" si="16"/>
        <v>6083.9968363261059</v>
      </c>
      <c r="Q23" s="9">
        <f t="shared" si="17"/>
        <v>6551.996592966575</v>
      </c>
    </row>
    <row r="24" spans="1:17" ht="17.25" customHeight="1" x14ac:dyDescent="0.35">
      <c r="A24" s="24" t="s">
        <v>76</v>
      </c>
      <c r="B24" s="7">
        <v>2988.4523082882474</v>
      </c>
      <c r="C24" s="7">
        <v>2925.5529204975501</v>
      </c>
      <c r="D24" s="8"/>
      <c r="E24" s="44">
        <f t="shared" si="10"/>
        <v>2988.4523082882474</v>
      </c>
      <c r="F24" s="9">
        <f t="shared" si="0"/>
        <v>2988.4523082882474</v>
      </c>
      <c r="G24" s="9">
        <f t="shared" si="1"/>
        <v>3849.4750266144088</v>
      </c>
      <c r="H24" s="9">
        <f t="shared" si="12"/>
        <v>4139.0064469792223</v>
      </c>
      <c r="I24" s="9">
        <f t="shared" ref="I24:I29" si="18">H24*1.288115</f>
        <v>5331.5162894506402</v>
      </c>
      <c r="J24" s="9"/>
      <c r="K24" s="9">
        <f t="shared" si="2"/>
        <v>747.11307707206186</v>
      </c>
      <c r="L24" s="9">
        <f t="shared" si="3"/>
        <v>962.36875665360219</v>
      </c>
      <c r="M24" s="9">
        <f t="shared" si="13"/>
        <v>597.69046165764951</v>
      </c>
      <c r="N24" s="9">
        <f t="shared" si="14"/>
        <v>769.89500532288184</v>
      </c>
      <c r="O24" s="9">
        <f t="shared" si="15"/>
        <v>7763.9990969328665</v>
      </c>
      <c r="P24" s="9">
        <f t="shared" si="16"/>
        <v>8410.999021677273</v>
      </c>
      <c r="Q24" s="9">
        <f t="shared" si="17"/>
        <v>9057.9989464216778</v>
      </c>
    </row>
    <row r="25" spans="1:17" ht="17.25" customHeight="1" x14ac:dyDescent="0.35">
      <c r="A25" s="24" t="s">
        <v>77</v>
      </c>
      <c r="B25" s="7">
        <v>2215.9764053487288</v>
      </c>
      <c r="C25" s="7">
        <v>2169.3356880555348</v>
      </c>
      <c r="D25" s="8"/>
      <c r="E25" s="44">
        <f t="shared" si="10"/>
        <v>2215.9764053487288</v>
      </c>
      <c r="F25" s="9">
        <f t="shared" si="0"/>
        <v>2215.9764053487288</v>
      </c>
      <c r="G25" s="9">
        <f t="shared" si="1"/>
        <v>2854.4359929380262</v>
      </c>
      <c r="H25" s="9">
        <f t="shared" si="12"/>
        <v>3069.1273214079893</v>
      </c>
      <c r="I25" s="9">
        <f t="shared" si="18"/>
        <v>3953.3889396154518</v>
      </c>
      <c r="J25" s="9"/>
      <c r="K25" s="9">
        <f t="shared" si="2"/>
        <v>553.9941013371822</v>
      </c>
      <c r="L25" s="9">
        <f t="shared" si="3"/>
        <v>713.60899823450654</v>
      </c>
      <c r="M25" s="9">
        <f t="shared" si="13"/>
        <v>443.19528106974576</v>
      </c>
      <c r="N25" s="9">
        <f t="shared" si="14"/>
        <v>570.88719858760521</v>
      </c>
      <c r="O25" s="9">
        <f t="shared" si="15"/>
        <v>5757.1067010959969</v>
      </c>
      <c r="P25" s="9">
        <f t="shared" si="16"/>
        <v>6236.8655928539974</v>
      </c>
      <c r="Q25" s="9">
        <f t="shared" si="17"/>
        <v>6716.6244846119962</v>
      </c>
    </row>
    <row r="26" spans="1:17" ht="17.25" customHeight="1" x14ac:dyDescent="0.35">
      <c r="A26" s="24" t="s">
        <v>78</v>
      </c>
      <c r="B26" s="7">
        <v>1707.3644215921015</v>
      </c>
      <c r="C26" s="7">
        <v>1671.4287044465016</v>
      </c>
      <c r="D26" s="8"/>
      <c r="E26" s="44">
        <f t="shared" si="10"/>
        <v>1707.3644215921015</v>
      </c>
      <c r="F26" s="9">
        <f t="shared" si="0"/>
        <v>1707.3644215921015</v>
      </c>
      <c r="G26" s="9">
        <f>F26*1.2881166</f>
        <v>2199.2844537021842</v>
      </c>
      <c r="H26" s="9">
        <f>F26*1.385</f>
        <v>2364.6997239050606</v>
      </c>
      <c r="I26" s="9">
        <f t="shared" si="18"/>
        <v>3046.0051848579669</v>
      </c>
      <c r="J26" s="9"/>
      <c r="K26" s="9">
        <f>F26/4</f>
        <v>426.84110539802538</v>
      </c>
      <c r="L26" s="9">
        <f>K26*1.2881166</f>
        <v>549.82111342554606</v>
      </c>
      <c r="M26" s="9">
        <f>F26/5</f>
        <v>341.47288431842031</v>
      </c>
      <c r="N26" s="9">
        <f>M26*1.2881166</f>
        <v>439.85689074043688</v>
      </c>
      <c r="O26" s="9">
        <f>F26*4.33*0.6</f>
        <v>4435.7327672962792</v>
      </c>
      <c r="P26" s="9">
        <f>F26*4.33*0.65</f>
        <v>4805.3771645709703</v>
      </c>
      <c r="Q26" s="9">
        <f>F26*4.33*0.7</f>
        <v>5175.0215618456596</v>
      </c>
    </row>
    <row r="27" spans="1:17" ht="17.25" customHeight="1" x14ac:dyDescent="0.35">
      <c r="A27" s="24" t="s">
        <v>25</v>
      </c>
      <c r="B27" s="7">
        <v>1287.5104667040116</v>
      </c>
      <c r="C27" s="7">
        <v>1260.4116169398058</v>
      </c>
      <c r="D27" s="8"/>
      <c r="E27" s="44">
        <f t="shared" si="10"/>
        <v>1287.5104667040116</v>
      </c>
      <c r="F27" s="9">
        <f t="shared" si="0"/>
        <v>1287.5104667040116</v>
      </c>
      <c r="G27" s="9">
        <f>F27*1.2881166</f>
        <v>1658.4636048351845</v>
      </c>
      <c r="H27" s="9">
        <f>F27*1.385</f>
        <v>1783.2019963850562</v>
      </c>
      <c r="I27" s="9">
        <f t="shared" si="18"/>
        <v>2296.9692395735365</v>
      </c>
      <c r="J27" s="9"/>
      <c r="K27" s="9">
        <f>F27/4</f>
        <v>321.8776166760029</v>
      </c>
      <c r="L27" s="9">
        <f>K27*1.2881166</f>
        <v>414.61590120879612</v>
      </c>
      <c r="M27" s="9">
        <f>F27/5</f>
        <v>257.50209334080233</v>
      </c>
      <c r="N27" s="9">
        <f>M27*1.2881166</f>
        <v>331.69272096703691</v>
      </c>
      <c r="O27" s="9">
        <f>F27*4.33*0.6</f>
        <v>3344.9521924970222</v>
      </c>
      <c r="P27" s="9">
        <f>F27*4.33*0.65</f>
        <v>3623.6982085384411</v>
      </c>
      <c r="Q27" s="9">
        <f>F27*4.33*0.7</f>
        <v>3902.4442245798591</v>
      </c>
    </row>
    <row r="28" spans="1:17" ht="17.25" customHeight="1" x14ac:dyDescent="0.35">
      <c r="A28" s="24" t="s">
        <v>26</v>
      </c>
      <c r="B28" s="7">
        <v>1256.9162612201326</v>
      </c>
      <c r="C28" s="7">
        <v>1230.4613423594053</v>
      </c>
      <c r="D28" s="8"/>
      <c r="E28" s="44">
        <f t="shared" si="10"/>
        <v>1256.9162612201326</v>
      </c>
      <c r="F28" s="9">
        <f t="shared" si="0"/>
        <v>1256.9162612201326</v>
      </c>
      <c r="G28" s="9">
        <f t="shared" si="1"/>
        <v>1619.054700887589</v>
      </c>
      <c r="H28" s="9">
        <f t="shared" si="12"/>
        <v>1740.8290217898837</v>
      </c>
      <c r="I28" s="9">
        <f t="shared" si="18"/>
        <v>2242.3879754028758</v>
      </c>
      <c r="J28" s="9"/>
      <c r="K28" s="9">
        <f t="shared" si="2"/>
        <v>314.22906530503315</v>
      </c>
      <c r="L28" s="9">
        <f t="shared" si="3"/>
        <v>404.76367522189724</v>
      </c>
      <c r="M28" s="9">
        <f t="shared" si="13"/>
        <v>251.38325224402652</v>
      </c>
      <c r="N28" s="9">
        <f t="shared" si="14"/>
        <v>323.81094017751781</v>
      </c>
      <c r="O28" s="9">
        <f t="shared" si="15"/>
        <v>3265.4684466499043</v>
      </c>
      <c r="P28" s="9">
        <f t="shared" si="16"/>
        <v>3537.5908172040636</v>
      </c>
      <c r="Q28" s="9">
        <f t="shared" si="17"/>
        <v>3809.7131877582219</v>
      </c>
    </row>
    <row r="29" spans="1:17" ht="17.25" customHeight="1" x14ac:dyDescent="0.35">
      <c r="A29" s="24" t="s">
        <v>27</v>
      </c>
      <c r="B29" s="7">
        <v>957.07470494250015</v>
      </c>
      <c r="C29" s="7">
        <v>936.93069500000001</v>
      </c>
      <c r="D29" s="8"/>
      <c r="E29" s="44">
        <f t="shared" si="10"/>
        <v>957.07470494250015</v>
      </c>
      <c r="F29" s="9">
        <f t="shared" si="0"/>
        <v>957.07470494250015</v>
      </c>
      <c r="G29" s="9">
        <f t="shared" si="1"/>
        <v>1232.8238148765365</v>
      </c>
      <c r="H29" s="9">
        <f t="shared" si="12"/>
        <v>1325.5484663453626</v>
      </c>
      <c r="I29" s="9">
        <f t="shared" si="18"/>
        <v>1707.4588627264566</v>
      </c>
      <c r="J29" s="9"/>
      <c r="K29" s="9">
        <f t="shared" si="2"/>
        <v>239.26867623562504</v>
      </c>
      <c r="L29" s="9">
        <f t="shared" si="3"/>
        <v>308.20595371913413</v>
      </c>
      <c r="M29" s="9">
        <f t="shared" si="13"/>
        <v>191.41494098850004</v>
      </c>
      <c r="N29" s="9">
        <f t="shared" si="14"/>
        <v>246.5647629753073</v>
      </c>
      <c r="O29" s="9">
        <f t="shared" si="15"/>
        <v>2486.4800834406155</v>
      </c>
      <c r="P29" s="9">
        <f t="shared" si="16"/>
        <v>2693.6867570606669</v>
      </c>
      <c r="Q29" s="9">
        <f t="shared" si="17"/>
        <v>2900.8934306807178</v>
      </c>
    </row>
    <row r="30" spans="1:17" ht="17.25" customHeight="1" x14ac:dyDescent="0.35">
      <c r="A30" s="24" t="s">
        <v>28</v>
      </c>
      <c r="B30" s="7">
        <v>1287.5104667040116</v>
      </c>
      <c r="C30" s="7">
        <v>1260.4116169398058</v>
      </c>
      <c r="D30" s="8"/>
      <c r="E30" s="44">
        <f t="shared" si="10"/>
        <v>1287.5104667040116</v>
      </c>
      <c r="F30" s="9">
        <f t="shared" si="0"/>
        <v>1287.5104667040116</v>
      </c>
      <c r="G30" s="9">
        <f t="shared" si="1"/>
        <v>1658.4636048351845</v>
      </c>
      <c r="H30" s="9">
        <f t="shared" si="12"/>
        <v>1783.2019963850562</v>
      </c>
      <c r="I30" s="9">
        <f>H30*1.2881166</f>
        <v>2296.9720926967307</v>
      </c>
      <c r="J30" s="9"/>
      <c r="K30" s="9">
        <f t="shared" si="2"/>
        <v>321.8776166760029</v>
      </c>
      <c r="L30" s="9">
        <f t="shared" si="3"/>
        <v>414.61590120879612</v>
      </c>
      <c r="M30" s="9">
        <f t="shared" si="13"/>
        <v>257.50209334080233</v>
      </c>
      <c r="N30" s="9">
        <f t="shared" si="14"/>
        <v>331.69272096703691</v>
      </c>
      <c r="O30" s="9">
        <f t="shared" si="15"/>
        <v>3344.9521924970222</v>
      </c>
      <c r="P30" s="9">
        <f t="shared" si="16"/>
        <v>3623.6982085384411</v>
      </c>
      <c r="Q30" s="9">
        <f t="shared" si="17"/>
        <v>3902.4442245798591</v>
      </c>
    </row>
    <row r="31" spans="1:17" ht="17.25" customHeight="1" x14ac:dyDescent="0.35">
      <c r="A31" s="24" t="s">
        <v>29</v>
      </c>
      <c r="B31" s="7">
        <v>1161.8786612552033</v>
      </c>
      <c r="C31" s="7">
        <v>1137.4240443026952</v>
      </c>
      <c r="D31" s="8"/>
      <c r="E31" s="44">
        <f t="shared" si="10"/>
        <v>1161.8786612552033</v>
      </c>
      <c r="F31" s="9">
        <f t="shared" si="0"/>
        <v>1161.8786612552033</v>
      </c>
      <c r="G31" s="9">
        <f t="shared" si="1"/>
        <v>1496.6351907486041</v>
      </c>
      <c r="H31" s="9">
        <f t="shared" si="12"/>
        <v>1609.2019458384566</v>
      </c>
      <c r="I31" s="9">
        <f>H31*1.2881166</f>
        <v>2072.8397391868166</v>
      </c>
      <c r="J31" s="9"/>
      <c r="K31" s="9">
        <f t="shared" si="2"/>
        <v>290.46966531380082</v>
      </c>
      <c r="L31" s="9">
        <f t="shared" si="3"/>
        <v>374.15879768715104</v>
      </c>
      <c r="M31" s="9">
        <f t="shared" si="13"/>
        <v>232.37573225104066</v>
      </c>
      <c r="N31" s="9">
        <f t="shared" si="14"/>
        <v>299.32703814972081</v>
      </c>
      <c r="O31" s="9">
        <f t="shared" si="15"/>
        <v>3018.560761941018</v>
      </c>
      <c r="P31" s="9">
        <f t="shared" si="16"/>
        <v>3270.1074921027698</v>
      </c>
      <c r="Q31" s="9">
        <f t="shared" si="17"/>
        <v>3521.6542222645212</v>
      </c>
    </row>
    <row r="32" spans="1:17" ht="17.25" customHeight="1" x14ac:dyDescent="0.35">
      <c r="A32" s="24" t="s">
        <v>30</v>
      </c>
      <c r="B32" s="7">
        <v>934.31969433000006</v>
      </c>
      <c r="C32" s="7">
        <v>914.65462000000002</v>
      </c>
      <c r="D32" s="8"/>
      <c r="E32" s="44">
        <f t="shared" si="10"/>
        <v>934.31969433000006</v>
      </c>
      <c r="F32" s="9">
        <f t="shared" si="0"/>
        <v>934.31969433000006</v>
      </c>
      <c r="G32" s="9">
        <f t="shared" si="1"/>
        <v>1203.5127079733988</v>
      </c>
      <c r="H32" s="9">
        <f t="shared" si="12"/>
        <v>1294.03277664705</v>
      </c>
      <c r="I32" s="9">
        <f>H32*1.288115</f>
        <v>1666.8630300907148</v>
      </c>
      <c r="J32" s="9"/>
      <c r="K32" s="9">
        <f t="shared" si="2"/>
        <v>233.57992358250002</v>
      </c>
      <c r="L32" s="9">
        <f t="shared" si="3"/>
        <v>300.87817699334971</v>
      </c>
      <c r="M32" s="9">
        <f t="shared" si="13"/>
        <v>186.86393886600001</v>
      </c>
      <c r="N32" s="9">
        <f t="shared" si="14"/>
        <v>240.70254159467979</v>
      </c>
      <c r="O32" s="9">
        <f t="shared" si="15"/>
        <v>2427.36256586934</v>
      </c>
      <c r="P32" s="9">
        <f t="shared" si="16"/>
        <v>2629.6427796917851</v>
      </c>
      <c r="Q32" s="9">
        <f t="shared" si="17"/>
        <v>2831.9229935142298</v>
      </c>
    </row>
    <row r="33" spans="1:17" ht="17.25" customHeight="1" x14ac:dyDescent="0.35">
      <c r="A33" s="24" t="s">
        <v>31</v>
      </c>
      <c r="B33" s="7">
        <v>1121.8234946156674</v>
      </c>
      <c r="C33" s="7">
        <v>1098.2119379497478</v>
      </c>
      <c r="D33" s="8"/>
      <c r="E33" s="44">
        <f t="shared" si="10"/>
        <v>1121.8234946156674</v>
      </c>
      <c r="F33" s="9">
        <f t="shared" si="0"/>
        <v>1121.8234946156674</v>
      </c>
      <c r="G33" s="9">
        <f t="shared" si="1"/>
        <v>1445.0394656844517</v>
      </c>
      <c r="H33" s="9">
        <f t="shared" si="12"/>
        <v>1553.7255400426993</v>
      </c>
      <c r="I33" s="9">
        <f>H33*1.288115</f>
        <v>2001.3771740121015</v>
      </c>
      <c r="J33" s="9"/>
      <c r="K33" s="9">
        <f t="shared" si="2"/>
        <v>280.45587365391685</v>
      </c>
      <c r="L33" s="9">
        <f t="shared" si="3"/>
        <v>361.25986642111292</v>
      </c>
      <c r="M33" s="9">
        <f t="shared" si="13"/>
        <v>224.36469892313349</v>
      </c>
      <c r="N33" s="9">
        <f t="shared" si="14"/>
        <v>289.00789313689035</v>
      </c>
      <c r="O33" s="9">
        <f t="shared" si="15"/>
        <v>2914.497439011504</v>
      </c>
      <c r="P33" s="9">
        <f t="shared" si="16"/>
        <v>3157.372225595796</v>
      </c>
      <c r="Q33" s="9">
        <f t="shared" si="17"/>
        <v>3400.2470121800879</v>
      </c>
    </row>
    <row r="34" spans="1:17" ht="17.25" customHeight="1" x14ac:dyDescent="0.35">
      <c r="A34" s="24" t="s">
        <v>32</v>
      </c>
      <c r="B34" s="7">
        <v>1121.8234946156674</v>
      </c>
      <c r="C34" s="7">
        <v>1098.2119379497478</v>
      </c>
      <c r="D34" s="8"/>
      <c r="E34" s="44">
        <f t="shared" si="10"/>
        <v>1121.8234946156674</v>
      </c>
      <c r="F34" s="9">
        <f t="shared" si="0"/>
        <v>1121.8234946156674</v>
      </c>
      <c r="G34" s="9">
        <f t="shared" si="1"/>
        <v>1445.0394656844517</v>
      </c>
      <c r="H34" s="9">
        <f t="shared" si="12"/>
        <v>1553.7255400426993</v>
      </c>
      <c r="I34" s="9">
        <f>H34*1.288115</f>
        <v>2001.3771740121015</v>
      </c>
      <c r="J34" s="9"/>
      <c r="K34" s="9">
        <f t="shared" si="2"/>
        <v>280.45587365391685</v>
      </c>
      <c r="L34" s="9">
        <f t="shared" si="3"/>
        <v>361.25986642111292</v>
      </c>
      <c r="M34" s="9">
        <f t="shared" si="13"/>
        <v>224.36469892313349</v>
      </c>
      <c r="N34" s="9">
        <f t="shared" si="14"/>
        <v>289.00789313689035</v>
      </c>
      <c r="O34" s="9">
        <f t="shared" si="15"/>
        <v>2914.497439011504</v>
      </c>
      <c r="P34" s="9">
        <f t="shared" si="16"/>
        <v>3157.372225595796</v>
      </c>
      <c r="Q34" s="9">
        <f t="shared" si="17"/>
        <v>3400.2470121800879</v>
      </c>
    </row>
    <row r="35" spans="1:17" ht="17.25" customHeight="1" x14ac:dyDescent="0.35">
      <c r="A35" s="24" t="s">
        <v>33</v>
      </c>
      <c r="B35" s="7">
        <v>789.49993342499988</v>
      </c>
      <c r="C35" s="7">
        <v>772.88294999999994</v>
      </c>
      <c r="D35" s="8"/>
      <c r="E35" s="44">
        <f t="shared" si="10"/>
        <v>789.49993342499988</v>
      </c>
      <c r="F35" s="9">
        <f t="shared" si="0"/>
        <v>789.49993342499988</v>
      </c>
      <c r="G35" s="9">
        <f t="shared" si="1"/>
        <v>1016.9679699436372</v>
      </c>
      <c r="H35" s="9">
        <f t="shared" si="12"/>
        <v>1093.457407793625</v>
      </c>
      <c r="I35" s="9">
        <f>H35*1.288115</f>
        <v>1408.4988888400851</v>
      </c>
      <c r="J35" s="9"/>
      <c r="K35" s="9">
        <f t="shared" si="2"/>
        <v>197.37498335624997</v>
      </c>
      <c r="L35" s="9">
        <f t="shared" si="3"/>
        <v>254.24199248590929</v>
      </c>
      <c r="M35" s="9">
        <f t="shared" si="13"/>
        <v>157.89998668499999</v>
      </c>
      <c r="N35" s="9">
        <f t="shared" si="14"/>
        <v>203.39359398872745</v>
      </c>
      <c r="O35" s="9">
        <f t="shared" si="15"/>
        <v>2051.1208270381494</v>
      </c>
      <c r="P35" s="9">
        <f t="shared" si="16"/>
        <v>2222.0475626246621</v>
      </c>
      <c r="Q35" s="9">
        <f t="shared" si="17"/>
        <v>2392.9742982111743</v>
      </c>
    </row>
    <row r="36" spans="1:17" ht="17.25" customHeight="1" x14ac:dyDescent="0.35">
      <c r="A36" s="24" t="s">
        <v>34</v>
      </c>
      <c r="B36" s="7">
        <v>1369.9722212278109</v>
      </c>
      <c r="C36" s="7">
        <v>1341.1377594006958</v>
      </c>
      <c r="D36" s="8"/>
      <c r="E36" s="44">
        <f t="shared" si="10"/>
        <v>1369.9722212278109</v>
      </c>
      <c r="F36" s="9">
        <f t="shared" si="0"/>
        <v>1369.9722212278109</v>
      </c>
      <c r="G36" s="9">
        <f t="shared" si="1"/>
        <v>1764.6839597024155</v>
      </c>
      <c r="H36" s="9">
        <f t="shared" si="12"/>
        <v>1897.4115264005181</v>
      </c>
      <c r="I36" s="9">
        <f>H36*1.2881166</f>
        <v>2444.0872841878454</v>
      </c>
      <c r="J36" s="9"/>
      <c r="K36" s="9">
        <f t="shared" si="2"/>
        <v>342.49305530695273</v>
      </c>
      <c r="L36" s="9">
        <f t="shared" si="3"/>
        <v>441.17098992560386</v>
      </c>
      <c r="M36" s="9">
        <f t="shared" si="13"/>
        <v>273.99444424556219</v>
      </c>
      <c r="N36" s="9">
        <f t="shared" si="14"/>
        <v>352.93679194048315</v>
      </c>
      <c r="O36" s="9">
        <f t="shared" si="15"/>
        <v>3559.1878307498528</v>
      </c>
      <c r="P36" s="9">
        <f t="shared" si="16"/>
        <v>3855.7868166456742</v>
      </c>
      <c r="Q36" s="9">
        <f t="shared" si="17"/>
        <v>4152.3858025414947</v>
      </c>
    </row>
    <row r="37" spans="1:17" ht="17.25" customHeight="1" x14ac:dyDescent="0.35">
      <c r="A37" s="24" t="s">
        <v>35</v>
      </c>
      <c r="B37" s="7">
        <v>894.19381062750006</v>
      </c>
      <c r="C37" s="7">
        <v>875.37328500000001</v>
      </c>
      <c r="D37" s="8"/>
      <c r="E37" s="44">
        <f t="shared" si="10"/>
        <v>894.19381062750006</v>
      </c>
      <c r="F37" s="9">
        <f t="shared" si="0"/>
        <v>894.19381062750006</v>
      </c>
      <c r="G37" s="9">
        <f t="shared" si="1"/>
        <v>1151.8258910865393</v>
      </c>
      <c r="H37" s="9">
        <f t="shared" si="12"/>
        <v>1238.4584277190877</v>
      </c>
      <c r="I37" s="9">
        <f>H37*1.2881166</f>
        <v>1595.2788591548569</v>
      </c>
      <c r="J37" s="9"/>
      <c r="K37" s="9">
        <f t="shared" si="2"/>
        <v>223.54845265687501</v>
      </c>
      <c r="L37" s="9">
        <f t="shared" si="3"/>
        <v>287.95647277163482</v>
      </c>
      <c r="M37" s="9">
        <f t="shared" si="13"/>
        <v>178.83876212550001</v>
      </c>
      <c r="N37" s="9">
        <f t="shared" si="14"/>
        <v>230.36517821730783</v>
      </c>
      <c r="O37" s="9">
        <f t="shared" si="15"/>
        <v>2323.1155200102448</v>
      </c>
      <c r="P37" s="9">
        <f t="shared" si="16"/>
        <v>2516.7084800110988</v>
      </c>
      <c r="Q37" s="9">
        <f t="shared" si="17"/>
        <v>2710.3014400119523</v>
      </c>
    </row>
    <row r="38" spans="1:17" ht="17.25" customHeight="1" x14ac:dyDescent="0.35">
      <c r="A38" s="24" t="s">
        <v>36</v>
      </c>
      <c r="B38" s="7">
        <v>1027.4782087376943</v>
      </c>
      <c r="C38" s="7">
        <v>1005.8523825136507</v>
      </c>
      <c r="D38" s="8"/>
      <c r="E38" s="44">
        <f t="shared" si="10"/>
        <v>1027.4782087376943</v>
      </c>
      <c r="F38" s="9">
        <f t="shared" si="0"/>
        <v>1027.4782087376943</v>
      </c>
      <c r="G38" s="9">
        <f>F38*1.2881166</f>
        <v>1323.511736813289</v>
      </c>
      <c r="H38" s="9">
        <f>F38*1.385</f>
        <v>1423.0573191017068</v>
      </c>
      <c r="I38" s="9">
        <f>H38*1.2881166</f>
        <v>1833.0637554864054</v>
      </c>
      <c r="J38" s="9"/>
      <c r="K38" s="9">
        <f>F38/4</f>
        <v>256.86955218442358</v>
      </c>
      <c r="L38" s="9">
        <f>K38*1.2881166</f>
        <v>330.87793420332224</v>
      </c>
      <c r="M38" s="9">
        <f>F38/5</f>
        <v>205.49564174753885</v>
      </c>
      <c r="N38" s="9">
        <f>M38*1.2881166</f>
        <v>264.7023473626578</v>
      </c>
      <c r="O38" s="9">
        <f>F38*4.33*0.6</f>
        <v>2669.3883863005299</v>
      </c>
      <c r="P38" s="9">
        <f>F38*4.33*0.65</f>
        <v>2891.8374184922409</v>
      </c>
      <c r="Q38" s="9">
        <f>F38*4.33*0.7</f>
        <v>3114.2864506839514</v>
      </c>
    </row>
    <row r="39" spans="1:17" ht="17.25" customHeight="1" x14ac:dyDescent="0.35">
      <c r="A39" s="24" t="s">
        <v>37</v>
      </c>
      <c r="B39" s="7">
        <v>1369.9722212278109</v>
      </c>
      <c r="C39" s="7">
        <v>1341.1377594006958</v>
      </c>
      <c r="D39" s="8"/>
      <c r="E39" s="44">
        <f t="shared" si="10"/>
        <v>1369.9722212278109</v>
      </c>
      <c r="F39" s="9">
        <f t="shared" si="0"/>
        <v>1369.9722212278109</v>
      </c>
      <c r="G39" s="9">
        <f>F39*1.2881166</f>
        <v>1764.6839597024155</v>
      </c>
      <c r="H39" s="9">
        <f>F39*1.385</f>
        <v>1897.4115264005181</v>
      </c>
      <c r="I39" s="9">
        <f>H39*1.2881166</f>
        <v>2444.0872841878454</v>
      </c>
      <c r="J39" s="9"/>
      <c r="K39" s="9">
        <f>F39/4</f>
        <v>342.49305530695273</v>
      </c>
      <c r="L39" s="9">
        <f>K39*1.2881166</f>
        <v>441.17098992560386</v>
      </c>
      <c r="M39" s="9">
        <f>F39/5</f>
        <v>273.99444424556219</v>
      </c>
      <c r="N39" s="9">
        <f>M39*1.2881166</f>
        <v>352.93679194048315</v>
      </c>
      <c r="O39" s="9">
        <f>F39*4.33*0.6</f>
        <v>3559.1878307498528</v>
      </c>
      <c r="P39" s="9">
        <f>F39*4.33*0.65</f>
        <v>3855.7868166456742</v>
      </c>
      <c r="Q39" s="9">
        <f>F39*4.33*0.7</f>
        <v>4152.3858025414947</v>
      </c>
    </row>
    <row r="40" spans="1:17" ht="17.25" customHeight="1" x14ac:dyDescent="0.35">
      <c r="A40" s="24" t="s">
        <v>38</v>
      </c>
      <c r="B40" s="7">
        <v>1123.3528938308045</v>
      </c>
      <c r="C40" s="7">
        <v>1099.70914716672</v>
      </c>
      <c r="D40" s="8"/>
      <c r="E40" s="44">
        <f t="shared" si="10"/>
        <v>1123.3528938308045</v>
      </c>
      <c r="F40" s="9">
        <f t="shared" si="0"/>
        <v>1123.3528938308045</v>
      </c>
      <c r="G40" s="9">
        <f t="shared" si="1"/>
        <v>1447.0095102014968</v>
      </c>
      <c r="H40" s="9">
        <f t="shared" si="12"/>
        <v>1555.8437579556644</v>
      </c>
      <c r="I40" s="9">
        <f t="shared" ref="I40:I47" si="19">H40*1.288115</f>
        <v>2004.1056822790604</v>
      </c>
      <c r="J40" s="9"/>
      <c r="K40" s="9">
        <f t="shared" si="2"/>
        <v>280.83822345770113</v>
      </c>
      <c r="L40" s="9">
        <f t="shared" si="3"/>
        <v>361.75237755037421</v>
      </c>
      <c r="M40" s="9">
        <f t="shared" si="13"/>
        <v>224.6705787661609</v>
      </c>
      <c r="N40" s="9">
        <f t="shared" si="14"/>
        <v>289.40190204029938</v>
      </c>
      <c r="O40" s="9">
        <f t="shared" si="15"/>
        <v>2918.47081817243</v>
      </c>
      <c r="P40" s="9">
        <f t="shared" si="16"/>
        <v>3161.6767196867995</v>
      </c>
      <c r="Q40" s="9">
        <f t="shared" si="17"/>
        <v>3404.8826212011681</v>
      </c>
    </row>
    <row r="41" spans="1:17" ht="17.25" customHeight="1" x14ac:dyDescent="0.35">
      <c r="A41" s="24" t="s">
        <v>39</v>
      </c>
      <c r="B41" s="7">
        <v>1040.7576813064616</v>
      </c>
      <c r="C41" s="7">
        <v>1018.8523556597762</v>
      </c>
      <c r="D41" s="8"/>
      <c r="E41" s="44">
        <f t="shared" si="10"/>
        <v>1040.7576813064616</v>
      </c>
      <c r="F41" s="9">
        <f t="shared" ref="F41:F73" si="20">IF(D41&lt;B41,B41,IF(D41&gt;=B41,D41,B41))</f>
        <v>1040.7576813064616</v>
      </c>
      <c r="G41" s="9">
        <f t="shared" si="1"/>
        <v>1340.6172458683627</v>
      </c>
      <c r="H41" s="9">
        <f t="shared" si="12"/>
        <v>1441.4493886094492</v>
      </c>
      <c r="I41" s="9">
        <f t="shared" si="19"/>
        <v>1856.7525792086606</v>
      </c>
      <c r="J41" s="9"/>
      <c r="K41" s="9">
        <f t="shared" si="2"/>
        <v>260.18942032661539</v>
      </c>
      <c r="L41" s="9">
        <f t="shared" si="3"/>
        <v>335.15431146709068</v>
      </c>
      <c r="M41" s="9">
        <f t="shared" si="13"/>
        <v>208.15153626129231</v>
      </c>
      <c r="N41" s="9">
        <f t="shared" si="14"/>
        <v>268.12344917367255</v>
      </c>
      <c r="O41" s="9">
        <f t="shared" si="15"/>
        <v>2703.8884560341871</v>
      </c>
      <c r="P41" s="9">
        <f t="shared" si="16"/>
        <v>2929.2124940370359</v>
      </c>
      <c r="Q41" s="9">
        <f t="shared" si="17"/>
        <v>3154.5365320398846</v>
      </c>
    </row>
    <row r="42" spans="1:17" ht="17.25" customHeight="1" x14ac:dyDescent="0.35">
      <c r="A42" s="24" t="s">
        <v>40</v>
      </c>
      <c r="B42" s="7">
        <v>1476.9635032957794</v>
      </c>
      <c r="C42" s="7">
        <v>1445.8771446850508</v>
      </c>
      <c r="D42" s="8"/>
      <c r="E42" s="44">
        <f t="shared" si="10"/>
        <v>1476.9635032957794</v>
      </c>
      <c r="F42" s="9">
        <f t="shared" si="20"/>
        <v>1476.9635032957794</v>
      </c>
      <c r="G42" s="9">
        <f t="shared" si="1"/>
        <v>1902.5012061894481</v>
      </c>
      <c r="H42" s="9">
        <f t="shared" si="12"/>
        <v>2045.5944520646544</v>
      </c>
      <c r="I42" s="9">
        <f t="shared" si="19"/>
        <v>2634.9608976212621</v>
      </c>
      <c r="J42" s="9"/>
      <c r="K42" s="9">
        <f t="shared" si="2"/>
        <v>369.24087582394486</v>
      </c>
      <c r="L42" s="9">
        <f t="shared" si="3"/>
        <v>475.62530154736203</v>
      </c>
      <c r="M42" s="9">
        <f t="shared" si="13"/>
        <v>295.39270065915588</v>
      </c>
      <c r="N42" s="9">
        <f t="shared" si="14"/>
        <v>380.50024123788961</v>
      </c>
      <c r="O42" s="9">
        <f t="shared" si="15"/>
        <v>3837.1511815624344</v>
      </c>
      <c r="P42" s="9">
        <f t="shared" si="16"/>
        <v>4156.9137800259714</v>
      </c>
      <c r="Q42" s="9">
        <f t="shared" si="17"/>
        <v>4476.6763784895065</v>
      </c>
    </row>
    <row r="43" spans="1:17" ht="17.25" customHeight="1" x14ac:dyDescent="0.35">
      <c r="A43" s="24" t="s">
        <v>41</v>
      </c>
      <c r="B43" s="7">
        <v>1024.2377532519783</v>
      </c>
      <c r="C43" s="7">
        <v>1002.6801304473599</v>
      </c>
      <c r="D43" s="8"/>
      <c r="E43" s="44">
        <f t="shared" si="10"/>
        <v>1024.2377532519783</v>
      </c>
      <c r="F43" s="9">
        <f t="shared" si="20"/>
        <v>1024.2377532519783</v>
      </c>
      <c r="G43" s="9">
        <f t="shared" si="1"/>
        <v>1319.3376523105771</v>
      </c>
      <c r="H43" s="9">
        <f t="shared" si="12"/>
        <v>1418.56928825399</v>
      </c>
      <c r="I43" s="9">
        <f t="shared" si="19"/>
        <v>1827.2803787392882</v>
      </c>
      <c r="J43" s="9"/>
      <c r="K43" s="9">
        <f t="shared" si="2"/>
        <v>256.05943831299459</v>
      </c>
      <c r="L43" s="9">
        <f t="shared" si="3"/>
        <v>329.83441307764429</v>
      </c>
      <c r="M43" s="9">
        <f t="shared" si="13"/>
        <v>204.84755065039568</v>
      </c>
      <c r="N43" s="9">
        <f t="shared" si="14"/>
        <v>263.86753046211544</v>
      </c>
      <c r="O43" s="9">
        <f t="shared" si="15"/>
        <v>2660.9696829486397</v>
      </c>
      <c r="P43" s="9">
        <f t="shared" si="16"/>
        <v>2882.7171565276931</v>
      </c>
      <c r="Q43" s="9">
        <f t="shared" si="17"/>
        <v>3104.464630106746</v>
      </c>
    </row>
    <row r="44" spans="1:17" ht="17.25" customHeight="1" x14ac:dyDescent="0.35">
      <c r="A44" s="24" t="s">
        <v>42</v>
      </c>
      <c r="B44" s="7">
        <v>925.11354816000005</v>
      </c>
      <c r="C44" s="7">
        <v>905.64224000000002</v>
      </c>
      <c r="D44" s="8"/>
      <c r="E44" s="44">
        <f t="shared" si="10"/>
        <v>925.11354816000005</v>
      </c>
      <c r="F44" s="9">
        <f t="shared" si="20"/>
        <v>925.11354816000005</v>
      </c>
      <c r="G44" s="9">
        <f t="shared" si="1"/>
        <v>1191.6541182697954</v>
      </c>
      <c r="H44" s="9">
        <f t="shared" si="12"/>
        <v>1281.2822642016001</v>
      </c>
      <c r="I44" s="9">
        <f t="shared" si="19"/>
        <v>1650.4389037520441</v>
      </c>
      <c r="J44" s="9"/>
      <c r="K44" s="9">
        <f t="shared" si="2"/>
        <v>231.27838704000001</v>
      </c>
      <c r="L44" s="9">
        <f t="shared" si="3"/>
        <v>297.91352956744885</v>
      </c>
      <c r="M44" s="9">
        <f t="shared" si="13"/>
        <v>185.02270963200002</v>
      </c>
      <c r="N44" s="9">
        <f t="shared" si="14"/>
        <v>238.3308236539591</v>
      </c>
      <c r="O44" s="9">
        <f t="shared" si="15"/>
        <v>2403.4449981196803</v>
      </c>
      <c r="P44" s="9">
        <f t="shared" si="16"/>
        <v>2603.7320812963203</v>
      </c>
      <c r="Q44" s="9">
        <f t="shared" si="17"/>
        <v>2804.0191644729603</v>
      </c>
    </row>
    <row r="45" spans="1:17" ht="17.25" customHeight="1" x14ac:dyDescent="0.35">
      <c r="A45" s="24" t="s">
        <v>79</v>
      </c>
      <c r="B45" s="7">
        <v>1476.9635032957794</v>
      </c>
      <c r="C45" s="7">
        <v>1445.8771446850508</v>
      </c>
      <c r="D45" s="8"/>
      <c r="E45" s="44">
        <f t="shared" si="10"/>
        <v>1476.9635032957794</v>
      </c>
      <c r="F45" s="9">
        <f t="shared" si="20"/>
        <v>1476.9635032957794</v>
      </c>
      <c r="G45" s="9">
        <f>F45*1.2881166</f>
        <v>1902.5012061894481</v>
      </c>
      <c r="H45" s="9">
        <f>F45*1.385</f>
        <v>2045.5944520646544</v>
      </c>
      <c r="I45" s="9">
        <f>H45*1.288115</f>
        <v>2634.9608976212621</v>
      </c>
      <c r="J45" s="9"/>
      <c r="K45" s="9">
        <f>F45/4</f>
        <v>369.24087582394486</v>
      </c>
      <c r="L45" s="9">
        <f>K45*1.2881166</f>
        <v>475.62530154736203</v>
      </c>
      <c r="M45" s="9">
        <f>F45/5</f>
        <v>295.39270065915588</v>
      </c>
      <c r="N45" s="9">
        <f>M45*1.2881166</f>
        <v>380.50024123788961</v>
      </c>
      <c r="O45" s="9">
        <f>F45*4.33*0.6</f>
        <v>3837.1511815624344</v>
      </c>
      <c r="P45" s="9">
        <f>F45*4.33*0.65</f>
        <v>4156.9137800259714</v>
      </c>
      <c r="Q45" s="9">
        <f>F45*4.33*0.7</f>
        <v>4476.6763784895065</v>
      </c>
    </row>
    <row r="46" spans="1:17" ht="17.25" customHeight="1" x14ac:dyDescent="0.35">
      <c r="A46" s="24" t="s">
        <v>43</v>
      </c>
      <c r="B46" s="7">
        <v>1369.9722212278109</v>
      </c>
      <c r="C46" s="7">
        <v>1341.1377594006958</v>
      </c>
      <c r="D46" s="8"/>
      <c r="E46" s="44">
        <f t="shared" si="10"/>
        <v>1369.9722212278109</v>
      </c>
      <c r="F46" s="9">
        <f t="shared" si="20"/>
        <v>1369.9722212278109</v>
      </c>
      <c r="G46" s="9">
        <f t="shared" si="1"/>
        <v>1764.6839597024155</v>
      </c>
      <c r="H46" s="9">
        <f t="shared" si="12"/>
        <v>1897.4115264005181</v>
      </c>
      <c r="I46" s="9">
        <f t="shared" si="19"/>
        <v>2444.0842483294032</v>
      </c>
      <c r="J46" s="9"/>
      <c r="K46" s="9">
        <f t="shared" si="2"/>
        <v>342.49305530695273</v>
      </c>
      <c r="L46" s="9">
        <f t="shared" si="3"/>
        <v>441.17098992560386</v>
      </c>
      <c r="M46" s="9">
        <f t="shared" si="13"/>
        <v>273.99444424556219</v>
      </c>
      <c r="N46" s="9">
        <f t="shared" si="14"/>
        <v>352.93679194048315</v>
      </c>
      <c r="O46" s="9">
        <f t="shared" si="15"/>
        <v>3559.1878307498528</v>
      </c>
      <c r="P46" s="9">
        <f t="shared" si="16"/>
        <v>3855.7868166456742</v>
      </c>
      <c r="Q46" s="9">
        <f t="shared" si="17"/>
        <v>4152.3858025414947</v>
      </c>
    </row>
    <row r="47" spans="1:17" ht="17.25" customHeight="1" x14ac:dyDescent="0.35">
      <c r="A47" s="24" t="s">
        <v>44</v>
      </c>
      <c r="B47" s="7">
        <v>695.73054415499996</v>
      </c>
      <c r="C47" s="7">
        <v>681.0871699999999</v>
      </c>
      <c r="D47" s="8"/>
      <c r="E47" s="44">
        <f t="shared" si="10"/>
        <v>695.73054415499996</v>
      </c>
      <c r="F47" s="9">
        <f t="shared" si="20"/>
        <v>695.73054415499996</v>
      </c>
      <c r="G47" s="9">
        <f t="shared" si="1"/>
        <v>896.18206305308843</v>
      </c>
      <c r="H47" s="9">
        <f t="shared" si="12"/>
        <v>963.58680365467501</v>
      </c>
      <c r="I47" s="9">
        <f t="shared" si="19"/>
        <v>1241.2106155896415</v>
      </c>
      <c r="J47" s="9"/>
      <c r="K47" s="9">
        <f t="shared" si="2"/>
        <v>173.93263603874999</v>
      </c>
      <c r="L47" s="9">
        <f t="shared" si="3"/>
        <v>224.04551576327211</v>
      </c>
      <c r="M47" s="9">
        <f t="shared" si="13"/>
        <v>139.14610883099999</v>
      </c>
      <c r="N47" s="9">
        <f t="shared" si="14"/>
        <v>179.23641261061769</v>
      </c>
      <c r="O47" s="9">
        <f t="shared" si="15"/>
        <v>1807.5079537146901</v>
      </c>
      <c r="P47" s="9">
        <f t="shared" si="16"/>
        <v>1958.1336165242476</v>
      </c>
      <c r="Q47" s="9">
        <f t="shared" si="17"/>
        <v>2108.7592793338049</v>
      </c>
    </row>
    <row r="48" spans="1:17" ht="17.25" customHeight="1" x14ac:dyDescent="0.35">
      <c r="A48" s="24" t="s">
        <v>45</v>
      </c>
      <c r="B48" s="7">
        <v>1880.4415963530832</v>
      </c>
      <c r="C48" s="7">
        <v>1840.8630409721811</v>
      </c>
      <c r="D48" s="8"/>
      <c r="E48" s="44">
        <f t="shared" si="10"/>
        <v>1880.4415963530832</v>
      </c>
      <c r="F48" s="9">
        <f t="shared" si="20"/>
        <v>1880.4415963530832</v>
      </c>
      <c r="G48" s="9">
        <f t="shared" si="1"/>
        <v>2422.2280355929061</v>
      </c>
      <c r="H48" s="9">
        <f t="shared" si="12"/>
        <v>2604.4116109490201</v>
      </c>
      <c r="I48" s="9">
        <f>H48*1.2881166</f>
        <v>3354.7858292961746</v>
      </c>
      <c r="J48" s="9"/>
      <c r="K48" s="9">
        <f t="shared" si="2"/>
        <v>470.11039908827081</v>
      </c>
      <c r="L48" s="9">
        <f t="shared" si="3"/>
        <v>605.55700889822651</v>
      </c>
      <c r="M48" s="9">
        <f t="shared" si="13"/>
        <v>376.08831927061664</v>
      </c>
      <c r="N48" s="9">
        <f t="shared" si="14"/>
        <v>484.44560711858117</v>
      </c>
      <c r="O48" s="9">
        <f t="shared" si="15"/>
        <v>4885.3872673253099</v>
      </c>
      <c r="P48" s="9">
        <f t="shared" si="16"/>
        <v>5292.5028729357527</v>
      </c>
      <c r="Q48" s="9">
        <f t="shared" si="17"/>
        <v>5699.6184785461946</v>
      </c>
    </row>
    <row r="49" spans="1:17" ht="17.25" customHeight="1" x14ac:dyDescent="0.35">
      <c r="A49" s="24" t="s">
        <v>46</v>
      </c>
      <c r="B49" s="7">
        <v>1523.2426553099647</v>
      </c>
      <c r="C49" s="7">
        <v>1491.1822372099507</v>
      </c>
      <c r="D49" s="8"/>
      <c r="E49" s="44">
        <f t="shared" si="10"/>
        <v>1523.2426553099647</v>
      </c>
      <c r="F49" s="9">
        <f t="shared" si="20"/>
        <v>1523.2426553099647</v>
      </c>
      <c r="G49" s="9">
        <f t="shared" si="1"/>
        <v>1962.1141501328436</v>
      </c>
      <c r="H49" s="9">
        <f t="shared" si="12"/>
        <v>2109.691077604301</v>
      </c>
      <c r="I49" s="9">
        <f>H49*1.2881166</f>
        <v>2717.5280979339882</v>
      </c>
      <c r="J49" s="9"/>
      <c r="K49" s="9">
        <f t="shared" si="2"/>
        <v>380.81066382749117</v>
      </c>
      <c r="L49" s="9">
        <f t="shared" si="3"/>
        <v>490.52853753321091</v>
      </c>
      <c r="M49" s="9">
        <f t="shared" si="13"/>
        <v>304.64853106199291</v>
      </c>
      <c r="N49" s="9">
        <f t="shared" si="14"/>
        <v>392.4228300265687</v>
      </c>
      <c r="O49" s="9">
        <f t="shared" si="15"/>
        <v>3957.3844184952882</v>
      </c>
      <c r="P49" s="9">
        <f t="shared" si="16"/>
        <v>4287.1664533698959</v>
      </c>
      <c r="Q49" s="9">
        <f t="shared" si="17"/>
        <v>4616.9484882445031</v>
      </c>
    </row>
    <row r="50" spans="1:17" ht="17.25" customHeight="1" x14ac:dyDescent="0.35">
      <c r="A50" s="24" t="s">
        <v>47</v>
      </c>
      <c r="B50" s="7">
        <v>1202.3782009383613</v>
      </c>
      <c r="C50" s="7">
        <v>1177.0711707668734</v>
      </c>
      <c r="D50" s="8"/>
      <c r="E50" s="44">
        <f t="shared" si="10"/>
        <v>1202.3782009383613</v>
      </c>
      <c r="F50" s="9">
        <f t="shared" si="20"/>
        <v>1202.3782009383613</v>
      </c>
      <c r="G50" s="9">
        <f t="shared" si="1"/>
        <v>1548.8033201068386</v>
      </c>
      <c r="H50" s="9">
        <f t="shared" si="12"/>
        <v>1665.2938082996304</v>
      </c>
      <c r="I50" s="9">
        <f>H50*1.2881166</f>
        <v>2145.0925983479715</v>
      </c>
      <c r="J50" s="9"/>
      <c r="K50" s="9">
        <f t="shared" si="2"/>
        <v>300.59455023459032</v>
      </c>
      <c r="L50" s="9">
        <f t="shared" si="3"/>
        <v>387.20083002670964</v>
      </c>
      <c r="M50" s="9">
        <f t="shared" si="13"/>
        <v>240.47564018767224</v>
      </c>
      <c r="N50" s="9">
        <f t="shared" si="14"/>
        <v>309.76066402136769</v>
      </c>
      <c r="O50" s="9">
        <f t="shared" si="15"/>
        <v>3123.7785660378622</v>
      </c>
      <c r="P50" s="9">
        <f t="shared" si="16"/>
        <v>3384.0934465410178</v>
      </c>
      <c r="Q50" s="9">
        <f t="shared" si="17"/>
        <v>3644.4083270441724</v>
      </c>
    </row>
    <row r="51" spans="1:17" ht="17.25" customHeight="1" x14ac:dyDescent="0.35">
      <c r="A51" s="24" t="s">
        <v>48</v>
      </c>
      <c r="B51" s="7">
        <v>1540.699077962136</v>
      </c>
      <c r="C51" s="7">
        <v>1508.2712461694919</v>
      </c>
      <c r="D51" s="8"/>
      <c r="E51" s="44">
        <f t="shared" si="10"/>
        <v>1540.699077962136</v>
      </c>
      <c r="F51" s="9">
        <f t="shared" si="20"/>
        <v>1540.699077962136</v>
      </c>
      <c r="G51" s="9">
        <f t="shared" si="1"/>
        <v>1984.6000579277215</v>
      </c>
      <c r="H51" s="9">
        <f t="shared" si="12"/>
        <v>2133.8682229775586</v>
      </c>
      <c r="I51" s="9">
        <f t="shared" ref="I51:I56" si="21">H51*1.288115</f>
        <v>2748.6676660407379</v>
      </c>
      <c r="J51" s="9"/>
      <c r="K51" s="9">
        <f t="shared" si="2"/>
        <v>385.174769490534</v>
      </c>
      <c r="L51" s="9">
        <f t="shared" si="3"/>
        <v>496.15001448193038</v>
      </c>
      <c r="M51" s="9">
        <f t="shared" si="13"/>
        <v>308.13981559242723</v>
      </c>
      <c r="N51" s="9">
        <f t="shared" si="14"/>
        <v>396.92001158554433</v>
      </c>
      <c r="O51" s="9">
        <f t="shared" si="15"/>
        <v>4002.7362045456293</v>
      </c>
      <c r="P51" s="9">
        <f t="shared" si="16"/>
        <v>4336.297554924432</v>
      </c>
      <c r="Q51" s="9">
        <f t="shared" si="17"/>
        <v>4669.8589053032338</v>
      </c>
    </row>
    <row r="52" spans="1:17" ht="17.25" customHeight="1" x14ac:dyDescent="0.35">
      <c r="A52" s="24" t="s">
        <v>49</v>
      </c>
      <c r="B52" s="7">
        <v>1156.5165657803889</v>
      </c>
      <c r="C52" s="7">
        <v>1132.1748074208406</v>
      </c>
      <c r="D52" s="8"/>
      <c r="E52" s="44">
        <f t="shared" si="10"/>
        <v>1156.5165657803889</v>
      </c>
      <c r="F52" s="9">
        <f t="shared" si="20"/>
        <v>1156.5165657803889</v>
      </c>
      <c r="G52" s="9">
        <f t="shared" si="1"/>
        <v>1489.7281865567109</v>
      </c>
      <c r="H52" s="9">
        <f t="shared" si="12"/>
        <v>1601.7754436058385</v>
      </c>
      <c r="I52" s="9">
        <f t="shared" si="21"/>
        <v>2063.2709755403343</v>
      </c>
      <c r="J52" s="9"/>
      <c r="K52" s="9">
        <f t="shared" si="2"/>
        <v>289.12914144509722</v>
      </c>
      <c r="L52" s="9">
        <f t="shared" si="3"/>
        <v>372.43204663917771</v>
      </c>
      <c r="M52" s="9">
        <f t="shared" si="13"/>
        <v>231.30331315607776</v>
      </c>
      <c r="N52" s="9">
        <f t="shared" si="14"/>
        <v>297.94563731134213</v>
      </c>
      <c r="O52" s="9">
        <f t="shared" si="15"/>
        <v>3004.6300378974506</v>
      </c>
      <c r="P52" s="9">
        <f t="shared" si="16"/>
        <v>3255.0158743889046</v>
      </c>
      <c r="Q52" s="9">
        <f t="shared" si="17"/>
        <v>3505.4017108803587</v>
      </c>
    </row>
    <row r="53" spans="1:17" ht="17.25" customHeight="1" x14ac:dyDescent="0.35">
      <c r="A53" s="24" t="s">
        <v>50</v>
      </c>
      <c r="B53" s="7">
        <v>1222.472462157702</v>
      </c>
      <c r="C53" s="7">
        <v>1196.742498441216</v>
      </c>
      <c r="D53" s="8"/>
      <c r="E53" s="44">
        <f t="shared" si="10"/>
        <v>1222.472462157702</v>
      </c>
      <c r="F53" s="9">
        <f t="shared" si="20"/>
        <v>1222.472462157702</v>
      </c>
      <c r="G53" s="9">
        <f t="shared" si="1"/>
        <v>1574.6870715482078</v>
      </c>
      <c r="H53" s="9">
        <f t="shared" si="12"/>
        <v>1693.1243600884172</v>
      </c>
      <c r="I53" s="9">
        <f t="shared" si="21"/>
        <v>2180.9388850952914</v>
      </c>
      <c r="J53" s="9"/>
      <c r="K53" s="9">
        <f t="shared" si="2"/>
        <v>305.6181155394255</v>
      </c>
      <c r="L53" s="9">
        <f t="shared" si="3"/>
        <v>393.67176788705194</v>
      </c>
      <c r="M53" s="9">
        <f t="shared" si="13"/>
        <v>244.49449243154041</v>
      </c>
      <c r="N53" s="9">
        <f t="shared" si="14"/>
        <v>314.93741430964155</v>
      </c>
      <c r="O53" s="9">
        <f t="shared" si="15"/>
        <v>3175.9834566857094</v>
      </c>
      <c r="P53" s="9">
        <f t="shared" si="16"/>
        <v>3440.6487447428522</v>
      </c>
      <c r="Q53" s="9">
        <f t="shared" si="17"/>
        <v>3705.3140327999945</v>
      </c>
    </row>
    <row r="54" spans="1:17" ht="17.25" customHeight="1" x14ac:dyDescent="0.35">
      <c r="A54" s="24" t="s">
        <v>51</v>
      </c>
      <c r="B54" s="7">
        <v>925.11354816000005</v>
      </c>
      <c r="C54" s="7">
        <v>905.64224000000002</v>
      </c>
      <c r="D54" s="8"/>
      <c r="E54" s="44">
        <f t="shared" si="10"/>
        <v>925.11354816000005</v>
      </c>
      <c r="F54" s="9">
        <f t="shared" si="20"/>
        <v>925.11354816000005</v>
      </c>
      <c r="G54" s="9">
        <f t="shared" si="1"/>
        <v>1191.6541182697954</v>
      </c>
      <c r="H54" s="9">
        <f t="shared" si="12"/>
        <v>1281.2822642016001</v>
      </c>
      <c r="I54" s="9">
        <f t="shared" si="21"/>
        <v>1650.4389037520441</v>
      </c>
      <c r="J54" s="9"/>
      <c r="K54" s="9">
        <f t="shared" si="2"/>
        <v>231.27838704000001</v>
      </c>
      <c r="L54" s="9">
        <f t="shared" si="3"/>
        <v>297.91352956744885</v>
      </c>
      <c r="M54" s="9">
        <f t="shared" si="13"/>
        <v>185.02270963200002</v>
      </c>
      <c r="N54" s="9">
        <f t="shared" si="14"/>
        <v>238.3308236539591</v>
      </c>
      <c r="O54" s="9">
        <f t="shared" si="15"/>
        <v>2403.4449981196803</v>
      </c>
      <c r="P54" s="9">
        <f t="shared" si="16"/>
        <v>2603.7320812963203</v>
      </c>
      <c r="Q54" s="9">
        <f t="shared" si="17"/>
        <v>2804.0191644729603</v>
      </c>
    </row>
    <row r="55" spans="1:17" ht="17.25" customHeight="1" x14ac:dyDescent="0.35">
      <c r="A55" s="24" t="s">
        <v>52</v>
      </c>
      <c r="B55" s="7">
        <v>604.18805915836822</v>
      </c>
      <c r="C55" s="7">
        <v>591.47142355200015</v>
      </c>
      <c r="D55" s="8"/>
      <c r="E55" s="44">
        <f t="shared" si="10"/>
        <v>604.18805915836822</v>
      </c>
      <c r="F55" s="9">
        <f t="shared" si="20"/>
        <v>604.18805915836822</v>
      </c>
      <c r="G55" s="9">
        <f t="shared" si="1"/>
        <v>778.26466852367605</v>
      </c>
      <c r="H55" s="9">
        <f t="shared" si="12"/>
        <v>836.80046193433998</v>
      </c>
      <c r="I55" s="9">
        <f t="shared" si="21"/>
        <v>1077.8952270245522</v>
      </c>
      <c r="J55" s="9"/>
      <c r="K55" s="9">
        <f t="shared" si="2"/>
        <v>151.04701478959205</v>
      </c>
      <c r="L55" s="9">
        <f t="shared" si="3"/>
        <v>194.56616713091901</v>
      </c>
      <c r="M55" s="9">
        <f t="shared" si="13"/>
        <v>120.83761183167364</v>
      </c>
      <c r="N55" s="9">
        <f t="shared" si="14"/>
        <v>155.6529337047352</v>
      </c>
      <c r="O55" s="9">
        <f t="shared" si="15"/>
        <v>1569.6805776934405</v>
      </c>
      <c r="P55" s="9">
        <f t="shared" si="16"/>
        <v>1700.4872925012273</v>
      </c>
      <c r="Q55" s="9">
        <f t="shared" si="17"/>
        <v>1831.294007309014</v>
      </c>
    </row>
    <row r="56" spans="1:17" ht="17.25" customHeight="1" x14ac:dyDescent="0.35">
      <c r="A56" s="24" t="s">
        <v>80</v>
      </c>
      <c r="B56" s="7">
        <v>874.05276233250015</v>
      </c>
      <c r="C56" s="7">
        <v>855.65615500000001</v>
      </c>
      <c r="D56" s="8"/>
      <c r="E56" s="44">
        <f t="shared" si="10"/>
        <v>874.05276233250015</v>
      </c>
      <c r="F56" s="9">
        <f t="shared" si="20"/>
        <v>874.05276233250015</v>
      </c>
      <c r="G56" s="9">
        <f t="shared" si="1"/>
        <v>1125.8818724363482</v>
      </c>
      <c r="H56" s="9">
        <f t="shared" si="12"/>
        <v>1210.5630758305126</v>
      </c>
      <c r="I56" s="9">
        <f t="shared" si="21"/>
        <v>1559.3444564234205</v>
      </c>
      <c r="J56" s="9"/>
      <c r="K56" s="9">
        <f t="shared" si="2"/>
        <v>218.51319058312504</v>
      </c>
      <c r="L56" s="9">
        <f t="shared" si="3"/>
        <v>281.47046810908705</v>
      </c>
      <c r="M56" s="9">
        <f t="shared" si="13"/>
        <v>174.81055246650004</v>
      </c>
      <c r="N56" s="9">
        <f t="shared" si="14"/>
        <v>225.17637448726964</v>
      </c>
      <c r="O56" s="9">
        <f t="shared" si="15"/>
        <v>2270.7890765398352</v>
      </c>
      <c r="P56" s="9">
        <f t="shared" si="16"/>
        <v>2460.0214995848219</v>
      </c>
      <c r="Q56" s="9">
        <f t="shared" si="17"/>
        <v>2649.2539226298077</v>
      </c>
    </row>
    <row r="57" spans="1:17" ht="17.25" customHeight="1" x14ac:dyDescent="0.35">
      <c r="A57" s="24" t="s">
        <v>53</v>
      </c>
      <c r="B57" s="7">
        <v>540.48211556492049</v>
      </c>
      <c r="C57" s="7">
        <v>529.1063294810773</v>
      </c>
      <c r="D57" s="8"/>
      <c r="E57" s="44">
        <f t="shared" si="10"/>
        <v>540.48211556492049</v>
      </c>
      <c r="F57" s="9">
        <f t="shared" si="20"/>
        <v>540.48211556492049</v>
      </c>
      <c r="G57" s="9">
        <f t="shared" si="1"/>
        <v>696.20398506229242</v>
      </c>
      <c r="H57" s="9">
        <f>F57*1.385</f>
        <v>748.56773005741491</v>
      </c>
      <c r="I57" s="9">
        <f>H57*1.288115</f>
        <v>964.24132160290696</v>
      </c>
      <c r="J57" s="9"/>
      <c r="K57" s="9">
        <f>F57/4</f>
        <v>135.12052889123012</v>
      </c>
      <c r="L57" s="9">
        <f t="shared" si="3"/>
        <v>174.0509962655731</v>
      </c>
      <c r="M57" s="9">
        <f>F57/5</f>
        <v>108.0964231129841</v>
      </c>
      <c r="N57" s="9">
        <f t="shared" si="14"/>
        <v>139.2407970124585</v>
      </c>
      <c r="O57" s="9">
        <f t="shared" si="15"/>
        <v>1404.1725362376633</v>
      </c>
      <c r="P57" s="9">
        <f t="shared" si="16"/>
        <v>1521.1869142574687</v>
      </c>
      <c r="Q57" s="9">
        <f t="shared" si="17"/>
        <v>1638.2012922772738</v>
      </c>
    </row>
    <row r="58" spans="1:17" ht="17.25" customHeight="1" x14ac:dyDescent="0.35">
      <c r="A58" s="24" t="s">
        <v>54</v>
      </c>
      <c r="B58" s="7">
        <v>618.72453732254337</v>
      </c>
      <c r="C58" s="7">
        <v>605.70194549441351</v>
      </c>
      <c r="D58" s="8"/>
      <c r="E58" s="44">
        <f t="shared" si="10"/>
        <v>618.72453732254337</v>
      </c>
      <c r="F58" s="9">
        <f t="shared" si="20"/>
        <v>618.72453732254337</v>
      </c>
      <c r="G58" s="9">
        <f t="shared" si="1"/>
        <v>796.98934735248758</v>
      </c>
      <c r="H58" s="9">
        <f>F58*1.385</f>
        <v>856.93348419172253</v>
      </c>
      <c r="I58" s="9">
        <f>H58*1.288115</f>
        <v>1103.8288749896205</v>
      </c>
      <c r="J58" s="9"/>
      <c r="K58" s="9">
        <f>F58/4</f>
        <v>154.68113433063584</v>
      </c>
      <c r="L58" s="9">
        <f t="shared" si="3"/>
        <v>199.2473368381219</v>
      </c>
      <c r="M58" s="9">
        <f>F58/5</f>
        <v>123.74490746450867</v>
      </c>
      <c r="N58" s="9">
        <f t="shared" si="14"/>
        <v>159.39786947049751</v>
      </c>
      <c r="O58" s="9">
        <f t="shared" si="15"/>
        <v>1607.4463479639676</v>
      </c>
      <c r="P58" s="9">
        <f t="shared" si="16"/>
        <v>1741.4002102942984</v>
      </c>
      <c r="Q58" s="9">
        <f t="shared" si="17"/>
        <v>1875.3540726246288</v>
      </c>
    </row>
    <row r="59" spans="1:17" ht="17.25" customHeight="1" x14ac:dyDescent="0.35">
      <c r="A59" s="24" t="s">
        <v>55</v>
      </c>
      <c r="B59" s="7">
        <v>956.88724947750018</v>
      </c>
      <c r="C59" s="7">
        <v>936.74718500000006</v>
      </c>
      <c r="D59" s="8"/>
      <c r="E59" s="44">
        <f t="shared" si="10"/>
        <v>956.88724947750018</v>
      </c>
      <c r="F59" s="9">
        <f t="shared" si="20"/>
        <v>956.88724947750018</v>
      </c>
      <c r="G59" s="9">
        <f t="shared" si="1"/>
        <v>1232.5823503803092</v>
      </c>
      <c r="H59" s="9">
        <f t="shared" si="12"/>
        <v>1325.2888405263377</v>
      </c>
      <c r="I59" s="9">
        <f>H59*1.288115</f>
        <v>1707.1244348145833</v>
      </c>
      <c r="J59" s="9"/>
      <c r="K59" s="9">
        <f t="shared" si="2"/>
        <v>239.22181236937504</v>
      </c>
      <c r="L59" s="9">
        <f t="shared" si="3"/>
        <v>308.1455875950773</v>
      </c>
      <c r="M59" s="9">
        <f t="shared" si="13"/>
        <v>191.37744989550004</v>
      </c>
      <c r="N59" s="9">
        <f t="shared" si="14"/>
        <v>246.51647007606186</v>
      </c>
      <c r="O59" s="9">
        <f t="shared" si="15"/>
        <v>2485.9930741425451</v>
      </c>
      <c r="P59" s="9">
        <f t="shared" si="16"/>
        <v>2693.159163654424</v>
      </c>
      <c r="Q59" s="9">
        <f t="shared" si="17"/>
        <v>2900.3252531663024</v>
      </c>
    </row>
    <row r="60" spans="1:17" ht="17.25" customHeight="1" x14ac:dyDescent="0.35">
      <c r="A60" s="24" t="s">
        <v>56</v>
      </c>
      <c r="B60" s="7">
        <v>736.84763820261912</v>
      </c>
      <c r="C60" s="7">
        <v>721.33885286600014</v>
      </c>
      <c r="D60" s="8"/>
      <c r="E60" s="44">
        <f t="shared" si="10"/>
        <v>736.84763820261912</v>
      </c>
      <c r="F60" s="9">
        <f t="shared" si="20"/>
        <v>736.84763820261912</v>
      </c>
      <c r="G60" s="9">
        <f t="shared" si="1"/>
        <v>949.14567443958776</v>
      </c>
      <c r="H60" s="9">
        <f>F60*1.385</f>
        <v>1020.5339789106275</v>
      </c>
      <c r="I60" s="9">
        <f>H60*1.288115</f>
        <v>1314.5651262444628</v>
      </c>
      <c r="J60" s="9"/>
      <c r="K60" s="9">
        <f>F60/4</f>
        <v>184.21190955065478</v>
      </c>
      <c r="L60" s="9">
        <f t="shared" si="3"/>
        <v>237.28641860989694</v>
      </c>
      <c r="M60" s="9">
        <f>F60/5</f>
        <v>147.36952764052381</v>
      </c>
      <c r="N60" s="9">
        <f t="shared" si="14"/>
        <v>189.82913488791755</v>
      </c>
      <c r="O60" s="9">
        <f t="shared" si="15"/>
        <v>1914.3301640504046</v>
      </c>
      <c r="P60" s="9">
        <f t="shared" si="16"/>
        <v>2073.8576777212716</v>
      </c>
      <c r="Q60" s="9">
        <f t="shared" si="17"/>
        <v>2233.3851913921385</v>
      </c>
    </row>
    <row r="61" spans="1:17" ht="17.25" customHeight="1" x14ac:dyDescent="0.35">
      <c r="A61" s="24" t="s">
        <v>57</v>
      </c>
      <c r="B61" s="7">
        <v>618.17046747606241</v>
      </c>
      <c r="C61" s="7">
        <v>605.15953742150009</v>
      </c>
      <c r="D61" s="8"/>
      <c r="E61" s="44">
        <f t="shared" si="10"/>
        <v>618.17046747606241</v>
      </c>
      <c r="F61" s="9">
        <f t="shared" si="20"/>
        <v>618.17046747606241</v>
      </c>
      <c r="G61" s="9">
        <f t="shared" si="1"/>
        <v>796.27564078567605</v>
      </c>
      <c r="H61" s="9">
        <f>F61*1.385</f>
        <v>856.16609745434641</v>
      </c>
      <c r="I61" s="9">
        <f>H61*1.288115</f>
        <v>1102.8403926224053</v>
      </c>
      <c r="J61" s="9"/>
      <c r="K61" s="9">
        <f>F61/4</f>
        <v>154.5426168690156</v>
      </c>
      <c r="L61" s="9">
        <f t="shared" si="3"/>
        <v>199.06891019641901</v>
      </c>
      <c r="M61" s="9">
        <f>F61/5</f>
        <v>123.63409349521248</v>
      </c>
      <c r="N61" s="9">
        <f t="shared" si="14"/>
        <v>159.2551281571352</v>
      </c>
      <c r="O61" s="9">
        <f t="shared" si="15"/>
        <v>1606.00687450281</v>
      </c>
      <c r="P61" s="9">
        <f t="shared" si="16"/>
        <v>1739.8407807113776</v>
      </c>
      <c r="Q61" s="9">
        <f t="shared" si="17"/>
        <v>1873.6746869199451</v>
      </c>
    </row>
    <row r="62" spans="1:17" ht="17.25" customHeight="1" x14ac:dyDescent="0.35">
      <c r="A62" s="24" t="s">
        <v>58</v>
      </c>
      <c r="B62" s="7">
        <v>768.91610199150364</v>
      </c>
      <c r="C62" s="7">
        <v>752.73235633040008</v>
      </c>
      <c r="D62" s="8"/>
      <c r="E62" s="44">
        <f t="shared" si="10"/>
        <v>768.91610199150364</v>
      </c>
      <c r="F62" s="9">
        <f t="shared" si="20"/>
        <v>768.91610199150364</v>
      </c>
      <c r="G62" s="9">
        <f t="shared" si="1"/>
        <v>990.45359498254891</v>
      </c>
      <c r="H62" s="9">
        <f>F62*1.385</f>
        <v>1064.9488012582326</v>
      </c>
      <c r="I62" s="9">
        <f>H62*1.2881166</f>
        <v>1371.7782290508303</v>
      </c>
      <c r="J62" s="9"/>
      <c r="K62" s="9">
        <f>F62/4</f>
        <v>192.22902549787591</v>
      </c>
      <c r="L62" s="9">
        <f t="shared" si="3"/>
        <v>247.61339874563723</v>
      </c>
      <c r="M62" s="9">
        <f>F62/5</f>
        <v>153.78322039830073</v>
      </c>
      <c r="N62" s="9">
        <f t="shared" si="14"/>
        <v>198.09071899650976</v>
      </c>
      <c r="O62" s="9">
        <f t="shared" si="15"/>
        <v>1997.6440329739262</v>
      </c>
      <c r="P62" s="9">
        <f t="shared" si="16"/>
        <v>2164.1143690550871</v>
      </c>
      <c r="Q62" s="9">
        <f t="shared" si="17"/>
        <v>2330.5847051362471</v>
      </c>
    </row>
    <row r="63" spans="1:17" ht="17.25" customHeight="1" x14ac:dyDescent="0.35">
      <c r="A63" s="24" t="s">
        <v>59</v>
      </c>
      <c r="B63" s="7">
        <v>1800.81306215687</v>
      </c>
      <c r="C63" s="7">
        <v>1762.9104866929711</v>
      </c>
      <c r="D63" s="8"/>
      <c r="E63" s="44">
        <f t="shared" si="10"/>
        <v>1800.81306215687</v>
      </c>
      <c r="F63" s="9">
        <f t="shared" si="20"/>
        <v>1800.81306215687</v>
      </c>
      <c r="G63" s="9">
        <f>F63*1.2881166</f>
        <v>2319.6571988610958</v>
      </c>
      <c r="H63" s="9">
        <f t="shared" ref="H63:H73" si="22">F63*1.385</f>
        <v>2494.1260910872652</v>
      </c>
      <c r="I63" s="9">
        <f t="shared" ref="I63:I70" si="23">H63*1.288115</f>
        <v>3212.7212298208724</v>
      </c>
      <c r="J63" s="9"/>
      <c r="K63" s="9">
        <f t="shared" ref="K63:K73" si="24">F63/4</f>
        <v>450.20326553921751</v>
      </c>
      <c r="L63" s="9">
        <f t="shared" si="3"/>
        <v>579.91429971527396</v>
      </c>
      <c r="M63" s="9">
        <f t="shared" ref="M63:M73" si="25">F63/5</f>
        <v>360.16261243137399</v>
      </c>
      <c r="N63" s="9">
        <f t="shared" si="14"/>
        <v>463.93143977221916</v>
      </c>
      <c r="O63" s="9">
        <f t="shared" si="15"/>
        <v>4678.5123354835487</v>
      </c>
      <c r="P63" s="9">
        <f t="shared" si="16"/>
        <v>5068.3883634405111</v>
      </c>
      <c r="Q63" s="9">
        <f t="shared" si="17"/>
        <v>5458.2643913974734</v>
      </c>
    </row>
    <row r="64" spans="1:17" ht="17.25" customHeight="1" x14ac:dyDescent="0.35">
      <c r="A64" s="24" t="s">
        <v>60</v>
      </c>
      <c r="B64" s="7">
        <v>833.0616258603302</v>
      </c>
      <c r="C64" s="7">
        <v>815.52777862000016</v>
      </c>
      <c r="D64" s="8"/>
      <c r="E64" s="44">
        <f t="shared" si="10"/>
        <v>833.0616258603302</v>
      </c>
      <c r="F64" s="9">
        <f t="shared" si="20"/>
        <v>833.0616258603302</v>
      </c>
      <c r="G64" s="9">
        <f t="shared" si="1"/>
        <v>1073.0805090936806</v>
      </c>
      <c r="H64" s="9">
        <f t="shared" si="22"/>
        <v>1153.7903518165574</v>
      </c>
      <c r="I64" s="9">
        <f t="shared" si="23"/>
        <v>1486.2146590301847</v>
      </c>
      <c r="J64" s="9"/>
      <c r="K64" s="9">
        <f t="shared" si="24"/>
        <v>208.26540646508255</v>
      </c>
      <c r="L64" s="9">
        <f t="shared" si="3"/>
        <v>268.27012727342014</v>
      </c>
      <c r="M64" s="9">
        <f t="shared" si="25"/>
        <v>166.61232517206605</v>
      </c>
      <c r="N64" s="9">
        <f t="shared" si="14"/>
        <v>214.61610181873613</v>
      </c>
      <c r="O64" s="9">
        <f t="shared" si="15"/>
        <v>2164.294103985138</v>
      </c>
      <c r="P64" s="9">
        <f t="shared" si="16"/>
        <v>2344.6519459838996</v>
      </c>
      <c r="Q64" s="9">
        <f t="shared" si="17"/>
        <v>2525.0097879826608</v>
      </c>
    </row>
    <row r="65" spans="1:17" ht="17.25" customHeight="1" x14ac:dyDescent="0.35">
      <c r="A65" s="24" t="s">
        <v>61</v>
      </c>
      <c r="B65" s="7">
        <v>704.77272719544169</v>
      </c>
      <c r="C65" s="7">
        <v>689.9390378810001</v>
      </c>
      <c r="D65" s="8"/>
      <c r="E65" s="44">
        <f t="shared" si="10"/>
        <v>704.77272719544169</v>
      </c>
      <c r="F65" s="9">
        <f t="shared" si="20"/>
        <v>704.77272719544169</v>
      </c>
      <c r="G65" s="9">
        <f t="shared" si="1"/>
        <v>907.82944912771984</v>
      </c>
      <c r="H65" s="9">
        <f>F65*1.385</f>
        <v>976.11022716568675</v>
      </c>
      <c r="I65" s="9">
        <f t="shared" si="23"/>
        <v>1257.3422252655284</v>
      </c>
      <c r="J65" s="9"/>
      <c r="K65" s="9">
        <f t="shared" si="24"/>
        <v>176.19318179886042</v>
      </c>
      <c r="L65" s="9">
        <f t="shared" si="3"/>
        <v>226.95736228192996</v>
      </c>
      <c r="M65" s="9">
        <f t="shared" si="25"/>
        <v>140.95454543908835</v>
      </c>
      <c r="N65" s="9">
        <f t="shared" si="14"/>
        <v>181.56588982554399</v>
      </c>
      <c r="O65" s="9">
        <f t="shared" si="15"/>
        <v>1830.9995452537576</v>
      </c>
      <c r="P65" s="9">
        <f t="shared" si="16"/>
        <v>1983.5828406915707</v>
      </c>
      <c r="Q65" s="9">
        <f t="shared" si="17"/>
        <v>2136.1661361293836</v>
      </c>
    </row>
    <row r="66" spans="1:17" ht="17.25" customHeight="1" x14ac:dyDescent="0.35">
      <c r="A66" s="24" t="s">
        <v>62</v>
      </c>
      <c r="B66" s="7">
        <v>704.77272719544169</v>
      </c>
      <c r="C66" s="7">
        <v>689.9390378810001</v>
      </c>
      <c r="D66" s="8"/>
      <c r="E66" s="44">
        <f t="shared" si="10"/>
        <v>704.77272719544169</v>
      </c>
      <c r="F66" s="9">
        <f t="shared" si="20"/>
        <v>704.77272719544169</v>
      </c>
      <c r="G66" s="9">
        <f t="shared" si="1"/>
        <v>907.82944912771984</v>
      </c>
      <c r="H66" s="9">
        <f t="shared" si="22"/>
        <v>976.11022716568675</v>
      </c>
      <c r="I66" s="9">
        <f t="shared" si="23"/>
        <v>1257.3422252655284</v>
      </c>
      <c r="J66" s="9"/>
      <c r="K66" s="9">
        <f t="shared" si="24"/>
        <v>176.19318179886042</v>
      </c>
      <c r="L66" s="9">
        <f t="shared" si="3"/>
        <v>226.95736228192996</v>
      </c>
      <c r="M66" s="9">
        <f t="shared" si="25"/>
        <v>140.95454543908835</v>
      </c>
      <c r="N66" s="9">
        <f t="shared" si="14"/>
        <v>181.56588982554399</v>
      </c>
      <c r="O66" s="9">
        <f t="shared" si="15"/>
        <v>1830.9995452537576</v>
      </c>
      <c r="P66" s="9">
        <f t="shared" si="16"/>
        <v>1983.5828406915707</v>
      </c>
      <c r="Q66" s="9">
        <f t="shared" si="17"/>
        <v>2136.1661361293836</v>
      </c>
    </row>
    <row r="67" spans="1:17" ht="17.25" customHeight="1" x14ac:dyDescent="0.35">
      <c r="A67" s="24" t="s">
        <v>63</v>
      </c>
      <c r="B67" s="7">
        <v>704.77272719544169</v>
      </c>
      <c r="C67" s="7">
        <v>689.9390378810001</v>
      </c>
      <c r="D67" s="8"/>
      <c r="E67" s="44">
        <f t="shared" si="10"/>
        <v>704.77272719544169</v>
      </c>
      <c r="F67" s="9">
        <f t="shared" si="20"/>
        <v>704.77272719544169</v>
      </c>
      <c r="G67" s="9">
        <f t="shared" si="1"/>
        <v>907.82944912771984</v>
      </c>
      <c r="H67" s="9">
        <f t="shared" si="22"/>
        <v>976.11022716568675</v>
      </c>
      <c r="I67" s="9">
        <f t="shared" si="23"/>
        <v>1257.3422252655284</v>
      </c>
      <c r="J67" s="9"/>
      <c r="K67" s="9">
        <f t="shared" si="24"/>
        <v>176.19318179886042</v>
      </c>
      <c r="L67" s="9">
        <f t="shared" si="3"/>
        <v>226.95736228192996</v>
      </c>
      <c r="M67" s="9">
        <f t="shared" si="25"/>
        <v>140.95454543908835</v>
      </c>
      <c r="N67" s="9">
        <f t="shared" si="14"/>
        <v>181.56588982554399</v>
      </c>
      <c r="O67" s="9">
        <f t="shared" si="15"/>
        <v>1830.9995452537576</v>
      </c>
      <c r="P67" s="9">
        <f t="shared" si="16"/>
        <v>1983.5828406915707</v>
      </c>
      <c r="Q67" s="9">
        <f t="shared" si="17"/>
        <v>2136.1661361293836</v>
      </c>
    </row>
    <row r="68" spans="1:17" ht="17.25" customHeight="1" x14ac:dyDescent="0.35">
      <c r="A68" s="24" t="s">
        <v>64</v>
      </c>
      <c r="B68" s="7">
        <v>704.77272719544169</v>
      </c>
      <c r="C68" s="7">
        <v>689.9390378810001</v>
      </c>
      <c r="D68" s="8"/>
      <c r="E68" s="44">
        <f t="shared" si="10"/>
        <v>704.77272719544169</v>
      </c>
      <c r="F68" s="9">
        <f t="shared" si="20"/>
        <v>704.77272719544169</v>
      </c>
      <c r="G68" s="9">
        <f t="shared" si="1"/>
        <v>907.82944912771984</v>
      </c>
      <c r="H68" s="9">
        <f>F68*1.385</f>
        <v>976.11022716568675</v>
      </c>
      <c r="I68" s="9">
        <f t="shared" si="23"/>
        <v>1257.3422252655284</v>
      </c>
      <c r="J68" s="9"/>
      <c r="K68" s="9">
        <f t="shared" si="24"/>
        <v>176.19318179886042</v>
      </c>
      <c r="L68" s="9">
        <f t="shared" si="3"/>
        <v>226.95736228192996</v>
      </c>
      <c r="M68" s="9">
        <f t="shared" si="25"/>
        <v>140.95454543908835</v>
      </c>
      <c r="N68" s="9">
        <f t="shared" si="14"/>
        <v>181.56588982554399</v>
      </c>
      <c r="O68" s="9">
        <f t="shared" si="15"/>
        <v>1830.9995452537576</v>
      </c>
      <c r="P68" s="9">
        <f t="shared" si="16"/>
        <v>1983.5828406915707</v>
      </c>
      <c r="Q68" s="9">
        <f t="shared" si="17"/>
        <v>2136.1661361293836</v>
      </c>
    </row>
    <row r="69" spans="1:17" ht="17.25" customHeight="1" x14ac:dyDescent="0.35">
      <c r="A69" s="24" t="s">
        <v>65</v>
      </c>
      <c r="B69" s="7">
        <v>1065.3221682008812</v>
      </c>
      <c r="C69" s="7">
        <v>1042.8998220272942</v>
      </c>
      <c r="D69" s="8"/>
      <c r="E69" s="44">
        <f t="shared" si="10"/>
        <v>1065.3221682008812</v>
      </c>
      <c r="F69" s="9">
        <f t="shared" si="20"/>
        <v>1065.3221682008812</v>
      </c>
      <c r="G69" s="9">
        <f t="shared" si="1"/>
        <v>1372.2591692075471</v>
      </c>
      <c r="H69" s="9">
        <f t="shared" si="22"/>
        <v>1475.4712029582204</v>
      </c>
      <c r="I69" s="9">
        <f t="shared" si="23"/>
        <v>1900.5765885985279</v>
      </c>
      <c r="J69" s="9"/>
      <c r="K69" s="9">
        <f t="shared" si="24"/>
        <v>266.33054205022029</v>
      </c>
      <c r="L69" s="9">
        <f t="shared" si="3"/>
        <v>343.06479230188677</v>
      </c>
      <c r="M69" s="9">
        <f t="shared" si="25"/>
        <v>213.06443364017622</v>
      </c>
      <c r="N69" s="9">
        <f t="shared" si="14"/>
        <v>274.45183384150943</v>
      </c>
      <c r="O69" s="9">
        <f t="shared" si="15"/>
        <v>2767.7069929858894</v>
      </c>
      <c r="P69" s="9">
        <f t="shared" si="16"/>
        <v>2998.3492424013803</v>
      </c>
      <c r="Q69" s="9">
        <f t="shared" si="17"/>
        <v>3228.9914918168706</v>
      </c>
    </row>
    <row r="70" spans="1:17" ht="17.25" customHeight="1" x14ac:dyDescent="0.35">
      <c r="A70" s="24" t="s">
        <v>66</v>
      </c>
      <c r="B70" s="7">
        <v>704.77272719544169</v>
      </c>
      <c r="C70" s="7">
        <v>689.9390378810001</v>
      </c>
      <c r="D70" s="8"/>
      <c r="E70" s="44">
        <f t="shared" si="10"/>
        <v>704.77272719544169</v>
      </c>
      <c r="F70" s="9">
        <f t="shared" si="20"/>
        <v>704.77272719544169</v>
      </c>
      <c r="G70" s="9">
        <f>F70*1.2881166</f>
        <v>907.82944912771984</v>
      </c>
      <c r="H70" s="9">
        <f t="shared" si="22"/>
        <v>976.11022716568675</v>
      </c>
      <c r="I70" s="9">
        <f t="shared" si="23"/>
        <v>1257.3422252655284</v>
      </c>
      <c r="J70" s="9"/>
      <c r="K70" s="9">
        <f t="shared" si="24"/>
        <v>176.19318179886042</v>
      </c>
      <c r="L70" s="9">
        <f t="shared" si="3"/>
        <v>226.95736228192996</v>
      </c>
      <c r="M70" s="9">
        <f t="shared" si="25"/>
        <v>140.95454543908835</v>
      </c>
      <c r="N70" s="9">
        <f t="shared" si="14"/>
        <v>181.56588982554399</v>
      </c>
      <c r="O70" s="9">
        <f t="shared" si="15"/>
        <v>1830.9995452537576</v>
      </c>
      <c r="P70" s="9">
        <f t="shared" si="16"/>
        <v>1983.5828406915707</v>
      </c>
      <c r="Q70" s="9">
        <f t="shared" si="17"/>
        <v>2136.1661361293836</v>
      </c>
    </row>
    <row r="71" spans="1:17" ht="17.25" customHeight="1" x14ac:dyDescent="0.35">
      <c r="A71" s="24" t="s">
        <v>67</v>
      </c>
      <c r="B71" s="7">
        <v>1098.6159258263315</v>
      </c>
      <c r="C71" s="7">
        <v>1075.4928299817243</v>
      </c>
      <c r="D71" s="8"/>
      <c r="E71" s="44">
        <f t="shared" si="10"/>
        <v>1098.6159258263315</v>
      </c>
      <c r="F71" s="9">
        <f t="shared" si="20"/>
        <v>1098.6159258263315</v>
      </c>
      <c r="G71" s="9">
        <f>F71*1.2881166</f>
        <v>1415.1454110812663</v>
      </c>
      <c r="H71" s="9">
        <f t="shared" si="22"/>
        <v>1521.583057269469</v>
      </c>
      <c r="I71" s="9">
        <f>H71*1.2881166</f>
        <v>1959.9763943475537</v>
      </c>
      <c r="J71" s="9"/>
      <c r="K71" s="9">
        <f t="shared" si="24"/>
        <v>274.65398145658287</v>
      </c>
      <c r="L71" s="9">
        <f t="shared" si="3"/>
        <v>353.78635277031657</v>
      </c>
      <c r="M71" s="9">
        <f t="shared" si="25"/>
        <v>219.7231851652663</v>
      </c>
      <c r="N71" s="9">
        <f t="shared" si="14"/>
        <v>283.02908221625324</v>
      </c>
      <c r="O71" s="9">
        <f t="shared" si="15"/>
        <v>2854.2041752968094</v>
      </c>
      <c r="P71" s="9">
        <f t="shared" si="16"/>
        <v>3092.0545232382105</v>
      </c>
      <c r="Q71" s="9">
        <f t="shared" si="17"/>
        <v>3329.9048711796108</v>
      </c>
    </row>
    <row r="72" spans="1:17" ht="17.25" customHeight="1" x14ac:dyDescent="0.35">
      <c r="A72" s="24" t="s">
        <v>68</v>
      </c>
      <c r="B72" s="7">
        <v>932.15354229000013</v>
      </c>
      <c r="C72" s="7">
        <v>912.53406000000007</v>
      </c>
      <c r="D72" s="8"/>
      <c r="E72" s="44">
        <f t="shared" si="10"/>
        <v>932.15354229000013</v>
      </c>
      <c r="F72" s="9">
        <f t="shared" si="20"/>
        <v>932.15354229000013</v>
      </c>
      <c r="G72" s="9">
        <f>F72*1.2881166</f>
        <v>1200.7224515725511</v>
      </c>
      <c r="H72" s="9">
        <f t="shared" si="22"/>
        <v>1291.0326560716501</v>
      </c>
      <c r="I72" s="9">
        <f>H72*1.288115</f>
        <v>1662.9985297757335</v>
      </c>
      <c r="J72" s="9"/>
      <c r="K72" s="9">
        <f t="shared" si="24"/>
        <v>233.03838557250003</v>
      </c>
      <c r="L72" s="9">
        <f t="shared" si="3"/>
        <v>300.18061289313778</v>
      </c>
      <c r="M72" s="9">
        <f t="shared" si="25"/>
        <v>186.43070845800003</v>
      </c>
      <c r="N72" s="9">
        <f t="shared" si="14"/>
        <v>240.14449031451022</v>
      </c>
      <c r="O72" s="9">
        <f t="shared" si="15"/>
        <v>2421.7349028694202</v>
      </c>
      <c r="P72" s="9">
        <f t="shared" si="16"/>
        <v>2623.5461447752054</v>
      </c>
      <c r="Q72" s="9">
        <f t="shared" si="17"/>
        <v>2825.3573866809902</v>
      </c>
    </row>
    <row r="73" spans="1:17" ht="17.25" customHeight="1" x14ac:dyDescent="0.35">
      <c r="A73" s="24" t="s">
        <v>69</v>
      </c>
      <c r="B73" s="7">
        <v>704.77272719544169</v>
      </c>
      <c r="C73" s="7">
        <v>689.9390378810001</v>
      </c>
      <c r="D73" s="8"/>
      <c r="E73" s="44">
        <f t="shared" si="10"/>
        <v>704.77272719544169</v>
      </c>
      <c r="F73" s="9">
        <f t="shared" si="20"/>
        <v>704.77272719544169</v>
      </c>
      <c r="G73" s="9">
        <f>F73*1.2881166</f>
        <v>907.82944912771984</v>
      </c>
      <c r="H73" s="9">
        <f t="shared" si="22"/>
        <v>976.11022716568675</v>
      </c>
      <c r="I73" s="9">
        <f>H73*1.288115</f>
        <v>1257.3422252655284</v>
      </c>
      <c r="J73" s="9"/>
      <c r="K73" s="9">
        <f t="shared" si="24"/>
        <v>176.19318179886042</v>
      </c>
      <c r="L73" s="9">
        <f t="shared" ref="L73" si="26">K73*1.2881166</f>
        <v>226.95736228192996</v>
      </c>
      <c r="M73" s="9">
        <f t="shared" si="25"/>
        <v>140.95454543908835</v>
      </c>
      <c r="N73" s="9">
        <f t="shared" si="14"/>
        <v>181.56588982554399</v>
      </c>
      <c r="O73" s="9">
        <f t="shared" si="15"/>
        <v>1830.9995452537576</v>
      </c>
      <c r="P73" s="9">
        <f t="shared" si="16"/>
        <v>1983.5828406915707</v>
      </c>
      <c r="Q73" s="9">
        <f t="shared" si="17"/>
        <v>2136.1661361293836</v>
      </c>
    </row>
    <row r="74" spans="1:17" s="1" customFormat="1" ht="16.5" x14ac:dyDescent="0.35">
      <c r="A74" s="25" t="s">
        <v>81</v>
      </c>
      <c r="B74" s="25"/>
      <c r="C74" s="25"/>
      <c r="D74" s="25"/>
      <c r="E74" s="45"/>
      <c r="F74" s="25"/>
      <c r="G74" s="25"/>
      <c r="H74" s="22"/>
      <c r="I74" s="22"/>
      <c r="J74" s="22"/>
      <c r="K74" s="12"/>
      <c r="L74" s="12"/>
      <c r="M74" s="12"/>
      <c r="N74" s="12"/>
      <c r="O74" s="12"/>
    </row>
    <row r="75" spans="1:17" s="1" customFormat="1" ht="16.5" x14ac:dyDescent="0.35">
      <c r="A75" s="25" t="s">
        <v>82</v>
      </c>
      <c r="B75" s="25"/>
      <c r="C75" s="25"/>
      <c r="D75" s="25"/>
      <c r="E75" s="45"/>
      <c r="F75" s="25"/>
      <c r="G75" s="25"/>
      <c r="H75" s="22"/>
      <c r="I75" s="22"/>
      <c r="J75" s="12"/>
      <c r="K75" s="12"/>
      <c r="L75" s="12"/>
      <c r="M75" s="12"/>
      <c r="N75" s="12"/>
      <c r="O75" s="12"/>
    </row>
    <row r="76" spans="1:17" s="1" customFormat="1" ht="16.5" x14ac:dyDescent="0.35">
      <c r="A76" s="25" t="s">
        <v>83</v>
      </c>
      <c r="B76" s="25"/>
      <c r="C76" s="25"/>
      <c r="D76" s="25"/>
      <c r="E76" s="45"/>
      <c r="F76" s="25"/>
      <c r="G76" s="25"/>
      <c r="H76" s="22"/>
      <c r="I76" s="22"/>
      <c r="J76" s="12"/>
      <c r="K76" s="12"/>
      <c r="L76" s="12"/>
      <c r="M76" s="12"/>
      <c r="N76" s="12"/>
      <c r="O76" s="12"/>
    </row>
    <row r="77" spans="1:17" s="1" customFormat="1" ht="16.5" x14ac:dyDescent="0.35">
      <c r="A77" s="25" t="s">
        <v>84</v>
      </c>
      <c r="B77" s="25"/>
      <c r="C77" s="25"/>
      <c r="D77" s="25"/>
      <c r="E77" s="45"/>
      <c r="F77" s="25"/>
      <c r="G77" s="25"/>
      <c r="H77" s="22"/>
      <c r="I77" s="22"/>
      <c r="J77" s="12"/>
      <c r="K77" s="12"/>
      <c r="L77" s="12"/>
      <c r="M77" s="12"/>
      <c r="N77" s="12"/>
      <c r="O77" s="12"/>
    </row>
    <row r="78" spans="1:17" s="13" customFormat="1" ht="16.5" x14ac:dyDescent="0.35">
      <c r="A78" s="26" t="s">
        <v>85</v>
      </c>
      <c r="B78" s="27"/>
      <c r="C78" s="27"/>
      <c r="D78" s="27"/>
      <c r="E78" s="46"/>
      <c r="F78" s="27"/>
      <c r="G78" s="27"/>
      <c r="H78" s="23"/>
      <c r="I78" s="23"/>
      <c r="L78" s="14"/>
    </row>
    <row r="79" spans="1:17" ht="18" customHeight="1" x14ac:dyDescent="0.35">
      <c r="A79" s="12"/>
      <c r="B79" s="12"/>
      <c r="C79" s="12"/>
      <c r="D79" s="12"/>
      <c r="E79" s="47"/>
      <c r="F79" s="12"/>
      <c r="G79" s="12"/>
      <c r="H79" s="12"/>
      <c r="I79" s="12"/>
      <c r="J79" s="12"/>
      <c r="K79" s="12"/>
      <c r="L79" s="12"/>
    </row>
    <row r="80" spans="1:17" x14ac:dyDescent="0.35">
      <c r="A80" s="13"/>
      <c r="B80" s="13"/>
      <c r="C80" s="13"/>
      <c r="D80" s="13"/>
      <c r="E80" s="48"/>
      <c r="F80" s="13"/>
      <c r="G80" s="13"/>
      <c r="H80" s="14"/>
      <c r="I80" s="13"/>
      <c r="J80" s="13"/>
      <c r="K80" s="13"/>
      <c r="L80" s="13"/>
    </row>
    <row r="81" spans="1:12" x14ac:dyDescent="0.35">
      <c r="A81" s="13"/>
      <c r="B81" s="13"/>
      <c r="C81" s="13"/>
      <c r="D81" s="13"/>
      <c r="E81" s="48"/>
      <c r="F81" s="13"/>
      <c r="G81" s="13"/>
      <c r="H81" s="14"/>
      <c r="I81" s="13"/>
      <c r="J81" s="13"/>
      <c r="K81" s="13"/>
      <c r="L81" s="13"/>
    </row>
  </sheetData>
  <protectedRanges>
    <protectedRange password="C9BF" sqref="M1 D1:E76" name="Bereich1"/>
  </protectedRanges>
  <mergeCells count="6">
    <mergeCell ref="H3:I3"/>
    <mergeCell ref="A1:I1"/>
    <mergeCell ref="K3:N3"/>
    <mergeCell ref="O3:Q3"/>
    <mergeCell ref="K1:Q1"/>
    <mergeCell ref="F3:G3"/>
  </mergeCells>
  <pageMargins left="0.7" right="0.7" top="0.78740157499999996" bottom="0.78740157499999996" header="0.3" footer="0.3"/>
  <pageSetup paperSize="9" scale="60" fitToWidth="0" orientation="portrait" verticalDpi="0" r:id="rId1"/>
  <ignoredErrors>
    <ignoredError sqref="H71:I71 H23:I23 H17:I17 H30:H31 H36 H37:H39 H48:H50 H62:I62 H9:H15 M9:M7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Miklau Rosemarie | WKOE</dc:creator>
  <cp:lastModifiedBy>Miklau Rosemarie | WKOE</cp:lastModifiedBy>
  <cp:lastPrinted>2025-03-28T08:57:22Z</cp:lastPrinted>
  <dcterms:created xsi:type="dcterms:W3CDTF">2025-01-13T11:55:52Z</dcterms:created>
  <dcterms:modified xsi:type="dcterms:W3CDTF">2026-09-11T11:40:42Z</dcterms:modified>
</cp:coreProperties>
</file>