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Dashboards/xlsx/Verbraucherpreisindex/"/>
    </mc:Choice>
  </mc:AlternateContent>
  <xr:revisionPtr revIDLastSave="116" documentId="13_ncr:1_{50E6FD78-1593-4F6B-BE0A-F8D3E2E28191}" xr6:coauthVersionLast="47" xr6:coauthVersionMax="47" xr10:uidLastSave="{413C7364-EEE5-4551-8F8B-25DA3A8F89F2}"/>
  <bookViews>
    <workbookView xWindow="-120" yWindow="-120" windowWidth="25440" windowHeight="15270" tabRatio="769" xr2:uid="{00000000-000D-0000-FFFF-FFFF00000000}"/>
  </bookViews>
  <sheets>
    <sheet name="Dashboard" sheetId="6" r:id="rId1"/>
    <sheet name="Auswahl_Hauptwerte" sheetId="8" state="veryHidden" r:id="rId2"/>
    <sheet name="Hauptwerte" sheetId="2" state="veryHidden" r:id="rId3"/>
    <sheet name="Auswahl_COICOP_Hauptgruppen" sheetId="9" state="veryHidden" r:id="rId4"/>
    <sheet name="COICOP Hauptgruppen" sheetId="1" state="veryHidden" r:id="rId5"/>
    <sheet name="Auswahl_HVPI" sheetId="10" state="veryHidden" r:id="rId6"/>
    <sheet name="Dropdown_Zeitraum" sheetId="7" state="veryHidden" r:id="rId7"/>
    <sheet name="HVPI" sheetId="4" state="veryHidden" r:id="rId8"/>
  </sheets>
  <definedNames>
    <definedName name="_xlnm._FilterDatabase" localSheetId="4" hidden="1">'COICOP Hauptgruppen'!$P$1:$AE$96</definedName>
    <definedName name="_xlnm._FilterDatabase" localSheetId="2" hidden="1">Hauptwerte!$G$2:$K$67</definedName>
    <definedName name="Auswahl_Zeitraum">Dropdown_Zeitraum!$C$2</definedName>
    <definedName name="Diagrammtitel_COICOP">Auswahl_COICOP_Hauptgruppen!$R$3</definedName>
    <definedName name="Diagrammtitel_Hauptwerte">Auswahl_Hauptwerte!$I$3</definedName>
    <definedName name="Diagrammtitel_HVPI">Auswahl_HVPI!$M$2</definedName>
    <definedName name="_xlnm.Print_Area" localSheetId="0">Dashboard!$A$1:$K$37</definedName>
    <definedName name="_xlnm.Print_Titles" localSheetId="4">'COICOP Hauptgruppen'!$2:$2</definedName>
    <definedName name="HVPI_AT">OFFSET(Auswahl_HVPI!$J$3,,,HVPI_Zeitreihe)</definedName>
    <definedName name="HVPI_AT_Wert">OFFSET(Auswahl_HVPI!$J$3,,,HVPI_Zeitreihe)</definedName>
    <definedName name="HVPI_EU28">OFFSET(Auswahl_HVPI!$I$3,,,HVPI_Zeitreihe)</definedName>
    <definedName name="HVPI_EU28_Wert">OFFSET(Auswahl_HVPI!$I$3,,,HVPI_Zeitreihe)</definedName>
    <definedName name="HVPI_Länder">OFFSET(Auswahl_HVPI!$E$3,,,HVPI_Zeitreihe)</definedName>
    <definedName name="HVPI_Monatsanfang">OFFSET(Auswahl_HVPI!$H$3,,,HVPI_Zeitreihe)</definedName>
    <definedName name="HVPI_Monatsende">OFFSET(Auswahl_HVPI!$G$3,,,HVPI_Zeitreihe)</definedName>
    <definedName name="HVPI_Zeitreihe">Auswahl_HVPI!$F$1</definedName>
    <definedName name="Jahresdurchschnitt">Dropdown_Zeitraum!$F$2</definedName>
    <definedName name="Matrix_COICOP">'COICOP Hauptgruppen'!$P$3:$AE$1048576</definedName>
    <definedName name="Matrix_Hauptwerte">Hauptwerte!$G$3:$L$1048576</definedName>
    <definedName name="Matrix_HVPI">HVPI!$10:$1048576</definedName>
    <definedName name="Untertitel_COICOP">Auswahl_COICOP_Hauptgruppen!$R$4</definedName>
    <definedName name="Untertitel_HVPI">Auswahl_HVPI!$M$3</definedName>
    <definedName name="Zeitraum">Dropdown_Zeitraum!$D$2</definedName>
    <definedName name="Zeitraum_Beschriftung">Dropdown_Zeitraum!$G$2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9" l="1"/>
  <c r="A24" i="9"/>
  <c r="A23" i="9"/>
  <c r="B23" i="9"/>
  <c r="O2" i="9"/>
  <c r="C2" i="9"/>
  <c r="D2" i="7"/>
  <c r="A4" i="9" s="1"/>
  <c r="P4" i="9" s="1"/>
  <c r="Z79" i="4" l="1"/>
  <c r="Y79" i="4"/>
  <c r="N107" i="1"/>
  <c r="B9" i="8" l="1"/>
  <c r="C1" i="10" l="1"/>
  <c r="C4" i="10" l="1"/>
  <c r="C7" i="10"/>
  <c r="D7" i="10" s="1"/>
  <c r="C14" i="10"/>
  <c r="D14" i="10" s="1"/>
  <c r="C17" i="10"/>
  <c r="D17" i="10" s="1"/>
  <c r="C20" i="10"/>
  <c r="D20" i="10" s="1"/>
  <c r="C23" i="10"/>
  <c r="D23" i="10" s="1"/>
  <c r="C30" i="10"/>
  <c r="D30" i="10" s="1"/>
  <c r="C5" i="10"/>
  <c r="D5" i="10" s="1"/>
  <c r="C8" i="10"/>
  <c r="D8" i="10" s="1"/>
  <c r="C11" i="10"/>
  <c r="D11" i="10" s="1"/>
  <c r="C18" i="10"/>
  <c r="D18" i="10" s="1"/>
  <c r="C21" i="10"/>
  <c r="D21" i="10" s="1"/>
  <c r="C24" i="10"/>
  <c r="D24" i="10" s="1"/>
  <c r="C27" i="10"/>
  <c r="D27" i="10" s="1"/>
  <c r="C6" i="10"/>
  <c r="D6" i="10" s="1"/>
  <c r="C9" i="10"/>
  <c r="D9" i="10" s="1"/>
  <c r="C12" i="10"/>
  <c r="D12" i="10" s="1"/>
  <c r="C15" i="10"/>
  <c r="D15" i="10" s="1"/>
  <c r="C22" i="10"/>
  <c r="D22" i="10" s="1"/>
  <c r="C25" i="10"/>
  <c r="D25" i="10" s="1"/>
  <c r="C28" i="10"/>
  <c r="D28" i="10" s="1"/>
  <c r="C31" i="10"/>
  <c r="D31" i="10" s="1"/>
  <c r="C3" i="10"/>
  <c r="D3" i="10" s="1"/>
  <c r="C10" i="10"/>
  <c r="D10" i="10" s="1"/>
  <c r="C13" i="10"/>
  <c r="D13" i="10" s="1"/>
  <c r="C16" i="10"/>
  <c r="D16" i="10" s="1"/>
  <c r="C19" i="10"/>
  <c r="D19" i="10" s="1"/>
  <c r="C26" i="10"/>
  <c r="D26" i="10" s="1"/>
  <c r="C29" i="10"/>
  <c r="D29" i="10" s="1"/>
  <c r="B22" i="9"/>
  <c r="B21" i="9"/>
  <c r="B20" i="9"/>
  <c r="B19" i="9"/>
  <c r="B18" i="9"/>
  <c r="B17" i="9"/>
  <c r="B16" i="9"/>
  <c r="B15" i="9"/>
  <c r="B14" i="9"/>
  <c r="B13" i="9"/>
  <c r="B12" i="9"/>
  <c r="D2" i="9"/>
  <c r="A13" i="9" s="1"/>
  <c r="E2" i="9"/>
  <c r="A14" i="9" s="1"/>
  <c r="F2" i="9"/>
  <c r="A15" i="9" s="1"/>
  <c r="G2" i="9"/>
  <c r="A16" i="9" s="1"/>
  <c r="H2" i="9"/>
  <c r="A17" i="9" s="1"/>
  <c r="I2" i="9"/>
  <c r="A18" i="9" s="1"/>
  <c r="J2" i="9"/>
  <c r="A19" i="9" s="1"/>
  <c r="K2" i="9"/>
  <c r="A20" i="9" s="1"/>
  <c r="L2" i="9"/>
  <c r="A21" i="9" s="1"/>
  <c r="M2" i="9"/>
  <c r="A22" i="9" s="1"/>
  <c r="N2" i="9"/>
  <c r="A12" i="9"/>
  <c r="B3" i="8"/>
  <c r="D4" i="10" l="1"/>
  <c r="F14" i="10" s="1"/>
  <c r="M6" i="10"/>
  <c r="M5" i="10"/>
  <c r="F2" i="7"/>
  <c r="C2" i="10"/>
  <c r="G4" i="9"/>
  <c r="C16" i="9" s="1"/>
  <c r="D16" i="9" s="1"/>
  <c r="B4" i="9"/>
  <c r="B6" i="8"/>
  <c r="A3" i="8"/>
  <c r="D3" i="8" s="1"/>
  <c r="E2" i="7"/>
  <c r="P7" i="9" l="1"/>
  <c r="P6" i="9"/>
  <c r="E26" i="10"/>
  <c r="E19" i="10"/>
  <c r="E32" i="10"/>
  <c r="I32" i="10" s="1"/>
  <c r="F8" i="10"/>
  <c r="G8" i="10" s="1"/>
  <c r="F19" i="10"/>
  <c r="H19" i="10" s="1"/>
  <c r="E12" i="10"/>
  <c r="F29" i="10"/>
  <c r="H29" i="10" s="1"/>
  <c r="E13" i="10"/>
  <c r="F21" i="10"/>
  <c r="H21" i="10" s="1"/>
  <c r="E5" i="10"/>
  <c r="I5" i="10" s="1"/>
  <c r="F24" i="10"/>
  <c r="H24" i="10" s="1"/>
  <c r="E9" i="10"/>
  <c r="I9" i="10" s="1"/>
  <c r="F37" i="10"/>
  <c r="H37" i="10" s="1"/>
  <c r="E22" i="10"/>
  <c r="F34" i="10"/>
  <c r="H34" i="10" s="1"/>
  <c r="E7" i="10"/>
  <c r="I7" i="10" s="1"/>
  <c r="E20" i="10"/>
  <c r="F23" i="10"/>
  <c r="H23" i="10" s="1"/>
  <c r="E29" i="10"/>
  <c r="I29" i="10" s="1"/>
  <c r="F9" i="10"/>
  <c r="H9" i="10" s="1"/>
  <c r="E25" i="10"/>
  <c r="I25" i="10" s="1"/>
  <c r="F4" i="10"/>
  <c r="H4" i="10" s="1"/>
  <c r="E38" i="10"/>
  <c r="I38" i="10" s="1"/>
  <c r="F38" i="10"/>
  <c r="H38" i="10" s="1"/>
  <c r="E24" i="10"/>
  <c r="I24" i="10" s="1"/>
  <c r="E3" i="10"/>
  <c r="F3" i="10"/>
  <c r="H3" i="10" s="1"/>
  <c r="F28" i="10"/>
  <c r="G28" i="10" s="1"/>
  <c r="F15" i="10"/>
  <c r="H15" i="10" s="1"/>
  <c r="F25" i="10"/>
  <c r="H25" i="10" s="1"/>
  <c r="E10" i="10"/>
  <c r="F13" i="10"/>
  <c r="H13" i="10" s="1"/>
  <c r="E11" i="10"/>
  <c r="E15" i="10"/>
  <c r="F10" i="10"/>
  <c r="H10" i="10" s="1"/>
  <c r="F36" i="10"/>
  <c r="H36" i="10" s="1"/>
  <c r="E21" i="10"/>
  <c r="F31" i="10"/>
  <c r="H31" i="10" s="1"/>
  <c r="F32" i="10"/>
  <c r="H32" i="10" s="1"/>
  <c r="F33" i="10"/>
  <c r="H33" i="10" s="1"/>
  <c r="E17" i="10"/>
  <c r="E18" i="10"/>
  <c r="E8" i="10"/>
  <c r="I8" i="10" s="1"/>
  <c r="F27" i="10"/>
  <c r="H27" i="10" s="1"/>
  <c r="E30" i="10"/>
  <c r="E23" i="10"/>
  <c r="F18" i="10"/>
  <c r="H18" i="10" s="1"/>
  <c r="E28" i="10"/>
  <c r="I28" i="10" s="1"/>
  <c r="F6" i="10"/>
  <c r="H6" i="10" s="1"/>
  <c r="E4" i="10"/>
  <c r="I4" i="10" s="1"/>
  <c r="F30" i="10"/>
  <c r="H30" i="10" s="1"/>
  <c r="F12" i="10"/>
  <c r="H12" i="10" s="1"/>
  <c r="F11" i="10"/>
  <c r="H11" i="10" s="1"/>
  <c r="E14" i="10"/>
  <c r="F16" i="10"/>
  <c r="H16" i="10" s="1"/>
  <c r="F17" i="10"/>
  <c r="H17" i="10" s="1"/>
  <c r="F35" i="10"/>
  <c r="H35" i="10" s="1"/>
  <c r="E33" i="10"/>
  <c r="I33" i="10" s="1"/>
  <c r="E34" i="10"/>
  <c r="J34" i="10" s="1"/>
  <c r="F20" i="10"/>
  <c r="H20" i="10" s="1"/>
  <c r="E6" i="10"/>
  <c r="I6" i="10" s="1"/>
  <c r="E37" i="10"/>
  <c r="I37" i="10" s="1"/>
  <c r="E16" i="10"/>
  <c r="E35" i="10"/>
  <c r="I35" i="10" s="1"/>
  <c r="E31" i="10"/>
  <c r="J31" i="10" s="1"/>
  <c r="F26" i="10"/>
  <c r="H26" i="10" s="1"/>
  <c r="E36" i="10"/>
  <c r="I36" i="10" s="1"/>
  <c r="F22" i="10"/>
  <c r="H22" i="10" s="1"/>
  <c r="E27" i="10"/>
  <c r="I27" i="10" s="1"/>
  <c r="F7" i="10"/>
  <c r="H7" i="10" s="1"/>
  <c r="F5" i="10"/>
  <c r="H5" i="10" s="1"/>
  <c r="G2" i="7"/>
  <c r="D2" i="6" s="1"/>
  <c r="H14" i="10"/>
  <c r="G14" i="10"/>
  <c r="H4" i="9"/>
  <c r="C17" i="9" s="1"/>
  <c r="D17" i="9" s="1"/>
  <c r="I4" i="9"/>
  <c r="C18" i="9" s="1"/>
  <c r="D18" i="9" s="1"/>
  <c r="N4" i="9"/>
  <c r="C23" i="9" s="1"/>
  <c r="D23" i="9" s="1"/>
  <c r="O4" i="9"/>
  <c r="C4" i="9"/>
  <c r="F4" i="9"/>
  <c r="C15" i="9" s="1"/>
  <c r="D15" i="9" s="1"/>
  <c r="D4" i="9"/>
  <c r="C13" i="9" s="1"/>
  <c r="D13" i="9" s="1"/>
  <c r="E4" i="9"/>
  <c r="C14" i="9" s="1"/>
  <c r="D14" i="9" s="1"/>
  <c r="J4" i="9"/>
  <c r="C19" i="9" s="1"/>
  <c r="D19" i="9" s="1"/>
  <c r="K4" i="9"/>
  <c r="C20" i="9" s="1"/>
  <c r="D20" i="9" s="1"/>
  <c r="L4" i="9"/>
  <c r="C21" i="9" s="1"/>
  <c r="D21" i="9" s="1"/>
  <c r="M4" i="9"/>
  <c r="C22" i="9" s="1"/>
  <c r="D22" i="9" s="1"/>
  <c r="G6" i="9"/>
  <c r="G7" i="9"/>
  <c r="B6" i="9"/>
  <c r="B7" i="9"/>
  <c r="B5" i="8"/>
  <c r="D5" i="8"/>
  <c r="E3" i="8"/>
  <c r="E5" i="8" s="1"/>
  <c r="C3" i="8"/>
  <c r="C5" i="8" s="1"/>
  <c r="F3" i="8"/>
  <c r="D6" i="8"/>
  <c r="G14" i="9" l="1"/>
  <c r="G15" i="9"/>
  <c r="G16" i="9"/>
  <c r="G17" i="9"/>
  <c r="G18" i="9"/>
  <c r="G19" i="9"/>
  <c r="G20" i="9"/>
  <c r="G21" i="9"/>
  <c r="G22" i="9"/>
  <c r="G23" i="9"/>
  <c r="G24" i="9"/>
  <c r="G12" i="9"/>
  <c r="G13" i="9"/>
  <c r="O6" i="9"/>
  <c r="C24" i="9"/>
  <c r="D24" i="9" s="1"/>
  <c r="C12" i="9"/>
  <c r="D12" i="9" s="1"/>
  <c r="C6" i="9"/>
  <c r="I23" i="10"/>
  <c r="G21" i="10"/>
  <c r="I22" i="10"/>
  <c r="J3" i="10"/>
  <c r="I30" i="10"/>
  <c r="G19" i="10"/>
  <c r="G37" i="10"/>
  <c r="G15" i="10"/>
  <c r="J26" i="10"/>
  <c r="J21" i="10"/>
  <c r="I11" i="10"/>
  <c r="I10" i="10"/>
  <c r="G4" i="10"/>
  <c r="G31" i="10"/>
  <c r="I15" i="10"/>
  <c r="I12" i="10"/>
  <c r="I14" i="10"/>
  <c r="I19" i="10"/>
  <c r="I20" i="10"/>
  <c r="I3" i="10"/>
  <c r="I31" i="10"/>
  <c r="I34" i="10"/>
  <c r="I26" i="10"/>
  <c r="I21" i="10"/>
  <c r="G6" i="10"/>
  <c r="G25" i="10"/>
  <c r="G10" i="10"/>
  <c r="G24" i="10"/>
  <c r="G35" i="10"/>
  <c r="G23" i="10"/>
  <c r="G36" i="10"/>
  <c r="G34" i="10"/>
  <c r="G16" i="10"/>
  <c r="I16" i="10" s="1"/>
  <c r="G29" i="10"/>
  <c r="G3" i="10"/>
  <c r="G11" i="10"/>
  <c r="G30" i="10"/>
  <c r="G32" i="10"/>
  <c r="G5" i="10"/>
  <c r="G18" i="10"/>
  <c r="I18" i="10" s="1"/>
  <c r="J32" i="10"/>
  <c r="J23" i="10"/>
  <c r="G7" i="10"/>
  <c r="J4" i="10"/>
  <c r="J25" i="10"/>
  <c r="J33" i="10"/>
  <c r="J22" i="10"/>
  <c r="J30" i="10"/>
  <c r="J29" i="10"/>
  <c r="J38" i="10"/>
  <c r="J36" i="10"/>
  <c r="H28" i="10"/>
  <c r="H8" i="10"/>
  <c r="J8" i="10" s="1"/>
  <c r="G22" i="10"/>
  <c r="G12" i="10"/>
  <c r="G27" i="10"/>
  <c r="G26" i="10"/>
  <c r="G17" i="10"/>
  <c r="J17" i="10" s="1"/>
  <c r="G33" i="10"/>
  <c r="G13" i="10"/>
  <c r="J13" i="10" s="1"/>
  <c r="G38" i="10"/>
  <c r="G9" i="10"/>
  <c r="J9" i="10" s="1"/>
  <c r="J28" i="10"/>
  <c r="J10" i="10"/>
  <c r="G20" i="10"/>
  <c r="J20" i="10" s="1"/>
  <c r="J27" i="10"/>
  <c r="J37" i="10"/>
  <c r="J35" i="10"/>
  <c r="J16" i="10"/>
  <c r="J12" i="10"/>
  <c r="J15" i="10"/>
  <c r="J18" i="10"/>
  <c r="J24" i="10"/>
  <c r="J7" i="10"/>
  <c r="J19" i="10"/>
  <c r="J14" i="10"/>
  <c r="J5" i="10"/>
  <c r="J6" i="10"/>
  <c r="J11" i="10"/>
  <c r="H6" i="9"/>
  <c r="I6" i="9"/>
  <c r="J6" i="9"/>
  <c r="C7" i="9"/>
  <c r="M6" i="9"/>
  <c r="O7" i="9"/>
  <c r="N6" i="9"/>
  <c r="L6" i="9"/>
  <c r="K6" i="9"/>
  <c r="F6" i="9"/>
  <c r="F7" i="9"/>
  <c r="I7" i="9"/>
  <c r="H7" i="9"/>
  <c r="E7" i="9"/>
  <c r="K7" i="9"/>
  <c r="N7" i="9"/>
  <c r="D6" i="9"/>
  <c r="M7" i="9"/>
  <c r="L7" i="9"/>
  <c r="E6" i="9"/>
  <c r="J7" i="9"/>
  <c r="B9" i="9"/>
  <c r="B10" i="9" s="1"/>
  <c r="D7" i="9"/>
  <c r="E6" i="8"/>
  <c r="C6" i="8"/>
  <c r="B8" i="8"/>
  <c r="F6" i="8"/>
  <c r="F5" i="8"/>
  <c r="E19" i="9" l="1"/>
  <c r="H19" i="9" s="1"/>
  <c r="E15" i="9"/>
  <c r="H15" i="9" s="1"/>
  <c r="F19" i="9"/>
  <c r="F16" i="9"/>
  <c r="F15" i="9"/>
  <c r="F18" i="9"/>
  <c r="F14" i="9"/>
  <c r="E12" i="9"/>
  <c r="H12" i="9" s="1"/>
  <c r="E20" i="9"/>
  <c r="H20" i="9" s="1"/>
  <c r="E16" i="9"/>
  <c r="H16" i="9" s="1"/>
  <c r="F12" i="9"/>
  <c r="F20" i="9"/>
  <c r="F22" i="9"/>
  <c r="E22" i="9"/>
  <c r="H22" i="9" s="1"/>
  <c r="E18" i="9"/>
  <c r="H18" i="9" s="1"/>
  <c r="E14" i="9"/>
  <c r="H14" i="9" s="1"/>
  <c r="E24" i="9"/>
  <c r="H24" i="9" s="1"/>
  <c r="F24" i="9"/>
  <c r="F23" i="9"/>
  <c r="E23" i="9"/>
  <c r="H23" i="9" s="1"/>
  <c r="E21" i="9"/>
  <c r="H21" i="9" s="1"/>
  <c r="E17" i="9"/>
  <c r="H17" i="9" s="1"/>
  <c r="F21" i="9"/>
  <c r="E13" i="9"/>
  <c r="H13" i="9" s="1"/>
  <c r="F17" i="9"/>
  <c r="F13" i="9"/>
  <c r="I17" i="10"/>
  <c r="I13" i="10"/>
  <c r="H1" i="10"/>
  <c r="G1" i="10"/>
  <c r="F1" i="10" l="1"/>
</calcChain>
</file>

<file path=xl/sharedStrings.xml><?xml version="1.0" encoding="utf-8"?>
<sst xmlns="http://schemas.openxmlformats.org/spreadsheetml/2006/main" count="344" uniqueCount="151">
  <si>
    <t>01. Nahrungsmittel u. alkoholfreie Getränke</t>
  </si>
  <si>
    <t>02. Alkoholische Getränke u.Tabak</t>
  </si>
  <si>
    <t>03. Bekleidung u. Schuhe</t>
  </si>
  <si>
    <t>04. Wohnung, Wasser, Energie</t>
  </si>
  <si>
    <t>05. Hausrat u. laufende Instandhaltung des Hauses</t>
  </si>
  <si>
    <t>06. Gesundheitspflege</t>
  </si>
  <si>
    <t>07. Verkehr</t>
  </si>
  <si>
    <t>08. Nachrichtenübermittlung</t>
  </si>
  <si>
    <t>09. Freizeit u. Kultur</t>
  </si>
  <si>
    <t>10. Erziehung u. Unterricht</t>
  </si>
  <si>
    <t>11. Restaurants u. Hotels</t>
  </si>
  <si>
    <t>12. Verschiedene Waren u. Dienstleistungen</t>
  </si>
  <si>
    <t>Gesamt-Index Österreich</t>
  </si>
  <si>
    <t xml:space="preserve">Veränderungsraten zum Vorjahresmonat </t>
  </si>
  <si>
    <t>COICOP-Hauptgruppe / Gesamtindex</t>
  </si>
  <si>
    <t>Ø 12</t>
  </si>
  <si>
    <t>Ø 13</t>
  </si>
  <si>
    <t xml:space="preserve">Ø 14 </t>
  </si>
  <si>
    <t xml:space="preserve">Ø 11 </t>
  </si>
  <si>
    <t xml:space="preserve">Ø 13 </t>
  </si>
  <si>
    <t>Indexwerte 2010=100</t>
  </si>
  <si>
    <t xml:space="preserve">Ø 15 </t>
  </si>
  <si>
    <t>Miniwarenkorb</t>
  </si>
  <si>
    <t>Mikrowarenkorb</t>
  </si>
  <si>
    <t>Veränderung zu VJM</t>
  </si>
  <si>
    <t>VPI</t>
  </si>
  <si>
    <t>HVPI</t>
  </si>
  <si>
    <t xml:space="preserve">Ø 12 </t>
  </si>
  <si>
    <t>Letzte Aktualisierung</t>
  </si>
  <si>
    <t>Quelle der Daten</t>
  </si>
  <si>
    <t>Eurostat</t>
  </si>
  <si>
    <t>UNIT</t>
  </si>
  <si>
    <t>Jährliche Veränderungsrate</t>
  </si>
  <si>
    <t>COICOP</t>
  </si>
  <si>
    <t>Gesamt-HVPI</t>
  </si>
  <si>
    <t>GEO/TIME</t>
  </si>
  <si>
    <t>Europäische Union (EU6-1972, EU9-1980, EU10-1985, EU12-1994, EU15-2004, EU25-2006, EU27-2013, EU28)</t>
  </si>
  <si>
    <t>Europäische Union (28 Länder)</t>
  </si>
  <si>
    <t>Euroraum (EA11-2000, EA12-2006, EA13-2007, EA15-2008, EA16-2010, EA17-2013, EA18-2014, EA19)</t>
  </si>
  <si>
    <t>Euroraum (19 Länder)</t>
  </si>
  <si>
    <t>Belgien</t>
  </si>
  <si>
    <t>Bulgarien</t>
  </si>
  <si>
    <t>Tschechische Republik</t>
  </si>
  <si>
    <t>Dänemark</t>
  </si>
  <si>
    <t>Deutschland (bis 1990 früheres Gebiet der BRD)</t>
  </si>
  <si>
    <t>Estland</t>
  </si>
  <si>
    <t>Irland</t>
  </si>
  <si>
    <t>Griechenland</t>
  </si>
  <si>
    <t>Spanien</t>
  </si>
  <si>
    <t>Frankreich</t>
  </si>
  <si>
    <t>Kroatien</t>
  </si>
  <si>
    <t>Italien</t>
  </si>
  <si>
    <t>Zypern</t>
  </si>
  <si>
    <t>Lettland</t>
  </si>
  <si>
    <t>Litauen</t>
  </si>
  <si>
    <t>Luxemburg</t>
  </si>
  <si>
    <t>Ungarn</t>
  </si>
  <si>
    <t>Malta</t>
  </si>
  <si>
    <t>Niederlande</t>
  </si>
  <si>
    <t>Österreich</t>
  </si>
  <si>
    <t>Polen</t>
  </si>
  <si>
    <t>Portugal</t>
  </si>
  <si>
    <t>Rumänien</t>
  </si>
  <si>
    <t>Slowenien</t>
  </si>
  <si>
    <t>Slowakei</t>
  </si>
  <si>
    <t>Finnland</t>
  </si>
  <si>
    <t>Schweden</t>
  </si>
  <si>
    <t>:</t>
  </si>
  <si>
    <t>Europäischer Wirtschaftsraum (EWR) (EEA18-2004, EEA28-2006, EEA30-2013, EEA31)</t>
  </si>
  <si>
    <t>Sonderzeichen:</t>
  </si>
  <si>
    <t>nicht verfügbar</t>
  </si>
  <si>
    <t>Auswahl</t>
  </si>
  <si>
    <t>Inflation im</t>
  </si>
  <si>
    <t>Quelle: Statistik Austria, Eurostat</t>
  </si>
  <si>
    <t>Zeilenindex</t>
  </si>
  <si>
    <t>Diagrammtitel</t>
  </si>
  <si>
    <t>Veränd. gegenüber VJM in %</t>
  </si>
  <si>
    <t>Max_Hauptwerte</t>
  </si>
  <si>
    <t>Min_Hauptwerte</t>
  </si>
  <si>
    <t>GI</t>
  </si>
  <si>
    <t>Untertitel1</t>
  </si>
  <si>
    <t>COICOP Hauptgruppen</t>
  </si>
  <si>
    <t>Monatsende</t>
  </si>
  <si>
    <t>Monatsanfang</t>
  </si>
  <si>
    <t>Hilfsspalte</t>
  </si>
  <si>
    <t>Untertitel</t>
  </si>
  <si>
    <t>iso</t>
  </si>
  <si>
    <t>RO</t>
  </si>
  <si>
    <t>AT</t>
  </si>
  <si>
    <t>FI</t>
  </si>
  <si>
    <t>MT</t>
  </si>
  <si>
    <t>LV</t>
  </si>
  <si>
    <t>SE</t>
  </si>
  <si>
    <t>CZ</t>
  </si>
  <si>
    <t>DK</t>
  </si>
  <si>
    <t>DE</t>
  </si>
  <si>
    <t>EE</t>
  </si>
  <si>
    <t>FR</t>
  </si>
  <si>
    <t>HR</t>
  </si>
  <si>
    <t>IT</t>
  </si>
  <si>
    <t>LT</t>
  </si>
  <si>
    <t>NL</t>
  </si>
  <si>
    <t>SI</t>
  </si>
  <si>
    <t>SK</t>
  </si>
  <si>
    <t>IE</t>
  </si>
  <si>
    <t>BE</t>
  </si>
  <si>
    <t>PL</t>
  </si>
  <si>
    <t>HU</t>
  </si>
  <si>
    <t>LU</t>
  </si>
  <si>
    <t>CY</t>
  </si>
  <si>
    <t>ES</t>
  </si>
  <si>
    <t>BG</t>
  </si>
  <si>
    <t>GR</t>
  </si>
  <si>
    <t>ISO</t>
  </si>
  <si>
    <t>PO</t>
  </si>
  <si>
    <t>140 52 52</t>
  </si>
  <si>
    <t>221 151 151</t>
  </si>
  <si>
    <t>55 95 145</t>
  </si>
  <si>
    <t>185 205 230</t>
  </si>
  <si>
    <t xml:space="preserve">Ø 16 </t>
  </si>
  <si>
    <t>Ø 17</t>
  </si>
  <si>
    <t>Ø 18</t>
  </si>
  <si>
    <t>Ø 19</t>
  </si>
  <si>
    <t>Europäische Union (EU6-1958, EU9-1973, EU10-1981, EU12-1986, EU15-1995, EU25-2004, EU27-2007, EU28-2013, EU27-2020)</t>
  </si>
  <si>
    <t>Europäische Union - 27 Länder (ab 2020)</t>
  </si>
  <si>
    <t>EU27</t>
  </si>
  <si>
    <t>Ø 20</t>
  </si>
  <si>
    <t>Ø 21</t>
  </si>
  <si>
    <t>COICOP-Hauptgruppe / Gesamtindex - Veränderungsraten der jeweils aktuellen Basis</t>
  </si>
  <si>
    <t>Verbraucherpreisindex 2010</t>
  </si>
  <si>
    <t>Ø 22</t>
  </si>
  <si>
    <t>Ø 23</t>
  </si>
  <si>
    <t>Euroraum (21 Länder)</t>
  </si>
  <si>
    <t>EA21</t>
  </si>
  <si>
    <t>HVPI 2025 im EU-Vergleich</t>
  </si>
  <si>
    <t>HVPI (2015 = 100) - Monatliche Daten (jährliche Veränderungsrate) [prc_hicp_minr]</t>
  </si>
  <si>
    <t>11/02/2026 23:00</t>
  </si>
  <si>
    <t>01 NAHRUNGSMITTEL UND ALKOHOLFREIE GETRÄNKE</t>
  </si>
  <si>
    <t>02 ALKOHOLISCHE GETRÄNKE, TABAKWAREN UND DROGEN</t>
  </si>
  <si>
    <t>03 BEKLEIDUNG UND SCHUHE</t>
  </si>
  <si>
    <t>04 WOHNUNG, WASSER, STROM, GAS UND ANDERE BRENNSTOFFE</t>
  </si>
  <si>
    <t>05 EINRICHTUNGSGEGENSTÄNDE (MÖBEL), HAUSRAT SOWIE DEREN REGELMÄSSIGE INSTANDHALTUNG</t>
  </si>
  <si>
    <t>06 GESUNDHEIT</t>
  </si>
  <si>
    <t>07 VERKEHR</t>
  </si>
  <si>
    <t>08 INFORMATION UND KOMMUNIKATION</t>
  </si>
  <si>
    <t>09 FREIZEIT, SPORT UND KULTUR</t>
  </si>
  <si>
    <t>10 BILDUNG</t>
  </si>
  <si>
    <t>11 GASTRONOMIE- UND BEHERBERGUNGSDIENSTLEISTUNGEN</t>
  </si>
  <si>
    <t>12 VERSICHERUNGS- UND FINANZDIENSTLEISTUNGEN</t>
  </si>
  <si>
    <t>13 ANDERE WAREN UND DIENSTLEISTUNGEN</t>
  </si>
  <si>
    <t>05 EINRICHTUNGSGEGENSTÄNDE, HAUSRAT INKL INSTANDHALTUNG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</si>
</sst>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dd\.mm\.yy"/>
    <numFmt numFmtId="166" formatCode="#,##0.0"/>
    <numFmt numFmtId="167" formatCode="mmmm\ yyyy"/>
    <numFmt numFmtId="168" formatCode="dd/mm/yyyy;@"/>
    <numFmt numFmtId="169" formatCode="yyyy"/>
    <numFmt numFmtId="170" formatCode="_-* #,##0.00\ &quot;€&quot;_-;\-* #,##0.00\ &quot;€&quot;_-;_-* &quot;-&quot;??\ &quot;€&quot;_-;_-@_-"/>
  </numFmts>
  <fonts count="32" x14ac:knownFonts="1">
    <font>
      <sz val="11"/>
      <name val="Arial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Trebuchet MS"/>
      <family val="2"/>
    </font>
    <font>
      <sz val="9"/>
      <color indexed="8"/>
      <name val="Trebuchet MS"/>
      <family val="2"/>
    </font>
    <font>
      <sz val="12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4"/>
      <color rgb="FF5A5A5A"/>
      <name val="Trebuchet MS"/>
      <family val="2"/>
    </font>
    <font>
      <b/>
      <sz val="14"/>
      <color rgb="FF9B3737"/>
      <name val="Trebuchet MS"/>
      <family val="2"/>
    </font>
    <font>
      <b/>
      <sz val="12"/>
      <color rgb="FF5A5A5A"/>
      <name val="Trebuchet MS"/>
      <family val="2"/>
    </font>
    <font>
      <b/>
      <sz val="11"/>
      <color rgb="FF5A5A5A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b/>
      <sz val="10"/>
      <color rgb="FF375F91"/>
      <name val="Trebuchet MS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Trebuchet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375F91"/>
        <bgColor indexed="64"/>
      </patternFill>
    </fill>
    <fill>
      <patternFill patternType="solid">
        <fgColor rgb="FFB9CDE6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8C34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indexed="2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70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6" fillId="0" borderId="0"/>
    <xf numFmtId="0" fontId="2" fillId="0" borderId="0"/>
    <xf numFmtId="0" fontId="10" fillId="0" borderId="0"/>
    <xf numFmtId="0" fontId="2" fillId="0" borderId="0"/>
    <xf numFmtId="0" fontId="19" fillId="0" borderId="0"/>
    <xf numFmtId="0" fontId="3" fillId="0" borderId="0"/>
    <xf numFmtId="0" fontId="23" fillId="0" borderId="0"/>
    <xf numFmtId="0" fontId="3" fillId="9" borderId="0">
      <protection locked="0"/>
    </xf>
    <xf numFmtId="0" fontId="3" fillId="2" borderId="7">
      <alignment horizontal="center" vertical="center"/>
      <protection locked="0"/>
    </xf>
    <xf numFmtId="0" fontId="28" fillId="0" borderId="0">
      <protection locked="0"/>
    </xf>
    <xf numFmtId="0" fontId="3" fillId="11" borderId="0">
      <protection locked="0"/>
    </xf>
    <xf numFmtId="0" fontId="29" fillId="2" borderId="0">
      <alignment vertical="center"/>
      <protection locked="0"/>
    </xf>
    <xf numFmtId="0" fontId="29" fillId="0" borderId="0">
      <protection locked="0"/>
    </xf>
    <xf numFmtId="0" fontId="30" fillId="0" borderId="0">
      <protection locked="0"/>
    </xf>
    <xf numFmtId="0" fontId="3" fillId="2" borderId="8">
      <alignment vertical="center"/>
      <protection locked="0"/>
    </xf>
    <xf numFmtId="0" fontId="3" fillId="9" borderId="0">
      <protection locked="0"/>
    </xf>
  </cellStyleXfs>
  <cellXfs count="72">
    <xf numFmtId="0" fontId="0" fillId="0" borderId="0" xfId="0"/>
    <xf numFmtId="0" fontId="4" fillId="0" borderId="0" xfId="0" applyFont="1"/>
    <xf numFmtId="17" fontId="4" fillId="0" borderId="0" xfId="0" applyNumberFormat="1" applyFont="1"/>
    <xf numFmtId="164" fontId="5" fillId="0" borderId="1" xfId="5" applyNumberFormat="1" applyFont="1" applyBorder="1" applyAlignment="1">
      <alignment horizontal="center" vertical="center"/>
    </xf>
    <xf numFmtId="164" fontId="5" fillId="0" borderId="0" xfId="5" applyNumberFormat="1" applyFont="1" applyAlignment="1">
      <alignment vertical="center"/>
    </xf>
    <xf numFmtId="0" fontId="10" fillId="0" borderId="0" xfId="10"/>
    <xf numFmtId="0" fontId="3" fillId="2" borderId="2" xfId="10" applyFont="1" applyFill="1" applyBorder="1"/>
    <xf numFmtId="0" fontId="4" fillId="3" borderId="0" xfId="0" applyFont="1" applyFill="1"/>
    <xf numFmtId="164" fontId="5" fillId="3" borderId="1" xfId="5" applyNumberFormat="1" applyFont="1" applyFill="1" applyBorder="1" applyAlignment="1">
      <alignment horizontal="center" vertical="center"/>
    </xf>
    <xf numFmtId="17" fontId="4" fillId="3" borderId="0" xfId="0" applyNumberFormat="1" applyFont="1" applyFill="1"/>
    <xf numFmtId="164" fontId="4" fillId="3" borderId="0" xfId="11" applyNumberFormat="1" applyFont="1" applyFill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8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18" fillId="0" borderId="0" xfId="0" applyFont="1"/>
    <xf numFmtId="0" fontId="11" fillId="0" borderId="0" xfId="7"/>
    <xf numFmtId="168" fontId="11" fillId="0" borderId="0" xfId="7" applyNumberFormat="1"/>
    <xf numFmtId="0" fontId="3" fillId="0" borderId="0" xfId="5"/>
    <xf numFmtId="14" fontId="11" fillId="0" borderId="0" xfId="7" applyNumberFormat="1"/>
    <xf numFmtId="169" fontId="11" fillId="0" borderId="0" xfId="7" applyNumberFormat="1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0" fontId="20" fillId="4" borderId="2" xfId="12" applyFont="1" applyFill="1" applyBorder="1" applyAlignment="1">
      <alignment horizontal="center"/>
    </xf>
    <xf numFmtId="0" fontId="20" fillId="0" borderId="3" xfId="12" applyFont="1" applyBorder="1" applyAlignment="1">
      <alignment wrapText="1"/>
    </xf>
    <xf numFmtId="0" fontId="7" fillId="5" borderId="0" xfId="0" applyFont="1" applyFill="1"/>
    <xf numFmtId="0" fontId="7" fillId="6" borderId="0" xfId="0" applyFont="1" applyFill="1"/>
    <xf numFmtId="0" fontId="0" fillId="7" borderId="0" xfId="0" applyFill="1"/>
    <xf numFmtId="0" fontId="0" fillId="8" borderId="0" xfId="0" applyFill="1"/>
    <xf numFmtId="166" fontId="10" fillId="0" borderId="0" xfId="10" applyNumberFormat="1"/>
    <xf numFmtId="14" fontId="4" fillId="0" borderId="0" xfId="0" applyNumberFormat="1" applyFont="1"/>
    <xf numFmtId="164" fontId="24" fillId="10" borderId="4" xfId="3" applyNumberFormat="1" applyFont="1" applyFill="1" applyBorder="1" applyAlignment="1">
      <alignment vertical="center"/>
    </xf>
    <xf numFmtId="164" fontId="24" fillId="10" borderId="5" xfId="3" applyNumberFormat="1" applyFont="1" applyFill="1" applyBorder="1" applyAlignment="1">
      <alignment vertical="center"/>
    </xf>
    <xf numFmtId="164" fontId="24" fillId="10" borderId="5" xfId="0" applyNumberFormat="1" applyFont="1" applyFill="1" applyBorder="1" applyAlignment="1">
      <alignment vertical="center"/>
    </xf>
    <xf numFmtId="164" fontId="24" fillId="10" borderId="6" xfId="0" applyNumberFormat="1" applyFont="1" applyFill="1" applyBorder="1" applyAlignment="1">
      <alignment vertical="center"/>
    </xf>
    <xf numFmtId="164" fontId="4" fillId="0" borderId="0" xfId="11" applyNumberFormat="1" applyFont="1" applyAlignment="1">
      <alignment horizontal="center"/>
    </xf>
    <xf numFmtId="0" fontId="21" fillId="0" borderId="0" xfId="0" applyFont="1" applyAlignment="1">
      <alignment horizontal="left" vertical="center"/>
    </xf>
    <xf numFmtId="17" fontId="22" fillId="0" borderId="0" xfId="13" applyNumberFormat="1" applyFont="1" applyAlignment="1">
      <alignment horizontal="left" vertical="center"/>
    </xf>
    <xf numFmtId="17" fontId="22" fillId="0" borderId="0" xfId="0" applyNumberFormat="1" applyFont="1" applyAlignment="1">
      <alignment horizontal="left" wrapText="1"/>
    </xf>
    <xf numFmtId="0" fontId="4" fillId="3" borderId="0" xfId="0" applyFont="1" applyFill="1" applyAlignment="1">
      <alignment horizontal="right"/>
    </xf>
    <xf numFmtId="164" fontId="5" fillId="3" borderId="0" xfId="5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164" fontId="5" fillId="0" borderId="0" xfId="5" applyNumberFormat="1" applyFont="1" applyAlignment="1">
      <alignment horizontal="center" vertical="center"/>
    </xf>
    <xf numFmtId="164" fontId="5" fillId="0" borderId="0" xfId="5" applyNumberFormat="1" applyFont="1" applyAlignment="1">
      <alignment horizont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2" fontId="4" fillId="0" borderId="0" xfId="0" applyNumberFormat="1" applyFont="1"/>
    <xf numFmtId="0" fontId="3" fillId="0" borderId="0" xfId="10" applyFont="1"/>
    <xf numFmtId="165" fontId="3" fillId="0" borderId="0" xfId="10" applyNumberFormat="1" applyFont="1"/>
    <xf numFmtId="14" fontId="3" fillId="2" borderId="2" xfId="10" applyNumberFormat="1" applyFont="1" applyFill="1" applyBorder="1"/>
    <xf numFmtId="14" fontId="3" fillId="2" borderId="2" xfId="3" applyNumberFormat="1" applyFont="1" applyFill="1" applyBorder="1"/>
    <xf numFmtId="166" fontId="3" fillId="0" borderId="2" xfId="10" applyNumberFormat="1" applyFont="1" applyBorder="1"/>
    <xf numFmtId="166" fontId="3" fillId="0" borderId="2" xfId="0" applyNumberFormat="1" applyFont="1" applyBorder="1"/>
    <xf numFmtId="0" fontId="3" fillId="0" borderId="2" xfId="10" applyFont="1" applyBorder="1"/>
    <xf numFmtId="164" fontId="3" fillId="0" borderId="2" xfId="0" applyNumberFormat="1" applyFont="1" applyBorder="1"/>
    <xf numFmtId="166" fontId="3" fillId="0" borderId="2" xfId="3" applyNumberFormat="1" applyFont="1" applyBorder="1"/>
    <xf numFmtId="0" fontId="3" fillId="0" borderId="2" xfId="3" applyFont="1" applyBorder="1"/>
    <xf numFmtId="0" fontId="3" fillId="0" borderId="2" xfId="0" applyFont="1" applyBorder="1"/>
    <xf numFmtId="166" fontId="25" fillId="0" borderId="2" xfId="0" applyNumberFormat="1" applyFont="1" applyBorder="1"/>
    <xf numFmtId="0" fontId="3" fillId="0" borderId="2" xfId="14" applyFont="1" applyBorder="1"/>
    <xf numFmtId="166" fontId="26" fillId="0" borderId="2" xfId="0" applyNumberFormat="1" applyFont="1" applyBorder="1"/>
    <xf numFmtId="0" fontId="27" fillId="0" borderId="0" xfId="0" applyFont="1"/>
    <xf numFmtId="0" fontId="31" fillId="0" borderId="0" xfId="0" applyFont="1" applyAlignment="1">
      <alignment horizontal="left" vertical="center"/>
    </xf>
    <xf numFmtId="167" fontId="14" fillId="6" borderId="0" xfId="0" applyNumberFormat="1" applyFont="1" applyFill="1" applyAlignment="1">
      <alignment horizontal="center"/>
    </xf>
  </cellXfs>
  <cellStyles count="24">
    <cellStyle name="cells" xfId="15" xr:uid="{00000000-0005-0000-0000-000000000000}"/>
    <cellStyle name="column field" xfId="16" xr:uid="{892FB1AB-C73B-4292-94CD-A512EB2394BB}"/>
    <cellStyle name="Euro" xfId="1" xr:uid="{00000000-0005-0000-0000-000001000000}"/>
    <cellStyle name="field" xfId="18" xr:uid="{7F1BC703-2DD6-4E48-8A4A-F4F8F39D4CD9}"/>
    <cellStyle name="field names" xfId="19" xr:uid="{82566D1F-B3FF-41C4-85CA-8B9F53F5A32E}"/>
    <cellStyle name="footer" xfId="20" xr:uid="{9C296325-2C5F-480E-8AB4-9E29F808E6F9}"/>
    <cellStyle name="heading" xfId="21" xr:uid="{549FC9E9-8A4B-4963-A79F-5A2FFB6E4DC4}"/>
    <cellStyle name="Normal 2" xfId="2" xr:uid="{00000000-0005-0000-0000-000002000000}"/>
    <cellStyle name="rowfield" xfId="22" xr:uid="{2275FC35-6261-4CE0-B1B6-90BD4E81E192}"/>
    <cellStyle name="Standard" xfId="0" builtinId="0"/>
    <cellStyle name="Standard 2" xfId="3" xr:uid="{00000000-0005-0000-0000-000004000000}"/>
    <cellStyle name="Standard 2 2" xfId="4" xr:uid="{00000000-0005-0000-0000-000005000000}"/>
    <cellStyle name="Standard 2 3" xfId="5" xr:uid="{00000000-0005-0000-0000-000006000000}"/>
    <cellStyle name="Standard 3" xfId="6" xr:uid="{00000000-0005-0000-0000-000007000000}"/>
    <cellStyle name="Standard 3 2" xfId="7" xr:uid="{00000000-0005-0000-0000-000008000000}"/>
    <cellStyle name="Standard 4" xfId="8" xr:uid="{00000000-0005-0000-0000-000009000000}"/>
    <cellStyle name="Standard 4 2" xfId="9" xr:uid="{00000000-0005-0000-0000-00000A000000}"/>
    <cellStyle name="Standard 5" xfId="10" xr:uid="{00000000-0005-0000-0000-00000B000000}"/>
    <cellStyle name="Standard 6" xfId="14" xr:uid="{00000000-0005-0000-0000-00000C000000}"/>
    <cellStyle name="Standard 7" xfId="17" xr:uid="{EC63A093-5E46-4A63-BF6A-63FE3AA1F3DA}"/>
    <cellStyle name="Standard_Auswahl_HVPI" xfId="12" xr:uid="{00000000-0005-0000-0000-00000D000000}"/>
    <cellStyle name="Standard_SCHNB55" xfId="13" xr:uid="{00000000-0005-0000-0000-00000E000000}"/>
    <cellStyle name="Standard_VPI ENERGIE 2000 0508" xfId="11" xr:uid="{00000000-0005-0000-0000-00000F000000}"/>
    <cellStyle name="Test" xfId="23" xr:uid="{27EF81E9-D757-4630-8A48-7AE651379BDA}"/>
  </cellStyles>
  <dxfs count="1">
    <dxf>
      <font>
        <b/>
        <i val="0"/>
        <color theme="0"/>
      </font>
      <fill>
        <patternFill>
          <bgColor rgb="FF375F91"/>
        </patternFill>
      </fill>
    </dxf>
  </dxfs>
  <tableStyles count="0" defaultTableStyle="TableStyleMedium9" defaultPivotStyle="PivotStyleLight16"/>
  <colors>
    <mruColors>
      <color rgb="FFDD9797"/>
      <color rgb="FFB9CDE6"/>
      <color rgb="FF8C3434"/>
      <color rgb="FF375F91"/>
      <color rgb="FFE6B4B4"/>
      <color rgb="FF963737"/>
      <color rgb="FFFFCC00"/>
      <color rgb="FF008080"/>
      <color rgb="FF009692"/>
      <color rgb="FF00B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[0]!Diagrammtitel_Hauptwerte</c:f>
          <c:strCache>
            <c:ptCount val="1"/>
            <c:pt idx="0">
              <c:v>Veränd. gegenüber VJM in %</c:v>
            </c:pt>
          </c:strCache>
        </c:strRef>
      </c:tx>
      <c:layout>
        <c:manualLayout>
          <c:xMode val="edge"/>
          <c:yMode val="edge"/>
          <c:x val="0.27109033245844272"/>
          <c:y val="9.378185524974515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402887139107617E-2"/>
          <c:y val="0.20768619518890413"/>
          <c:w val="0.87704155730533684"/>
          <c:h val="0.69294581296603974"/>
        </c:manualLayout>
      </c:layout>
      <c:barChart>
        <c:barDir val="col"/>
        <c:grouping val="clustered"/>
        <c:varyColors val="0"/>
        <c:ser>
          <c:idx val="0"/>
          <c:order val="0"/>
          <c:tx>
            <c:v>Skalierung</c:v>
          </c:tx>
          <c:spPr>
            <a:noFill/>
          </c:spPr>
          <c:invertIfNegative val="0"/>
          <c:cat>
            <c:strRef>
              <c:f>Auswahl_Hauptwerte!$C$2:$F$2</c:f>
              <c:strCache>
                <c:ptCount val="4"/>
                <c:pt idx="0">
                  <c:v>VPI</c:v>
                </c:pt>
                <c:pt idx="1">
                  <c:v>Miniwarenkorb</c:v>
                </c:pt>
                <c:pt idx="2">
                  <c:v>Mikrowarenkorb</c:v>
                </c:pt>
                <c:pt idx="3">
                  <c:v>HVPI</c:v>
                </c:pt>
              </c:strCache>
            </c:strRef>
          </c:cat>
          <c:val>
            <c:numRef>
              <c:f>Auswahl_Hauptwerte!$B$8:$B$9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8-4F6F-8ABA-5A3BB56CC004}"/>
            </c:ext>
          </c:extLst>
        </c:ser>
        <c:ser>
          <c:idx val="1"/>
          <c:order val="1"/>
          <c:tx>
            <c:v>Monatsende</c:v>
          </c:tx>
          <c:spPr>
            <a:solidFill>
              <a:srgbClr val="375F91"/>
            </a:solidFill>
          </c:spPr>
          <c:invertIfNegative val="0"/>
          <c:cat>
            <c:strRef>
              <c:f>Auswahl_Hauptwerte!$C$2:$F$2</c:f>
              <c:strCache>
                <c:ptCount val="4"/>
                <c:pt idx="0">
                  <c:v>VPI</c:v>
                </c:pt>
                <c:pt idx="1">
                  <c:v>Miniwarenkorb</c:v>
                </c:pt>
                <c:pt idx="2">
                  <c:v>Mikrowarenkorb</c:v>
                </c:pt>
                <c:pt idx="3">
                  <c:v>HVPI</c:v>
                </c:pt>
              </c:strCache>
            </c:strRef>
          </c:cat>
          <c:val>
            <c:numRef>
              <c:f>Auswahl_Hauptwerte!$C$5:$F$5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8-4F6F-8ABA-5A3BB56CC004}"/>
            </c:ext>
          </c:extLst>
        </c:ser>
        <c:ser>
          <c:idx val="2"/>
          <c:order val="2"/>
          <c:tx>
            <c:v>Monatsanfang</c:v>
          </c:tx>
          <c:spPr>
            <a:solidFill>
              <a:srgbClr val="B9CDE6"/>
            </a:solidFill>
          </c:spPr>
          <c:invertIfNegative val="0"/>
          <c:cat>
            <c:strRef>
              <c:f>Auswahl_Hauptwerte!$C$2:$F$2</c:f>
              <c:strCache>
                <c:ptCount val="4"/>
                <c:pt idx="0">
                  <c:v>VPI</c:v>
                </c:pt>
                <c:pt idx="1">
                  <c:v>Miniwarenkorb</c:v>
                </c:pt>
                <c:pt idx="2">
                  <c:v>Mikrowarenkorb</c:v>
                </c:pt>
                <c:pt idx="3">
                  <c:v>HVPI</c:v>
                </c:pt>
              </c:strCache>
            </c:strRef>
          </c:cat>
          <c:val>
            <c:numRef>
              <c:f>Auswahl_Hauptwerte!$C$6:$F$6</c:f>
              <c:numCache>
                <c:formatCode>General</c:formatCode>
                <c:ptCount val="4"/>
                <c:pt idx="0">
                  <c:v>3.7</c:v>
                </c:pt>
                <c:pt idx="1">
                  <c:v>5.8</c:v>
                </c:pt>
                <c:pt idx="2">
                  <c:v>0.5</c:v>
                </c:pt>
                <c:pt idx="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8-4F6F-8ABA-5A3BB56CC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039360"/>
        <c:axId val="130384640"/>
      </c:barChart>
      <c:catAx>
        <c:axId val="1290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0384640"/>
        <c:crosses val="autoZero"/>
        <c:auto val="1"/>
        <c:lblAlgn val="ctr"/>
        <c:lblOffset val="100"/>
        <c:noMultiLvlLbl val="0"/>
      </c:catAx>
      <c:valAx>
        <c:axId val="130384640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290393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[0]!Diagrammtitel_COICOP</c:f>
          <c:strCache>
            <c:ptCount val="1"/>
            <c:pt idx="0">
              <c:v>Verbraucherpreisindex 2010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402887139107617E-2"/>
          <c:y val="0.21176366715628436"/>
          <c:w val="0.83736723534558177"/>
          <c:h val="0.68886834099865957"/>
        </c:manualLayout>
      </c:layout>
      <c:barChart>
        <c:barDir val="col"/>
        <c:grouping val="clustered"/>
        <c:varyColors val="0"/>
        <c:ser>
          <c:idx val="0"/>
          <c:order val="0"/>
          <c:tx>
            <c:v>Skalierung</c:v>
          </c:tx>
          <c:spPr>
            <a:noFill/>
          </c:spPr>
          <c:invertIfNegative val="0"/>
          <c:cat>
            <c:strRef>
              <c:f>Auswahl_COICOP_Hauptgruppen!$E$12:$E$24</c:f>
              <c:strCache>
                <c:ptCount val="13"/>
                <c:pt idx="0">
                  <c:v>07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06</c:v>
                </c:pt>
                <c:pt idx="5">
                  <c:v>12</c:v>
                </c:pt>
                <c:pt idx="6">
                  <c:v>04</c:v>
                </c:pt>
                <c:pt idx="7">
                  <c:v>01</c:v>
                </c:pt>
                <c:pt idx="8">
                  <c:v>02</c:v>
                </c:pt>
                <c:pt idx="9">
                  <c:v>09</c:v>
                </c:pt>
                <c:pt idx="10">
                  <c:v>03</c:v>
                </c:pt>
                <c:pt idx="11">
                  <c:v>05</c:v>
                </c:pt>
                <c:pt idx="12">
                  <c:v>08</c:v>
                </c:pt>
              </c:strCache>
            </c:strRef>
          </c:cat>
          <c:val>
            <c:numRef>
              <c:f>Auswahl_COICOP_Hauptgruppen!$B$9:$B$10</c:f>
              <c:numCache>
                <c:formatCode>0.00</c:formatCode>
                <c:ptCount val="2"/>
                <c:pt idx="0" formatCode="General">
                  <c:v>8.8000000000000007</c:v>
                </c:pt>
                <c:pt idx="1">
                  <c:v>-8.8000000000000007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2-4B53-9DBF-2E572AF93F5D}"/>
            </c:ext>
          </c:extLst>
        </c:ser>
        <c:ser>
          <c:idx val="1"/>
          <c:order val="1"/>
          <c:tx>
            <c:v>Monatsende</c:v>
          </c:tx>
          <c:spPr>
            <a:solidFill>
              <a:srgbClr val="375F91"/>
            </a:solidFill>
          </c:spPr>
          <c:invertIfNegative val="1"/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CF2-4B53-9DBF-2E572AF93F5D}"/>
              </c:ext>
            </c:extLst>
          </c:dPt>
          <c:cat>
            <c:strRef>
              <c:f>Auswahl_COICOP_Hauptgruppen!$E$12:$E$24</c:f>
              <c:strCache>
                <c:ptCount val="13"/>
                <c:pt idx="0">
                  <c:v>07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06</c:v>
                </c:pt>
                <c:pt idx="5">
                  <c:v>12</c:v>
                </c:pt>
                <c:pt idx="6">
                  <c:v>04</c:v>
                </c:pt>
                <c:pt idx="7">
                  <c:v>01</c:v>
                </c:pt>
                <c:pt idx="8">
                  <c:v>02</c:v>
                </c:pt>
                <c:pt idx="9">
                  <c:v>09</c:v>
                </c:pt>
                <c:pt idx="10">
                  <c:v>03</c:v>
                </c:pt>
                <c:pt idx="11">
                  <c:v>05</c:v>
                </c:pt>
                <c:pt idx="12">
                  <c:v>08</c:v>
                </c:pt>
              </c:strCache>
            </c:strRef>
          </c:cat>
          <c:val>
            <c:numRef>
              <c:f>Auswahl_COICOP_Hauptgruppen!$G$12:$G$24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8C343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CF2-4B53-9DBF-2E572AF93F5D}"/>
            </c:ext>
          </c:extLst>
        </c:ser>
        <c:ser>
          <c:idx val="2"/>
          <c:order val="2"/>
          <c:tx>
            <c:v>Monatsanfang</c:v>
          </c:tx>
          <c:spPr>
            <a:solidFill>
              <a:srgbClr val="B9CDE6"/>
            </a:solidFill>
          </c:spPr>
          <c:invertIfNegative val="1"/>
          <c:cat>
            <c:strRef>
              <c:f>Auswahl_COICOP_Hauptgruppen!$E$12:$E$24</c:f>
              <c:strCache>
                <c:ptCount val="13"/>
                <c:pt idx="0">
                  <c:v>07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06</c:v>
                </c:pt>
                <c:pt idx="5">
                  <c:v>12</c:v>
                </c:pt>
                <c:pt idx="6">
                  <c:v>04</c:v>
                </c:pt>
                <c:pt idx="7">
                  <c:v>01</c:v>
                </c:pt>
                <c:pt idx="8">
                  <c:v>02</c:v>
                </c:pt>
                <c:pt idx="9">
                  <c:v>09</c:v>
                </c:pt>
                <c:pt idx="10">
                  <c:v>03</c:v>
                </c:pt>
                <c:pt idx="11">
                  <c:v>05</c:v>
                </c:pt>
                <c:pt idx="12">
                  <c:v>08</c:v>
                </c:pt>
              </c:strCache>
            </c:strRef>
          </c:cat>
          <c:val>
            <c:numRef>
              <c:f>Auswahl_COICOP_Hauptgruppen!$H$12:$H$24</c:f>
              <c:numCache>
                <c:formatCode>General</c:formatCode>
                <c:ptCount val="13"/>
                <c:pt idx="0">
                  <c:v>8.8000000000000007</c:v>
                </c:pt>
                <c:pt idx="1">
                  <c:v>5.4</c:v>
                </c:pt>
                <c:pt idx="2">
                  <c:v>4.7</c:v>
                </c:pt>
                <c:pt idx="3">
                  <c:v>4.7</c:v>
                </c:pt>
                <c:pt idx="4">
                  <c:v>4.5</c:v>
                </c:pt>
                <c:pt idx="5">
                  <c:v>4.2</c:v>
                </c:pt>
                <c:pt idx="6">
                  <c:v>3.3</c:v>
                </c:pt>
                <c:pt idx="7">
                  <c:v>2.2000000000000002</c:v>
                </c:pt>
                <c:pt idx="8">
                  <c:v>2</c:v>
                </c:pt>
                <c:pt idx="9">
                  <c:v>1.1000000000000001</c:v>
                </c:pt>
                <c:pt idx="10">
                  <c:v>1</c:v>
                </c:pt>
                <c:pt idx="11">
                  <c:v>0.4</c:v>
                </c:pt>
                <c:pt idx="12">
                  <c:v>-1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D9797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CF2-4B53-9DBF-2E572AF9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406272"/>
        <c:axId val="130547712"/>
      </c:barChart>
      <c:catAx>
        <c:axId val="130406272"/>
        <c:scaling>
          <c:orientation val="minMax"/>
        </c:scaling>
        <c:delete val="0"/>
        <c:axPos val="b"/>
        <c:title>
          <c:tx>
            <c:strRef>
              <c:f>[0]!Untertitel_COICOP</c:f>
              <c:strCache>
                <c:ptCount val="1"/>
                <c:pt idx="0">
                  <c:v>COICOP Hauptgruppen</c:v>
                </c:pt>
              </c:strCache>
            </c:strRef>
          </c:tx>
          <c:layout>
            <c:manualLayout>
              <c:xMode val="edge"/>
              <c:yMode val="edge"/>
              <c:x val="0.34316981210681996"/>
              <c:y val="9.231396534148828E-2"/>
            </c:manualLayout>
          </c:layout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130547712"/>
        <c:crosses val="autoZero"/>
        <c:auto val="1"/>
        <c:lblAlgn val="ctr"/>
        <c:lblOffset val="100"/>
        <c:noMultiLvlLbl val="0"/>
      </c:catAx>
      <c:valAx>
        <c:axId val="130547712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304062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[0]!Diagrammtitel_HVPI</c:f>
          <c:strCache>
            <c:ptCount val="1"/>
            <c:pt idx="0">
              <c:v>HVPI 2025 im EU-Vergleich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0591041265070096E-2"/>
          <c:y val="0.21176366715628436"/>
          <c:w val="0.93141982770825849"/>
          <c:h val="0.66440350919437818"/>
        </c:manualLayout>
      </c:layout>
      <c:barChart>
        <c:barDir val="col"/>
        <c:grouping val="clustered"/>
        <c:varyColors val="0"/>
        <c:ser>
          <c:idx val="0"/>
          <c:order val="0"/>
          <c:tx>
            <c:v>Skalierung</c:v>
          </c:tx>
          <c:spPr>
            <a:noFill/>
          </c:spPr>
          <c:invertIfNegative val="0"/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Auswahl_HVPI!$M$5:$M$6</c:f>
              <c:numCache>
                <c:formatCode>General</c:formatCode>
                <c:ptCount val="2"/>
                <c:pt idx="0">
                  <c:v>0</c:v>
                </c:pt>
                <c:pt idx="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E-4FA6-B04F-C96B212EDBF4}"/>
            </c:ext>
          </c:extLst>
        </c:ser>
        <c:ser>
          <c:idx val="1"/>
          <c:order val="1"/>
          <c:tx>
            <c:v>Monatsende</c:v>
          </c:tx>
          <c:spPr>
            <a:solidFill>
              <a:srgbClr val="375F91"/>
            </a:solidFill>
          </c:spPr>
          <c:invertIfNegative val="1"/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[0]!HVPI_Monatsende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8C343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F6E-4FA6-B04F-C96B212EDBF4}"/>
            </c:ext>
          </c:extLst>
        </c:ser>
        <c:ser>
          <c:idx val="2"/>
          <c:order val="2"/>
          <c:tx>
            <c:v>Monatsanfang</c:v>
          </c:tx>
          <c:spPr>
            <a:solidFill>
              <a:srgbClr val="B9CDE6"/>
            </a:solidFill>
          </c:spPr>
          <c:invertIfNegative val="1"/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[0]!HVPI_Monatsanfang</c:f>
              <c:numCache>
                <c:formatCode>General</c:formatCode>
                <c:ptCount val="29"/>
                <c:pt idx="0">
                  <c:v>9.6999999999999993</c:v>
                </c:pt>
                <c:pt idx="1">
                  <c:v>6.3</c:v>
                </c:pt>
                <c:pt idx="2">
                  <c:v>5.0999999999999996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4.5</c:v>
                </c:pt>
                <c:pt idx="6">
                  <c:v>4</c:v>
                </c:pt>
                <c:pt idx="7">
                  <c:v>4</c:v>
                </c:pt>
                <c:pt idx="8">
                  <c:v>3.8</c:v>
                </c:pt>
                <c:pt idx="9">
                  <c:v>3.7</c:v>
                </c:pt>
                <c:pt idx="10">
                  <c:v>3.6</c:v>
                </c:pt>
                <c:pt idx="11">
                  <c:v>3.6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3.4</c:v>
                </c:pt>
                <c:pt idx="16">
                  <c:v>3.3</c:v>
                </c:pt>
                <c:pt idx="17">
                  <c:v>3.3</c:v>
                </c:pt>
                <c:pt idx="18">
                  <c:v>3.2</c:v>
                </c:pt>
                <c:pt idx="19">
                  <c:v>3.2</c:v>
                </c:pt>
                <c:pt idx="20">
                  <c:v>3.1</c:v>
                </c:pt>
                <c:pt idx="21">
                  <c:v>2.8</c:v>
                </c:pt>
                <c:pt idx="22">
                  <c:v>2.8</c:v>
                </c:pt>
                <c:pt idx="23">
                  <c:v>2.7</c:v>
                </c:pt>
                <c:pt idx="24">
                  <c:v>2.2999999999999998</c:v>
                </c:pt>
                <c:pt idx="25">
                  <c:v>2.1</c:v>
                </c:pt>
                <c:pt idx="26">
                  <c:v>1.8</c:v>
                </c:pt>
                <c:pt idx="27">
                  <c:v>1.8</c:v>
                </c:pt>
                <c:pt idx="28">
                  <c:v>1.1000000000000001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D9797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F6E-4FA6-B04F-C96B212EDBF4}"/>
            </c:ext>
          </c:extLst>
        </c:ser>
        <c:ser>
          <c:idx val="3"/>
          <c:order val="3"/>
          <c:tx>
            <c:strRef>
              <c:f>Auswahl_HVPI!$I$2</c:f>
              <c:strCache>
                <c:ptCount val="1"/>
                <c:pt idx="0">
                  <c:v>EU27</c:v>
                </c:pt>
              </c:strCache>
            </c:strRef>
          </c:tx>
          <c:spPr>
            <a:solidFill>
              <a:srgbClr val="D2D2D2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6E-4FA6-B04F-C96B212EDBF4}"/>
              </c:ext>
            </c:extLst>
          </c:dPt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[0]!HVPI_EU28</c:f>
              <c:numCache>
                <c:formatCode>General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3.3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6E-4FA6-B04F-C96B212EDBF4}"/>
            </c:ext>
          </c:extLst>
        </c:ser>
        <c:ser>
          <c:idx val="4"/>
          <c:order val="4"/>
          <c:tx>
            <c:strRef>
              <c:f>Auswahl_HVPI!$J$2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rgbClr val="5A5A5A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6E-4FA6-B04F-C96B212EDBF4}"/>
              </c:ext>
            </c:extLst>
          </c:dPt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[0]!HVPI_AT</c:f>
              <c:numCache>
                <c:formatCode>General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6E-4FA6-B04F-C96B212E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62688"/>
        <c:axId val="130164224"/>
      </c:barChart>
      <c:lineChart>
        <c:grouping val="standard"/>
        <c:varyColors val="0"/>
        <c:ser>
          <c:idx val="5"/>
          <c:order val="5"/>
          <c:tx>
            <c:v>AT_Wert</c:v>
          </c:tx>
          <c:spPr>
            <a:ln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[0]!HVPI_AT_Wert</c:f>
              <c:numCache>
                <c:formatCode>General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6E-4FA6-B04F-C96B212EDBF4}"/>
            </c:ext>
          </c:extLst>
        </c:ser>
        <c:ser>
          <c:idx val="6"/>
          <c:order val="6"/>
          <c:tx>
            <c:v>EU_Wert</c:v>
          </c:tx>
          <c:spPr>
            <a:ln w="28575"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[0]!HVPI_Länder</c:f>
              <c:strCache>
                <c:ptCount val="29"/>
                <c:pt idx="0">
                  <c:v>RO</c:v>
                </c:pt>
                <c:pt idx="1">
                  <c:v>BG</c:v>
                </c:pt>
                <c:pt idx="2">
                  <c:v>LT</c:v>
                </c:pt>
                <c:pt idx="3">
                  <c:v>GR</c:v>
                </c:pt>
                <c:pt idx="4">
                  <c:v>HR</c:v>
                </c:pt>
                <c:pt idx="5">
                  <c:v>LU</c:v>
                </c:pt>
                <c:pt idx="6">
                  <c:v>BE</c:v>
                </c:pt>
                <c:pt idx="7">
                  <c:v>SK</c:v>
                </c:pt>
                <c:pt idx="8">
                  <c:v>SI</c:v>
                </c:pt>
                <c:pt idx="9">
                  <c:v>AT</c:v>
                </c:pt>
                <c:pt idx="10">
                  <c:v>EE</c:v>
                </c:pt>
                <c:pt idx="11">
                  <c:v>ES</c:v>
                </c:pt>
                <c:pt idx="12">
                  <c:v>IE</c:v>
                </c:pt>
                <c:pt idx="13">
                  <c:v>CY</c:v>
                </c:pt>
                <c:pt idx="14">
                  <c:v>LV</c:v>
                </c:pt>
                <c:pt idx="15">
                  <c:v>NL</c:v>
                </c:pt>
                <c:pt idx="16">
                  <c:v>EU27</c:v>
                </c:pt>
                <c:pt idx="17">
                  <c:v>PL</c:v>
                </c:pt>
                <c:pt idx="18">
                  <c:v>EA21</c:v>
                </c:pt>
                <c:pt idx="19">
                  <c:v>IT</c:v>
                </c:pt>
                <c:pt idx="20">
                  <c:v>PO</c:v>
                </c:pt>
                <c:pt idx="21">
                  <c:v>FR</c:v>
                </c:pt>
                <c:pt idx="22">
                  <c:v>FI</c:v>
                </c:pt>
                <c:pt idx="23">
                  <c:v>DE</c:v>
                </c:pt>
                <c:pt idx="24">
                  <c:v>HU</c:v>
                </c:pt>
                <c:pt idx="25">
                  <c:v>MT</c:v>
                </c:pt>
                <c:pt idx="26">
                  <c:v>CZ</c:v>
                </c:pt>
                <c:pt idx="27">
                  <c:v>DK</c:v>
                </c:pt>
                <c:pt idx="28">
                  <c:v>SE</c:v>
                </c:pt>
              </c:strCache>
            </c:strRef>
          </c:cat>
          <c:val>
            <c:numRef>
              <c:f>[0]!HVPI_EU28_Wert</c:f>
              <c:numCache>
                <c:formatCode>General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3.3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6E-4FA6-B04F-C96B212E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62688"/>
        <c:axId val="130164224"/>
      </c:lineChart>
      <c:catAx>
        <c:axId val="130162688"/>
        <c:scaling>
          <c:orientation val="minMax"/>
        </c:scaling>
        <c:delete val="0"/>
        <c:axPos val="b"/>
        <c:title>
          <c:tx>
            <c:strRef>
              <c:f>[0]!Untertitel_HVPI</c:f>
              <c:strCache>
                <c:ptCount val="1"/>
                <c:pt idx="0">
                  <c:v>Veränd. gegenüber VJM in %</c:v>
                </c:pt>
              </c:strCache>
            </c:strRef>
          </c:tx>
          <c:layout>
            <c:manualLayout>
              <c:xMode val="edge"/>
              <c:yMode val="edge"/>
              <c:x val="0.39296239422354368"/>
              <c:y val="9.231396534148828E-2"/>
            </c:manualLayout>
          </c:layout>
          <c:overlay val="0"/>
          <c:txPr>
            <a:bodyPr/>
            <a:lstStyle/>
            <a:p>
              <a:pPr>
                <a:defRPr sz="1100"/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de-DE"/>
          </a:p>
        </c:txPr>
        <c:crossAx val="130164224"/>
        <c:crosses val="autoZero"/>
        <c:auto val="1"/>
        <c:lblAlgn val="ctr"/>
        <c:lblOffset val="100"/>
        <c:noMultiLvlLbl val="0"/>
      </c:catAx>
      <c:valAx>
        <c:axId val="130164224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301626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5" fmlaLink="Dropdown_Zeitraum!$C$2" horiz="1" max="200" min="1" page="13" val="20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28575</xdr:rowOff>
        </xdr:from>
        <xdr:to>
          <xdr:col>7</xdr:col>
          <xdr:colOff>9525</xdr:colOff>
          <xdr:row>3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9</xdr:col>
      <xdr:colOff>342900</xdr:colOff>
      <xdr:row>1</xdr:row>
      <xdr:rowOff>0</xdr:rowOff>
    </xdr:from>
    <xdr:to>
      <xdr:col>10</xdr:col>
      <xdr:colOff>762000</xdr:colOff>
      <xdr:row>3</xdr:row>
      <xdr:rowOff>0</xdr:rowOff>
    </xdr:to>
    <xdr:pic>
      <xdr:nvPicPr>
        <xdr:cNvPr id="1026" name="Graf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57150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114300</xdr:rowOff>
    </xdr:from>
    <xdr:to>
      <xdr:col>5</xdr:col>
      <xdr:colOff>381000</xdr:colOff>
      <xdr:row>18</xdr:row>
      <xdr:rowOff>142875</xdr:rowOff>
    </xdr:to>
    <xdr:graphicFrame macro="">
      <xdr:nvGraphicFramePr>
        <xdr:cNvPr id="1027" name="Diagramm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447675</xdr:colOff>
      <xdr:row>3</xdr:row>
      <xdr:rowOff>104775</xdr:rowOff>
    </xdr:from>
    <xdr:to>
      <xdr:col>11</xdr:col>
      <xdr:colOff>219075</xdr:colOff>
      <xdr:row>18</xdr:row>
      <xdr:rowOff>133350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9525</xdr:rowOff>
    </xdr:from>
    <xdr:to>
      <xdr:col>10</xdr:col>
      <xdr:colOff>800100</xdr:colOff>
      <xdr:row>36</xdr:row>
      <xdr:rowOff>47625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3</xdr:col>
      <xdr:colOff>819150</xdr:colOff>
      <xdr:row>20</xdr:row>
      <xdr:rowOff>161925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686175"/>
          <a:ext cx="33337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700">
              <a:latin typeface="Trebuchet MS" panose="020B0603020202020204" pitchFamily="34" charset="0"/>
            </a:rPr>
            <a:t>Die Definition des Mini-</a:t>
          </a:r>
          <a:r>
            <a:rPr lang="de-AT" sz="700" baseline="0">
              <a:latin typeface="Trebuchet MS" panose="020B0603020202020204" pitchFamily="34" charset="0"/>
            </a:rPr>
            <a:t> und </a:t>
          </a:r>
          <a:r>
            <a:rPr lang="de-AT" sz="700">
              <a:latin typeface="Trebuchet MS" panose="020B0603020202020204" pitchFamily="34" charset="0"/>
            </a:rPr>
            <a:t>Mikrowarenkorbes wurde ab Jänner 2024 geändert. Die Werte in dieser Grafik entsprechen einer Rückrechnung mit der neuen Definition bis Jänner 2021 (daher Zeitreihenbruch</a:t>
          </a:r>
          <a:r>
            <a:rPr lang="de-AT" sz="700" baseline="0">
              <a:latin typeface="Trebuchet MS" panose="020B0603020202020204" pitchFamily="34" charset="0"/>
            </a:rPr>
            <a:t> ab 2021).</a:t>
          </a:r>
          <a:r>
            <a:rPr lang="de-AT" sz="700">
              <a:latin typeface="Trebuchet MS" panose="020B0603020202020204" pitchFamily="34" charset="0"/>
            </a:rPr>
            <a:t> </a:t>
          </a:r>
        </a:p>
      </xdr:txBody>
    </xdr:sp>
    <xdr:clientData/>
  </xdr:twoCellAnchor>
  <xdr:twoCellAnchor>
    <xdr:from>
      <xdr:col>0</xdr:col>
      <xdr:colOff>0</xdr:colOff>
      <xdr:row>35</xdr:row>
      <xdr:rowOff>123825</xdr:rowOff>
    </xdr:from>
    <xdr:to>
      <xdr:col>1</xdr:col>
      <xdr:colOff>800100</xdr:colOff>
      <xdr:row>36</xdr:row>
      <xdr:rowOff>171450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6819900"/>
          <a:ext cx="16383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700">
              <a:latin typeface="Trebuchet MS" panose="020B0603020202020204" pitchFamily="34" charset="0"/>
            </a:rPr>
            <a:t>ab Jänner 2023 EA20, davor EA19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0.30357</cdr:x>
      <cdr:y>0.14067</cdr:y>
    </cdr:from>
    <cdr:to>
      <cdr:x>0.70635</cdr:x>
      <cdr:y>0.2263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457324" y="438150"/>
          <a:ext cx="19335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1000" b="1">
              <a:latin typeface="Trebuchet MS" panose="020B0603020202020204" pitchFamily="34" charset="0"/>
            </a:rPr>
            <a:t>Veränd. gegenüber</a:t>
          </a:r>
          <a:r>
            <a:rPr lang="de-AT" sz="1000" b="1" baseline="0">
              <a:latin typeface="Trebuchet MS" panose="020B0603020202020204" pitchFamily="34" charset="0"/>
            </a:rPr>
            <a:t> VJM in %</a:t>
          </a:r>
          <a:endParaRPr lang="de-AT" sz="1000" b="1">
            <a:latin typeface="Trebuchet MS" panose="020B0603020202020204" pitchFamily="34" charset="0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37"/>
  <sheetViews>
    <sheetView showGridLines="0" tabSelected="1" zoomScaleNormal="100" workbookViewId="0">
      <selection activeCell="H2" sqref="H2"/>
    </sheetView>
  </sheetViews>
  <sheetFormatPr baseColWidth="10" defaultRowHeight="14.25" x14ac:dyDescent="0.2"/>
  <cols>
    <col min="15" max="18" width="0" hidden="1" customWidth="1"/>
  </cols>
  <sheetData>
    <row r="1" spans="1:18" s="11" customFormat="1" ht="4.5" customHeight="1" x14ac:dyDescent="0.3"/>
    <row r="2" spans="1:18" s="11" customFormat="1" ht="19.5" x14ac:dyDescent="0.35">
      <c r="A2" s="12" t="s">
        <v>72</v>
      </c>
      <c r="B2" s="13"/>
      <c r="D2" s="71" t="str">
        <f>Zeitraum_Beschriftung</f>
        <v>Mai 2026</v>
      </c>
      <c r="E2" s="71"/>
      <c r="F2" s="71"/>
      <c r="G2" s="71"/>
      <c r="H2" s="14"/>
      <c r="I2" s="14"/>
    </row>
    <row r="3" spans="1:18" s="11" customFormat="1" ht="16.5" x14ac:dyDescent="0.3">
      <c r="A3" s="15" t="s">
        <v>73</v>
      </c>
      <c r="B3" s="16"/>
      <c r="C3" s="17"/>
      <c r="D3" s="17"/>
      <c r="E3" s="17"/>
      <c r="F3" s="16"/>
      <c r="I3" s="18"/>
      <c r="K3" s="19"/>
      <c r="O3" s="11" t="s">
        <v>117</v>
      </c>
      <c r="P3" s="30"/>
      <c r="Q3" s="33"/>
      <c r="R3" s="11" t="s">
        <v>115</v>
      </c>
    </row>
    <row r="4" spans="1:18" ht="15.75" x14ac:dyDescent="0.3">
      <c r="O4" s="27" t="s">
        <v>118</v>
      </c>
      <c r="P4" s="31"/>
      <c r="Q4" s="32"/>
      <c r="R4" s="27" t="s">
        <v>116</v>
      </c>
    </row>
    <row r="6" spans="1:18" ht="16.5" x14ac:dyDescent="0.35">
      <c r="L6" s="1" t="s">
        <v>137</v>
      </c>
    </row>
    <row r="7" spans="1:18" ht="16.5" x14ac:dyDescent="0.35">
      <c r="L7" s="1" t="s">
        <v>138</v>
      </c>
    </row>
    <row r="8" spans="1:18" ht="16.5" x14ac:dyDescent="0.35">
      <c r="L8" s="1" t="s">
        <v>139</v>
      </c>
    </row>
    <row r="9" spans="1:18" ht="16.5" x14ac:dyDescent="0.35">
      <c r="L9" s="1" t="s">
        <v>140</v>
      </c>
    </row>
    <row r="10" spans="1:18" ht="16.5" x14ac:dyDescent="0.35">
      <c r="L10" s="1" t="s">
        <v>150</v>
      </c>
    </row>
    <row r="11" spans="1:18" ht="16.5" x14ac:dyDescent="0.35">
      <c r="L11" s="1" t="s">
        <v>142</v>
      </c>
    </row>
    <row r="12" spans="1:18" ht="16.5" x14ac:dyDescent="0.35">
      <c r="L12" s="1" t="s">
        <v>143</v>
      </c>
    </row>
    <row r="13" spans="1:18" ht="16.5" x14ac:dyDescent="0.35">
      <c r="L13" s="1" t="s">
        <v>144</v>
      </c>
    </row>
    <row r="14" spans="1:18" ht="16.5" x14ac:dyDescent="0.35">
      <c r="L14" s="1" t="s">
        <v>145</v>
      </c>
    </row>
    <row r="15" spans="1:18" ht="16.5" x14ac:dyDescent="0.35">
      <c r="L15" s="1" t="s">
        <v>146</v>
      </c>
    </row>
    <row r="16" spans="1:18" ht="16.5" x14ac:dyDescent="0.35">
      <c r="L16" s="1" t="s">
        <v>147</v>
      </c>
    </row>
    <row r="17" spans="12:12" ht="16.5" x14ac:dyDescent="0.35">
      <c r="L17" s="1" t="s">
        <v>148</v>
      </c>
    </row>
    <row r="18" spans="12:12" ht="16.5" x14ac:dyDescent="0.35">
      <c r="L18" s="1" t="s">
        <v>149</v>
      </c>
    </row>
    <row r="19" spans="12:12" ht="16.5" x14ac:dyDescent="0.35">
      <c r="L19" s="1" t="s">
        <v>12</v>
      </c>
    </row>
    <row r="37" spans="1:1" x14ac:dyDescent="0.2">
      <c r="A37" s="69"/>
    </row>
  </sheetData>
  <sheetProtection algorithmName="SHA-512" hashValue="W5BTf5tnjP6AVzmISBlEme243TFFtWSLkV3lYQ+M2qjXvPMzLKoy/LcXO/ru9HfA9HOrkNB8V0iBFiQrlxxRBg==" saltValue="AoUAd46FZZBnnSAKp2GLEg==" spinCount="100000" sheet="1" scenarios="1"/>
  <mergeCells count="1">
    <mergeCell ref="D2:G2"/>
  </mergeCells>
  <conditionalFormatting sqref="D2">
    <cfRule type="expression" dxfId="0" priority="1">
      <formula>LEFT($D$2,4)="Jahr"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3</xdr:col>
                    <xdr:colOff>0</xdr:colOff>
                    <xdr:row>2</xdr:row>
                    <xdr:rowOff>28575</xdr:rowOff>
                  </from>
                  <to>
                    <xdr:col>7</xdr:col>
                    <xdr:colOff>9525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9"/>
  <sheetViews>
    <sheetView workbookViewId="0">
      <selection activeCell="B6" sqref="B6"/>
    </sheetView>
  </sheetViews>
  <sheetFormatPr baseColWidth="10" defaultRowHeight="14.25" x14ac:dyDescent="0.2"/>
  <sheetData>
    <row r="1" spans="1:9" ht="16.5" x14ac:dyDescent="0.35">
      <c r="A1" s="1"/>
      <c r="B1" s="1" t="s">
        <v>24</v>
      </c>
      <c r="C1" s="1">
        <v>2</v>
      </c>
      <c r="D1" s="1">
        <v>3</v>
      </c>
      <c r="E1" s="1">
        <v>4</v>
      </c>
      <c r="F1" s="1">
        <v>5</v>
      </c>
    </row>
    <row r="2" spans="1:9" ht="16.5" x14ac:dyDescent="0.35">
      <c r="A2" s="4" t="s">
        <v>74</v>
      </c>
      <c r="B2" s="1"/>
      <c r="C2" s="3" t="s">
        <v>25</v>
      </c>
      <c r="D2" s="3" t="s">
        <v>22</v>
      </c>
      <c r="E2" s="3" t="s">
        <v>23</v>
      </c>
      <c r="F2" s="3" t="s">
        <v>26</v>
      </c>
    </row>
    <row r="3" spans="1:9" x14ac:dyDescent="0.2">
      <c r="A3">
        <f>VLOOKUP(Zeitraum,Matrix_Hauptwerte,6,FALSE)</f>
        <v>200</v>
      </c>
      <c r="B3" s="25">
        <f>Zeitraum</f>
        <v>46143</v>
      </c>
      <c r="C3" s="26">
        <f>INDEX(Matrix_Hauptwerte,$A3,C1)</f>
        <v>3.7</v>
      </c>
      <c r="D3" s="26">
        <f>INDEX(Matrix_Hauptwerte,$A3,D1)</f>
        <v>5.8</v>
      </c>
      <c r="E3" s="26">
        <f>INDEX(Matrix_Hauptwerte,$A3,E1)</f>
        <v>0.5</v>
      </c>
      <c r="F3" s="26">
        <f>INDEX(Matrix_Hauptwerte,$A3,F1)</f>
        <v>3.7</v>
      </c>
      <c r="H3" s="27" t="s">
        <v>75</v>
      </c>
      <c r="I3" s="27" t="s">
        <v>76</v>
      </c>
    </row>
    <row r="4" spans="1:9" x14ac:dyDescent="0.2">
      <c r="B4" s="25"/>
      <c r="C4" s="26"/>
      <c r="D4" s="26"/>
      <c r="E4" s="26"/>
      <c r="F4" s="26"/>
      <c r="H4" s="27"/>
      <c r="I4" s="27"/>
    </row>
    <row r="5" spans="1:9" x14ac:dyDescent="0.2">
      <c r="B5" s="25">
        <f>IF(DAY($B$3)=31,B3,0)</f>
        <v>0</v>
      </c>
      <c r="C5">
        <f t="shared" ref="C5:F5" si="0">IF(DAY($B$3)=31,C3,0)</f>
        <v>0</v>
      </c>
      <c r="D5">
        <f t="shared" si="0"/>
        <v>0</v>
      </c>
      <c r="E5">
        <f t="shared" si="0"/>
        <v>0</v>
      </c>
      <c r="F5">
        <f t="shared" si="0"/>
        <v>0</v>
      </c>
    </row>
    <row r="6" spans="1:9" x14ac:dyDescent="0.2">
      <c r="B6" s="25">
        <f>IF(DAY($B$3)=1,B3,0)</f>
        <v>46143</v>
      </c>
      <c r="C6">
        <f t="shared" ref="C6:F6" si="1">IF(DAY($B$3)=1,C3,0)</f>
        <v>3.7</v>
      </c>
      <c r="D6">
        <f t="shared" si="1"/>
        <v>5.8</v>
      </c>
      <c r="E6">
        <f t="shared" si="1"/>
        <v>0.5</v>
      </c>
      <c r="F6">
        <f t="shared" si="1"/>
        <v>3.7</v>
      </c>
    </row>
    <row r="8" spans="1:9" x14ac:dyDescent="0.2">
      <c r="A8" s="27" t="s">
        <v>77</v>
      </c>
      <c r="B8">
        <f>IF(AND(MAX(C3:F3)&gt;MIN(C3:F3)*-1,MIN(C3:F3)&lt;0),MAX(C3:F3),IF(AND(MAX(C3:F3)&lt;MIN(C3:F3)*-1,MAX(C3:F3)&gt;0),MIN(C3:F3),0))</f>
        <v>0</v>
      </c>
    </row>
    <row r="9" spans="1:9" x14ac:dyDescent="0.2">
      <c r="A9" s="27" t="s">
        <v>78</v>
      </c>
      <c r="B9" s="26">
        <f>MIN(C4:F4)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N202"/>
  <sheetViews>
    <sheetView workbookViewId="0">
      <pane ySplit="2" topLeftCell="A185" activePane="bottomLeft" state="frozen"/>
      <selection activeCell="B6" sqref="B6"/>
      <selection pane="bottomLeft" activeCell="L202" sqref="L202"/>
    </sheetView>
  </sheetViews>
  <sheetFormatPr baseColWidth="10" defaultColWidth="11" defaultRowHeight="15" x14ac:dyDescent="0.35"/>
  <cols>
    <col min="1" max="1" width="11" style="1"/>
    <col min="2" max="2" width="8.625" style="1" customWidth="1"/>
    <col min="3" max="3" width="11.625" style="1" bestFit="1" customWidth="1"/>
    <col min="4" max="4" width="12.625" style="1" bestFit="1" customWidth="1"/>
    <col min="5" max="5" width="8.625" style="1" customWidth="1"/>
    <col min="6" max="7" width="11" style="1"/>
    <col min="8" max="8" width="7.125" style="1" customWidth="1"/>
    <col min="9" max="9" width="15.125" style="1" bestFit="1" customWidth="1"/>
    <col min="10" max="10" width="12.625" style="1" bestFit="1" customWidth="1"/>
    <col min="11" max="11" width="8.625" style="1" customWidth="1"/>
    <col min="12" max="16384" width="11" style="1"/>
  </cols>
  <sheetData>
    <row r="1" spans="1:14" x14ac:dyDescent="0.35">
      <c r="A1" s="7" t="s">
        <v>20</v>
      </c>
      <c r="B1" s="7"/>
      <c r="C1" s="7"/>
      <c r="D1" s="7"/>
      <c r="E1" s="7"/>
      <c r="G1" s="1" t="s">
        <v>24</v>
      </c>
    </row>
    <row r="2" spans="1:14" x14ac:dyDescent="0.35">
      <c r="A2" s="7"/>
      <c r="B2" s="8" t="s">
        <v>25</v>
      </c>
      <c r="C2" s="8" t="s">
        <v>22</v>
      </c>
      <c r="D2" s="8" t="s">
        <v>23</v>
      </c>
      <c r="E2" s="8" t="s">
        <v>26</v>
      </c>
      <c r="F2" s="4"/>
      <c r="H2" s="3" t="s">
        <v>25</v>
      </c>
      <c r="I2" s="3" t="s">
        <v>22</v>
      </c>
      <c r="J2" s="3" t="s">
        <v>23</v>
      </c>
      <c r="K2" s="3" t="s">
        <v>26</v>
      </c>
      <c r="L2" s="4" t="s">
        <v>74</v>
      </c>
    </row>
    <row r="3" spans="1:14" x14ac:dyDescent="0.35">
      <c r="A3" s="9">
        <v>40544</v>
      </c>
      <c r="B3" s="10">
        <v>101</v>
      </c>
      <c r="C3" s="10">
        <v>104</v>
      </c>
      <c r="D3" s="10">
        <v>101.8</v>
      </c>
      <c r="E3" s="7">
        <v>110.86</v>
      </c>
      <c r="G3" s="2">
        <v>40544</v>
      </c>
      <c r="H3" s="40">
        <v>2.4</v>
      </c>
      <c r="I3" s="40">
        <v>6</v>
      </c>
      <c r="J3" s="40">
        <v>2.8</v>
      </c>
      <c r="K3" s="1">
        <v>2.5</v>
      </c>
      <c r="L3" s="1">
        <v>1</v>
      </c>
      <c r="N3" s="41"/>
    </row>
    <row r="4" spans="1:14" x14ac:dyDescent="0.35">
      <c r="A4" s="9">
        <v>40575</v>
      </c>
      <c r="B4" s="10">
        <v>101.7</v>
      </c>
      <c r="C4" s="10">
        <v>104.9</v>
      </c>
      <c r="D4" s="10">
        <v>102.7</v>
      </c>
      <c r="E4" s="7">
        <v>111.75</v>
      </c>
      <c r="G4" s="2">
        <v>40575</v>
      </c>
      <c r="H4" s="40">
        <v>3</v>
      </c>
      <c r="I4" s="40">
        <v>7.2</v>
      </c>
      <c r="J4" s="40">
        <v>4.3</v>
      </c>
      <c r="K4" s="1">
        <v>3.1</v>
      </c>
      <c r="L4" s="1">
        <v>2</v>
      </c>
      <c r="N4" s="42"/>
    </row>
    <row r="5" spans="1:14" x14ac:dyDescent="0.35">
      <c r="A5" s="9">
        <v>40603</v>
      </c>
      <c r="B5" s="10">
        <v>102.9</v>
      </c>
      <c r="C5" s="10">
        <v>106.5</v>
      </c>
      <c r="D5" s="10">
        <v>103.7</v>
      </c>
      <c r="E5" s="7">
        <v>113.11</v>
      </c>
      <c r="G5" s="2">
        <v>40603</v>
      </c>
      <c r="H5" s="40">
        <v>3.1</v>
      </c>
      <c r="I5" s="40">
        <v>7.3</v>
      </c>
      <c r="J5" s="40">
        <v>4.4000000000000004</v>
      </c>
      <c r="K5" s="1">
        <v>3.3</v>
      </c>
      <c r="L5" s="1">
        <v>3</v>
      </c>
      <c r="N5" s="43"/>
    </row>
    <row r="6" spans="1:14" x14ac:dyDescent="0.35">
      <c r="A6" s="9">
        <v>40634</v>
      </c>
      <c r="B6" s="10">
        <v>103.4</v>
      </c>
      <c r="C6" s="10">
        <v>107.1</v>
      </c>
      <c r="D6" s="10">
        <v>104.1</v>
      </c>
      <c r="E6" s="7">
        <v>113.78</v>
      </c>
      <c r="G6" s="2">
        <v>40634</v>
      </c>
      <c r="H6" s="40">
        <v>3.3</v>
      </c>
      <c r="I6" s="40">
        <v>6.8</v>
      </c>
      <c r="J6" s="40">
        <v>4.3</v>
      </c>
      <c r="K6" s="1">
        <v>3.7</v>
      </c>
      <c r="L6" s="1">
        <v>4</v>
      </c>
      <c r="N6" s="43"/>
    </row>
    <row r="7" spans="1:14" x14ac:dyDescent="0.35">
      <c r="A7" s="9">
        <v>40664</v>
      </c>
      <c r="B7" s="10">
        <v>103.5</v>
      </c>
      <c r="C7" s="10">
        <v>107</v>
      </c>
      <c r="D7" s="10">
        <v>104.4</v>
      </c>
      <c r="E7" s="7">
        <v>113.68</v>
      </c>
      <c r="G7" s="2">
        <v>40664</v>
      </c>
      <c r="H7" s="40">
        <v>3.3</v>
      </c>
      <c r="I7" s="40">
        <v>6.9</v>
      </c>
      <c r="J7" s="40">
        <v>4.8</v>
      </c>
      <c r="K7" s="1">
        <v>3.7</v>
      </c>
      <c r="L7" s="1">
        <v>5</v>
      </c>
      <c r="N7" s="43"/>
    </row>
    <row r="8" spans="1:14" x14ac:dyDescent="0.35">
      <c r="A8" s="9">
        <v>40695</v>
      </c>
      <c r="B8" s="10">
        <v>103.5</v>
      </c>
      <c r="C8" s="10">
        <v>106.6</v>
      </c>
      <c r="D8" s="10">
        <v>104</v>
      </c>
      <c r="E8" s="7">
        <v>113.64</v>
      </c>
      <c r="G8" s="2">
        <v>40695</v>
      </c>
      <c r="H8" s="40">
        <v>3.3</v>
      </c>
      <c r="I8" s="40">
        <v>6.3</v>
      </c>
      <c r="J8" s="40">
        <v>4.0999999999999996</v>
      </c>
      <c r="K8" s="1">
        <v>3.7</v>
      </c>
      <c r="L8" s="1">
        <v>6</v>
      </c>
      <c r="N8" s="43"/>
    </row>
    <row r="9" spans="1:14" x14ac:dyDescent="0.35">
      <c r="A9" s="9">
        <v>40725</v>
      </c>
      <c r="B9" s="10">
        <v>103.3</v>
      </c>
      <c r="C9" s="10">
        <v>107</v>
      </c>
      <c r="D9" s="10">
        <v>104.3</v>
      </c>
      <c r="E9" s="7">
        <v>113.23</v>
      </c>
      <c r="G9" s="2">
        <v>40725</v>
      </c>
      <c r="H9" s="40">
        <v>3.5</v>
      </c>
      <c r="I9" s="40">
        <v>6.9</v>
      </c>
      <c r="J9" s="40">
        <v>3.9</v>
      </c>
      <c r="K9" s="1">
        <v>3.8</v>
      </c>
      <c r="L9" s="1">
        <v>7</v>
      </c>
      <c r="N9" s="43"/>
    </row>
    <row r="10" spans="1:14" x14ac:dyDescent="0.35">
      <c r="A10" s="9">
        <v>40756</v>
      </c>
      <c r="B10" s="10">
        <v>103.5</v>
      </c>
      <c r="C10" s="10">
        <v>106.9</v>
      </c>
      <c r="D10" s="10">
        <v>103.9</v>
      </c>
      <c r="E10" s="7">
        <v>113.42</v>
      </c>
      <c r="G10" s="2">
        <v>40756</v>
      </c>
      <c r="H10" s="40">
        <v>3.5</v>
      </c>
      <c r="I10" s="40">
        <v>6.8</v>
      </c>
      <c r="J10" s="40">
        <v>3.3</v>
      </c>
      <c r="K10" s="1">
        <v>3.7</v>
      </c>
      <c r="L10" s="1">
        <v>8</v>
      </c>
      <c r="N10" s="43"/>
    </row>
    <row r="11" spans="1:14" x14ac:dyDescent="0.35">
      <c r="A11" s="9">
        <v>40787</v>
      </c>
      <c r="B11" s="10">
        <v>103.9</v>
      </c>
      <c r="C11" s="10">
        <v>107.3</v>
      </c>
      <c r="D11" s="10">
        <v>104</v>
      </c>
      <c r="E11" s="7">
        <v>114.1</v>
      </c>
      <c r="G11" s="2">
        <v>40787</v>
      </c>
      <c r="H11" s="40">
        <v>3.6</v>
      </c>
      <c r="I11" s="40">
        <v>7.1</v>
      </c>
      <c r="J11" s="40">
        <v>4.0999999999999996</v>
      </c>
      <c r="K11" s="1">
        <v>3.9</v>
      </c>
      <c r="L11" s="1">
        <v>9</v>
      </c>
      <c r="N11" s="43"/>
    </row>
    <row r="12" spans="1:14" x14ac:dyDescent="0.35">
      <c r="A12" s="9">
        <v>40817</v>
      </c>
      <c r="B12" s="10">
        <v>104</v>
      </c>
      <c r="C12" s="10">
        <v>107.4</v>
      </c>
      <c r="D12" s="10">
        <v>104.3</v>
      </c>
      <c r="E12" s="7">
        <v>114.35</v>
      </c>
      <c r="G12" s="2">
        <v>40817</v>
      </c>
      <c r="H12" s="40">
        <v>3.4</v>
      </c>
      <c r="I12" s="40">
        <v>6.7</v>
      </c>
      <c r="J12" s="40">
        <v>3.4</v>
      </c>
      <c r="K12" s="1">
        <v>3.8</v>
      </c>
      <c r="L12" s="1">
        <v>10</v>
      </c>
      <c r="N12" s="43"/>
    </row>
    <row r="13" spans="1:14" x14ac:dyDescent="0.35">
      <c r="A13" s="9">
        <v>40848</v>
      </c>
      <c r="B13" s="10">
        <v>104.1</v>
      </c>
      <c r="C13" s="10">
        <v>107.9</v>
      </c>
      <c r="D13" s="10">
        <v>104.5</v>
      </c>
      <c r="E13" s="7">
        <v>114.43</v>
      </c>
      <c r="G13" s="2">
        <v>40848</v>
      </c>
      <c r="H13" s="40">
        <v>3.6</v>
      </c>
      <c r="I13" s="40">
        <v>6.9</v>
      </c>
      <c r="J13" s="40">
        <v>3.9</v>
      </c>
      <c r="K13" s="1">
        <v>3.9</v>
      </c>
      <c r="L13" s="1">
        <v>11</v>
      </c>
      <c r="N13" s="43"/>
    </row>
    <row r="14" spans="1:14" x14ac:dyDescent="0.35">
      <c r="A14" s="9">
        <v>40878</v>
      </c>
      <c r="B14" s="10">
        <v>104.3</v>
      </c>
      <c r="C14" s="10">
        <v>107.7</v>
      </c>
      <c r="D14" s="10">
        <v>104.4</v>
      </c>
      <c r="E14" s="7">
        <v>114.7</v>
      </c>
      <c r="G14" s="2">
        <v>40878</v>
      </c>
      <c r="H14" s="40">
        <v>3.2</v>
      </c>
      <c r="I14" s="40">
        <v>5.5</v>
      </c>
      <c r="J14" s="40">
        <v>2.8</v>
      </c>
      <c r="K14" s="1">
        <v>3.4</v>
      </c>
      <c r="L14" s="1">
        <v>12</v>
      </c>
      <c r="N14" s="43"/>
    </row>
    <row r="15" spans="1:14" x14ac:dyDescent="0.35">
      <c r="A15" s="44" t="s">
        <v>18</v>
      </c>
      <c r="B15" s="45">
        <v>103.3</v>
      </c>
      <c r="C15" s="45">
        <v>106.7</v>
      </c>
      <c r="D15" s="45">
        <v>103.8</v>
      </c>
      <c r="E15" s="7">
        <v>113.42</v>
      </c>
      <c r="G15" s="46">
        <v>40908</v>
      </c>
      <c r="H15" s="40">
        <v>3.3</v>
      </c>
      <c r="I15" s="47">
        <v>6.7</v>
      </c>
      <c r="J15" s="47">
        <v>3.8</v>
      </c>
      <c r="K15" s="1">
        <v>3.6</v>
      </c>
      <c r="L15" s="1">
        <v>13</v>
      </c>
      <c r="N15" s="43"/>
    </row>
    <row r="16" spans="1:14" x14ac:dyDescent="0.35">
      <c r="A16" s="9">
        <v>40909</v>
      </c>
      <c r="B16" s="10">
        <v>103.8</v>
      </c>
      <c r="C16" s="10">
        <v>109.1</v>
      </c>
      <c r="D16" s="10">
        <v>106</v>
      </c>
      <c r="E16" s="7">
        <v>114.07</v>
      </c>
      <c r="G16" s="2">
        <v>40909</v>
      </c>
      <c r="H16" s="40">
        <v>2.8</v>
      </c>
      <c r="I16" s="40">
        <v>4.9000000000000004</v>
      </c>
      <c r="J16" s="40">
        <v>4.0999999999999996</v>
      </c>
      <c r="K16" s="1">
        <v>2.9</v>
      </c>
      <c r="L16" s="1">
        <v>14</v>
      </c>
      <c r="N16" s="41"/>
    </row>
    <row r="17" spans="1:14" x14ac:dyDescent="0.35">
      <c r="A17" s="9">
        <v>40940</v>
      </c>
      <c r="B17" s="10">
        <v>104.3</v>
      </c>
      <c r="C17" s="10">
        <v>110</v>
      </c>
      <c r="D17" s="10">
        <v>106.1</v>
      </c>
      <c r="E17" s="7">
        <v>114.68</v>
      </c>
      <c r="G17" s="2">
        <v>40940</v>
      </c>
      <c r="H17" s="40">
        <v>2.6</v>
      </c>
      <c r="I17" s="40">
        <v>4.9000000000000004</v>
      </c>
      <c r="J17" s="40">
        <v>3.3</v>
      </c>
      <c r="K17" s="1">
        <v>2.6</v>
      </c>
      <c r="L17" s="1">
        <v>15</v>
      </c>
      <c r="N17" s="42"/>
    </row>
    <row r="18" spans="1:14" x14ac:dyDescent="0.35">
      <c r="A18" s="9">
        <v>40969</v>
      </c>
      <c r="B18" s="10">
        <v>105.4</v>
      </c>
      <c r="C18" s="10">
        <v>111.1</v>
      </c>
      <c r="D18" s="10">
        <v>106.8</v>
      </c>
      <c r="E18" s="7">
        <v>116.1</v>
      </c>
      <c r="G18" s="2">
        <v>40969</v>
      </c>
      <c r="H18" s="40">
        <v>2.4</v>
      </c>
      <c r="I18" s="40">
        <v>4.3</v>
      </c>
      <c r="J18" s="40">
        <v>3</v>
      </c>
      <c r="K18" s="1">
        <v>2.6</v>
      </c>
      <c r="L18" s="1">
        <v>16</v>
      </c>
      <c r="N18" s="43"/>
    </row>
    <row r="19" spans="1:14" x14ac:dyDescent="0.35">
      <c r="A19" s="9">
        <v>41000</v>
      </c>
      <c r="B19" s="10">
        <v>105.8</v>
      </c>
      <c r="C19" s="10">
        <v>111.2</v>
      </c>
      <c r="D19" s="10">
        <v>106.2</v>
      </c>
      <c r="E19" s="7">
        <v>116.43</v>
      </c>
      <c r="G19" s="2">
        <v>41000</v>
      </c>
      <c r="H19" s="40">
        <v>2.2999999999999998</v>
      </c>
      <c r="I19" s="40">
        <v>3.8</v>
      </c>
      <c r="J19" s="40">
        <v>2</v>
      </c>
      <c r="K19" s="1">
        <v>2.2999999999999998</v>
      </c>
      <c r="L19" s="1">
        <v>17</v>
      </c>
      <c r="N19" s="43"/>
    </row>
    <row r="20" spans="1:14" x14ac:dyDescent="0.35">
      <c r="A20" s="9">
        <v>41030</v>
      </c>
      <c r="B20" s="10">
        <v>105.7</v>
      </c>
      <c r="C20" s="10">
        <v>110.5</v>
      </c>
      <c r="D20" s="10">
        <v>106.6</v>
      </c>
      <c r="E20" s="7">
        <v>116.19</v>
      </c>
      <c r="G20" s="2">
        <v>41030</v>
      </c>
      <c r="H20" s="40">
        <v>2.1</v>
      </c>
      <c r="I20" s="40">
        <v>3.3</v>
      </c>
      <c r="J20" s="40">
        <v>2.1</v>
      </c>
      <c r="K20" s="1">
        <v>2.2000000000000002</v>
      </c>
      <c r="L20" s="1">
        <v>18</v>
      </c>
      <c r="N20" s="43"/>
    </row>
    <row r="21" spans="1:14" x14ac:dyDescent="0.35">
      <c r="A21" s="9">
        <v>41061</v>
      </c>
      <c r="B21" s="10">
        <v>105.8</v>
      </c>
      <c r="C21" s="10">
        <v>109.6</v>
      </c>
      <c r="D21" s="10">
        <v>106.9</v>
      </c>
      <c r="E21" s="7">
        <v>116.18</v>
      </c>
      <c r="G21" s="2">
        <v>41061</v>
      </c>
      <c r="H21" s="40">
        <v>2.2000000000000002</v>
      </c>
      <c r="I21" s="40">
        <v>2.8</v>
      </c>
      <c r="J21" s="40">
        <v>2.8</v>
      </c>
      <c r="K21" s="1">
        <v>2.2000000000000002</v>
      </c>
      <c r="L21" s="1">
        <v>19</v>
      </c>
      <c r="N21" s="43"/>
    </row>
    <row r="22" spans="1:14" x14ac:dyDescent="0.35">
      <c r="A22" s="9">
        <v>41091</v>
      </c>
      <c r="B22" s="10">
        <v>105.5</v>
      </c>
      <c r="C22" s="10">
        <v>110</v>
      </c>
      <c r="D22" s="10">
        <v>107.2</v>
      </c>
      <c r="E22" s="7">
        <v>115.59</v>
      </c>
      <c r="G22" s="2">
        <v>41091</v>
      </c>
      <c r="H22" s="40">
        <v>2.1</v>
      </c>
      <c r="I22" s="40">
        <v>2.8</v>
      </c>
      <c r="J22" s="40">
        <v>2.8</v>
      </c>
      <c r="K22" s="1">
        <v>2.1</v>
      </c>
      <c r="L22" s="1">
        <v>20</v>
      </c>
      <c r="N22" s="43"/>
    </row>
    <row r="23" spans="1:14" x14ac:dyDescent="0.35">
      <c r="A23" s="9">
        <v>41122</v>
      </c>
      <c r="B23" s="10">
        <v>105.8</v>
      </c>
      <c r="C23" s="10">
        <v>111.3</v>
      </c>
      <c r="D23" s="10">
        <v>107.1</v>
      </c>
      <c r="E23" s="7">
        <v>116.01</v>
      </c>
      <c r="G23" s="2">
        <v>41122</v>
      </c>
      <c r="H23" s="40">
        <v>2.2000000000000002</v>
      </c>
      <c r="I23" s="40">
        <v>4.0999999999999996</v>
      </c>
      <c r="J23" s="40">
        <v>3.1</v>
      </c>
      <c r="K23" s="1">
        <v>2.2999999999999998</v>
      </c>
      <c r="L23" s="1">
        <v>21</v>
      </c>
      <c r="N23" s="43"/>
    </row>
    <row r="24" spans="1:14" x14ac:dyDescent="0.35">
      <c r="A24" s="9">
        <v>41153</v>
      </c>
      <c r="B24" s="10">
        <v>106.7</v>
      </c>
      <c r="C24" s="10">
        <v>111.9</v>
      </c>
      <c r="D24" s="10">
        <v>107.2</v>
      </c>
      <c r="E24" s="7">
        <v>117.32</v>
      </c>
      <c r="G24" s="2">
        <v>41153</v>
      </c>
      <c r="H24" s="40">
        <v>2.7</v>
      </c>
      <c r="I24" s="40">
        <v>4.3</v>
      </c>
      <c r="J24" s="40">
        <v>3.1</v>
      </c>
      <c r="K24" s="1">
        <v>2.8</v>
      </c>
      <c r="L24" s="1">
        <v>22</v>
      </c>
      <c r="N24" s="43"/>
    </row>
    <row r="25" spans="1:14" x14ac:dyDescent="0.35">
      <c r="A25" s="9">
        <v>41183</v>
      </c>
      <c r="B25" s="10">
        <v>106.9</v>
      </c>
      <c r="C25" s="10">
        <v>111.7</v>
      </c>
      <c r="D25" s="10">
        <v>108</v>
      </c>
      <c r="E25" s="7">
        <v>117.68</v>
      </c>
      <c r="G25" s="2">
        <v>41183</v>
      </c>
      <c r="H25" s="40">
        <v>2.8</v>
      </c>
      <c r="I25" s="40">
        <v>4</v>
      </c>
      <c r="J25" s="40">
        <v>3.5</v>
      </c>
      <c r="K25" s="1">
        <v>2.9</v>
      </c>
      <c r="L25" s="1">
        <v>23</v>
      </c>
      <c r="N25" s="43"/>
    </row>
    <row r="26" spans="1:14" x14ac:dyDescent="0.35">
      <c r="A26" s="9">
        <v>41214</v>
      </c>
      <c r="B26" s="10">
        <v>107</v>
      </c>
      <c r="C26" s="10">
        <v>111</v>
      </c>
      <c r="D26" s="10">
        <v>108.5</v>
      </c>
      <c r="E26" s="7">
        <v>117.76</v>
      </c>
      <c r="G26" s="2">
        <v>41214</v>
      </c>
      <c r="H26" s="40">
        <v>2.8</v>
      </c>
      <c r="I26" s="40">
        <v>2.9</v>
      </c>
      <c r="J26" s="40">
        <v>3.8</v>
      </c>
      <c r="K26" s="1">
        <v>2.9</v>
      </c>
      <c r="L26" s="1">
        <v>24</v>
      </c>
      <c r="N26" s="43"/>
    </row>
    <row r="27" spans="1:14" x14ac:dyDescent="0.35">
      <c r="A27" s="9">
        <v>41244</v>
      </c>
      <c r="B27" s="10">
        <v>107.2</v>
      </c>
      <c r="C27" s="10">
        <v>111</v>
      </c>
      <c r="D27" s="10">
        <v>108.7</v>
      </c>
      <c r="E27" s="7">
        <v>118.05</v>
      </c>
      <c r="G27" s="2">
        <v>41244</v>
      </c>
      <c r="H27" s="40">
        <v>2.8</v>
      </c>
      <c r="I27" s="40">
        <v>3.1</v>
      </c>
      <c r="J27" s="40">
        <v>4.0999999999999996</v>
      </c>
      <c r="K27" s="1">
        <v>2.9</v>
      </c>
      <c r="L27" s="1">
        <v>25</v>
      </c>
      <c r="N27" s="43"/>
    </row>
    <row r="28" spans="1:14" x14ac:dyDescent="0.35">
      <c r="A28" s="44" t="s">
        <v>27</v>
      </c>
      <c r="B28" s="45">
        <v>105.8</v>
      </c>
      <c r="C28" s="45">
        <v>110.7</v>
      </c>
      <c r="D28" s="45">
        <v>107.1</v>
      </c>
      <c r="E28" s="7">
        <v>116.34</v>
      </c>
      <c r="G28" s="46">
        <v>41274</v>
      </c>
      <c r="H28" s="47">
        <v>2.4</v>
      </c>
      <c r="I28" s="47">
        <v>3.7</v>
      </c>
      <c r="J28" s="47">
        <v>3.2</v>
      </c>
      <c r="K28" s="1">
        <v>2.6</v>
      </c>
      <c r="L28" s="1">
        <v>26</v>
      </c>
      <c r="N28" s="43"/>
    </row>
    <row r="29" spans="1:14" x14ac:dyDescent="0.35">
      <c r="A29" s="9">
        <v>41275</v>
      </c>
      <c r="B29" s="10">
        <v>106.6</v>
      </c>
      <c r="C29" s="10">
        <v>111.3</v>
      </c>
      <c r="D29" s="10">
        <v>108.8</v>
      </c>
      <c r="E29" s="7">
        <v>117.29</v>
      </c>
      <c r="G29" s="2">
        <v>41275</v>
      </c>
      <c r="H29" s="40">
        <v>2.7</v>
      </c>
      <c r="I29" s="40">
        <v>2.1</v>
      </c>
      <c r="J29" s="40">
        <v>2.7</v>
      </c>
      <c r="K29" s="1">
        <v>2.8</v>
      </c>
      <c r="L29" s="1">
        <v>27</v>
      </c>
    </row>
    <row r="30" spans="1:14" x14ac:dyDescent="0.35">
      <c r="A30" s="9">
        <v>41306</v>
      </c>
      <c r="B30" s="10">
        <v>106.9</v>
      </c>
      <c r="C30" s="10">
        <v>111.8</v>
      </c>
      <c r="D30" s="10">
        <v>109.1</v>
      </c>
      <c r="E30" s="7">
        <v>117.7</v>
      </c>
      <c r="G30" s="2">
        <v>41306</v>
      </c>
      <c r="H30" s="40">
        <v>2.5</v>
      </c>
      <c r="I30" s="40">
        <v>1.6</v>
      </c>
      <c r="J30" s="40">
        <v>2.8</v>
      </c>
      <c r="K30" s="1">
        <v>2.6</v>
      </c>
      <c r="L30" s="1">
        <v>28</v>
      </c>
    </row>
    <row r="31" spans="1:14" x14ac:dyDescent="0.35">
      <c r="A31" s="9">
        <v>41334</v>
      </c>
      <c r="B31" s="10">
        <v>107.8</v>
      </c>
      <c r="C31" s="10">
        <v>112.1</v>
      </c>
      <c r="D31" s="10">
        <v>109.3</v>
      </c>
      <c r="E31" s="7">
        <v>118.84</v>
      </c>
      <c r="G31" s="2">
        <v>41334</v>
      </c>
      <c r="H31" s="40">
        <v>2.2999999999999998</v>
      </c>
      <c r="I31" s="40">
        <v>0.9</v>
      </c>
      <c r="J31" s="40">
        <v>2.4</v>
      </c>
      <c r="K31" s="1">
        <v>2.4</v>
      </c>
      <c r="L31" s="1">
        <v>29</v>
      </c>
    </row>
    <row r="32" spans="1:14" x14ac:dyDescent="0.35">
      <c r="A32" s="9">
        <v>41365</v>
      </c>
      <c r="B32" s="10">
        <v>107.9</v>
      </c>
      <c r="C32" s="10">
        <v>111.9</v>
      </c>
      <c r="D32" s="10">
        <v>110.1</v>
      </c>
      <c r="E32" s="7">
        <v>118.85</v>
      </c>
      <c r="G32" s="2">
        <v>41365</v>
      </c>
      <c r="H32" s="40">
        <v>2</v>
      </c>
      <c r="I32" s="40">
        <v>0.6</v>
      </c>
      <c r="J32" s="40">
        <v>3.7</v>
      </c>
      <c r="K32" s="1">
        <v>2.1</v>
      </c>
      <c r="L32" s="1">
        <v>30</v>
      </c>
    </row>
    <row r="33" spans="1:12" x14ac:dyDescent="0.35">
      <c r="A33" s="9">
        <v>41395</v>
      </c>
      <c r="B33" s="10">
        <v>108.1</v>
      </c>
      <c r="C33" s="10">
        <v>111.5</v>
      </c>
      <c r="D33" s="10">
        <v>110.1</v>
      </c>
      <c r="E33" s="7">
        <v>119</v>
      </c>
      <c r="G33" s="2">
        <v>41395</v>
      </c>
      <c r="H33" s="40">
        <v>2.2999999999999998</v>
      </c>
      <c r="I33" s="40">
        <v>0.9</v>
      </c>
      <c r="J33" s="40">
        <v>3.3</v>
      </c>
      <c r="K33" s="1">
        <v>2.4</v>
      </c>
      <c r="L33" s="1">
        <v>31</v>
      </c>
    </row>
    <row r="34" spans="1:12" x14ac:dyDescent="0.35">
      <c r="A34" s="9">
        <v>41426</v>
      </c>
      <c r="B34" s="10">
        <v>108.1</v>
      </c>
      <c r="C34" s="10">
        <v>112</v>
      </c>
      <c r="D34" s="10">
        <v>110.8</v>
      </c>
      <c r="E34" s="7">
        <v>118.79</v>
      </c>
      <c r="G34" s="2">
        <v>41426</v>
      </c>
      <c r="H34" s="40">
        <v>2.2000000000000002</v>
      </c>
      <c r="I34" s="40">
        <v>2.2000000000000002</v>
      </c>
      <c r="J34" s="40">
        <v>3.6</v>
      </c>
      <c r="K34" s="1">
        <v>2.2000000000000002</v>
      </c>
      <c r="L34" s="1">
        <v>32</v>
      </c>
    </row>
    <row r="35" spans="1:12" x14ac:dyDescent="0.35">
      <c r="A35" s="9">
        <v>41456</v>
      </c>
      <c r="B35" s="10">
        <v>107.6</v>
      </c>
      <c r="C35" s="10">
        <v>112.3</v>
      </c>
      <c r="D35" s="10">
        <v>110.7</v>
      </c>
      <c r="E35" s="7">
        <v>118.04</v>
      </c>
      <c r="G35" s="2">
        <v>41456</v>
      </c>
      <c r="H35" s="40">
        <v>2</v>
      </c>
      <c r="I35" s="40">
        <v>2.1</v>
      </c>
      <c r="J35" s="40">
        <v>3.3</v>
      </c>
      <c r="K35" s="1">
        <v>2.1</v>
      </c>
      <c r="L35" s="1">
        <v>33</v>
      </c>
    </row>
    <row r="36" spans="1:12" x14ac:dyDescent="0.35">
      <c r="A36" s="9">
        <v>41487</v>
      </c>
      <c r="B36" s="10">
        <v>107.7</v>
      </c>
      <c r="C36" s="10">
        <v>112.4</v>
      </c>
      <c r="D36" s="10">
        <v>111</v>
      </c>
      <c r="E36" s="7">
        <v>118.31</v>
      </c>
      <c r="G36" s="2">
        <v>41487</v>
      </c>
      <c r="H36" s="40">
        <v>1.8</v>
      </c>
      <c r="I36" s="40">
        <v>1</v>
      </c>
      <c r="J36" s="40">
        <v>3.6</v>
      </c>
      <c r="K36" s="1">
        <v>2</v>
      </c>
      <c r="L36" s="1">
        <v>34</v>
      </c>
    </row>
    <row r="37" spans="1:12" x14ac:dyDescent="0.35">
      <c r="A37" s="9">
        <v>41518</v>
      </c>
      <c r="B37" s="10">
        <v>108.5</v>
      </c>
      <c r="C37" s="10">
        <v>112.7</v>
      </c>
      <c r="D37" s="10">
        <v>111.4</v>
      </c>
      <c r="E37" s="7">
        <v>119.45</v>
      </c>
      <c r="G37" s="2">
        <v>41518</v>
      </c>
      <c r="H37" s="40">
        <v>1.7</v>
      </c>
      <c r="I37" s="40">
        <v>0.7</v>
      </c>
      <c r="J37" s="40">
        <v>3.9</v>
      </c>
      <c r="K37" s="1">
        <v>1.8</v>
      </c>
      <c r="L37" s="1">
        <v>35</v>
      </c>
    </row>
    <row r="38" spans="1:12" x14ac:dyDescent="0.35">
      <c r="A38" s="9">
        <v>41548</v>
      </c>
      <c r="B38" s="10">
        <v>108.4</v>
      </c>
      <c r="C38" s="10">
        <v>112.4</v>
      </c>
      <c r="D38" s="10">
        <v>112.1</v>
      </c>
      <c r="E38" s="7">
        <v>119.44</v>
      </c>
      <c r="G38" s="2">
        <v>41548</v>
      </c>
      <c r="H38" s="40">
        <v>1.4</v>
      </c>
      <c r="I38" s="40">
        <v>0.6</v>
      </c>
      <c r="J38" s="40">
        <v>3.8</v>
      </c>
      <c r="K38" s="1">
        <v>1.5</v>
      </c>
      <c r="L38" s="1">
        <v>36</v>
      </c>
    </row>
    <row r="39" spans="1:12" x14ac:dyDescent="0.35">
      <c r="A39" s="9">
        <v>41579</v>
      </c>
      <c r="B39" s="10">
        <v>108.5</v>
      </c>
      <c r="C39" s="10">
        <v>112.2</v>
      </c>
      <c r="D39" s="10">
        <v>112.5</v>
      </c>
      <c r="E39" s="7">
        <v>119.48</v>
      </c>
      <c r="G39" s="2">
        <v>41579</v>
      </c>
      <c r="H39" s="40">
        <v>1.4</v>
      </c>
      <c r="I39" s="40">
        <v>1.1000000000000001</v>
      </c>
      <c r="J39" s="40">
        <v>3.7</v>
      </c>
      <c r="K39" s="1">
        <v>1.5</v>
      </c>
      <c r="L39" s="1">
        <v>37</v>
      </c>
    </row>
    <row r="40" spans="1:12" x14ac:dyDescent="0.35">
      <c r="A40" s="9">
        <v>41609</v>
      </c>
      <c r="B40" s="10">
        <v>109.2</v>
      </c>
      <c r="C40" s="10">
        <v>112.6</v>
      </c>
      <c r="D40" s="10">
        <v>112.8</v>
      </c>
      <c r="E40" s="7">
        <v>120.39</v>
      </c>
      <c r="G40" s="2">
        <v>41609</v>
      </c>
      <c r="H40" s="40">
        <v>1.9</v>
      </c>
      <c r="I40" s="40">
        <v>1.4</v>
      </c>
      <c r="J40" s="40">
        <v>3.8</v>
      </c>
      <c r="K40" s="1">
        <v>2</v>
      </c>
      <c r="L40" s="1">
        <v>38</v>
      </c>
    </row>
    <row r="41" spans="1:12" x14ac:dyDescent="0.35">
      <c r="A41" s="44" t="s">
        <v>19</v>
      </c>
      <c r="B41" s="45">
        <v>107.9</v>
      </c>
      <c r="C41" s="45">
        <v>112.1</v>
      </c>
      <c r="D41" s="45">
        <v>110.7</v>
      </c>
      <c r="E41" s="7">
        <v>118.8</v>
      </c>
      <c r="G41" s="46">
        <v>41639</v>
      </c>
      <c r="H41" s="47">
        <v>2</v>
      </c>
      <c r="I41" s="47">
        <v>1.3</v>
      </c>
      <c r="J41" s="47">
        <v>3.4</v>
      </c>
      <c r="K41" s="1">
        <v>2.1</v>
      </c>
      <c r="L41" s="1">
        <v>39</v>
      </c>
    </row>
    <row r="42" spans="1:12" x14ac:dyDescent="0.35">
      <c r="A42" s="9">
        <v>41640</v>
      </c>
      <c r="B42" s="10">
        <v>108.3</v>
      </c>
      <c r="C42" s="10">
        <v>112.8</v>
      </c>
      <c r="D42" s="10">
        <v>113</v>
      </c>
      <c r="E42" s="7">
        <v>119.09</v>
      </c>
      <c r="G42" s="2">
        <v>41640</v>
      </c>
      <c r="H42" s="40">
        <v>1.6</v>
      </c>
      <c r="I42" s="40">
        <v>1.3</v>
      </c>
      <c r="J42" s="40">
        <v>3.9</v>
      </c>
      <c r="K42" s="1">
        <v>1.5</v>
      </c>
      <c r="L42" s="1">
        <v>40</v>
      </c>
    </row>
    <row r="43" spans="1:12" x14ac:dyDescent="0.35">
      <c r="A43" s="9">
        <v>41671</v>
      </c>
      <c r="B43" s="10">
        <v>108.5</v>
      </c>
      <c r="C43" s="10">
        <v>112.9</v>
      </c>
      <c r="D43" s="10">
        <v>113.4</v>
      </c>
      <c r="E43" s="7">
        <v>119.44</v>
      </c>
      <c r="G43" s="2">
        <v>41671</v>
      </c>
      <c r="H43" s="40">
        <v>1.5</v>
      </c>
      <c r="I43" s="40">
        <v>1</v>
      </c>
      <c r="J43" s="40">
        <v>3.9</v>
      </c>
      <c r="K43" s="1">
        <v>1.5</v>
      </c>
      <c r="L43" s="1">
        <v>41</v>
      </c>
    </row>
    <row r="44" spans="1:12" x14ac:dyDescent="0.35">
      <c r="A44" s="9">
        <v>41699</v>
      </c>
      <c r="B44" s="10">
        <v>109.6</v>
      </c>
      <c r="C44" s="10">
        <v>113.5</v>
      </c>
      <c r="D44" s="10">
        <v>113.5</v>
      </c>
      <c r="E44" s="7">
        <v>120.56</v>
      </c>
      <c r="G44" s="2">
        <v>41699</v>
      </c>
      <c r="H44" s="48">
        <v>1.7</v>
      </c>
      <c r="I44" s="48">
        <v>1.2</v>
      </c>
      <c r="J44" s="48">
        <v>3.8</v>
      </c>
      <c r="K44" s="1">
        <v>1.4</v>
      </c>
      <c r="L44" s="1">
        <v>42</v>
      </c>
    </row>
    <row r="45" spans="1:12" x14ac:dyDescent="0.35">
      <c r="A45" s="9">
        <v>41730</v>
      </c>
      <c r="B45" s="10">
        <v>109.7</v>
      </c>
      <c r="C45" s="10">
        <v>113.3</v>
      </c>
      <c r="D45" s="10">
        <v>114</v>
      </c>
      <c r="E45" s="7">
        <v>120.71</v>
      </c>
      <c r="G45" s="2">
        <v>41730</v>
      </c>
      <c r="H45" s="48">
        <v>1.7</v>
      </c>
      <c r="I45" s="48">
        <v>1.3</v>
      </c>
      <c r="J45" s="48">
        <v>3.5</v>
      </c>
      <c r="K45" s="1">
        <v>1.6</v>
      </c>
      <c r="L45" s="1">
        <v>43</v>
      </c>
    </row>
    <row r="46" spans="1:12" x14ac:dyDescent="0.35">
      <c r="A46" s="9">
        <v>41760</v>
      </c>
      <c r="B46" s="10">
        <v>110</v>
      </c>
      <c r="C46" s="10">
        <v>113.5</v>
      </c>
      <c r="D46" s="10">
        <v>114.3</v>
      </c>
      <c r="E46" s="7">
        <v>120.83</v>
      </c>
      <c r="G46" s="2">
        <v>41760</v>
      </c>
      <c r="H46" s="48">
        <v>1.8</v>
      </c>
      <c r="I46" s="48">
        <v>1.8</v>
      </c>
      <c r="J46" s="48">
        <v>3.8</v>
      </c>
      <c r="K46" s="1">
        <v>1.5</v>
      </c>
      <c r="L46" s="1">
        <v>44</v>
      </c>
    </row>
    <row r="47" spans="1:12" x14ac:dyDescent="0.35">
      <c r="A47" s="9">
        <v>41791</v>
      </c>
      <c r="B47" s="10">
        <v>110.1</v>
      </c>
      <c r="C47" s="10">
        <v>113.8</v>
      </c>
      <c r="D47" s="10">
        <v>114.3</v>
      </c>
      <c r="E47" s="7">
        <v>120.81</v>
      </c>
      <c r="G47" s="2">
        <v>41791</v>
      </c>
      <c r="H47" s="48">
        <v>1.9</v>
      </c>
      <c r="I47" s="48">
        <v>1.6</v>
      </c>
      <c r="J47" s="48">
        <v>3.2</v>
      </c>
      <c r="K47" s="1">
        <v>1.7</v>
      </c>
      <c r="L47" s="1">
        <v>45</v>
      </c>
    </row>
    <row r="48" spans="1:12" x14ac:dyDescent="0.35">
      <c r="A48" s="9">
        <v>41821</v>
      </c>
      <c r="B48" s="10">
        <v>109.5</v>
      </c>
      <c r="C48" s="10">
        <v>113.7</v>
      </c>
      <c r="D48" s="10">
        <v>114.3</v>
      </c>
      <c r="E48" s="7">
        <v>120.02</v>
      </c>
      <c r="G48" s="2">
        <v>41821</v>
      </c>
      <c r="H48" s="48">
        <v>1.8</v>
      </c>
      <c r="I48" s="48">
        <v>1.2</v>
      </c>
      <c r="J48" s="48">
        <v>3.3</v>
      </c>
      <c r="K48" s="1">
        <v>1.7</v>
      </c>
      <c r="L48" s="1">
        <v>46</v>
      </c>
    </row>
    <row r="49" spans="1:12" x14ac:dyDescent="0.35">
      <c r="A49" s="9">
        <v>41852</v>
      </c>
      <c r="B49" s="10">
        <v>109.5</v>
      </c>
      <c r="C49" s="10">
        <v>113.4</v>
      </c>
      <c r="D49" s="10">
        <v>113.8</v>
      </c>
      <c r="E49" s="7">
        <v>120.04</v>
      </c>
      <c r="G49" s="2">
        <v>41852</v>
      </c>
      <c r="H49" s="48">
        <v>1.7</v>
      </c>
      <c r="I49" s="48">
        <v>0.9</v>
      </c>
      <c r="J49" s="48">
        <v>2.5</v>
      </c>
      <c r="K49" s="1">
        <v>1.5</v>
      </c>
      <c r="L49" s="1">
        <v>47</v>
      </c>
    </row>
    <row r="50" spans="1:12" x14ac:dyDescent="0.35">
      <c r="A50" s="9">
        <v>41883</v>
      </c>
      <c r="B50" s="10">
        <v>110.2</v>
      </c>
      <c r="C50" s="10">
        <v>113.6</v>
      </c>
      <c r="D50" s="10">
        <v>113.6</v>
      </c>
      <c r="E50" s="7">
        <v>121.13</v>
      </c>
      <c r="G50" s="2">
        <v>41883</v>
      </c>
      <c r="H50" s="48">
        <v>1.6</v>
      </c>
      <c r="I50" s="48">
        <v>0.8</v>
      </c>
      <c r="J50" s="48">
        <v>2</v>
      </c>
      <c r="K50" s="1">
        <v>1.4</v>
      </c>
      <c r="L50" s="1">
        <v>48</v>
      </c>
    </row>
    <row r="51" spans="1:12" x14ac:dyDescent="0.35">
      <c r="A51" s="9">
        <v>41913</v>
      </c>
      <c r="B51" s="10">
        <v>110.1</v>
      </c>
      <c r="C51" s="10">
        <v>113.4</v>
      </c>
      <c r="D51" s="10">
        <v>113.7</v>
      </c>
      <c r="E51" s="7">
        <v>121.14</v>
      </c>
      <c r="G51" s="2">
        <v>41913</v>
      </c>
      <c r="H51" s="48">
        <v>1.6</v>
      </c>
      <c r="I51" s="48">
        <v>0.9</v>
      </c>
      <c r="J51" s="48">
        <v>1.4</v>
      </c>
      <c r="K51" s="1">
        <v>1.4</v>
      </c>
      <c r="L51" s="1">
        <v>49</v>
      </c>
    </row>
    <row r="52" spans="1:12" x14ac:dyDescent="0.35">
      <c r="A52" s="9">
        <v>41944</v>
      </c>
      <c r="B52" s="10">
        <v>110.3</v>
      </c>
      <c r="C52" s="10">
        <v>112.9</v>
      </c>
      <c r="D52" s="10">
        <v>114</v>
      </c>
      <c r="E52" s="7">
        <v>121.31</v>
      </c>
      <c r="G52" s="2">
        <v>41944</v>
      </c>
      <c r="H52" s="48">
        <v>1.7</v>
      </c>
      <c r="I52" s="48">
        <v>0.6</v>
      </c>
      <c r="J52" s="48">
        <v>1.3</v>
      </c>
      <c r="K52" s="1">
        <v>1.5</v>
      </c>
      <c r="L52" s="1">
        <v>50</v>
      </c>
    </row>
    <row r="53" spans="1:12" x14ac:dyDescent="0.35">
      <c r="A53" s="9">
        <v>41974</v>
      </c>
      <c r="B53" s="10">
        <v>110.3</v>
      </c>
      <c r="C53" s="10">
        <v>111.3</v>
      </c>
      <c r="D53" s="10">
        <v>113.7</v>
      </c>
      <c r="E53" s="7">
        <v>121.36</v>
      </c>
      <c r="G53" s="2">
        <v>41974</v>
      </c>
      <c r="H53" s="40">
        <v>1</v>
      </c>
      <c r="I53" s="40">
        <v>-1.2</v>
      </c>
      <c r="J53" s="48">
        <v>0.8</v>
      </c>
      <c r="K53" s="1">
        <v>0.8</v>
      </c>
      <c r="L53" s="1">
        <v>51</v>
      </c>
    </row>
    <row r="54" spans="1:12" x14ac:dyDescent="0.35">
      <c r="A54" s="44" t="s">
        <v>17</v>
      </c>
      <c r="B54" s="45">
        <v>109.7</v>
      </c>
      <c r="C54" s="45">
        <v>113.2</v>
      </c>
      <c r="D54" s="45">
        <v>113.8</v>
      </c>
      <c r="E54" s="7">
        <v>120.54</v>
      </c>
      <c r="G54" s="46">
        <v>42004</v>
      </c>
      <c r="H54" s="47">
        <v>1.7</v>
      </c>
      <c r="I54" s="47">
        <v>1</v>
      </c>
      <c r="J54" s="47">
        <v>2.8</v>
      </c>
      <c r="K54" s="1">
        <v>1.5</v>
      </c>
      <c r="L54" s="1">
        <v>52</v>
      </c>
    </row>
    <row r="55" spans="1:12" x14ac:dyDescent="0.35">
      <c r="A55" s="9">
        <v>42005</v>
      </c>
      <c r="B55" s="10">
        <v>109.1</v>
      </c>
      <c r="C55" s="10">
        <v>110.3</v>
      </c>
      <c r="D55" s="10">
        <v>113.9</v>
      </c>
      <c r="E55" s="7">
        <v>119.66</v>
      </c>
      <c r="G55" s="2">
        <v>42005</v>
      </c>
      <c r="H55" s="40">
        <v>0.7</v>
      </c>
      <c r="I55" s="40">
        <v>-2.2000000000000002</v>
      </c>
      <c r="J55" s="40">
        <v>0.8</v>
      </c>
      <c r="K55" s="1">
        <v>0.5</v>
      </c>
      <c r="L55" s="1">
        <v>53</v>
      </c>
    </row>
    <row r="56" spans="1:12" x14ac:dyDescent="0.35">
      <c r="A56" s="9">
        <v>42036</v>
      </c>
      <c r="B56" s="10">
        <v>109.4</v>
      </c>
      <c r="C56" s="10">
        <v>110.9</v>
      </c>
      <c r="D56" s="10">
        <v>114.1</v>
      </c>
      <c r="E56" s="7">
        <v>119.99</v>
      </c>
      <c r="G56" s="2">
        <v>42036</v>
      </c>
      <c r="H56" s="40">
        <v>0.8</v>
      </c>
      <c r="I56" s="40">
        <v>-1.8</v>
      </c>
      <c r="J56" s="40">
        <v>0.6</v>
      </c>
      <c r="K56" s="1">
        <v>0.5</v>
      </c>
      <c r="L56" s="1">
        <v>54</v>
      </c>
    </row>
    <row r="57" spans="1:12" x14ac:dyDescent="0.35">
      <c r="A57" s="9">
        <v>42064</v>
      </c>
      <c r="B57" s="10">
        <v>110.7</v>
      </c>
      <c r="C57" s="10">
        <v>112.2</v>
      </c>
      <c r="D57" s="10">
        <v>114.8</v>
      </c>
      <c r="E57" s="7">
        <v>121.68</v>
      </c>
      <c r="G57" s="2">
        <v>42064</v>
      </c>
      <c r="H57" s="40">
        <v>1</v>
      </c>
      <c r="I57" s="40">
        <v>-1.1000000000000001</v>
      </c>
      <c r="J57" s="48">
        <v>1.1000000000000001</v>
      </c>
      <c r="K57" s="1">
        <v>0.9</v>
      </c>
      <c r="L57" s="1">
        <v>55</v>
      </c>
    </row>
    <row r="58" spans="1:12" x14ac:dyDescent="0.35">
      <c r="A58" s="9">
        <v>42095</v>
      </c>
      <c r="B58" s="10">
        <v>110.8</v>
      </c>
      <c r="C58" s="10">
        <v>112.6</v>
      </c>
      <c r="D58" s="10">
        <v>115.1</v>
      </c>
      <c r="E58" s="7">
        <v>121.84</v>
      </c>
      <c r="G58" s="2">
        <v>42095</v>
      </c>
      <c r="H58" s="48">
        <v>1</v>
      </c>
      <c r="I58" s="48">
        <v>-0.6</v>
      </c>
      <c r="J58" s="48">
        <v>1</v>
      </c>
      <c r="K58" s="1">
        <v>0.9</v>
      </c>
      <c r="L58" s="1">
        <v>56</v>
      </c>
    </row>
    <row r="59" spans="1:12" x14ac:dyDescent="0.35">
      <c r="A59" s="9">
        <v>42125</v>
      </c>
      <c r="B59" s="10">
        <v>111.1</v>
      </c>
      <c r="C59" s="10">
        <v>113.3</v>
      </c>
      <c r="D59" s="10">
        <v>115.3</v>
      </c>
      <c r="E59" s="7">
        <v>122.05</v>
      </c>
      <c r="G59" s="2">
        <v>42125</v>
      </c>
      <c r="H59" s="48">
        <v>1</v>
      </c>
      <c r="I59" s="48">
        <v>-0.2</v>
      </c>
      <c r="J59" s="48">
        <v>0.9</v>
      </c>
      <c r="K59" s="1">
        <v>1</v>
      </c>
      <c r="L59" s="1">
        <v>57</v>
      </c>
    </row>
    <row r="60" spans="1:12" x14ac:dyDescent="0.35">
      <c r="A60" s="9">
        <v>42156</v>
      </c>
      <c r="B60" s="10">
        <v>111.2</v>
      </c>
      <c r="C60" s="10">
        <v>113.3</v>
      </c>
      <c r="D60" s="10">
        <v>115.4</v>
      </c>
      <c r="E60" s="7">
        <v>122</v>
      </c>
      <c r="G60" s="2">
        <v>42156</v>
      </c>
      <c r="H60" s="48">
        <v>1</v>
      </c>
      <c r="I60" s="48">
        <v>-0.4</v>
      </c>
      <c r="J60" s="48">
        <v>1</v>
      </c>
      <c r="K60" s="1">
        <v>1</v>
      </c>
      <c r="L60" s="1">
        <v>58</v>
      </c>
    </row>
    <row r="61" spans="1:12" x14ac:dyDescent="0.35">
      <c r="A61" s="9">
        <v>42186</v>
      </c>
      <c r="B61" s="10">
        <v>110.8</v>
      </c>
      <c r="C61" s="10">
        <v>113.1</v>
      </c>
      <c r="D61" s="10">
        <v>115.6</v>
      </c>
      <c r="E61" s="7">
        <v>121.37</v>
      </c>
      <c r="G61" s="2">
        <v>42186</v>
      </c>
      <c r="H61" s="48">
        <v>1.2</v>
      </c>
      <c r="I61" s="48">
        <v>-0.5</v>
      </c>
      <c r="J61" s="48">
        <v>1.1000000000000001</v>
      </c>
      <c r="K61" s="1">
        <v>1.1000000000000001</v>
      </c>
      <c r="L61" s="1">
        <v>59</v>
      </c>
    </row>
    <row r="62" spans="1:12" x14ac:dyDescent="0.35">
      <c r="A62" s="9">
        <v>42217</v>
      </c>
      <c r="B62" s="10">
        <v>110.6</v>
      </c>
      <c r="C62" s="10">
        <v>111.9</v>
      </c>
      <c r="D62" s="10">
        <v>115</v>
      </c>
      <c r="E62" s="7">
        <v>121.17</v>
      </c>
      <c r="G62" s="2">
        <v>42217</v>
      </c>
      <c r="H62" s="48">
        <v>1</v>
      </c>
      <c r="I62" s="48">
        <v>-1.3</v>
      </c>
      <c r="J62" s="48">
        <v>1.1000000000000001</v>
      </c>
      <c r="K62" s="1">
        <v>1</v>
      </c>
      <c r="L62" s="1">
        <v>60</v>
      </c>
    </row>
    <row r="63" spans="1:12" x14ac:dyDescent="0.35">
      <c r="A63" s="9">
        <v>42248</v>
      </c>
      <c r="B63" s="10">
        <v>111</v>
      </c>
      <c r="C63" s="10">
        <v>111.1</v>
      </c>
      <c r="D63" s="10">
        <v>115.1</v>
      </c>
      <c r="E63" s="7">
        <v>121.82</v>
      </c>
      <c r="G63" s="2">
        <v>42248</v>
      </c>
      <c r="H63" s="48">
        <v>0.7</v>
      </c>
      <c r="I63" s="48">
        <v>-2.2000000000000002</v>
      </c>
      <c r="J63" s="48">
        <v>1.3</v>
      </c>
      <c r="K63" s="1">
        <v>0.6</v>
      </c>
      <c r="L63" s="1">
        <v>61</v>
      </c>
    </row>
    <row r="64" spans="1:12" x14ac:dyDescent="0.35">
      <c r="A64" s="9">
        <v>42278</v>
      </c>
      <c r="B64" s="10">
        <v>110.9</v>
      </c>
      <c r="C64" s="10">
        <v>110.7</v>
      </c>
      <c r="D64" s="10">
        <v>115.3</v>
      </c>
      <c r="E64" s="7">
        <v>121.94</v>
      </c>
      <c r="G64" s="2">
        <v>42278</v>
      </c>
      <c r="H64" s="48">
        <v>0.7</v>
      </c>
      <c r="I64" s="48">
        <v>-2.4</v>
      </c>
      <c r="J64" s="48">
        <v>1.4</v>
      </c>
      <c r="K64" s="1">
        <v>0.7</v>
      </c>
      <c r="L64" s="1">
        <v>62</v>
      </c>
    </row>
    <row r="65" spans="1:12" x14ac:dyDescent="0.35">
      <c r="A65" s="9">
        <v>42309</v>
      </c>
      <c r="B65" s="10">
        <v>111</v>
      </c>
      <c r="C65" s="10">
        <v>110.9</v>
      </c>
      <c r="D65" s="10">
        <v>115.3</v>
      </c>
      <c r="E65" s="7">
        <v>121.9</v>
      </c>
      <c r="G65" s="2">
        <v>42309</v>
      </c>
      <c r="H65" s="48">
        <v>0.6</v>
      </c>
      <c r="I65" s="48">
        <v>-1.8</v>
      </c>
      <c r="J65" s="48">
        <v>1.1000000000000001</v>
      </c>
      <c r="K65" s="1">
        <v>0.5</v>
      </c>
      <c r="L65" s="1">
        <v>63</v>
      </c>
    </row>
    <row r="66" spans="1:12" x14ac:dyDescent="0.35">
      <c r="A66" s="9">
        <v>42339</v>
      </c>
      <c r="B66" s="10">
        <v>111.4</v>
      </c>
      <c r="C66" s="10">
        <v>110.3</v>
      </c>
      <c r="D66" s="10">
        <v>115.3</v>
      </c>
      <c r="E66" s="7">
        <v>122.66</v>
      </c>
      <c r="G66" s="2">
        <v>42339</v>
      </c>
      <c r="H66" s="40">
        <v>1</v>
      </c>
      <c r="I66" s="40">
        <v>-0.9</v>
      </c>
      <c r="J66" s="40">
        <v>1.4</v>
      </c>
      <c r="K66" s="1">
        <v>1.1000000000000001</v>
      </c>
      <c r="L66" s="1">
        <v>64</v>
      </c>
    </row>
    <row r="67" spans="1:12" x14ac:dyDescent="0.35">
      <c r="A67" s="44" t="s">
        <v>21</v>
      </c>
      <c r="B67" s="45">
        <v>110.7</v>
      </c>
      <c r="C67" s="45">
        <v>111.7</v>
      </c>
      <c r="D67" s="45">
        <v>115</v>
      </c>
      <c r="E67" s="7">
        <v>121.51</v>
      </c>
      <c r="G67" s="46">
        <v>42369</v>
      </c>
      <c r="H67" s="40">
        <v>0.9</v>
      </c>
      <c r="I67" s="47">
        <v>-1.3</v>
      </c>
      <c r="J67" s="47">
        <v>1.1000000000000001</v>
      </c>
      <c r="K67" s="1">
        <v>0.8</v>
      </c>
      <c r="L67" s="1">
        <v>65</v>
      </c>
    </row>
    <row r="68" spans="1:12" x14ac:dyDescent="0.35">
      <c r="A68" s="9">
        <v>42370</v>
      </c>
      <c r="B68" s="10">
        <v>110.5</v>
      </c>
      <c r="C68" s="10">
        <v>109.7</v>
      </c>
      <c r="D68" s="10">
        <v>116</v>
      </c>
      <c r="E68" s="7">
        <v>121.32</v>
      </c>
      <c r="G68" s="2">
        <v>42370</v>
      </c>
      <c r="H68" s="40">
        <v>1.2</v>
      </c>
      <c r="I68" s="40">
        <v>-0.5</v>
      </c>
      <c r="J68" s="48">
        <v>1.9</v>
      </c>
      <c r="K68" s="1">
        <v>1.4</v>
      </c>
      <c r="L68" s="1">
        <v>66</v>
      </c>
    </row>
    <row r="69" spans="1:12" x14ac:dyDescent="0.35">
      <c r="A69" s="9">
        <v>42401</v>
      </c>
      <c r="B69" s="10">
        <v>110.6</v>
      </c>
      <c r="C69" s="10">
        <v>109.5</v>
      </c>
      <c r="D69" s="10">
        <v>116.3</v>
      </c>
      <c r="E69" s="7">
        <v>121.22</v>
      </c>
      <c r="G69" s="2">
        <v>42401</v>
      </c>
      <c r="H69" s="40">
        <v>1</v>
      </c>
      <c r="I69" s="40">
        <v>-1.3</v>
      </c>
      <c r="J69" s="48">
        <v>1.9</v>
      </c>
      <c r="K69" s="1">
        <v>1</v>
      </c>
      <c r="L69" s="1">
        <v>67</v>
      </c>
    </row>
    <row r="70" spans="1:12" x14ac:dyDescent="0.35">
      <c r="A70" s="9">
        <v>42430</v>
      </c>
      <c r="B70" s="10">
        <v>111.5</v>
      </c>
      <c r="C70" s="10">
        <v>109.7</v>
      </c>
      <c r="D70" s="10">
        <v>116.3</v>
      </c>
      <c r="E70" s="7">
        <v>122.5</v>
      </c>
      <c r="G70" s="2">
        <v>42430</v>
      </c>
      <c r="H70" s="40">
        <v>0.7</v>
      </c>
      <c r="I70" s="40">
        <v>-2.2000000000000002</v>
      </c>
      <c r="J70" s="48">
        <v>1.3</v>
      </c>
      <c r="K70" s="1">
        <v>0.7</v>
      </c>
      <c r="L70" s="1">
        <v>68</v>
      </c>
    </row>
    <row r="71" spans="1:12" x14ac:dyDescent="0.35">
      <c r="A71" s="9">
        <v>42461</v>
      </c>
      <c r="B71" s="10">
        <v>111.5</v>
      </c>
      <c r="C71" s="10">
        <v>110.6</v>
      </c>
      <c r="D71" s="10">
        <v>116.7</v>
      </c>
      <c r="E71" s="7">
        <v>122.64</v>
      </c>
      <c r="G71" s="2">
        <v>42461</v>
      </c>
      <c r="H71" s="40">
        <v>0.5</v>
      </c>
      <c r="I71" s="40">
        <v>-1.8</v>
      </c>
      <c r="J71" s="48">
        <v>1.4</v>
      </c>
      <c r="K71" s="1">
        <v>0.6</v>
      </c>
      <c r="L71" s="1">
        <v>69</v>
      </c>
    </row>
    <row r="72" spans="1:12" x14ac:dyDescent="0.35">
      <c r="A72" s="9">
        <v>42491</v>
      </c>
      <c r="B72" s="10">
        <v>111.8</v>
      </c>
      <c r="C72" s="10">
        <v>111.1</v>
      </c>
      <c r="D72" s="10">
        <v>116.3</v>
      </c>
      <c r="E72" s="7">
        <v>122.77</v>
      </c>
      <c r="G72" s="2">
        <v>42491</v>
      </c>
      <c r="H72" s="40">
        <v>0.6</v>
      </c>
      <c r="I72" s="40">
        <v>-1.9</v>
      </c>
      <c r="J72" s="48">
        <v>0.8</v>
      </c>
      <c r="K72" s="1">
        <v>0.6</v>
      </c>
      <c r="L72" s="1">
        <v>70</v>
      </c>
    </row>
    <row r="73" spans="1:12" x14ac:dyDescent="0.35">
      <c r="A73" s="9">
        <v>42522</v>
      </c>
      <c r="B73" s="10">
        <v>111.9</v>
      </c>
      <c r="C73" s="10">
        <v>111.9</v>
      </c>
      <c r="D73" s="10">
        <v>116.3</v>
      </c>
      <c r="E73" s="7">
        <v>122.78</v>
      </c>
      <c r="G73" s="2">
        <v>42522</v>
      </c>
      <c r="H73" s="40">
        <v>0.6</v>
      </c>
      <c r="I73" s="40">
        <v>-1.2</v>
      </c>
      <c r="J73" s="48">
        <v>0.8</v>
      </c>
      <c r="K73" s="1">
        <v>0.6</v>
      </c>
      <c r="L73" s="1">
        <v>71</v>
      </c>
    </row>
    <row r="74" spans="1:12" x14ac:dyDescent="0.35">
      <c r="A74" s="9">
        <v>42552</v>
      </c>
      <c r="B74" s="10">
        <v>111.5</v>
      </c>
      <c r="C74" s="10">
        <v>111.4</v>
      </c>
      <c r="D74" s="10">
        <v>116.6</v>
      </c>
      <c r="E74" s="7">
        <v>122.11</v>
      </c>
      <c r="G74" s="2">
        <v>42552</v>
      </c>
      <c r="H74" s="40">
        <v>0.6</v>
      </c>
      <c r="I74" s="40">
        <v>-1.5</v>
      </c>
      <c r="J74" s="48">
        <v>0.9</v>
      </c>
      <c r="K74" s="1">
        <v>0.6</v>
      </c>
      <c r="L74" s="1">
        <v>72</v>
      </c>
    </row>
    <row r="75" spans="1:12" x14ac:dyDescent="0.35">
      <c r="A75" s="9">
        <v>42583</v>
      </c>
      <c r="B75" s="10">
        <v>111.3</v>
      </c>
      <c r="C75" s="10">
        <v>110.8</v>
      </c>
      <c r="D75" s="10">
        <v>116.8</v>
      </c>
      <c r="E75" s="7">
        <v>121.9</v>
      </c>
      <c r="G75" s="2">
        <v>42583</v>
      </c>
      <c r="H75" s="40">
        <v>0.6</v>
      </c>
      <c r="I75" s="40">
        <v>-1</v>
      </c>
      <c r="J75" s="48">
        <v>1.6</v>
      </c>
      <c r="K75" s="1">
        <v>0.6</v>
      </c>
      <c r="L75" s="1">
        <v>73</v>
      </c>
    </row>
    <row r="76" spans="1:12" x14ac:dyDescent="0.35">
      <c r="A76" s="9">
        <v>42614</v>
      </c>
      <c r="B76" s="10">
        <v>112</v>
      </c>
      <c r="C76" s="10">
        <v>111.1</v>
      </c>
      <c r="D76" s="10">
        <v>116.6</v>
      </c>
      <c r="E76" s="7">
        <v>123.1</v>
      </c>
      <c r="G76" s="2">
        <v>42614</v>
      </c>
      <c r="H76" s="40">
        <v>0.9</v>
      </c>
      <c r="I76" s="40">
        <v>0.2</v>
      </c>
      <c r="J76" s="48">
        <v>1.3</v>
      </c>
      <c r="K76" s="1">
        <v>1.1000000000000001</v>
      </c>
      <c r="L76" s="1">
        <v>74</v>
      </c>
    </row>
    <row r="77" spans="1:12" x14ac:dyDescent="0.35">
      <c r="A77" s="9"/>
      <c r="G77" s="2">
        <v>42644</v>
      </c>
      <c r="H77" s="40">
        <v>1.3</v>
      </c>
      <c r="I77" s="40">
        <v>1.3</v>
      </c>
      <c r="J77" s="48">
        <v>1.8</v>
      </c>
      <c r="K77" s="1">
        <v>1.4</v>
      </c>
      <c r="L77" s="1">
        <v>75</v>
      </c>
    </row>
    <row r="78" spans="1:12" x14ac:dyDescent="0.35">
      <c r="G78" s="2">
        <v>42675</v>
      </c>
      <c r="H78" s="40">
        <v>1.3</v>
      </c>
      <c r="I78" s="40">
        <v>0.9</v>
      </c>
      <c r="J78" s="48">
        <v>1.8</v>
      </c>
      <c r="K78" s="1">
        <v>1.5</v>
      </c>
      <c r="L78" s="1">
        <v>76</v>
      </c>
    </row>
    <row r="79" spans="1:12" x14ac:dyDescent="0.35">
      <c r="G79" s="2">
        <v>42705</v>
      </c>
      <c r="H79" s="40">
        <v>1.4</v>
      </c>
      <c r="I79" s="40">
        <v>1.9</v>
      </c>
      <c r="J79" s="48">
        <v>2.1</v>
      </c>
      <c r="K79" s="1">
        <v>1.6</v>
      </c>
      <c r="L79" s="1">
        <v>77</v>
      </c>
    </row>
    <row r="80" spans="1:12" x14ac:dyDescent="0.35">
      <c r="G80" s="46">
        <v>42735</v>
      </c>
      <c r="H80" s="40">
        <v>0.9</v>
      </c>
      <c r="I80" s="40">
        <v>-0.6</v>
      </c>
      <c r="J80" s="48">
        <v>1.5</v>
      </c>
      <c r="K80" s="1">
        <v>1</v>
      </c>
      <c r="L80" s="1">
        <v>78</v>
      </c>
    </row>
    <row r="81" spans="7:12" x14ac:dyDescent="0.35">
      <c r="G81" s="2">
        <v>42736</v>
      </c>
      <c r="H81" s="40">
        <v>2</v>
      </c>
      <c r="I81" s="40">
        <v>3.8</v>
      </c>
      <c r="J81" s="48">
        <v>2.2999999999999998</v>
      </c>
      <c r="K81" s="1">
        <v>2.1</v>
      </c>
      <c r="L81" s="1">
        <v>79</v>
      </c>
    </row>
    <row r="82" spans="7:12" x14ac:dyDescent="0.35">
      <c r="G82" s="2">
        <v>42767</v>
      </c>
      <c r="H82" s="40">
        <v>2.2000000000000002</v>
      </c>
      <c r="I82" s="40">
        <v>4.4000000000000004</v>
      </c>
      <c r="J82" s="48">
        <v>3.2</v>
      </c>
      <c r="K82" s="1">
        <v>2.4</v>
      </c>
      <c r="L82" s="1">
        <v>80</v>
      </c>
    </row>
    <row r="83" spans="7:12" x14ac:dyDescent="0.35">
      <c r="G83" s="2">
        <v>42795</v>
      </c>
      <c r="H83" s="40">
        <v>1.9</v>
      </c>
      <c r="I83" s="40">
        <v>4</v>
      </c>
      <c r="J83" s="40">
        <v>2.7</v>
      </c>
      <c r="K83" s="1">
        <v>2.1</v>
      </c>
      <c r="L83" s="1">
        <v>81</v>
      </c>
    </row>
    <row r="84" spans="7:12" x14ac:dyDescent="0.35">
      <c r="G84" s="2">
        <v>42826</v>
      </c>
      <c r="H84" s="40">
        <v>2.1</v>
      </c>
      <c r="I84" s="40">
        <v>3.7</v>
      </c>
      <c r="J84" s="40">
        <v>2.5</v>
      </c>
      <c r="K84" s="1">
        <v>2.2999999999999998</v>
      </c>
      <c r="L84" s="1">
        <v>82</v>
      </c>
    </row>
    <row r="85" spans="7:12" x14ac:dyDescent="0.35">
      <c r="G85" s="2">
        <v>42856</v>
      </c>
      <c r="H85" s="40">
        <v>1.9</v>
      </c>
      <c r="I85" s="40">
        <v>3</v>
      </c>
      <c r="J85" s="40">
        <v>3.2</v>
      </c>
      <c r="K85" s="1">
        <v>2.1</v>
      </c>
      <c r="L85" s="1">
        <v>83</v>
      </c>
    </row>
    <row r="86" spans="7:12" x14ac:dyDescent="0.35">
      <c r="G86" s="2">
        <v>42887</v>
      </c>
      <c r="H86" s="40">
        <v>1.9</v>
      </c>
      <c r="I86" s="40">
        <v>2.1</v>
      </c>
      <c r="J86" s="40">
        <v>3.8</v>
      </c>
      <c r="K86" s="1">
        <v>2</v>
      </c>
      <c r="L86" s="1">
        <v>84</v>
      </c>
    </row>
    <row r="87" spans="7:12" x14ac:dyDescent="0.35">
      <c r="G87" s="2">
        <v>42917</v>
      </c>
      <c r="H87" s="40">
        <v>2</v>
      </c>
      <c r="I87" s="40">
        <v>2.5</v>
      </c>
      <c r="J87" s="40">
        <v>3.9</v>
      </c>
      <c r="K87" s="1">
        <v>2</v>
      </c>
      <c r="L87" s="1">
        <v>85</v>
      </c>
    </row>
    <row r="88" spans="7:12" x14ac:dyDescent="0.35">
      <c r="G88" s="2">
        <v>42948</v>
      </c>
      <c r="H88" s="40">
        <v>2.1</v>
      </c>
      <c r="I88" s="40">
        <v>3</v>
      </c>
      <c r="J88" s="40">
        <v>4.0999999999999996</v>
      </c>
      <c r="K88" s="1">
        <v>2.1</v>
      </c>
      <c r="L88" s="1">
        <v>86</v>
      </c>
    </row>
    <row r="89" spans="7:12" x14ac:dyDescent="0.35">
      <c r="G89" s="2">
        <v>42979</v>
      </c>
      <c r="H89" s="40">
        <v>2.4</v>
      </c>
      <c r="I89" s="40">
        <v>3.6</v>
      </c>
      <c r="J89" s="40">
        <v>5.3</v>
      </c>
      <c r="K89" s="1">
        <v>2.6</v>
      </c>
      <c r="L89" s="1">
        <v>87</v>
      </c>
    </row>
    <row r="90" spans="7:12" x14ac:dyDescent="0.35">
      <c r="G90" s="2">
        <v>43009</v>
      </c>
      <c r="H90" s="1">
        <v>2.2000000000000002</v>
      </c>
      <c r="I90" s="1">
        <v>3.4</v>
      </c>
      <c r="J90" s="1">
        <v>5.7</v>
      </c>
      <c r="K90" s="1">
        <v>2.2999999999999998</v>
      </c>
      <c r="L90" s="1">
        <v>88</v>
      </c>
    </row>
    <row r="91" spans="7:12" x14ac:dyDescent="0.35">
      <c r="G91" s="2">
        <v>43040</v>
      </c>
      <c r="H91" s="1">
        <v>2.2999999999999998</v>
      </c>
      <c r="I91" s="1">
        <v>4.0999999999999996</v>
      </c>
      <c r="J91" s="1">
        <v>5.8</v>
      </c>
      <c r="K91" s="1">
        <v>2.4</v>
      </c>
      <c r="L91" s="1">
        <v>89</v>
      </c>
    </row>
    <row r="92" spans="7:12" x14ac:dyDescent="0.35">
      <c r="G92" s="2">
        <v>43070</v>
      </c>
      <c r="H92" s="1">
        <v>2.2000000000000002</v>
      </c>
      <c r="I92" s="1">
        <v>4.0999999999999996</v>
      </c>
      <c r="J92" s="1">
        <v>5.7</v>
      </c>
      <c r="K92" s="1">
        <v>2.2999999999999998</v>
      </c>
      <c r="L92" s="1">
        <v>90</v>
      </c>
    </row>
    <row r="93" spans="7:12" x14ac:dyDescent="0.35">
      <c r="G93" s="35">
        <v>43100</v>
      </c>
      <c r="H93" s="1">
        <v>2.1</v>
      </c>
      <c r="I93" s="1">
        <v>3.5</v>
      </c>
      <c r="J93" s="1">
        <v>3.9</v>
      </c>
      <c r="K93" s="1">
        <v>2.2000000000000002</v>
      </c>
      <c r="L93" s="1">
        <v>91</v>
      </c>
    </row>
    <row r="94" spans="7:12" x14ac:dyDescent="0.35">
      <c r="G94" s="2">
        <v>43101</v>
      </c>
      <c r="H94" s="1">
        <v>1.8</v>
      </c>
      <c r="I94" s="1">
        <v>3.5</v>
      </c>
      <c r="J94" s="1">
        <v>4.5</v>
      </c>
      <c r="K94" s="1">
        <v>1.9</v>
      </c>
      <c r="L94" s="1">
        <v>92</v>
      </c>
    </row>
    <row r="95" spans="7:12" x14ac:dyDescent="0.35">
      <c r="G95" s="2">
        <v>43132</v>
      </c>
      <c r="H95" s="1">
        <v>1.8</v>
      </c>
      <c r="I95" s="1">
        <v>3</v>
      </c>
      <c r="J95" s="1">
        <v>3.3</v>
      </c>
      <c r="K95" s="1">
        <v>1.9</v>
      </c>
      <c r="L95" s="1">
        <v>93</v>
      </c>
    </row>
    <row r="96" spans="7:12" x14ac:dyDescent="0.35">
      <c r="G96" s="2">
        <v>43160</v>
      </c>
      <c r="H96" s="1">
        <v>1.9</v>
      </c>
      <c r="I96" s="1">
        <v>3.2</v>
      </c>
      <c r="J96" s="1">
        <v>4.3</v>
      </c>
      <c r="K96" s="1">
        <v>2</v>
      </c>
      <c r="L96" s="1">
        <v>94</v>
      </c>
    </row>
    <row r="97" spans="6:12" x14ac:dyDescent="0.35">
      <c r="G97" s="2">
        <v>43191</v>
      </c>
      <c r="H97" s="1">
        <v>1.8</v>
      </c>
      <c r="I97" s="1">
        <v>3.2</v>
      </c>
      <c r="J97" s="1">
        <v>3.8</v>
      </c>
      <c r="K97" s="1">
        <v>2</v>
      </c>
      <c r="L97" s="1">
        <v>95</v>
      </c>
    </row>
    <row r="98" spans="6:12" x14ac:dyDescent="0.35">
      <c r="G98" s="2">
        <v>43221</v>
      </c>
      <c r="H98" s="1">
        <v>1.9</v>
      </c>
      <c r="I98" s="1">
        <v>4.4000000000000004</v>
      </c>
      <c r="J98" s="1">
        <v>3.8</v>
      </c>
      <c r="K98" s="1">
        <v>2.1</v>
      </c>
      <c r="L98" s="1">
        <v>96</v>
      </c>
    </row>
    <row r="99" spans="6:12" x14ac:dyDescent="0.35">
      <c r="G99" s="2">
        <v>43252</v>
      </c>
      <c r="H99" s="1">
        <v>2</v>
      </c>
      <c r="I99" s="1">
        <v>5.5</v>
      </c>
      <c r="J99" s="1">
        <v>3.3</v>
      </c>
      <c r="K99" s="1">
        <v>2.2999999999999998</v>
      </c>
      <c r="L99" s="1">
        <v>97</v>
      </c>
    </row>
    <row r="100" spans="6:12" x14ac:dyDescent="0.35">
      <c r="G100" s="2">
        <v>43282</v>
      </c>
      <c r="H100" s="1">
        <v>2.1</v>
      </c>
      <c r="I100" s="1">
        <v>5.5</v>
      </c>
      <c r="J100" s="1">
        <v>3.1</v>
      </c>
      <c r="K100" s="1">
        <v>2.2999999999999998</v>
      </c>
      <c r="L100" s="1">
        <v>98</v>
      </c>
    </row>
    <row r="101" spans="6:12" x14ac:dyDescent="0.35">
      <c r="G101" s="2">
        <v>43313</v>
      </c>
      <c r="H101" s="1">
        <v>2.2000000000000002</v>
      </c>
      <c r="I101" s="1">
        <v>5.5</v>
      </c>
      <c r="J101" s="1">
        <v>2.4</v>
      </c>
      <c r="K101" s="1">
        <v>2.2999999999999998</v>
      </c>
      <c r="L101" s="1">
        <v>99</v>
      </c>
    </row>
    <row r="102" spans="6:12" x14ac:dyDescent="0.35">
      <c r="G102" s="2">
        <v>43344</v>
      </c>
      <c r="H102" s="1">
        <v>2</v>
      </c>
      <c r="I102" s="1">
        <v>4.8</v>
      </c>
      <c r="J102" s="1">
        <v>1.3</v>
      </c>
      <c r="K102" s="1">
        <v>2.1</v>
      </c>
      <c r="L102" s="1">
        <v>100</v>
      </c>
    </row>
    <row r="103" spans="6:12" x14ac:dyDescent="0.35">
      <c r="G103" s="2">
        <v>43374</v>
      </c>
      <c r="H103" s="1">
        <v>2.2000000000000002</v>
      </c>
      <c r="I103" s="1">
        <v>4.9000000000000004</v>
      </c>
      <c r="J103" s="1">
        <v>0.7</v>
      </c>
      <c r="K103" s="1">
        <v>2.4</v>
      </c>
      <c r="L103" s="1">
        <v>101</v>
      </c>
    </row>
    <row r="104" spans="6:12" x14ac:dyDescent="0.35">
      <c r="G104" s="2">
        <v>43405</v>
      </c>
      <c r="H104" s="1">
        <v>2.2999999999999998</v>
      </c>
      <c r="I104" s="1">
        <v>4.5</v>
      </c>
      <c r="J104" s="1">
        <v>0.2</v>
      </c>
      <c r="K104" s="1">
        <v>2.2999999999999998</v>
      </c>
      <c r="L104" s="1">
        <v>102</v>
      </c>
    </row>
    <row r="105" spans="6:12" x14ac:dyDescent="0.35">
      <c r="G105" s="2">
        <v>43435</v>
      </c>
      <c r="H105" s="1">
        <v>1.9</v>
      </c>
      <c r="I105" s="1">
        <v>2.8</v>
      </c>
      <c r="J105" s="1">
        <v>0.1</v>
      </c>
      <c r="K105" s="1">
        <v>1.7</v>
      </c>
      <c r="L105" s="1">
        <v>103</v>
      </c>
    </row>
    <row r="106" spans="6:12" ht="15.75" thickBot="1" x14ac:dyDescent="0.4">
      <c r="G106" s="35">
        <v>43465</v>
      </c>
      <c r="H106" s="1">
        <v>2</v>
      </c>
      <c r="I106" s="1">
        <v>4.2</v>
      </c>
      <c r="J106" s="1">
        <v>2.6</v>
      </c>
      <c r="K106" s="1">
        <v>2.1</v>
      </c>
      <c r="L106" s="1">
        <v>104</v>
      </c>
    </row>
    <row r="107" spans="6:12" x14ac:dyDescent="0.35">
      <c r="F107" s="36"/>
      <c r="G107" s="2">
        <v>43466</v>
      </c>
      <c r="H107" s="1">
        <v>1.8</v>
      </c>
      <c r="I107" s="1">
        <v>1.6</v>
      </c>
      <c r="J107" s="1">
        <v>0.4</v>
      </c>
      <c r="K107" s="1">
        <v>1.7</v>
      </c>
      <c r="L107" s="1">
        <v>105</v>
      </c>
    </row>
    <row r="108" spans="6:12" x14ac:dyDescent="0.35">
      <c r="F108" s="37"/>
      <c r="G108" s="2">
        <v>43497</v>
      </c>
      <c r="H108" s="1">
        <v>1.5</v>
      </c>
      <c r="I108" s="1">
        <v>1.7</v>
      </c>
      <c r="J108" s="1">
        <v>0.6</v>
      </c>
      <c r="K108" s="1">
        <v>1.4</v>
      </c>
      <c r="L108" s="1">
        <v>106</v>
      </c>
    </row>
    <row r="109" spans="6:12" x14ac:dyDescent="0.35">
      <c r="F109" s="38"/>
      <c r="G109" s="2">
        <v>43525</v>
      </c>
      <c r="H109" s="1">
        <v>1.8</v>
      </c>
      <c r="I109" s="1">
        <v>2.2000000000000002</v>
      </c>
      <c r="J109" s="1">
        <v>0.2</v>
      </c>
      <c r="K109" s="1">
        <v>1.7</v>
      </c>
      <c r="L109" s="1">
        <v>107</v>
      </c>
    </row>
    <row r="110" spans="6:12" x14ac:dyDescent="0.35">
      <c r="F110" s="38"/>
      <c r="G110" s="2">
        <v>43556</v>
      </c>
      <c r="H110" s="1">
        <v>1.7</v>
      </c>
      <c r="I110" s="1">
        <v>2</v>
      </c>
      <c r="J110" s="1">
        <v>0.4</v>
      </c>
      <c r="K110" s="1">
        <v>1.7</v>
      </c>
      <c r="L110" s="1">
        <v>108</v>
      </c>
    </row>
    <row r="111" spans="6:12" x14ac:dyDescent="0.35">
      <c r="F111" s="38"/>
      <c r="G111" s="2">
        <v>43586</v>
      </c>
      <c r="H111" s="1">
        <v>1.7</v>
      </c>
      <c r="I111" s="1">
        <v>1.6</v>
      </c>
      <c r="J111" s="1">
        <v>0.4</v>
      </c>
      <c r="K111" s="1">
        <v>1.7</v>
      </c>
      <c r="L111" s="1">
        <v>109</v>
      </c>
    </row>
    <row r="112" spans="6:12" ht="15.75" thickBot="1" x14ac:dyDescent="0.4">
      <c r="F112" s="39"/>
      <c r="G112" s="2">
        <v>43617</v>
      </c>
      <c r="H112" s="1">
        <v>1.6</v>
      </c>
      <c r="I112" s="1">
        <v>0.3</v>
      </c>
      <c r="J112" s="1">
        <v>0.1</v>
      </c>
      <c r="K112" s="1">
        <v>1.6</v>
      </c>
      <c r="L112" s="1">
        <v>110</v>
      </c>
    </row>
    <row r="113" spans="7:12" x14ac:dyDescent="0.35">
      <c r="G113" s="2">
        <v>43647</v>
      </c>
      <c r="H113" s="1">
        <v>1.4</v>
      </c>
      <c r="I113" s="1">
        <v>0.4</v>
      </c>
      <c r="J113" s="1">
        <v>-0.1</v>
      </c>
      <c r="K113" s="1">
        <v>1.4</v>
      </c>
      <c r="L113" s="1">
        <v>111</v>
      </c>
    </row>
    <row r="114" spans="7:12" x14ac:dyDescent="0.35">
      <c r="G114" s="2">
        <v>43678</v>
      </c>
      <c r="H114" s="1">
        <v>1.5</v>
      </c>
      <c r="I114" s="1">
        <v>0</v>
      </c>
      <c r="J114" s="1">
        <v>-0.1</v>
      </c>
      <c r="K114" s="1">
        <v>1.5</v>
      </c>
      <c r="L114" s="1">
        <v>112</v>
      </c>
    </row>
    <row r="115" spans="7:12" x14ac:dyDescent="0.35">
      <c r="G115" s="2">
        <v>43709</v>
      </c>
      <c r="H115" s="1">
        <v>1.2</v>
      </c>
      <c r="I115" s="1">
        <v>-0.2</v>
      </c>
      <c r="J115" s="1">
        <v>-0.2</v>
      </c>
      <c r="K115" s="1">
        <v>1.2</v>
      </c>
      <c r="L115" s="1">
        <v>113</v>
      </c>
    </row>
    <row r="116" spans="7:12" x14ac:dyDescent="0.35">
      <c r="G116" s="2">
        <v>43739</v>
      </c>
      <c r="H116" s="1">
        <v>1.1000000000000001</v>
      </c>
      <c r="I116" s="1">
        <v>-0.7</v>
      </c>
      <c r="J116" s="1">
        <v>0</v>
      </c>
      <c r="K116" s="1">
        <v>1</v>
      </c>
      <c r="L116" s="1">
        <v>114</v>
      </c>
    </row>
    <row r="117" spans="7:12" x14ac:dyDescent="0.35">
      <c r="G117" s="2">
        <v>43770</v>
      </c>
      <c r="H117" s="1">
        <v>1.1000000000000001</v>
      </c>
      <c r="I117" s="1">
        <v>-0.9</v>
      </c>
      <c r="J117" s="1">
        <v>0.6</v>
      </c>
      <c r="K117" s="1">
        <v>1.2</v>
      </c>
      <c r="L117" s="1">
        <v>115</v>
      </c>
    </row>
    <row r="118" spans="7:12" x14ac:dyDescent="0.35">
      <c r="G118" s="2">
        <v>43800</v>
      </c>
      <c r="H118" s="1">
        <v>1.7</v>
      </c>
      <c r="I118" s="1">
        <v>0.7</v>
      </c>
      <c r="J118" s="1">
        <v>0.3</v>
      </c>
      <c r="K118" s="1">
        <v>1.8</v>
      </c>
      <c r="L118" s="1">
        <v>116</v>
      </c>
    </row>
    <row r="119" spans="7:12" x14ac:dyDescent="0.35">
      <c r="G119" s="35">
        <v>43830</v>
      </c>
      <c r="H119" s="1">
        <v>1.5</v>
      </c>
      <c r="I119" s="1">
        <v>0.7</v>
      </c>
      <c r="J119" s="1">
        <v>0.3</v>
      </c>
      <c r="K119" s="1">
        <v>1.5</v>
      </c>
      <c r="L119" s="1">
        <v>117</v>
      </c>
    </row>
    <row r="120" spans="7:12" x14ac:dyDescent="0.35">
      <c r="G120" s="2">
        <v>43831</v>
      </c>
      <c r="H120" s="1">
        <v>2</v>
      </c>
      <c r="I120" s="1">
        <v>1.8</v>
      </c>
      <c r="J120" s="1">
        <v>1.4</v>
      </c>
      <c r="K120" s="1">
        <v>2.2000000000000002</v>
      </c>
      <c r="L120" s="1">
        <v>118</v>
      </c>
    </row>
    <row r="121" spans="7:12" x14ac:dyDescent="0.35">
      <c r="G121" s="2">
        <v>43862</v>
      </c>
      <c r="H121" s="1">
        <v>2.2000000000000002</v>
      </c>
      <c r="I121" s="1">
        <v>1.7</v>
      </c>
      <c r="J121" s="1">
        <v>2.2000000000000002</v>
      </c>
      <c r="K121" s="1">
        <v>2.2000000000000002</v>
      </c>
      <c r="L121" s="1">
        <v>119</v>
      </c>
    </row>
    <row r="122" spans="7:12" x14ac:dyDescent="0.35">
      <c r="G122" s="2">
        <v>43891</v>
      </c>
      <c r="H122" s="1">
        <v>1.6</v>
      </c>
      <c r="I122" s="1">
        <v>-0.3</v>
      </c>
      <c r="J122" s="1">
        <v>2.4</v>
      </c>
      <c r="K122" s="1">
        <v>1.6</v>
      </c>
      <c r="L122" s="1">
        <v>120</v>
      </c>
    </row>
    <row r="123" spans="7:12" x14ac:dyDescent="0.35">
      <c r="G123" s="2">
        <v>43922</v>
      </c>
      <c r="H123" s="1">
        <v>1.5</v>
      </c>
      <c r="I123" s="1">
        <v>-1.1000000000000001</v>
      </c>
      <c r="J123" s="1">
        <v>3.2</v>
      </c>
      <c r="K123" s="1">
        <v>1.5</v>
      </c>
      <c r="L123" s="1">
        <v>121</v>
      </c>
    </row>
    <row r="124" spans="7:12" x14ac:dyDescent="0.35">
      <c r="G124" s="2">
        <v>43952</v>
      </c>
      <c r="H124" s="1">
        <v>0.7</v>
      </c>
      <c r="I124" s="1">
        <v>-3.1</v>
      </c>
      <c r="J124" s="1">
        <v>2.1</v>
      </c>
      <c r="K124" s="1">
        <v>0.6</v>
      </c>
      <c r="L124" s="1">
        <v>122</v>
      </c>
    </row>
    <row r="125" spans="7:12" x14ac:dyDescent="0.35">
      <c r="G125" s="2">
        <v>43983</v>
      </c>
      <c r="H125" s="1">
        <v>1.1000000000000001</v>
      </c>
      <c r="I125" s="1">
        <v>-1.7</v>
      </c>
      <c r="J125" s="1">
        <v>3.6</v>
      </c>
      <c r="K125" s="1">
        <v>1.1000000000000001</v>
      </c>
      <c r="L125" s="1">
        <v>123</v>
      </c>
    </row>
    <row r="126" spans="7:12" x14ac:dyDescent="0.35">
      <c r="G126" s="2">
        <v>44013</v>
      </c>
      <c r="H126" s="1">
        <v>1.7</v>
      </c>
      <c r="I126" s="1">
        <v>-1</v>
      </c>
      <c r="J126" s="1">
        <v>3.9</v>
      </c>
      <c r="K126" s="1">
        <v>1.8</v>
      </c>
      <c r="L126" s="1">
        <v>124</v>
      </c>
    </row>
    <row r="127" spans="7:12" x14ac:dyDescent="0.35">
      <c r="G127" s="2">
        <v>44044</v>
      </c>
      <c r="H127" s="1">
        <v>1.4</v>
      </c>
      <c r="I127" s="1">
        <v>-0.6</v>
      </c>
      <c r="J127" s="1">
        <v>4.0999999999999996</v>
      </c>
      <c r="K127" s="1">
        <v>1.4</v>
      </c>
      <c r="L127" s="1">
        <v>125</v>
      </c>
    </row>
    <row r="128" spans="7:12" x14ac:dyDescent="0.35">
      <c r="G128" s="2">
        <v>44075</v>
      </c>
      <c r="H128" s="1">
        <v>1.4</v>
      </c>
      <c r="I128" s="1">
        <v>-1.1000000000000001</v>
      </c>
      <c r="J128" s="1">
        <v>3.9</v>
      </c>
      <c r="K128" s="1">
        <v>1.2</v>
      </c>
      <c r="L128" s="1">
        <v>126</v>
      </c>
    </row>
    <row r="129" spans="7:12" x14ac:dyDescent="0.35">
      <c r="G129" s="2">
        <v>44105</v>
      </c>
      <c r="H129" s="1">
        <v>1.3</v>
      </c>
      <c r="I129" s="1">
        <v>-0.8</v>
      </c>
      <c r="J129" s="1">
        <v>3.3</v>
      </c>
      <c r="K129" s="1">
        <v>1.1000000000000001</v>
      </c>
      <c r="L129" s="1">
        <v>127</v>
      </c>
    </row>
    <row r="130" spans="7:12" x14ac:dyDescent="0.35">
      <c r="G130" s="2">
        <v>44136</v>
      </c>
      <c r="H130" s="1">
        <v>1.3</v>
      </c>
      <c r="I130" s="1">
        <v>-0.7</v>
      </c>
      <c r="J130" s="1">
        <v>3.3</v>
      </c>
      <c r="K130" s="1">
        <v>1.1000000000000001</v>
      </c>
      <c r="L130" s="1">
        <v>128</v>
      </c>
    </row>
    <row r="131" spans="7:12" x14ac:dyDescent="0.35">
      <c r="G131" s="2">
        <v>44166</v>
      </c>
      <c r="H131" s="1">
        <v>1.2</v>
      </c>
      <c r="I131" s="1">
        <v>-0.8</v>
      </c>
      <c r="J131" s="1">
        <v>2.6</v>
      </c>
      <c r="K131" s="1">
        <v>1</v>
      </c>
      <c r="L131" s="1">
        <v>129</v>
      </c>
    </row>
    <row r="132" spans="7:12" x14ac:dyDescent="0.35">
      <c r="G132" s="35">
        <v>44196</v>
      </c>
      <c r="H132" s="1">
        <v>1.4</v>
      </c>
      <c r="I132" s="1">
        <v>-0.6</v>
      </c>
      <c r="J132" s="1">
        <v>2.9</v>
      </c>
      <c r="K132" s="1">
        <v>1.4</v>
      </c>
      <c r="L132" s="1">
        <v>130</v>
      </c>
    </row>
    <row r="133" spans="7:12" x14ac:dyDescent="0.35">
      <c r="G133" s="2">
        <v>44197</v>
      </c>
      <c r="H133" s="1">
        <v>0.8</v>
      </c>
      <c r="I133" s="1">
        <v>-0.8</v>
      </c>
      <c r="J133" s="1">
        <v>1.7</v>
      </c>
      <c r="K133" s="1">
        <v>1.1000000000000001</v>
      </c>
      <c r="L133" s="1">
        <v>131</v>
      </c>
    </row>
    <row r="134" spans="7:12" x14ac:dyDescent="0.35">
      <c r="G134" s="2">
        <v>44228</v>
      </c>
      <c r="H134" s="1">
        <v>1.2</v>
      </c>
      <c r="I134" s="1">
        <v>0.7</v>
      </c>
      <c r="J134" s="1">
        <v>1.2</v>
      </c>
      <c r="K134" s="1">
        <v>1.4</v>
      </c>
      <c r="L134" s="1">
        <v>132</v>
      </c>
    </row>
    <row r="135" spans="7:12" x14ac:dyDescent="0.35">
      <c r="G135" s="2">
        <v>44256</v>
      </c>
      <c r="H135" s="1">
        <v>2</v>
      </c>
      <c r="I135" s="1">
        <v>3</v>
      </c>
      <c r="J135" s="1">
        <v>2.4</v>
      </c>
      <c r="K135" s="1">
        <v>2</v>
      </c>
      <c r="L135" s="1">
        <v>133</v>
      </c>
    </row>
    <row r="136" spans="7:12" x14ac:dyDescent="0.35">
      <c r="G136" s="2">
        <v>44287</v>
      </c>
      <c r="H136" s="1">
        <v>1.9</v>
      </c>
      <c r="I136" s="1">
        <v>3.5</v>
      </c>
      <c r="J136" s="1">
        <v>1.5</v>
      </c>
      <c r="K136" s="1">
        <v>1.9</v>
      </c>
      <c r="L136" s="1">
        <v>134</v>
      </c>
    </row>
    <row r="137" spans="7:12" x14ac:dyDescent="0.35">
      <c r="G137" s="2">
        <v>44317</v>
      </c>
      <c r="H137" s="1">
        <v>2.8</v>
      </c>
      <c r="I137" s="1">
        <v>5.5</v>
      </c>
      <c r="J137" s="1">
        <v>2.6</v>
      </c>
      <c r="K137" s="1">
        <v>3</v>
      </c>
      <c r="L137" s="1">
        <v>135</v>
      </c>
    </row>
    <row r="138" spans="7:12" x14ac:dyDescent="0.35">
      <c r="G138" s="2">
        <v>44348</v>
      </c>
      <c r="H138" s="1">
        <v>2.8</v>
      </c>
      <c r="I138" s="1">
        <v>4.5</v>
      </c>
      <c r="J138" s="1">
        <v>1.3</v>
      </c>
      <c r="K138" s="1">
        <v>2.8</v>
      </c>
      <c r="L138" s="1">
        <v>136</v>
      </c>
    </row>
    <row r="139" spans="7:12" x14ac:dyDescent="0.35">
      <c r="G139" s="2">
        <v>44378</v>
      </c>
      <c r="H139" s="1">
        <v>2.9</v>
      </c>
      <c r="I139" s="1">
        <v>4.7</v>
      </c>
      <c r="J139" s="1">
        <v>2</v>
      </c>
      <c r="K139" s="1">
        <v>2.8</v>
      </c>
      <c r="L139" s="1">
        <v>137</v>
      </c>
    </row>
    <row r="140" spans="7:12" x14ac:dyDescent="0.35">
      <c r="G140" s="2">
        <v>44409</v>
      </c>
      <c r="H140" s="1">
        <v>3.2</v>
      </c>
      <c r="I140" s="1">
        <v>4.9000000000000004</v>
      </c>
      <c r="J140" s="1">
        <v>2</v>
      </c>
      <c r="K140" s="1">
        <v>3.2</v>
      </c>
      <c r="L140" s="1">
        <v>138</v>
      </c>
    </row>
    <row r="141" spans="7:12" x14ac:dyDescent="0.35">
      <c r="G141" s="2">
        <v>44440</v>
      </c>
      <c r="H141" s="1">
        <v>3.3</v>
      </c>
      <c r="I141" s="1">
        <v>5.3</v>
      </c>
      <c r="J141" s="1">
        <v>2.2999999999999998</v>
      </c>
      <c r="K141" s="1">
        <v>3.3</v>
      </c>
      <c r="L141" s="1">
        <v>139</v>
      </c>
    </row>
    <row r="142" spans="7:12" x14ac:dyDescent="0.35">
      <c r="G142" s="2">
        <v>44470</v>
      </c>
      <c r="H142" s="1">
        <v>3.7</v>
      </c>
      <c r="I142" s="1">
        <v>6.8</v>
      </c>
      <c r="J142" s="1">
        <v>3</v>
      </c>
      <c r="K142" s="1">
        <v>3.8</v>
      </c>
      <c r="L142" s="1">
        <v>140</v>
      </c>
    </row>
    <row r="143" spans="7:12" x14ac:dyDescent="0.35">
      <c r="G143" s="2">
        <v>44501</v>
      </c>
      <c r="H143" s="1">
        <v>4.3</v>
      </c>
      <c r="I143" s="1">
        <v>8.1999999999999993</v>
      </c>
      <c r="J143" s="1">
        <v>3.7</v>
      </c>
      <c r="K143" s="1">
        <v>4.0999999999999996</v>
      </c>
      <c r="L143" s="1">
        <v>141</v>
      </c>
    </row>
    <row r="144" spans="7:12" x14ac:dyDescent="0.35">
      <c r="G144" s="2">
        <v>44531</v>
      </c>
      <c r="H144" s="1">
        <v>4.3</v>
      </c>
      <c r="I144" s="1">
        <v>7.8</v>
      </c>
      <c r="J144" s="1">
        <v>4.3</v>
      </c>
      <c r="K144" s="1">
        <v>3.8</v>
      </c>
      <c r="L144" s="1">
        <v>142</v>
      </c>
    </row>
    <row r="145" spans="7:12" x14ac:dyDescent="0.35">
      <c r="G145" s="35">
        <v>44561</v>
      </c>
      <c r="H145" s="1">
        <v>2.8</v>
      </c>
      <c r="I145" s="1">
        <v>4.5</v>
      </c>
      <c r="J145" s="1">
        <v>2.2999999999999998</v>
      </c>
      <c r="K145" s="1">
        <v>2.8</v>
      </c>
      <c r="L145" s="1">
        <v>143</v>
      </c>
    </row>
    <row r="146" spans="7:12" x14ac:dyDescent="0.35">
      <c r="G146" s="2">
        <v>44562</v>
      </c>
      <c r="H146" s="1">
        <v>5</v>
      </c>
      <c r="I146" s="1">
        <v>7.8</v>
      </c>
      <c r="J146" s="1">
        <v>4.7</v>
      </c>
      <c r="K146" s="1">
        <v>4.5</v>
      </c>
      <c r="L146" s="1">
        <v>144</v>
      </c>
    </row>
    <row r="147" spans="7:12" x14ac:dyDescent="0.35">
      <c r="G147" s="2">
        <v>44593</v>
      </c>
      <c r="H147" s="1">
        <v>5.8</v>
      </c>
      <c r="I147" s="1">
        <v>8.5</v>
      </c>
      <c r="J147" s="1">
        <v>6.6</v>
      </c>
      <c r="K147" s="1">
        <v>5.5</v>
      </c>
      <c r="L147" s="1">
        <v>145</v>
      </c>
    </row>
    <row r="148" spans="7:12" x14ac:dyDescent="0.35">
      <c r="G148" s="2">
        <v>44621</v>
      </c>
      <c r="H148" s="1">
        <v>6.8</v>
      </c>
      <c r="I148" s="1">
        <v>11.9</v>
      </c>
      <c r="J148" s="1">
        <v>6.6</v>
      </c>
      <c r="K148" s="1">
        <v>6.6</v>
      </c>
      <c r="L148" s="1">
        <v>146</v>
      </c>
    </row>
    <row r="149" spans="7:12" x14ac:dyDescent="0.35">
      <c r="G149" s="2">
        <v>44652</v>
      </c>
      <c r="H149" s="1">
        <v>7.2</v>
      </c>
      <c r="I149" s="1">
        <v>12.9</v>
      </c>
      <c r="J149" s="1">
        <v>7.8</v>
      </c>
      <c r="K149" s="1">
        <v>7.1</v>
      </c>
      <c r="L149" s="1">
        <v>147</v>
      </c>
    </row>
    <row r="150" spans="7:12" x14ac:dyDescent="0.35">
      <c r="G150" s="2">
        <v>44682</v>
      </c>
      <c r="H150" s="1">
        <v>7.7</v>
      </c>
      <c r="I150" s="1">
        <v>13.9</v>
      </c>
      <c r="J150" s="1">
        <v>8.8000000000000007</v>
      </c>
      <c r="K150" s="1">
        <v>7.7</v>
      </c>
      <c r="L150" s="1">
        <v>148</v>
      </c>
    </row>
    <row r="151" spans="7:12" x14ac:dyDescent="0.35">
      <c r="G151" s="2">
        <v>44713</v>
      </c>
      <c r="H151" s="1">
        <v>8.6999999999999993</v>
      </c>
      <c r="I151" s="1">
        <v>17</v>
      </c>
      <c r="J151" s="1">
        <v>10.8</v>
      </c>
      <c r="K151" s="1">
        <v>8.6999999999999993</v>
      </c>
      <c r="L151" s="1">
        <v>149</v>
      </c>
    </row>
    <row r="152" spans="7:12" x14ac:dyDescent="0.35">
      <c r="G152" s="2">
        <v>44743</v>
      </c>
      <c r="H152" s="1">
        <v>9.4</v>
      </c>
      <c r="I152" s="1">
        <v>17.399999999999999</v>
      </c>
      <c r="J152" s="1">
        <v>10.9</v>
      </c>
      <c r="K152" s="1">
        <v>9.4</v>
      </c>
      <c r="L152" s="1">
        <v>150</v>
      </c>
    </row>
    <row r="153" spans="7:12" x14ac:dyDescent="0.35">
      <c r="G153" s="2">
        <v>44774</v>
      </c>
      <c r="H153" s="1">
        <v>9.3000000000000007</v>
      </c>
      <c r="I153" s="1">
        <v>15.3</v>
      </c>
      <c r="J153" s="1">
        <v>11.3</v>
      </c>
      <c r="K153" s="1">
        <v>9.3000000000000007</v>
      </c>
      <c r="L153" s="1">
        <v>151</v>
      </c>
    </row>
    <row r="154" spans="7:12" x14ac:dyDescent="0.35">
      <c r="G154" s="2">
        <v>44805</v>
      </c>
      <c r="H154" s="1">
        <v>10.6</v>
      </c>
      <c r="I154" s="1">
        <v>15.7</v>
      </c>
      <c r="J154" s="1">
        <v>11.9</v>
      </c>
      <c r="K154" s="1">
        <v>11</v>
      </c>
      <c r="L154" s="1">
        <v>152</v>
      </c>
    </row>
    <row r="155" spans="7:12" x14ac:dyDescent="0.35">
      <c r="G155" s="2">
        <v>44835</v>
      </c>
      <c r="H155" s="1">
        <v>11</v>
      </c>
      <c r="I155" s="1">
        <v>15.4</v>
      </c>
      <c r="J155" s="1">
        <v>12.5</v>
      </c>
      <c r="K155" s="1">
        <v>11.6</v>
      </c>
      <c r="L155" s="1">
        <v>153</v>
      </c>
    </row>
    <row r="156" spans="7:12" x14ac:dyDescent="0.35">
      <c r="G156" s="2">
        <v>44866</v>
      </c>
      <c r="H156" s="1">
        <v>10.6</v>
      </c>
      <c r="I156" s="1">
        <v>14.5</v>
      </c>
      <c r="J156" s="1">
        <v>14.1</v>
      </c>
      <c r="K156" s="1">
        <v>11.2</v>
      </c>
      <c r="L156" s="1">
        <v>154</v>
      </c>
    </row>
    <row r="157" spans="7:12" x14ac:dyDescent="0.35">
      <c r="G157" s="2">
        <v>44896</v>
      </c>
      <c r="H157" s="1">
        <v>10.199999999999999</v>
      </c>
      <c r="I157" s="1">
        <v>13.1</v>
      </c>
      <c r="J157" s="1">
        <v>15.3</v>
      </c>
      <c r="K157" s="1">
        <v>10.5</v>
      </c>
      <c r="L157" s="1">
        <v>155</v>
      </c>
    </row>
    <row r="158" spans="7:12" x14ac:dyDescent="0.35">
      <c r="G158" s="35">
        <v>44926</v>
      </c>
      <c r="H158" s="1">
        <v>8.6</v>
      </c>
      <c r="I158" s="1">
        <v>13.7</v>
      </c>
      <c r="J158" s="1">
        <v>10.199999999999999</v>
      </c>
      <c r="K158" s="1">
        <v>8.6</v>
      </c>
      <c r="L158" s="1">
        <v>156</v>
      </c>
    </row>
    <row r="159" spans="7:12" x14ac:dyDescent="0.35">
      <c r="G159" s="2">
        <v>44927</v>
      </c>
      <c r="H159" s="1">
        <v>11.2</v>
      </c>
      <c r="I159" s="1">
        <v>14.2</v>
      </c>
      <c r="J159" s="1">
        <v>16</v>
      </c>
      <c r="K159" s="1">
        <v>11.6</v>
      </c>
      <c r="L159" s="1">
        <v>157</v>
      </c>
    </row>
    <row r="160" spans="7:12" x14ac:dyDescent="0.35">
      <c r="G160" s="2">
        <v>44958</v>
      </c>
      <c r="H160" s="1">
        <v>10.9</v>
      </c>
      <c r="I160" s="1">
        <v>13.1</v>
      </c>
      <c r="J160" s="1">
        <v>15.1</v>
      </c>
      <c r="K160" s="1">
        <v>11</v>
      </c>
      <c r="L160" s="1">
        <v>158</v>
      </c>
    </row>
    <row r="161" spans="7:12" x14ac:dyDescent="0.35">
      <c r="G161" s="2">
        <v>44986</v>
      </c>
      <c r="H161" s="1">
        <v>9.1999999999999993</v>
      </c>
      <c r="I161" s="1">
        <v>8.3000000000000007</v>
      </c>
      <c r="J161" s="1">
        <v>13.7</v>
      </c>
      <c r="K161" s="1">
        <v>9.1999999999999993</v>
      </c>
      <c r="L161" s="1">
        <v>159</v>
      </c>
    </row>
    <row r="162" spans="7:12" x14ac:dyDescent="0.35">
      <c r="G162" s="2">
        <v>45017</v>
      </c>
      <c r="H162" s="1">
        <v>9.6</v>
      </c>
      <c r="I162" s="1">
        <v>8</v>
      </c>
      <c r="J162" s="1">
        <v>13.8</v>
      </c>
      <c r="K162" s="1">
        <v>9.4</v>
      </c>
      <c r="L162" s="1">
        <v>160</v>
      </c>
    </row>
    <row r="163" spans="7:12" x14ac:dyDescent="0.35">
      <c r="G163" s="2">
        <v>45047</v>
      </c>
      <c r="H163" s="1">
        <v>8.9</v>
      </c>
      <c r="I163" s="1">
        <v>6</v>
      </c>
      <c r="J163" s="1">
        <v>12.4</v>
      </c>
      <c r="K163" s="1">
        <v>8.6999999999999993</v>
      </c>
      <c r="L163" s="1">
        <v>161</v>
      </c>
    </row>
    <row r="164" spans="7:12" x14ac:dyDescent="0.35">
      <c r="G164" s="2">
        <v>45078</v>
      </c>
      <c r="H164" s="1">
        <v>8</v>
      </c>
      <c r="I164" s="1">
        <v>3.4</v>
      </c>
      <c r="J164" s="1">
        <v>10.3</v>
      </c>
      <c r="K164" s="1">
        <v>7.8</v>
      </c>
      <c r="L164" s="1">
        <v>162</v>
      </c>
    </row>
    <row r="165" spans="7:12" x14ac:dyDescent="0.35">
      <c r="G165" s="2">
        <v>45108</v>
      </c>
      <c r="H165" s="1">
        <v>7</v>
      </c>
      <c r="I165" s="1">
        <v>3</v>
      </c>
      <c r="J165" s="1">
        <v>9.9</v>
      </c>
      <c r="K165" s="1">
        <v>7</v>
      </c>
      <c r="L165" s="1">
        <v>163</v>
      </c>
    </row>
    <row r="166" spans="7:12" x14ac:dyDescent="0.35">
      <c r="G166" s="2">
        <v>45139</v>
      </c>
      <c r="H166" s="1">
        <v>7.4</v>
      </c>
      <c r="I166" s="1">
        <v>6</v>
      </c>
      <c r="J166" s="1">
        <v>9.5</v>
      </c>
      <c r="K166" s="1">
        <v>7.5</v>
      </c>
      <c r="L166" s="1">
        <v>164</v>
      </c>
    </row>
    <row r="167" spans="7:12" x14ac:dyDescent="0.35">
      <c r="G167" s="2">
        <v>45170</v>
      </c>
      <c r="H167" s="1">
        <v>6</v>
      </c>
      <c r="I167" s="1">
        <v>6.3</v>
      </c>
      <c r="J167" s="1">
        <v>9.1999999999999993</v>
      </c>
      <c r="K167" s="1">
        <v>5.8</v>
      </c>
      <c r="L167" s="1">
        <v>165</v>
      </c>
    </row>
    <row r="168" spans="7:12" x14ac:dyDescent="0.35">
      <c r="G168" s="2">
        <v>45200</v>
      </c>
      <c r="H168" s="1">
        <v>5.4</v>
      </c>
      <c r="I168" s="1">
        <v>4.7</v>
      </c>
      <c r="J168" s="1">
        <v>8.3000000000000007</v>
      </c>
      <c r="K168" s="1">
        <v>4.9000000000000004</v>
      </c>
      <c r="L168" s="1">
        <v>166</v>
      </c>
    </row>
    <row r="169" spans="7:12" x14ac:dyDescent="0.35">
      <c r="G169" s="2">
        <v>45231</v>
      </c>
      <c r="H169" s="1">
        <v>5.3</v>
      </c>
      <c r="I169" s="1">
        <v>4.5</v>
      </c>
      <c r="J169" s="1">
        <v>7.4</v>
      </c>
      <c r="K169" s="1">
        <v>4.9000000000000004</v>
      </c>
      <c r="L169" s="1">
        <v>167</v>
      </c>
    </row>
    <row r="170" spans="7:12" x14ac:dyDescent="0.35">
      <c r="G170" s="2">
        <v>45261</v>
      </c>
      <c r="H170" s="1">
        <v>5.6</v>
      </c>
      <c r="I170" s="1">
        <v>5.8</v>
      </c>
      <c r="J170" s="1">
        <v>7.2</v>
      </c>
      <c r="K170" s="1">
        <v>5.7</v>
      </c>
      <c r="L170" s="1">
        <v>168</v>
      </c>
    </row>
    <row r="171" spans="7:12" x14ac:dyDescent="0.35">
      <c r="G171" s="35">
        <v>45291</v>
      </c>
      <c r="H171" s="1">
        <v>7.8</v>
      </c>
      <c r="I171" s="1">
        <v>6.8</v>
      </c>
      <c r="J171" s="1">
        <v>11</v>
      </c>
      <c r="K171" s="1">
        <v>7.7</v>
      </c>
      <c r="L171" s="1">
        <v>169</v>
      </c>
    </row>
    <row r="172" spans="7:12" x14ac:dyDescent="0.35">
      <c r="G172" s="2">
        <v>45292</v>
      </c>
      <c r="H172" s="1">
        <v>4.5999999999999996</v>
      </c>
      <c r="I172" s="1">
        <v>5</v>
      </c>
      <c r="J172" s="1">
        <v>6.5</v>
      </c>
      <c r="K172" s="1">
        <v>4.3</v>
      </c>
      <c r="L172" s="1">
        <v>170</v>
      </c>
    </row>
    <row r="173" spans="7:12" x14ac:dyDescent="0.35">
      <c r="G173" s="2">
        <v>45323</v>
      </c>
      <c r="H173" s="1">
        <v>4.0999999999999996</v>
      </c>
      <c r="I173" s="1">
        <v>4.9000000000000004</v>
      </c>
      <c r="J173" s="1">
        <v>5.4</v>
      </c>
      <c r="K173" s="1">
        <v>4</v>
      </c>
      <c r="L173" s="1">
        <v>171</v>
      </c>
    </row>
    <row r="174" spans="7:12" x14ac:dyDescent="0.35">
      <c r="G174" s="2">
        <v>45352</v>
      </c>
      <c r="H174" s="1">
        <v>4.0999999999999996</v>
      </c>
      <c r="I174" s="1">
        <v>5</v>
      </c>
      <c r="J174" s="1">
        <v>4.9000000000000004</v>
      </c>
      <c r="K174" s="1">
        <v>4.0999999999999996</v>
      </c>
      <c r="L174" s="1">
        <v>172</v>
      </c>
    </row>
    <row r="175" spans="7:12" x14ac:dyDescent="0.35">
      <c r="G175" s="2">
        <v>45383</v>
      </c>
      <c r="H175" s="1">
        <v>3.5</v>
      </c>
      <c r="I175" s="1">
        <v>4.9000000000000004</v>
      </c>
      <c r="J175" s="1">
        <v>4.3</v>
      </c>
      <c r="K175" s="1">
        <v>3.4</v>
      </c>
      <c r="L175" s="1">
        <v>173</v>
      </c>
    </row>
    <row r="176" spans="7:12" x14ac:dyDescent="0.35">
      <c r="G176" s="2">
        <v>45413</v>
      </c>
      <c r="H176" s="1">
        <v>3.3</v>
      </c>
      <c r="I176" s="1">
        <v>4.8</v>
      </c>
      <c r="J176" s="1">
        <v>4.3</v>
      </c>
      <c r="K176" s="1">
        <v>3.3</v>
      </c>
      <c r="L176" s="1">
        <v>174</v>
      </c>
    </row>
    <row r="177" spans="7:12" x14ac:dyDescent="0.35">
      <c r="G177" s="2">
        <v>45444</v>
      </c>
      <c r="H177" s="1">
        <v>3</v>
      </c>
      <c r="I177" s="1">
        <v>4</v>
      </c>
      <c r="J177" s="1">
        <v>3.9</v>
      </c>
      <c r="K177" s="1">
        <v>3.1</v>
      </c>
      <c r="L177" s="1">
        <v>175</v>
      </c>
    </row>
    <row r="178" spans="7:12" x14ac:dyDescent="0.35">
      <c r="G178" s="2">
        <v>45474</v>
      </c>
      <c r="H178" s="1">
        <v>2.9</v>
      </c>
      <c r="I178" s="1">
        <v>3.8</v>
      </c>
      <c r="J178" s="1">
        <v>4.0999999999999996</v>
      </c>
      <c r="K178" s="1">
        <v>2.9</v>
      </c>
      <c r="L178" s="1">
        <v>176</v>
      </c>
    </row>
    <row r="179" spans="7:12" x14ac:dyDescent="0.35">
      <c r="G179" s="2">
        <v>45505</v>
      </c>
      <c r="H179" s="1">
        <v>2.2999999999999998</v>
      </c>
      <c r="I179" s="1">
        <v>1.9</v>
      </c>
      <c r="J179" s="1">
        <v>4.2</v>
      </c>
      <c r="K179" s="1">
        <v>2.4</v>
      </c>
      <c r="L179" s="1">
        <v>177</v>
      </c>
    </row>
    <row r="180" spans="7:12" x14ac:dyDescent="0.35">
      <c r="G180" s="2">
        <v>45536</v>
      </c>
      <c r="H180" s="1">
        <v>1.8</v>
      </c>
      <c r="I180" s="1">
        <v>0.9</v>
      </c>
      <c r="J180" s="1">
        <v>4</v>
      </c>
      <c r="K180" s="1">
        <v>1.8</v>
      </c>
      <c r="L180" s="1">
        <v>178</v>
      </c>
    </row>
    <row r="181" spans="7:12" x14ac:dyDescent="0.35">
      <c r="G181" s="2">
        <v>45566</v>
      </c>
      <c r="H181" s="1">
        <v>1.8</v>
      </c>
      <c r="I181" s="1">
        <v>1.6</v>
      </c>
      <c r="J181" s="1">
        <v>5.3</v>
      </c>
      <c r="K181" s="1">
        <v>1.8</v>
      </c>
      <c r="L181" s="1">
        <v>179</v>
      </c>
    </row>
    <row r="182" spans="7:12" x14ac:dyDescent="0.35">
      <c r="G182" s="2">
        <v>45597</v>
      </c>
      <c r="H182" s="1">
        <v>1.9</v>
      </c>
      <c r="I182" s="1">
        <v>1.9</v>
      </c>
      <c r="J182" s="1">
        <v>4.2</v>
      </c>
      <c r="K182" s="1">
        <v>1.9</v>
      </c>
      <c r="L182" s="1">
        <v>180</v>
      </c>
    </row>
    <row r="183" spans="7:12" x14ac:dyDescent="0.35">
      <c r="G183" s="2">
        <v>45627</v>
      </c>
      <c r="H183" s="1">
        <v>2</v>
      </c>
      <c r="I183" s="1">
        <v>2.4</v>
      </c>
      <c r="J183" s="1">
        <v>3.1</v>
      </c>
      <c r="K183" s="1">
        <v>2.1</v>
      </c>
      <c r="L183" s="1">
        <v>181</v>
      </c>
    </row>
    <row r="184" spans="7:12" x14ac:dyDescent="0.35">
      <c r="G184" s="35">
        <v>45657</v>
      </c>
      <c r="H184" s="1">
        <v>2.9</v>
      </c>
      <c r="I184" s="1">
        <v>3.4</v>
      </c>
      <c r="J184" s="1">
        <v>4.5</v>
      </c>
      <c r="K184" s="1">
        <v>2.9</v>
      </c>
      <c r="L184" s="1">
        <v>182</v>
      </c>
    </row>
    <row r="185" spans="7:12" x14ac:dyDescent="0.35">
      <c r="G185" s="2">
        <v>45658</v>
      </c>
      <c r="H185" s="1">
        <v>3.2</v>
      </c>
      <c r="I185" s="1">
        <v>3</v>
      </c>
      <c r="J185" s="1">
        <v>3.7</v>
      </c>
      <c r="K185" s="1">
        <v>3.4</v>
      </c>
      <c r="L185" s="1">
        <v>183</v>
      </c>
    </row>
    <row r="186" spans="7:12" x14ac:dyDescent="0.35">
      <c r="G186" s="2">
        <v>45689</v>
      </c>
      <c r="H186" s="1">
        <v>3.2</v>
      </c>
      <c r="I186" s="1">
        <v>2.6</v>
      </c>
      <c r="J186" s="1">
        <v>3.9</v>
      </c>
      <c r="K186" s="1">
        <v>3.4</v>
      </c>
      <c r="L186" s="1">
        <v>184</v>
      </c>
    </row>
    <row r="187" spans="7:12" x14ac:dyDescent="0.35">
      <c r="G187" s="2">
        <v>45717</v>
      </c>
      <c r="H187" s="1">
        <v>3</v>
      </c>
      <c r="I187" s="1">
        <v>2.2000000000000002</v>
      </c>
      <c r="J187" s="1">
        <v>4.5999999999999996</v>
      </c>
      <c r="K187" s="1">
        <v>3.1</v>
      </c>
      <c r="L187" s="1">
        <v>185</v>
      </c>
    </row>
    <row r="188" spans="7:12" x14ac:dyDescent="0.35">
      <c r="G188" s="2">
        <v>45748</v>
      </c>
      <c r="H188" s="1">
        <v>3.1</v>
      </c>
      <c r="I188" s="1">
        <v>1.7</v>
      </c>
      <c r="J188" s="1">
        <v>4.5999999999999996</v>
      </c>
      <c r="K188" s="1">
        <v>3.3</v>
      </c>
      <c r="L188" s="1">
        <v>186</v>
      </c>
    </row>
    <row r="189" spans="7:12" x14ac:dyDescent="0.35">
      <c r="G189" s="2">
        <v>45778</v>
      </c>
      <c r="H189" s="1">
        <v>2.9</v>
      </c>
      <c r="I189" s="1">
        <v>1.8</v>
      </c>
      <c r="J189" s="1">
        <v>4.5</v>
      </c>
      <c r="K189" s="1">
        <v>3</v>
      </c>
      <c r="L189" s="1">
        <v>187</v>
      </c>
    </row>
    <row r="190" spans="7:12" x14ac:dyDescent="0.35">
      <c r="G190" s="2">
        <v>45809</v>
      </c>
      <c r="H190" s="1">
        <v>3.3</v>
      </c>
      <c r="I190" s="1">
        <v>3.2</v>
      </c>
      <c r="J190" s="1">
        <v>5.6</v>
      </c>
      <c r="K190" s="1">
        <v>3.2</v>
      </c>
      <c r="L190" s="1">
        <v>188</v>
      </c>
    </row>
    <row r="191" spans="7:12" x14ac:dyDescent="0.35">
      <c r="G191" s="2">
        <v>45839</v>
      </c>
      <c r="H191" s="1">
        <v>3.6</v>
      </c>
      <c r="I191" s="1">
        <v>3.1</v>
      </c>
      <c r="J191" s="1">
        <v>5.0999999999999996</v>
      </c>
      <c r="K191" s="1">
        <v>3.7</v>
      </c>
      <c r="L191" s="1">
        <v>189</v>
      </c>
    </row>
    <row r="192" spans="7:12" x14ac:dyDescent="0.35">
      <c r="G192" s="2">
        <v>45870</v>
      </c>
      <c r="H192" s="1">
        <v>4.0999999999999996</v>
      </c>
      <c r="I192" s="1">
        <v>3.4</v>
      </c>
      <c r="J192" s="1">
        <v>4.7</v>
      </c>
      <c r="K192" s="1">
        <v>4.0999999999999996</v>
      </c>
      <c r="L192" s="1">
        <v>190</v>
      </c>
    </row>
    <row r="193" spans="7:12" x14ac:dyDescent="0.35">
      <c r="G193" s="2">
        <v>45901</v>
      </c>
      <c r="H193" s="1">
        <v>4</v>
      </c>
      <c r="I193" s="1">
        <v>3.4</v>
      </c>
      <c r="J193" s="1">
        <v>3.8</v>
      </c>
      <c r="K193" s="1">
        <v>3.9</v>
      </c>
      <c r="L193" s="1">
        <v>191</v>
      </c>
    </row>
    <row r="194" spans="7:12" x14ac:dyDescent="0.35">
      <c r="G194" s="2">
        <v>45931</v>
      </c>
      <c r="H194" s="1">
        <v>4</v>
      </c>
      <c r="I194" s="1">
        <v>3</v>
      </c>
      <c r="J194" s="1">
        <v>2.2999999999999998</v>
      </c>
      <c r="K194" s="1">
        <v>4</v>
      </c>
      <c r="L194" s="1">
        <v>192</v>
      </c>
    </row>
    <row r="195" spans="7:12" x14ac:dyDescent="0.35">
      <c r="G195" s="2">
        <v>45962</v>
      </c>
      <c r="H195" s="1">
        <v>4</v>
      </c>
      <c r="I195" s="1">
        <v>3.1</v>
      </c>
      <c r="J195" s="1">
        <v>2</v>
      </c>
      <c r="K195" s="1">
        <v>4</v>
      </c>
      <c r="L195" s="1">
        <v>193</v>
      </c>
    </row>
    <row r="196" spans="7:12" x14ac:dyDescent="0.35">
      <c r="G196" s="2">
        <v>45992</v>
      </c>
      <c r="H196" s="1">
        <v>3.8</v>
      </c>
      <c r="I196" s="1">
        <v>2.2000000000000002</v>
      </c>
      <c r="J196" s="1">
        <v>1.1000000000000001</v>
      </c>
      <c r="K196" s="1">
        <v>3.8</v>
      </c>
      <c r="L196" s="1">
        <v>194</v>
      </c>
    </row>
    <row r="197" spans="7:12" x14ac:dyDescent="0.35">
      <c r="G197" s="35">
        <v>46022</v>
      </c>
      <c r="H197" s="1">
        <v>3.6</v>
      </c>
      <c r="I197" s="1">
        <v>2.7</v>
      </c>
      <c r="J197" s="1">
        <v>3.8</v>
      </c>
      <c r="K197" s="1">
        <v>3.6</v>
      </c>
      <c r="L197" s="1">
        <v>195</v>
      </c>
    </row>
    <row r="198" spans="7:12" x14ac:dyDescent="0.35">
      <c r="G198" s="2">
        <v>46023</v>
      </c>
      <c r="H198" s="1">
        <v>2</v>
      </c>
      <c r="I198" s="1">
        <v>0.9</v>
      </c>
      <c r="J198" s="1">
        <v>0.4</v>
      </c>
      <c r="K198" s="1">
        <v>2</v>
      </c>
      <c r="L198" s="1">
        <v>196</v>
      </c>
    </row>
    <row r="199" spans="7:12" x14ac:dyDescent="0.35">
      <c r="G199" s="2">
        <v>46054</v>
      </c>
      <c r="H199" s="1">
        <v>2.2000000000000002</v>
      </c>
      <c r="I199" s="1">
        <v>1.2</v>
      </c>
      <c r="J199" s="1">
        <v>0.6</v>
      </c>
      <c r="K199" s="1">
        <v>2.2999999999999998</v>
      </c>
      <c r="L199" s="1">
        <v>197</v>
      </c>
    </row>
    <row r="200" spans="7:12" x14ac:dyDescent="0.35">
      <c r="G200" s="2">
        <v>46082</v>
      </c>
      <c r="H200" s="1">
        <v>3.2</v>
      </c>
      <c r="I200" s="1">
        <v>4.5</v>
      </c>
      <c r="J200" s="1">
        <v>0.4</v>
      </c>
      <c r="K200" s="1">
        <v>3.2</v>
      </c>
      <c r="L200" s="1">
        <v>198</v>
      </c>
    </row>
    <row r="201" spans="7:12" x14ac:dyDescent="0.35">
      <c r="G201" s="2">
        <v>46113</v>
      </c>
      <c r="H201" s="1">
        <v>3.4</v>
      </c>
      <c r="I201" s="1">
        <v>5.8</v>
      </c>
      <c r="J201" s="1">
        <v>0.8</v>
      </c>
      <c r="K201" s="1">
        <v>3.4</v>
      </c>
      <c r="L201" s="1">
        <v>199</v>
      </c>
    </row>
    <row r="202" spans="7:12" x14ac:dyDescent="0.35">
      <c r="G202" s="2">
        <v>46143</v>
      </c>
      <c r="H202" s="1">
        <v>3.7</v>
      </c>
      <c r="I202" s="1">
        <v>5.8</v>
      </c>
      <c r="J202" s="1">
        <v>0.5</v>
      </c>
      <c r="K202" s="1">
        <v>3.7</v>
      </c>
      <c r="L202" s="1">
        <v>200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24"/>
  <sheetViews>
    <sheetView workbookViewId="0">
      <selection activeCell="H31" sqref="H31"/>
    </sheetView>
  </sheetViews>
  <sheetFormatPr baseColWidth="10" defaultRowHeight="14.25" x14ac:dyDescent="0.2"/>
  <sheetData>
    <row r="1" spans="1:18" ht="16.5" x14ac:dyDescent="0.35">
      <c r="A1" s="1"/>
      <c r="B1" s="1" t="s">
        <v>24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</row>
    <row r="2" spans="1:18" ht="16.5" x14ac:dyDescent="0.35">
      <c r="A2" s="1"/>
      <c r="B2" s="1"/>
      <c r="C2" s="1" t="str">
        <f>LEFT(C3,2)</f>
        <v>01</v>
      </c>
      <c r="D2" s="1" t="str">
        <f t="shared" ref="D2:O2" si="0">LEFT(D3,2)</f>
        <v>02</v>
      </c>
      <c r="E2" s="1" t="str">
        <f t="shared" si="0"/>
        <v>03</v>
      </c>
      <c r="F2" s="1" t="str">
        <f t="shared" si="0"/>
        <v>04</v>
      </c>
      <c r="G2" s="1" t="str">
        <f t="shared" si="0"/>
        <v>05</v>
      </c>
      <c r="H2" s="1" t="str">
        <f t="shared" si="0"/>
        <v>06</v>
      </c>
      <c r="I2" s="1" t="str">
        <f t="shared" si="0"/>
        <v>07</v>
      </c>
      <c r="J2" s="1" t="str">
        <f t="shared" si="0"/>
        <v>08</v>
      </c>
      <c r="K2" s="1" t="str">
        <f t="shared" si="0"/>
        <v>09</v>
      </c>
      <c r="L2" s="1" t="str">
        <f t="shared" si="0"/>
        <v>10</v>
      </c>
      <c r="M2" s="1" t="str">
        <f t="shared" si="0"/>
        <v>11</v>
      </c>
      <c r="N2" s="1" t="str">
        <f t="shared" si="0"/>
        <v>12</v>
      </c>
      <c r="O2" s="1" t="str">
        <f t="shared" si="0"/>
        <v>13</v>
      </c>
      <c r="P2" s="1" t="s">
        <v>79</v>
      </c>
    </row>
    <row r="3" spans="1:18" ht="16.5" x14ac:dyDescent="0.35">
      <c r="A3" s="4" t="s">
        <v>74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148</v>
      </c>
      <c r="O3" s="1" t="s">
        <v>149</v>
      </c>
      <c r="P3" t="s">
        <v>12</v>
      </c>
      <c r="Q3" s="27" t="s">
        <v>75</v>
      </c>
      <c r="R3" s="1" t="s">
        <v>129</v>
      </c>
    </row>
    <row r="4" spans="1:18" x14ac:dyDescent="0.2">
      <c r="A4">
        <f>VLOOKUP(Zeitraum,Matrix_COICOP,16,FALSE)</f>
        <v>201</v>
      </c>
      <c r="B4" s="25">
        <f>Zeitraum</f>
        <v>46143</v>
      </c>
      <c r="C4" s="26">
        <f t="shared" ref="C4:P4" si="1">INDEX(Matrix_COICOP,$A4,C1)</f>
        <v>2.2000000000000002</v>
      </c>
      <c r="D4" s="26">
        <f t="shared" si="1"/>
        <v>2</v>
      </c>
      <c r="E4" s="26">
        <f t="shared" si="1"/>
        <v>1</v>
      </c>
      <c r="F4" s="26">
        <f t="shared" si="1"/>
        <v>3.3</v>
      </c>
      <c r="G4" s="26">
        <f t="shared" si="1"/>
        <v>0.4</v>
      </c>
      <c r="H4" s="26">
        <f t="shared" si="1"/>
        <v>4.5</v>
      </c>
      <c r="I4" s="26">
        <f t="shared" si="1"/>
        <v>8.8000000000000007</v>
      </c>
      <c r="J4" s="26">
        <f t="shared" si="1"/>
        <v>-1</v>
      </c>
      <c r="K4" s="26">
        <f t="shared" si="1"/>
        <v>1.1000000000000001</v>
      </c>
      <c r="L4" s="26">
        <f t="shared" si="1"/>
        <v>5.4</v>
      </c>
      <c r="M4" s="26">
        <f t="shared" si="1"/>
        <v>4.7</v>
      </c>
      <c r="N4" s="26">
        <f t="shared" si="1"/>
        <v>4.2</v>
      </c>
      <c r="O4" s="26">
        <f t="shared" si="1"/>
        <v>4.7</v>
      </c>
      <c r="P4" s="26">
        <f t="shared" si="1"/>
        <v>3.7</v>
      </c>
      <c r="Q4" s="27" t="s">
        <v>85</v>
      </c>
      <c r="R4" s="27" t="s">
        <v>81</v>
      </c>
    </row>
    <row r="5" spans="1:18" x14ac:dyDescent="0.2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Q5" s="27"/>
      <c r="R5" s="27"/>
    </row>
    <row r="6" spans="1:18" x14ac:dyDescent="0.2">
      <c r="B6" s="25">
        <f>IF(DAY($B$4)=31,B4,0)</f>
        <v>0</v>
      </c>
      <c r="C6">
        <f>IF(DAY($B$4)=31,C4,0)</f>
        <v>0</v>
      </c>
      <c r="D6">
        <f t="shared" ref="D6:O6" si="2">IF(DAY($B$4)=31,D4,0)</f>
        <v>0</v>
      </c>
      <c r="E6">
        <f t="shared" si="2"/>
        <v>0</v>
      </c>
      <c r="F6">
        <f t="shared" si="2"/>
        <v>0</v>
      </c>
      <c r="G6">
        <f t="shared" si="2"/>
        <v>0</v>
      </c>
      <c r="H6">
        <f t="shared" si="2"/>
        <v>0</v>
      </c>
      <c r="I6">
        <f t="shared" si="2"/>
        <v>0</v>
      </c>
      <c r="J6">
        <f t="shared" si="2"/>
        <v>0</v>
      </c>
      <c r="K6">
        <f t="shared" si="2"/>
        <v>0</v>
      </c>
      <c r="L6">
        <f t="shared" si="2"/>
        <v>0</v>
      </c>
      <c r="M6">
        <f t="shared" si="2"/>
        <v>0</v>
      </c>
      <c r="N6">
        <f t="shared" si="2"/>
        <v>0</v>
      </c>
      <c r="O6">
        <f t="shared" si="2"/>
        <v>0</v>
      </c>
      <c r="P6">
        <f t="shared" ref="P6" si="3">IF(DAY($B$4)=31,P4,0)</f>
        <v>0</v>
      </c>
    </row>
    <row r="7" spans="1:18" x14ac:dyDescent="0.2">
      <c r="B7" s="25">
        <f>IF(DAY($B$4)=1,B4,0)</f>
        <v>46143</v>
      </c>
      <c r="C7">
        <f>IF(DAY($B$4)=1,C4,0)</f>
        <v>2.2000000000000002</v>
      </c>
      <c r="D7">
        <f t="shared" ref="D7:O7" si="4">IF(DAY($B$4)=1,D4,0)</f>
        <v>2</v>
      </c>
      <c r="E7">
        <f t="shared" si="4"/>
        <v>1</v>
      </c>
      <c r="F7">
        <f t="shared" si="4"/>
        <v>3.3</v>
      </c>
      <c r="G7">
        <f t="shared" si="4"/>
        <v>0.4</v>
      </c>
      <c r="H7">
        <f t="shared" si="4"/>
        <v>4.5</v>
      </c>
      <c r="I7">
        <f t="shared" si="4"/>
        <v>8.8000000000000007</v>
      </c>
      <c r="J7">
        <f t="shared" si="4"/>
        <v>-1</v>
      </c>
      <c r="K7">
        <f t="shared" si="4"/>
        <v>1.1000000000000001</v>
      </c>
      <c r="L7">
        <f t="shared" si="4"/>
        <v>5.4</v>
      </c>
      <c r="M7">
        <f t="shared" si="4"/>
        <v>4.7</v>
      </c>
      <c r="N7">
        <f t="shared" si="4"/>
        <v>4.2</v>
      </c>
      <c r="O7">
        <f t="shared" si="4"/>
        <v>4.7</v>
      </c>
      <c r="P7">
        <f t="shared" ref="P7" si="5">IF(DAY($B$4)=1,P4,0)</f>
        <v>3.7</v>
      </c>
    </row>
    <row r="9" spans="1:18" x14ac:dyDescent="0.2">
      <c r="A9" s="27" t="s">
        <v>77</v>
      </c>
      <c r="B9">
        <f>IF(AND(MAX(C4:O4)&gt;MIN(C4:O4)*-1,MIN(C4:O4)&lt;0),MAX(C4:O4),IF(AND(MAX(C4:O4)&lt;MIN(C4:O4)*-1,MAX(C4:O4)&gt;0),MIN(C4:O4),0))</f>
        <v>8.8000000000000007</v>
      </c>
    </row>
    <row r="10" spans="1:18" x14ac:dyDescent="0.2">
      <c r="A10" s="27" t="s">
        <v>78</v>
      </c>
      <c r="B10" s="26">
        <f>B9*-1</f>
        <v>-8.8000000000000007</v>
      </c>
    </row>
    <row r="11" spans="1:18" x14ac:dyDescent="0.2">
      <c r="D11" t="s">
        <v>84</v>
      </c>
      <c r="G11" s="27" t="s">
        <v>82</v>
      </c>
      <c r="H11" s="27" t="s">
        <v>83</v>
      </c>
    </row>
    <row r="12" spans="1:18" x14ac:dyDescent="0.2">
      <c r="A12" t="str">
        <f>C2</f>
        <v>01</v>
      </c>
      <c r="B12" t="str">
        <f>C3</f>
        <v>01 NAHRUNGSMITTEL UND ALKOHOLFREIE GETRÄNKE</v>
      </c>
      <c r="C12" s="26">
        <f>C4</f>
        <v>2.2000000000000002</v>
      </c>
      <c r="D12">
        <f>C12-ROW()/1000000</f>
        <v>2.1999880000000003</v>
      </c>
      <c r="E12" t="str">
        <f>INDEX($A$12:$A$65536,MATCH(LARGE($D$12:$D$65536,ROW(A1)),$D$12:$D$65536,0))</f>
        <v>07</v>
      </c>
      <c r="F12" t="str">
        <f>INDEX($B$12:$B$65536,MATCH(LARGE($D$12:$D$65536,ROW(B1)),$D$12:$D$65536,0))</f>
        <v>07 VERKEHR</v>
      </c>
      <c r="G12">
        <f>IF(DAY($B$6)=31,VLOOKUP(E12,$A$12:$C$24,3,FALSE),0)</f>
        <v>0</v>
      </c>
      <c r="H12">
        <f>IF(DAY($B$7)=1,VLOOKUP(E12,$A$12:$C$24,3,FALSE),0)</f>
        <v>8.8000000000000007</v>
      </c>
    </row>
    <row r="13" spans="1:18" x14ac:dyDescent="0.2">
      <c r="A13" t="str">
        <f>D2</f>
        <v>02</v>
      </c>
      <c r="B13" t="str">
        <f>D3</f>
        <v>02 ALKOHOLISCHE GETRÄNKE, TABAKWAREN UND DROGEN</v>
      </c>
      <c r="C13" s="26">
        <f>D4</f>
        <v>2</v>
      </c>
      <c r="D13">
        <f t="shared" ref="D13:D24" si="6">C13-ROW()/1000000</f>
        <v>1.999987</v>
      </c>
      <c r="E13" t="str">
        <f t="shared" ref="E13:E23" si="7">INDEX($A$12:$A$65536,MATCH(LARGE($D$12:$D$65536,ROW(A2)),$D$12:$D$65536,0))</f>
        <v>10</v>
      </c>
      <c r="F13" t="str">
        <f t="shared" ref="F13:F23" si="8">INDEX($B$12:$B$65536,MATCH(LARGE($D$12:$D$65536,ROW(B2)),$D$12:$D$65536,0))</f>
        <v>10 BILDUNG</v>
      </c>
      <c r="G13">
        <f t="shared" ref="G13:G24" si="9">IF(DAY($B$6)=31,VLOOKUP(E13,$A$12:$C$24,3,FALSE),0)</f>
        <v>0</v>
      </c>
      <c r="H13">
        <f t="shared" ref="H13:H24" si="10">IF(DAY($B$7)=1,VLOOKUP(E13,$A$12:$C$24,3,FALSE),0)</f>
        <v>5.4</v>
      </c>
    </row>
    <row r="14" spans="1:18" x14ac:dyDescent="0.2">
      <c r="A14" t="str">
        <f>E2</f>
        <v>03</v>
      </c>
      <c r="B14" t="str">
        <f>E3</f>
        <v>03 BEKLEIDUNG UND SCHUHE</v>
      </c>
      <c r="C14" s="26">
        <f>E4</f>
        <v>1</v>
      </c>
      <c r="D14">
        <f t="shared" si="6"/>
        <v>0.99998600000000004</v>
      </c>
      <c r="E14" t="str">
        <f t="shared" si="7"/>
        <v>11</v>
      </c>
      <c r="F14" t="str">
        <f t="shared" si="8"/>
        <v>11 GASTRONOMIE- UND BEHERBERGUNGSDIENSTLEISTUNGEN</v>
      </c>
      <c r="G14">
        <f t="shared" si="9"/>
        <v>0</v>
      </c>
      <c r="H14">
        <f t="shared" si="10"/>
        <v>4.7</v>
      </c>
    </row>
    <row r="15" spans="1:18" x14ac:dyDescent="0.2">
      <c r="A15" t="str">
        <f>F2</f>
        <v>04</v>
      </c>
      <c r="B15" t="str">
        <f>F3</f>
        <v>04 WOHNUNG, WASSER, STROM, GAS UND ANDERE BRENNSTOFFE</v>
      </c>
      <c r="C15" s="26">
        <f>F4</f>
        <v>3.3</v>
      </c>
      <c r="D15">
        <f t="shared" si="6"/>
        <v>3.2999849999999999</v>
      </c>
      <c r="E15" t="str">
        <f t="shared" si="7"/>
        <v>13</v>
      </c>
      <c r="F15" t="str">
        <f t="shared" si="8"/>
        <v>13 ANDERE WAREN UND DIENSTLEISTUNGEN</v>
      </c>
      <c r="G15">
        <f t="shared" si="9"/>
        <v>0</v>
      </c>
      <c r="H15">
        <f t="shared" si="10"/>
        <v>4.7</v>
      </c>
    </row>
    <row r="16" spans="1:18" x14ac:dyDescent="0.2">
      <c r="A16" t="str">
        <f>G2</f>
        <v>05</v>
      </c>
      <c r="B16" t="str">
        <f>G3</f>
        <v>05 EINRICHTUNGSGEGENSTÄNDE (MÖBEL), HAUSRAT SOWIE DEREN REGELMÄSSIGE INSTANDHALTUNG</v>
      </c>
      <c r="C16" s="26">
        <f>G4</f>
        <v>0.4</v>
      </c>
      <c r="D16">
        <f t="shared" si="6"/>
        <v>0.39998400000000001</v>
      </c>
      <c r="E16" t="str">
        <f t="shared" si="7"/>
        <v>06</v>
      </c>
      <c r="F16" t="str">
        <f t="shared" si="8"/>
        <v>06 GESUNDHEIT</v>
      </c>
      <c r="G16">
        <f t="shared" si="9"/>
        <v>0</v>
      </c>
      <c r="H16">
        <f t="shared" si="10"/>
        <v>4.5</v>
      </c>
    </row>
    <row r="17" spans="1:8" x14ac:dyDescent="0.2">
      <c r="A17" t="str">
        <f>H2</f>
        <v>06</v>
      </c>
      <c r="B17" t="str">
        <f>H3</f>
        <v>06 GESUNDHEIT</v>
      </c>
      <c r="C17" s="26">
        <f>H4</f>
        <v>4.5</v>
      </c>
      <c r="D17">
        <f t="shared" si="6"/>
        <v>4.4999830000000003</v>
      </c>
      <c r="E17" t="str">
        <f t="shared" si="7"/>
        <v>12</v>
      </c>
      <c r="F17" t="str">
        <f t="shared" si="8"/>
        <v>12 VERSICHERUNGS- UND FINANZDIENSTLEISTUNGEN</v>
      </c>
      <c r="G17">
        <f t="shared" si="9"/>
        <v>0</v>
      </c>
      <c r="H17">
        <f t="shared" si="10"/>
        <v>4.2</v>
      </c>
    </row>
    <row r="18" spans="1:8" x14ac:dyDescent="0.2">
      <c r="A18" t="str">
        <f>I2</f>
        <v>07</v>
      </c>
      <c r="B18" t="str">
        <f>I3</f>
        <v>07 VERKEHR</v>
      </c>
      <c r="C18" s="26">
        <f>I4</f>
        <v>8.8000000000000007</v>
      </c>
      <c r="D18">
        <f t="shared" si="6"/>
        <v>8.799982</v>
      </c>
      <c r="E18" t="str">
        <f t="shared" si="7"/>
        <v>04</v>
      </c>
      <c r="F18" t="str">
        <f t="shared" si="8"/>
        <v>04 WOHNUNG, WASSER, STROM, GAS UND ANDERE BRENNSTOFFE</v>
      </c>
      <c r="G18">
        <f t="shared" si="9"/>
        <v>0</v>
      </c>
      <c r="H18">
        <f t="shared" si="10"/>
        <v>3.3</v>
      </c>
    </row>
    <row r="19" spans="1:8" x14ac:dyDescent="0.2">
      <c r="A19" t="str">
        <f>J2</f>
        <v>08</v>
      </c>
      <c r="B19" t="str">
        <f>J3</f>
        <v>08 INFORMATION UND KOMMUNIKATION</v>
      </c>
      <c r="C19" s="26">
        <f>J4</f>
        <v>-1</v>
      </c>
      <c r="D19">
        <f t="shared" si="6"/>
        <v>-1.000019</v>
      </c>
      <c r="E19" t="str">
        <f t="shared" si="7"/>
        <v>01</v>
      </c>
      <c r="F19" t="str">
        <f t="shared" si="8"/>
        <v>01 NAHRUNGSMITTEL UND ALKOHOLFREIE GETRÄNKE</v>
      </c>
      <c r="G19">
        <f t="shared" si="9"/>
        <v>0</v>
      </c>
      <c r="H19">
        <f t="shared" si="10"/>
        <v>2.2000000000000002</v>
      </c>
    </row>
    <row r="20" spans="1:8" x14ac:dyDescent="0.2">
      <c r="A20" t="str">
        <f>K2</f>
        <v>09</v>
      </c>
      <c r="B20" t="str">
        <f>K3</f>
        <v>09 FREIZEIT, SPORT UND KULTUR</v>
      </c>
      <c r="C20" s="26">
        <f>K4</f>
        <v>1.1000000000000001</v>
      </c>
      <c r="D20">
        <f t="shared" si="6"/>
        <v>1.0999800000000002</v>
      </c>
      <c r="E20" t="str">
        <f t="shared" si="7"/>
        <v>02</v>
      </c>
      <c r="F20" t="str">
        <f t="shared" si="8"/>
        <v>02 ALKOHOLISCHE GETRÄNKE, TABAKWAREN UND DROGEN</v>
      </c>
      <c r="G20">
        <f t="shared" si="9"/>
        <v>0</v>
      </c>
      <c r="H20">
        <f t="shared" si="10"/>
        <v>2</v>
      </c>
    </row>
    <row r="21" spans="1:8" x14ac:dyDescent="0.2">
      <c r="A21" t="str">
        <f>L2</f>
        <v>10</v>
      </c>
      <c r="B21" t="str">
        <f>L3</f>
        <v>10 BILDUNG</v>
      </c>
      <c r="C21" s="26">
        <f>L4</f>
        <v>5.4</v>
      </c>
      <c r="D21">
        <f t="shared" si="6"/>
        <v>5.3999790000000001</v>
      </c>
      <c r="E21" t="str">
        <f t="shared" si="7"/>
        <v>09</v>
      </c>
      <c r="F21" t="str">
        <f t="shared" si="8"/>
        <v>09 FREIZEIT, SPORT UND KULTUR</v>
      </c>
      <c r="G21">
        <f t="shared" si="9"/>
        <v>0</v>
      </c>
      <c r="H21">
        <f t="shared" si="10"/>
        <v>1.1000000000000001</v>
      </c>
    </row>
    <row r="22" spans="1:8" x14ac:dyDescent="0.2">
      <c r="A22" t="str">
        <f>M2</f>
        <v>11</v>
      </c>
      <c r="B22" t="str">
        <f>M3</f>
        <v>11 GASTRONOMIE- UND BEHERBERGUNGSDIENSTLEISTUNGEN</v>
      </c>
      <c r="C22" s="26">
        <f>M4</f>
        <v>4.7</v>
      </c>
      <c r="D22">
        <f t="shared" si="6"/>
        <v>4.6999779999999998</v>
      </c>
      <c r="E22" t="str">
        <f t="shared" si="7"/>
        <v>03</v>
      </c>
      <c r="F22" t="str">
        <f t="shared" si="8"/>
        <v>03 BEKLEIDUNG UND SCHUHE</v>
      </c>
      <c r="G22">
        <f t="shared" si="9"/>
        <v>0</v>
      </c>
      <c r="H22">
        <f t="shared" si="10"/>
        <v>1</v>
      </c>
    </row>
    <row r="23" spans="1:8" x14ac:dyDescent="0.2">
      <c r="A23" t="str">
        <f>N2</f>
        <v>12</v>
      </c>
      <c r="B23" t="str">
        <f>N3</f>
        <v>12 VERSICHERUNGS- UND FINANZDIENSTLEISTUNGEN</v>
      </c>
      <c r="C23" s="26">
        <f>N4</f>
        <v>4.2</v>
      </c>
      <c r="D23">
        <f t="shared" si="6"/>
        <v>4.1999770000000005</v>
      </c>
      <c r="E23" t="str">
        <f t="shared" si="7"/>
        <v>05</v>
      </c>
      <c r="F23" t="str">
        <f t="shared" si="8"/>
        <v>05 EINRICHTUNGSGEGENSTÄNDE (MÖBEL), HAUSRAT SOWIE DEREN REGELMÄSSIGE INSTANDHALTUNG</v>
      </c>
      <c r="G23">
        <f t="shared" si="9"/>
        <v>0</v>
      </c>
      <c r="H23">
        <f t="shared" si="10"/>
        <v>0.4</v>
      </c>
    </row>
    <row r="24" spans="1:8" x14ac:dyDescent="0.2">
      <c r="A24" t="str">
        <f>O2</f>
        <v>13</v>
      </c>
      <c r="B24" t="str">
        <f>O3</f>
        <v>13 ANDERE WAREN UND DIENSTLEISTUNGEN</v>
      </c>
      <c r="C24" s="26">
        <f>O4</f>
        <v>4.7</v>
      </c>
      <c r="D24">
        <f t="shared" si="6"/>
        <v>4.6999760000000004</v>
      </c>
      <c r="E24" t="str">
        <f t="shared" ref="E24" si="11">INDEX($A$12:$A$65536,MATCH(LARGE($D$12:$D$65536,ROW(A13)),$D$12:$D$65536,0))</f>
        <v>08</v>
      </c>
      <c r="F24" t="str">
        <f t="shared" ref="F24" si="12">INDEX($B$12:$B$65536,MATCH(LARGE($D$12:$D$65536,ROW(B13)),$D$12:$D$65536,0))</f>
        <v>08 INFORMATION UND KOMMUNIKATION</v>
      </c>
      <c r="G24">
        <f t="shared" si="9"/>
        <v>0</v>
      </c>
      <c r="H24">
        <f t="shared" si="10"/>
        <v>-1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indexed="47"/>
  </sheetPr>
  <dimension ref="A1:AE203"/>
  <sheetViews>
    <sheetView topLeftCell="O1" zoomScaleNormal="100" workbookViewId="0">
      <pane ySplit="3" topLeftCell="A181" activePane="bottomLeft" state="frozen"/>
      <selection activeCell="B6" sqref="B6"/>
      <selection pane="bottomLeft" activeCell="AB208" sqref="AB208"/>
    </sheetView>
  </sheetViews>
  <sheetFormatPr baseColWidth="10" defaultColWidth="11" defaultRowHeight="15" x14ac:dyDescent="0.35"/>
  <cols>
    <col min="1" max="16384" width="11" style="1"/>
  </cols>
  <sheetData>
    <row r="1" spans="1:31" x14ac:dyDescent="0.35">
      <c r="A1" s="7"/>
      <c r="B1" s="7" t="s">
        <v>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1" t="s">
        <v>13</v>
      </c>
    </row>
    <row r="2" spans="1:31" x14ac:dyDescent="0.35">
      <c r="A2" s="7"/>
      <c r="B2" s="7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Q2" s="1" t="s">
        <v>128</v>
      </c>
    </row>
    <row r="3" spans="1:31" x14ac:dyDescent="0.35">
      <c r="A3" s="7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Q3" s="1" t="s">
        <v>137</v>
      </c>
      <c r="R3" s="1" t="s">
        <v>138</v>
      </c>
      <c r="S3" s="1" t="s">
        <v>139</v>
      </c>
      <c r="T3" s="1" t="s">
        <v>140</v>
      </c>
      <c r="U3" s="1" t="s">
        <v>141</v>
      </c>
      <c r="V3" s="1" t="s">
        <v>142</v>
      </c>
      <c r="W3" s="1" t="s">
        <v>143</v>
      </c>
      <c r="X3" s="1" t="s">
        <v>144</v>
      </c>
      <c r="Y3" s="1" t="s">
        <v>145</v>
      </c>
      <c r="Z3" s="1" t="s">
        <v>146</v>
      </c>
      <c r="AA3" s="1" t="s">
        <v>147</v>
      </c>
      <c r="AB3" s="1" t="s">
        <v>148</v>
      </c>
      <c r="AC3" s="1" t="s">
        <v>149</v>
      </c>
      <c r="AD3" s="1" t="s">
        <v>12</v>
      </c>
      <c r="AE3" s="1" t="s">
        <v>74</v>
      </c>
    </row>
    <row r="4" spans="1:31" x14ac:dyDescent="0.35">
      <c r="A4" s="9">
        <v>40544</v>
      </c>
      <c r="B4" s="49">
        <v>102.7</v>
      </c>
      <c r="C4" s="49">
        <v>103</v>
      </c>
      <c r="D4" s="49">
        <v>92.8</v>
      </c>
      <c r="E4" s="49">
        <v>101.5</v>
      </c>
      <c r="F4" s="49">
        <v>100.2</v>
      </c>
      <c r="G4" s="49">
        <v>101</v>
      </c>
      <c r="H4" s="49">
        <v>103.3</v>
      </c>
      <c r="I4" s="49">
        <v>100.6</v>
      </c>
      <c r="J4" s="49">
        <v>98.5</v>
      </c>
      <c r="K4" s="49">
        <v>101.8</v>
      </c>
      <c r="L4" s="49">
        <v>101.7</v>
      </c>
      <c r="M4" s="49">
        <v>101.9</v>
      </c>
      <c r="N4" s="49">
        <v>101</v>
      </c>
      <c r="P4" s="2">
        <v>40544</v>
      </c>
      <c r="Q4" s="50">
        <v>2.8</v>
      </c>
      <c r="R4" s="50">
        <v>4.9000000000000004</v>
      </c>
      <c r="S4" s="50">
        <v>0.4</v>
      </c>
      <c r="T4" s="50">
        <v>2.6</v>
      </c>
      <c r="U4" s="50">
        <v>0.5</v>
      </c>
      <c r="V4" s="50">
        <v>1.6</v>
      </c>
      <c r="W4" s="50">
        <v>5.0999999999999996</v>
      </c>
      <c r="X4" s="50">
        <v>1.3</v>
      </c>
      <c r="Y4" s="50">
        <v>0.9</v>
      </c>
      <c r="Z4" s="50">
        <v>2.8</v>
      </c>
      <c r="AA4" s="50">
        <v>2.1</v>
      </c>
      <c r="AB4" s="50">
        <v>1.9</v>
      </c>
      <c r="AC4" s="50">
        <v>4</v>
      </c>
      <c r="AD4" s="50">
        <v>2.4</v>
      </c>
      <c r="AE4" s="1">
        <v>2</v>
      </c>
    </row>
    <row r="5" spans="1:31" s="50" customFormat="1" x14ac:dyDescent="0.35">
      <c r="A5" s="9">
        <v>40575</v>
      </c>
      <c r="B5" s="7">
        <v>103.5</v>
      </c>
      <c r="C5" s="7">
        <v>103.8</v>
      </c>
      <c r="D5" s="7">
        <v>96.3</v>
      </c>
      <c r="E5" s="7">
        <v>101.9</v>
      </c>
      <c r="F5" s="7">
        <v>100.8</v>
      </c>
      <c r="G5" s="7">
        <v>101.8</v>
      </c>
      <c r="H5" s="7">
        <v>103.8</v>
      </c>
      <c r="I5" s="7">
        <v>100.6</v>
      </c>
      <c r="J5" s="7">
        <v>99.7</v>
      </c>
      <c r="K5" s="7">
        <v>102.2</v>
      </c>
      <c r="L5" s="7">
        <v>102.6</v>
      </c>
      <c r="M5" s="7">
        <v>102.1</v>
      </c>
      <c r="N5" s="7">
        <v>101.7</v>
      </c>
      <c r="P5" s="2">
        <v>40575</v>
      </c>
      <c r="Q5" s="1">
        <v>4.2</v>
      </c>
      <c r="R5" s="1">
        <v>5.4</v>
      </c>
      <c r="S5" s="1">
        <v>2.6</v>
      </c>
      <c r="T5" s="1">
        <v>3.1</v>
      </c>
      <c r="U5" s="1">
        <v>1.1000000000000001</v>
      </c>
      <c r="V5" s="1">
        <v>2.2000000000000002</v>
      </c>
      <c r="W5" s="1">
        <v>6.1</v>
      </c>
      <c r="X5" s="1">
        <v>1.5</v>
      </c>
      <c r="Y5" s="1">
        <v>1.2</v>
      </c>
      <c r="Z5" s="1">
        <v>2.9</v>
      </c>
      <c r="AA5" s="1">
        <v>2.2000000000000002</v>
      </c>
      <c r="AB5" s="1">
        <v>1.9</v>
      </c>
      <c r="AC5" s="1">
        <v>3.4</v>
      </c>
      <c r="AD5" s="1">
        <v>3</v>
      </c>
      <c r="AE5" s="50">
        <v>3</v>
      </c>
    </row>
    <row r="6" spans="1:31" x14ac:dyDescent="0.35">
      <c r="A6" s="9">
        <v>40603</v>
      </c>
      <c r="B6" s="7">
        <v>104.6</v>
      </c>
      <c r="C6" s="7">
        <v>104</v>
      </c>
      <c r="D6" s="7">
        <v>106.6</v>
      </c>
      <c r="E6" s="7">
        <v>102.4</v>
      </c>
      <c r="F6" s="7">
        <v>100.9</v>
      </c>
      <c r="G6" s="7">
        <v>102.1</v>
      </c>
      <c r="H6" s="7">
        <v>105.3</v>
      </c>
      <c r="I6" s="7">
        <v>100.5</v>
      </c>
      <c r="J6" s="7">
        <v>101</v>
      </c>
      <c r="K6" s="7">
        <v>102.5</v>
      </c>
      <c r="L6" s="7">
        <v>102.4</v>
      </c>
      <c r="M6" s="7">
        <v>102.4</v>
      </c>
      <c r="N6" s="7">
        <v>102.9</v>
      </c>
      <c r="P6" s="2">
        <v>40603</v>
      </c>
      <c r="Q6" s="1">
        <v>4.4000000000000004</v>
      </c>
      <c r="R6" s="1">
        <v>4.7</v>
      </c>
      <c r="S6" s="1">
        <v>4.2</v>
      </c>
      <c r="T6" s="1">
        <v>3.1</v>
      </c>
      <c r="U6" s="1">
        <v>0.7</v>
      </c>
      <c r="V6" s="1">
        <v>2.2999999999999998</v>
      </c>
      <c r="W6" s="1">
        <v>5.5</v>
      </c>
      <c r="X6" s="1">
        <v>0.2</v>
      </c>
      <c r="Y6" s="1">
        <v>1.3</v>
      </c>
      <c r="Z6" s="1">
        <v>3.2</v>
      </c>
      <c r="AA6" s="1">
        <v>2.7</v>
      </c>
      <c r="AB6" s="1">
        <v>2.1</v>
      </c>
      <c r="AC6" s="1">
        <v>3.8</v>
      </c>
      <c r="AD6" s="1">
        <v>3.1</v>
      </c>
      <c r="AE6" s="1">
        <v>4</v>
      </c>
    </row>
    <row r="7" spans="1:31" x14ac:dyDescent="0.35">
      <c r="A7" s="9">
        <v>40634</v>
      </c>
      <c r="B7" s="7">
        <v>105</v>
      </c>
      <c r="C7" s="7">
        <v>104.1</v>
      </c>
      <c r="D7" s="7">
        <v>108.2</v>
      </c>
      <c r="E7" s="7">
        <v>102.6</v>
      </c>
      <c r="F7" s="7">
        <v>101.5</v>
      </c>
      <c r="G7" s="7">
        <v>102.3</v>
      </c>
      <c r="H7" s="7">
        <v>106.5</v>
      </c>
      <c r="I7" s="7">
        <v>101.2</v>
      </c>
      <c r="J7" s="7">
        <v>101.3</v>
      </c>
      <c r="K7" s="7">
        <v>102.5</v>
      </c>
      <c r="L7" s="7">
        <v>102.4</v>
      </c>
      <c r="M7" s="7">
        <v>102.8</v>
      </c>
      <c r="N7" s="7">
        <v>103.4</v>
      </c>
      <c r="P7" s="2">
        <v>40634</v>
      </c>
      <c r="Q7" s="1">
        <v>4.2</v>
      </c>
      <c r="R7" s="1">
        <v>3.9</v>
      </c>
      <c r="S7" s="1">
        <v>3.5</v>
      </c>
      <c r="T7" s="1">
        <v>2.9</v>
      </c>
      <c r="U7" s="1">
        <v>1.2</v>
      </c>
      <c r="V7" s="1">
        <v>2</v>
      </c>
      <c r="W7" s="1">
        <v>5.9</v>
      </c>
      <c r="X7" s="1">
        <v>1.1000000000000001</v>
      </c>
      <c r="Y7" s="1">
        <v>3.3</v>
      </c>
      <c r="Z7" s="1">
        <v>3</v>
      </c>
      <c r="AA7" s="1">
        <v>3.1</v>
      </c>
      <c r="AB7" s="1">
        <v>2.5</v>
      </c>
      <c r="AC7" s="1">
        <v>3.6</v>
      </c>
      <c r="AD7" s="1">
        <v>3.3</v>
      </c>
      <c r="AE7" s="50">
        <v>5</v>
      </c>
    </row>
    <row r="8" spans="1:31" x14ac:dyDescent="0.35">
      <c r="A8" s="9">
        <v>40664</v>
      </c>
      <c r="B8" s="7">
        <v>104.3</v>
      </c>
      <c r="C8" s="7">
        <v>104.2</v>
      </c>
      <c r="D8" s="7">
        <v>107.8</v>
      </c>
      <c r="E8" s="7">
        <v>102.7</v>
      </c>
      <c r="F8" s="7">
        <v>101.4</v>
      </c>
      <c r="G8" s="7">
        <v>102.2</v>
      </c>
      <c r="H8" s="7">
        <v>106.1</v>
      </c>
      <c r="I8" s="7">
        <v>101.8</v>
      </c>
      <c r="J8" s="7">
        <v>102</v>
      </c>
      <c r="K8" s="7">
        <v>102.6</v>
      </c>
      <c r="L8" s="7">
        <v>102.6</v>
      </c>
      <c r="M8" s="7">
        <v>103.1</v>
      </c>
      <c r="N8" s="7">
        <v>103.5</v>
      </c>
      <c r="P8" s="2">
        <v>40664</v>
      </c>
      <c r="Q8" s="1">
        <v>4.7</v>
      </c>
      <c r="R8" s="1">
        <v>3.5</v>
      </c>
      <c r="S8" s="1">
        <v>3.5</v>
      </c>
      <c r="T8" s="1">
        <v>2.7</v>
      </c>
      <c r="U8" s="1">
        <v>1</v>
      </c>
      <c r="V8" s="1">
        <v>2.1</v>
      </c>
      <c r="W8" s="1">
        <v>5.7</v>
      </c>
      <c r="X8" s="1">
        <v>0.4</v>
      </c>
      <c r="Y8" s="1">
        <v>2.7</v>
      </c>
      <c r="Z8" s="1">
        <v>3.2</v>
      </c>
      <c r="AA8" s="1">
        <v>3.5</v>
      </c>
      <c r="AB8" s="1">
        <v>2.5</v>
      </c>
      <c r="AC8" s="1">
        <v>4.2</v>
      </c>
      <c r="AD8" s="1">
        <v>3.3</v>
      </c>
      <c r="AE8" s="1">
        <v>6</v>
      </c>
    </row>
    <row r="9" spans="1:31" x14ac:dyDescent="0.35">
      <c r="A9" s="9">
        <v>40695</v>
      </c>
      <c r="B9" s="7">
        <v>103.9</v>
      </c>
      <c r="C9" s="7">
        <v>104.2</v>
      </c>
      <c r="D9" s="7">
        <v>105.3</v>
      </c>
      <c r="E9" s="7">
        <v>103</v>
      </c>
      <c r="F9" s="7">
        <v>101.7</v>
      </c>
      <c r="G9" s="7">
        <v>102.1</v>
      </c>
      <c r="H9" s="7">
        <v>105.7</v>
      </c>
      <c r="I9" s="7">
        <v>101.5</v>
      </c>
      <c r="J9" s="7">
        <v>103.5</v>
      </c>
      <c r="K9" s="7">
        <v>102.6</v>
      </c>
      <c r="L9" s="7">
        <v>103.6</v>
      </c>
      <c r="M9" s="7">
        <v>103.1</v>
      </c>
      <c r="N9" s="7">
        <v>103.5</v>
      </c>
      <c r="P9" s="2">
        <v>40695</v>
      </c>
      <c r="Q9" s="1">
        <v>4.4000000000000004</v>
      </c>
      <c r="R9" s="1">
        <v>3.5</v>
      </c>
      <c r="S9" s="1">
        <v>3</v>
      </c>
      <c r="T9" s="1">
        <v>2.9</v>
      </c>
      <c r="U9" s="1">
        <v>1.2</v>
      </c>
      <c r="V9" s="1">
        <v>2</v>
      </c>
      <c r="W9" s="1">
        <v>5.5</v>
      </c>
      <c r="X9" s="1">
        <v>0.2</v>
      </c>
      <c r="Y9" s="1">
        <v>3.3</v>
      </c>
      <c r="Z9" s="1">
        <v>3.2</v>
      </c>
      <c r="AA9" s="1">
        <v>3.9</v>
      </c>
      <c r="AB9" s="1">
        <v>2.5</v>
      </c>
      <c r="AC9" s="1">
        <v>3.8</v>
      </c>
      <c r="AD9" s="1">
        <v>3.3</v>
      </c>
      <c r="AE9" s="50">
        <v>7</v>
      </c>
    </row>
    <row r="10" spans="1:31" x14ac:dyDescent="0.35">
      <c r="A10" s="9">
        <v>40725</v>
      </c>
      <c r="B10" s="7">
        <v>104</v>
      </c>
      <c r="C10" s="7">
        <v>104.6</v>
      </c>
      <c r="D10" s="7">
        <v>91.5</v>
      </c>
      <c r="E10" s="7">
        <v>103.4</v>
      </c>
      <c r="F10" s="7">
        <v>101.9</v>
      </c>
      <c r="G10" s="7">
        <v>102.1</v>
      </c>
      <c r="H10" s="7">
        <v>105.8</v>
      </c>
      <c r="I10" s="7">
        <v>101</v>
      </c>
      <c r="J10" s="7">
        <v>105.6</v>
      </c>
      <c r="K10" s="7">
        <v>102.6</v>
      </c>
      <c r="L10" s="7">
        <v>105.4</v>
      </c>
      <c r="M10" s="7">
        <v>103.4</v>
      </c>
      <c r="N10" s="7">
        <v>103.3</v>
      </c>
      <c r="P10" s="2">
        <v>40725</v>
      </c>
      <c r="Q10" s="1">
        <v>4.7</v>
      </c>
      <c r="R10" s="1">
        <v>4</v>
      </c>
      <c r="S10" s="1">
        <v>3.5</v>
      </c>
      <c r="T10" s="1">
        <v>3.4</v>
      </c>
      <c r="U10" s="1">
        <v>1.8</v>
      </c>
      <c r="V10" s="1">
        <v>2</v>
      </c>
      <c r="W10" s="1">
        <v>5.5</v>
      </c>
      <c r="X10" s="1">
        <v>-1.1000000000000001</v>
      </c>
      <c r="Y10" s="1">
        <v>3.7</v>
      </c>
      <c r="Z10" s="1">
        <v>3.3</v>
      </c>
      <c r="AA10" s="1">
        <v>4.3</v>
      </c>
      <c r="AB10" s="1">
        <v>2.7</v>
      </c>
      <c r="AC10" s="1">
        <v>4</v>
      </c>
      <c r="AD10" s="1">
        <v>3.5</v>
      </c>
      <c r="AE10" s="1">
        <v>8</v>
      </c>
    </row>
    <row r="11" spans="1:31" x14ac:dyDescent="0.35">
      <c r="A11" s="9">
        <v>40756</v>
      </c>
      <c r="B11" s="7">
        <v>103.7</v>
      </c>
      <c r="C11" s="7">
        <v>104.6</v>
      </c>
      <c r="D11" s="7">
        <v>94</v>
      </c>
      <c r="E11" s="7">
        <v>103.7</v>
      </c>
      <c r="F11" s="7">
        <v>101.7</v>
      </c>
      <c r="G11" s="7">
        <v>102</v>
      </c>
      <c r="H11" s="7">
        <v>105.7</v>
      </c>
      <c r="I11" s="7">
        <v>101.3</v>
      </c>
      <c r="J11" s="7">
        <v>105.1</v>
      </c>
      <c r="K11" s="7">
        <v>102.7</v>
      </c>
      <c r="L11" s="7">
        <v>106.3</v>
      </c>
      <c r="M11" s="7">
        <v>103.6</v>
      </c>
      <c r="N11" s="7">
        <v>103.5</v>
      </c>
      <c r="P11" s="2">
        <v>40756</v>
      </c>
      <c r="Q11" s="1">
        <v>4.0999999999999996</v>
      </c>
      <c r="R11" s="1">
        <v>4.0999999999999996</v>
      </c>
      <c r="S11" s="1">
        <v>2.1</v>
      </c>
      <c r="T11" s="1">
        <v>3.3</v>
      </c>
      <c r="U11" s="1">
        <v>1.5</v>
      </c>
      <c r="V11" s="1">
        <v>1.8</v>
      </c>
      <c r="W11" s="1">
        <v>5.7</v>
      </c>
      <c r="X11" s="1">
        <v>-0.9</v>
      </c>
      <c r="Y11" s="1">
        <v>4</v>
      </c>
      <c r="Z11" s="1">
        <v>3.2</v>
      </c>
      <c r="AA11" s="1">
        <v>4.8</v>
      </c>
      <c r="AB11" s="1">
        <v>2.7</v>
      </c>
      <c r="AC11" s="1">
        <v>4.3</v>
      </c>
      <c r="AD11" s="1">
        <v>3.5</v>
      </c>
      <c r="AE11" s="50">
        <v>9</v>
      </c>
    </row>
    <row r="12" spans="1:31" x14ac:dyDescent="0.35">
      <c r="A12" s="9">
        <v>40787</v>
      </c>
      <c r="B12" s="7">
        <v>104.1</v>
      </c>
      <c r="C12" s="7">
        <v>104.4</v>
      </c>
      <c r="D12" s="7">
        <v>106.2</v>
      </c>
      <c r="E12" s="7">
        <v>104.1</v>
      </c>
      <c r="F12" s="7">
        <v>102</v>
      </c>
      <c r="G12" s="7">
        <v>102.1</v>
      </c>
      <c r="H12" s="7">
        <v>106.2</v>
      </c>
      <c r="I12" s="7">
        <v>100.5</v>
      </c>
      <c r="J12" s="7">
        <v>102.4</v>
      </c>
      <c r="K12" s="7">
        <v>107.1</v>
      </c>
      <c r="L12" s="7">
        <v>103.9</v>
      </c>
      <c r="M12" s="7">
        <v>103.7</v>
      </c>
      <c r="N12" s="7">
        <v>103.9</v>
      </c>
      <c r="P12" s="2">
        <v>40787</v>
      </c>
      <c r="Q12" s="1">
        <v>4.5</v>
      </c>
      <c r="R12" s="1">
        <v>4</v>
      </c>
      <c r="S12" s="1">
        <v>3.5</v>
      </c>
      <c r="T12" s="1">
        <v>3.6</v>
      </c>
      <c r="U12" s="1">
        <v>1.9</v>
      </c>
      <c r="V12" s="1">
        <v>1.7</v>
      </c>
      <c r="W12" s="1">
        <v>6</v>
      </c>
      <c r="X12" s="1">
        <v>-1.3</v>
      </c>
      <c r="Y12" s="1">
        <v>2.9</v>
      </c>
      <c r="Z12" s="1">
        <v>6.1</v>
      </c>
      <c r="AA12" s="1">
        <v>4.5</v>
      </c>
      <c r="AB12" s="1">
        <v>2.7</v>
      </c>
      <c r="AC12" s="1">
        <v>4.3</v>
      </c>
      <c r="AD12" s="1">
        <v>3.6</v>
      </c>
      <c r="AE12" s="1">
        <v>10</v>
      </c>
    </row>
    <row r="13" spans="1:31" x14ac:dyDescent="0.35">
      <c r="A13" s="9">
        <v>40817</v>
      </c>
      <c r="B13" s="7">
        <v>104.7</v>
      </c>
      <c r="C13" s="7">
        <v>104.5</v>
      </c>
      <c r="D13" s="7">
        <v>108.9</v>
      </c>
      <c r="E13" s="7">
        <v>104.3</v>
      </c>
      <c r="F13" s="7">
        <v>102.2</v>
      </c>
      <c r="G13" s="7">
        <v>102.2</v>
      </c>
      <c r="H13" s="7">
        <v>106</v>
      </c>
      <c r="I13" s="7">
        <v>100.2</v>
      </c>
      <c r="J13" s="7">
        <v>101.7</v>
      </c>
      <c r="K13" s="7">
        <v>107.2</v>
      </c>
      <c r="L13" s="7">
        <v>103.3</v>
      </c>
      <c r="M13" s="7">
        <v>104</v>
      </c>
      <c r="N13" s="7">
        <v>104</v>
      </c>
      <c r="P13" s="2">
        <v>40817</v>
      </c>
      <c r="Q13" s="1">
        <v>4.3</v>
      </c>
      <c r="R13" s="1">
        <v>4.0999999999999996</v>
      </c>
      <c r="S13" s="1">
        <v>2.9</v>
      </c>
      <c r="T13" s="1">
        <v>3.8</v>
      </c>
      <c r="U13" s="1">
        <v>2.2000000000000002</v>
      </c>
      <c r="V13" s="1">
        <v>1.7</v>
      </c>
      <c r="W13" s="1">
        <v>5.6</v>
      </c>
      <c r="X13" s="1">
        <v>-3.6</v>
      </c>
      <c r="Y13" s="1">
        <v>2.6</v>
      </c>
      <c r="Z13" s="1">
        <v>5.7</v>
      </c>
      <c r="AA13" s="1">
        <v>4.0999999999999996</v>
      </c>
      <c r="AB13" s="1">
        <v>2.6</v>
      </c>
      <c r="AC13" s="1">
        <v>4.5999999999999996</v>
      </c>
      <c r="AD13" s="1">
        <v>3.4</v>
      </c>
      <c r="AE13" s="50">
        <v>11</v>
      </c>
    </row>
    <row r="14" spans="1:31" x14ac:dyDescent="0.35">
      <c r="A14" s="9">
        <v>40848</v>
      </c>
      <c r="B14" s="7">
        <v>105.1</v>
      </c>
      <c r="C14" s="7">
        <v>104</v>
      </c>
      <c r="D14" s="7">
        <v>109.6</v>
      </c>
      <c r="E14" s="7">
        <v>104.7</v>
      </c>
      <c r="F14" s="7">
        <v>102.4</v>
      </c>
      <c r="G14" s="7">
        <v>102</v>
      </c>
      <c r="H14" s="7">
        <v>106.3</v>
      </c>
      <c r="I14" s="7">
        <v>100.7</v>
      </c>
      <c r="J14" s="7">
        <v>100.5</v>
      </c>
      <c r="K14" s="7">
        <v>107.3</v>
      </c>
      <c r="L14" s="7">
        <v>103.4</v>
      </c>
      <c r="M14" s="7">
        <v>103.9</v>
      </c>
      <c r="N14" s="7">
        <v>104.1</v>
      </c>
      <c r="P14" s="2">
        <v>40848</v>
      </c>
      <c r="Q14" s="1">
        <v>4.8</v>
      </c>
      <c r="R14" s="1">
        <v>3.7</v>
      </c>
      <c r="S14" s="1">
        <v>3.2</v>
      </c>
      <c r="T14" s="1">
        <v>4</v>
      </c>
      <c r="U14" s="1">
        <v>2.2999999999999998</v>
      </c>
      <c r="V14" s="1">
        <v>2</v>
      </c>
      <c r="W14" s="1">
        <v>5.8</v>
      </c>
      <c r="X14" s="1">
        <v>-1.8</v>
      </c>
      <c r="Y14" s="1">
        <v>2.6</v>
      </c>
      <c r="Z14" s="1">
        <v>5.7</v>
      </c>
      <c r="AA14" s="1">
        <v>3.6</v>
      </c>
      <c r="AB14" s="1">
        <v>2.6</v>
      </c>
      <c r="AC14" s="1">
        <v>4.2</v>
      </c>
      <c r="AD14" s="1">
        <v>3.6</v>
      </c>
      <c r="AE14" s="1">
        <v>12</v>
      </c>
    </row>
    <row r="15" spans="1:31" x14ac:dyDescent="0.35">
      <c r="A15" s="9">
        <v>40878</v>
      </c>
      <c r="B15" s="7">
        <v>105.1</v>
      </c>
      <c r="C15" s="7">
        <v>104.2</v>
      </c>
      <c r="D15" s="7">
        <v>108.3</v>
      </c>
      <c r="E15" s="7">
        <v>104.6</v>
      </c>
      <c r="F15" s="7">
        <v>102.5</v>
      </c>
      <c r="G15" s="7">
        <v>101.9</v>
      </c>
      <c r="H15" s="7">
        <v>106.2</v>
      </c>
      <c r="I15" s="7">
        <v>100.6</v>
      </c>
      <c r="J15" s="7">
        <v>102.2</v>
      </c>
      <c r="K15" s="7">
        <v>107.4</v>
      </c>
      <c r="L15" s="7">
        <v>104.4</v>
      </c>
      <c r="M15" s="7">
        <v>104</v>
      </c>
      <c r="N15" s="7">
        <v>104.3</v>
      </c>
      <c r="P15" s="2">
        <v>40878</v>
      </c>
      <c r="Q15" s="1">
        <v>4</v>
      </c>
      <c r="R15" s="1">
        <v>4</v>
      </c>
      <c r="S15" s="1">
        <v>2.7</v>
      </c>
      <c r="T15" s="1">
        <v>3.7</v>
      </c>
      <c r="U15" s="1">
        <v>2.5</v>
      </c>
      <c r="V15" s="1">
        <v>2.2000000000000002</v>
      </c>
      <c r="W15" s="1">
        <v>4.5</v>
      </c>
      <c r="X15" s="1">
        <v>-2</v>
      </c>
      <c r="Y15" s="1">
        <v>2.8</v>
      </c>
      <c r="Z15" s="1">
        <v>5.7</v>
      </c>
      <c r="AA15" s="1">
        <v>3.1</v>
      </c>
      <c r="AB15" s="1">
        <v>2.6</v>
      </c>
      <c r="AC15" s="1">
        <v>3.4</v>
      </c>
      <c r="AD15" s="1">
        <v>3.2</v>
      </c>
      <c r="AE15" s="50">
        <v>13</v>
      </c>
    </row>
    <row r="16" spans="1:31" x14ac:dyDescent="0.35">
      <c r="A16" s="44" t="s">
        <v>18</v>
      </c>
      <c r="B16" s="7">
        <v>104.2</v>
      </c>
      <c r="C16" s="7">
        <v>104.1</v>
      </c>
      <c r="D16" s="7">
        <v>103</v>
      </c>
      <c r="E16" s="7">
        <v>103.2</v>
      </c>
      <c r="F16" s="7">
        <v>101.6</v>
      </c>
      <c r="G16" s="7">
        <v>102</v>
      </c>
      <c r="H16" s="7">
        <v>105.6</v>
      </c>
      <c r="I16" s="7">
        <v>100.9</v>
      </c>
      <c r="J16" s="7">
        <v>102</v>
      </c>
      <c r="K16" s="7">
        <v>104</v>
      </c>
      <c r="L16" s="7">
        <v>103.5</v>
      </c>
      <c r="M16" s="7">
        <v>103.2</v>
      </c>
      <c r="N16" s="7">
        <v>103.3</v>
      </c>
      <c r="P16" s="46">
        <v>40908</v>
      </c>
      <c r="Q16" s="1">
        <v>4.3</v>
      </c>
      <c r="R16" s="1">
        <v>4.0999999999999996</v>
      </c>
      <c r="S16" s="1">
        <v>3</v>
      </c>
      <c r="T16" s="1">
        <v>3.3</v>
      </c>
      <c r="U16" s="1">
        <v>1.5</v>
      </c>
      <c r="V16" s="1">
        <v>2</v>
      </c>
      <c r="W16" s="1">
        <v>5.6</v>
      </c>
      <c r="X16" s="1">
        <v>-0.5</v>
      </c>
      <c r="Y16" s="1">
        <v>2.6</v>
      </c>
      <c r="Z16" s="1">
        <v>4</v>
      </c>
      <c r="AA16" s="1">
        <v>3.5</v>
      </c>
      <c r="AB16" s="1">
        <v>2.4</v>
      </c>
      <c r="AC16" s="1">
        <v>4</v>
      </c>
      <c r="AD16" s="1">
        <v>3.3</v>
      </c>
      <c r="AE16" s="1">
        <v>14</v>
      </c>
    </row>
    <row r="17" spans="1:31" s="50" customFormat="1" x14ac:dyDescent="0.35">
      <c r="A17" s="9">
        <v>40909</v>
      </c>
      <c r="B17" s="7">
        <v>106.4</v>
      </c>
      <c r="C17" s="7">
        <v>105.8</v>
      </c>
      <c r="D17" s="7">
        <v>93.8</v>
      </c>
      <c r="E17" s="7">
        <v>105.2</v>
      </c>
      <c r="F17" s="7">
        <v>102.3</v>
      </c>
      <c r="G17" s="7">
        <v>102.9</v>
      </c>
      <c r="H17" s="7">
        <v>106.7</v>
      </c>
      <c r="I17" s="7">
        <v>100.5</v>
      </c>
      <c r="J17" s="7">
        <v>100.1</v>
      </c>
      <c r="K17" s="7">
        <v>107.6</v>
      </c>
      <c r="L17" s="7">
        <v>105.2</v>
      </c>
      <c r="M17" s="7">
        <v>105</v>
      </c>
      <c r="N17" s="7">
        <v>103.8</v>
      </c>
      <c r="P17" s="2">
        <v>40909</v>
      </c>
      <c r="Q17" s="1">
        <v>3.4</v>
      </c>
      <c r="R17" s="1">
        <v>2.7</v>
      </c>
      <c r="S17" s="1">
        <v>1.1000000000000001</v>
      </c>
      <c r="T17" s="1">
        <v>3.6</v>
      </c>
      <c r="U17" s="1">
        <v>2</v>
      </c>
      <c r="V17" s="1">
        <v>1.9</v>
      </c>
      <c r="W17" s="1">
        <v>3.2</v>
      </c>
      <c r="X17" s="1">
        <v>-1.7</v>
      </c>
      <c r="Y17" s="1">
        <v>2.4</v>
      </c>
      <c r="Z17" s="1">
        <v>5.6</v>
      </c>
      <c r="AA17" s="1">
        <v>3.4</v>
      </c>
      <c r="AB17" s="1">
        <v>2.8</v>
      </c>
      <c r="AC17" s="1">
        <v>3.4</v>
      </c>
      <c r="AD17" s="1">
        <v>2.8</v>
      </c>
      <c r="AE17" s="50">
        <v>15</v>
      </c>
    </row>
    <row r="18" spans="1:31" x14ac:dyDescent="0.35">
      <c r="A18" s="9">
        <v>40940</v>
      </c>
      <c r="B18" s="7">
        <v>107</v>
      </c>
      <c r="C18" s="7">
        <v>106.3</v>
      </c>
      <c r="D18" s="7">
        <v>95</v>
      </c>
      <c r="E18" s="7">
        <v>105.4</v>
      </c>
      <c r="F18" s="7">
        <v>102.6</v>
      </c>
      <c r="G18" s="7">
        <v>103</v>
      </c>
      <c r="H18" s="7">
        <v>107.2</v>
      </c>
      <c r="I18" s="7">
        <v>100.3</v>
      </c>
      <c r="J18" s="7">
        <v>101.2</v>
      </c>
      <c r="K18" s="7">
        <v>107.2</v>
      </c>
      <c r="L18" s="7">
        <v>106</v>
      </c>
      <c r="M18" s="7">
        <v>105.4</v>
      </c>
      <c r="N18" s="7">
        <v>104.3</v>
      </c>
      <c r="P18" s="2">
        <v>40940</v>
      </c>
      <c r="Q18" s="1">
        <v>3.3</v>
      </c>
      <c r="R18" s="1">
        <v>2.4</v>
      </c>
      <c r="S18" s="1">
        <v>-1.3</v>
      </c>
      <c r="T18" s="1">
        <v>3.3</v>
      </c>
      <c r="U18" s="1">
        <v>1.7</v>
      </c>
      <c r="V18" s="1">
        <v>1.2</v>
      </c>
      <c r="W18" s="1">
        <v>3.2</v>
      </c>
      <c r="X18" s="1">
        <v>-2.9</v>
      </c>
      <c r="Y18" s="1">
        <v>2.8</v>
      </c>
      <c r="Z18" s="1">
        <v>4.8</v>
      </c>
      <c r="AA18" s="1">
        <v>3.3</v>
      </c>
      <c r="AB18" s="1">
        <v>2.8</v>
      </c>
      <c r="AC18" s="1">
        <v>3.7</v>
      </c>
      <c r="AD18" s="1">
        <v>2.6</v>
      </c>
      <c r="AE18" s="1">
        <v>16</v>
      </c>
    </row>
    <row r="19" spans="1:31" x14ac:dyDescent="0.35">
      <c r="A19" s="9">
        <v>40969</v>
      </c>
      <c r="B19" s="7">
        <v>107.6</v>
      </c>
      <c r="C19" s="7">
        <v>106.6</v>
      </c>
      <c r="D19" s="7">
        <v>107.3</v>
      </c>
      <c r="E19" s="7">
        <v>105.8</v>
      </c>
      <c r="F19" s="7">
        <v>102.8</v>
      </c>
      <c r="G19" s="7">
        <v>103.2</v>
      </c>
      <c r="H19" s="7">
        <v>108.4</v>
      </c>
      <c r="I19" s="7">
        <v>100.2</v>
      </c>
      <c r="J19" s="7">
        <v>101.9</v>
      </c>
      <c r="K19" s="7">
        <v>107.2</v>
      </c>
      <c r="L19" s="7">
        <v>105.5</v>
      </c>
      <c r="M19" s="7">
        <v>105.5</v>
      </c>
      <c r="N19" s="7">
        <v>105.4</v>
      </c>
      <c r="P19" s="2">
        <v>40969</v>
      </c>
      <c r="Q19" s="1">
        <v>2.9</v>
      </c>
      <c r="R19" s="1">
        <v>2.5</v>
      </c>
      <c r="S19" s="1">
        <v>0.8</v>
      </c>
      <c r="T19" s="1">
        <v>3.2</v>
      </c>
      <c r="U19" s="1">
        <v>1.9</v>
      </c>
      <c r="V19" s="1">
        <v>1.2</v>
      </c>
      <c r="W19" s="1">
        <v>3.1</v>
      </c>
      <c r="X19" s="1">
        <v>-2.9</v>
      </c>
      <c r="Y19" s="1">
        <v>2.1</v>
      </c>
      <c r="Z19" s="1">
        <v>4.5</v>
      </c>
      <c r="AA19" s="1">
        <v>3</v>
      </c>
      <c r="AB19" s="1">
        <v>2.6</v>
      </c>
      <c r="AC19" s="1">
        <v>3.5</v>
      </c>
      <c r="AD19" s="1">
        <v>2.4</v>
      </c>
      <c r="AE19" s="50">
        <v>17</v>
      </c>
    </row>
    <row r="20" spans="1:31" x14ac:dyDescent="0.35">
      <c r="A20" s="9">
        <v>41000</v>
      </c>
      <c r="B20" s="7">
        <v>106.8</v>
      </c>
      <c r="C20" s="7">
        <v>106.6</v>
      </c>
      <c r="D20" s="7">
        <v>110.2</v>
      </c>
      <c r="E20" s="7">
        <v>106</v>
      </c>
      <c r="F20" s="7">
        <v>104</v>
      </c>
      <c r="G20" s="7">
        <v>103.4</v>
      </c>
      <c r="H20" s="7">
        <v>109.2</v>
      </c>
      <c r="I20" s="7">
        <v>100.4</v>
      </c>
      <c r="J20" s="7">
        <v>101.4</v>
      </c>
      <c r="K20" s="7">
        <v>107.3</v>
      </c>
      <c r="L20" s="7">
        <v>105.3</v>
      </c>
      <c r="M20" s="7">
        <v>105.8</v>
      </c>
      <c r="N20" s="7">
        <v>105.8</v>
      </c>
      <c r="P20" s="2">
        <v>41000</v>
      </c>
      <c r="Q20" s="1">
        <v>1.7</v>
      </c>
      <c r="R20" s="1">
        <v>2.4</v>
      </c>
      <c r="S20" s="1">
        <v>1.8</v>
      </c>
      <c r="T20" s="1">
        <v>3.3</v>
      </c>
      <c r="U20" s="1">
        <v>2.5</v>
      </c>
      <c r="V20" s="1">
        <v>1.2</v>
      </c>
      <c r="W20" s="1">
        <v>2.6</v>
      </c>
      <c r="X20" s="1">
        <v>-3.3</v>
      </c>
      <c r="Y20" s="1">
        <v>1.2</v>
      </c>
      <c r="Z20" s="1">
        <v>4.8</v>
      </c>
      <c r="AA20" s="1">
        <v>2.8</v>
      </c>
      <c r="AB20" s="1">
        <v>2.2999999999999998</v>
      </c>
      <c r="AC20" s="1">
        <v>3.6</v>
      </c>
      <c r="AD20" s="1">
        <v>2.2999999999999998</v>
      </c>
      <c r="AE20" s="1">
        <v>18</v>
      </c>
    </row>
    <row r="21" spans="1:31" x14ac:dyDescent="0.35">
      <c r="A21" s="9">
        <v>41030</v>
      </c>
      <c r="B21" s="7">
        <v>106.8</v>
      </c>
      <c r="C21" s="7">
        <v>106.9</v>
      </c>
      <c r="D21" s="7">
        <v>109.8</v>
      </c>
      <c r="E21" s="7">
        <v>106.3</v>
      </c>
      <c r="F21" s="7">
        <v>104.3</v>
      </c>
      <c r="G21" s="7">
        <v>103.4</v>
      </c>
      <c r="H21" s="7">
        <v>108.4</v>
      </c>
      <c r="I21" s="7">
        <v>97.5</v>
      </c>
      <c r="J21" s="7">
        <v>102.3</v>
      </c>
      <c r="K21" s="7">
        <v>107.3</v>
      </c>
      <c r="L21" s="7">
        <v>105.2</v>
      </c>
      <c r="M21" s="7">
        <v>105.9</v>
      </c>
      <c r="N21" s="7">
        <v>105.7</v>
      </c>
      <c r="P21" s="2">
        <v>41030</v>
      </c>
      <c r="Q21" s="1">
        <v>2.4</v>
      </c>
      <c r="R21" s="1">
        <v>2.6</v>
      </c>
      <c r="S21" s="1">
        <v>1.9</v>
      </c>
      <c r="T21" s="1">
        <v>3.5</v>
      </c>
      <c r="U21" s="1">
        <v>2.9</v>
      </c>
      <c r="V21" s="1">
        <v>1.2</v>
      </c>
      <c r="W21" s="1">
        <v>2.1</v>
      </c>
      <c r="X21" s="1">
        <v>-3.8</v>
      </c>
      <c r="Y21" s="1">
        <v>1</v>
      </c>
      <c r="Z21" s="1">
        <v>4.5999999999999996</v>
      </c>
      <c r="AA21" s="1">
        <v>2.5</v>
      </c>
      <c r="AB21" s="1">
        <v>2.2999999999999998</v>
      </c>
      <c r="AC21" s="1">
        <v>3.1</v>
      </c>
      <c r="AD21" s="1">
        <v>2.1</v>
      </c>
      <c r="AE21" s="50">
        <v>19</v>
      </c>
    </row>
    <row r="22" spans="1:31" x14ac:dyDescent="0.35">
      <c r="A22" s="9">
        <v>41061</v>
      </c>
      <c r="B22" s="7">
        <v>107</v>
      </c>
      <c r="C22" s="7">
        <v>106.7</v>
      </c>
      <c r="D22" s="7">
        <v>105.7</v>
      </c>
      <c r="E22" s="7">
        <v>106.3</v>
      </c>
      <c r="F22" s="7">
        <v>104.3</v>
      </c>
      <c r="G22" s="7">
        <v>103.3</v>
      </c>
      <c r="H22" s="7">
        <v>107.4</v>
      </c>
      <c r="I22" s="7">
        <v>101.4</v>
      </c>
      <c r="J22" s="7">
        <v>104.2</v>
      </c>
      <c r="K22" s="7">
        <v>107.3</v>
      </c>
      <c r="L22" s="7">
        <v>105.9</v>
      </c>
      <c r="M22" s="7">
        <v>105.9</v>
      </c>
      <c r="N22" s="7">
        <v>105.8</v>
      </c>
      <c r="P22" s="2">
        <v>41061</v>
      </c>
      <c r="Q22" s="1">
        <v>3</v>
      </c>
      <c r="R22" s="1">
        <v>2.5</v>
      </c>
      <c r="S22" s="1">
        <v>0.4</v>
      </c>
      <c r="T22" s="1">
        <v>3.2</v>
      </c>
      <c r="U22" s="1">
        <v>2.6</v>
      </c>
      <c r="V22" s="1">
        <v>1.2</v>
      </c>
      <c r="W22" s="1">
        <v>1.7</v>
      </c>
      <c r="X22" s="1">
        <v>0</v>
      </c>
      <c r="Y22" s="1">
        <v>0.8</v>
      </c>
      <c r="Z22" s="1">
        <v>4.5999999999999996</v>
      </c>
      <c r="AA22" s="1">
        <v>2.2000000000000002</v>
      </c>
      <c r="AB22" s="1">
        <v>2.2999999999999998</v>
      </c>
      <c r="AC22" s="1">
        <v>3.2</v>
      </c>
      <c r="AD22" s="1">
        <v>2.2000000000000002</v>
      </c>
      <c r="AE22" s="1">
        <v>20</v>
      </c>
    </row>
    <row r="23" spans="1:31" x14ac:dyDescent="0.35">
      <c r="A23" s="9">
        <v>41091</v>
      </c>
      <c r="B23" s="7">
        <v>107.2</v>
      </c>
      <c r="C23" s="7">
        <v>106.7</v>
      </c>
      <c r="D23" s="7">
        <v>92.8</v>
      </c>
      <c r="E23" s="7">
        <v>106.8</v>
      </c>
      <c r="F23" s="7">
        <v>104.2</v>
      </c>
      <c r="G23" s="7">
        <v>102.9</v>
      </c>
      <c r="H23" s="7">
        <v>107.6</v>
      </c>
      <c r="I23" s="7">
        <v>101.6</v>
      </c>
      <c r="J23" s="7">
        <v>105.4</v>
      </c>
      <c r="K23" s="7">
        <v>108</v>
      </c>
      <c r="L23" s="7">
        <v>107.6</v>
      </c>
      <c r="M23" s="7">
        <v>106.4</v>
      </c>
      <c r="N23" s="7">
        <v>105.5</v>
      </c>
      <c r="P23" s="2">
        <v>41091</v>
      </c>
      <c r="Q23" s="1">
        <v>3.1</v>
      </c>
      <c r="R23" s="1">
        <v>2</v>
      </c>
      <c r="S23" s="1">
        <v>1.4</v>
      </c>
      <c r="T23" s="1">
        <v>3.2</v>
      </c>
      <c r="U23" s="1">
        <v>2.2999999999999998</v>
      </c>
      <c r="V23" s="1">
        <v>0.8</v>
      </c>
      <c r="W23" s="1">
        <v>1.8</v>
      </c>
      <c r="X23" s="1">
        <v>0.6</v>
      </c>
      <c r="Y23" s="1">
        <v>-0.4</v>
      </c>
      <c r="Z23" s="1">
        <v>5.2</v>
      </c>
      <c r="AA23" s="1">
        <v>2.1</v>
      </c>
      <c r="AB23" s="1">
        <v>2.7</v>
      </c>
      <c r="AC23" s="1">
        <v>3</v>
      </c>
      <c r="AD23" s="1">
        <v>2.1</v>
      </c>
      <c r="AE23" s="50">
        <v>21</v>
      </c>
    </row>
    <row r="24" spans="1:31" x14ac:dyDescent="0.35">
      <c r="A24" s="9">
        <v>41122</v>
      </c>
      <c r="B24" s="7">
        <v>107.5</v>
      </c>
      <c r="C24" s="7">
        <v>107</v>
      </c>
      <c r="D24" s="7">
        <v>93.6</v>
      </c>
      <c r="E24" s="7">
        <v>107</v>
      </c>
      <c r="F24" s="7">
        <v>104.2</v>
      </c>
      <c r="G24" s="7">
        <v>103.4</v>
      </c>
      <c r="H24" s="7">
        <v>109</v>
      </c>
      <c r="I24" s="7">
        <v>101.5</v>
      </c>
      <c r="J24" s="7">
        <v>104.8</v>
      </c>
      <c r="K24" s="7">
        <v>108.3</v>
      </c>
      <c r="L24" s="7">
        <v>108</v>
      </c>
      <c r="M24" s="7">
        <v>106.3</v>
      </c>
      <c r="N24" s="7">
        <v>105.8</v>
      </c>
      <c r="P24" s="2">
        <v>41122</v>
      </c>
      <c r="Q24" s="1">
        <v>3.6</v>
      </c>
      <c r="R24" s="1">
        <v>2.2999999999999998</v>
      </c>
      <c r="S24" s="1">
        <v>-0.4</v>
      </c>
      <c r="T24" s="1">
        <v>3.2</v>
      </c>
      <c r="U24" s="1">
        <v>2.5</v>
      </c>
      <c r="V24" s="1">
        <v>1.4</v>
      </c>
      <c r="W24" s="1">
        <v>3.1</v>
      </c>
      <c r="X24" s="1">
        <v>0.1</v>
      </c>
      <c r="Y24" s="1">
        <v>-0.4</v>
      </c>
      <c r="Z24" s="1">
        <v>5.5</v>
      </c>
      <c r="AA24" s="1">
        <v>1.6</v>
      </c>
      <c r="AB24" s="1">
        <v>2.7</v>
      </c>
      <c r="AC24" s="1">
        <v>2.5</v>
      </c>
      <c r="AD24" s="1">
        <v>2.2000000000000002</v>
      </c>
      <c r="AE24" s="1">
        <v>22</v>
      </c>
    </row>
    <row r="25" spans="1:31" x14ac:dyDescent="0.35">
      <c r="A25" s="9">
        <v>41153</v>
      </c>
      <c r="B25" s="7">
        <v>107.6</v>
      </c>
      <c r="C25" s="7">
        <v>106.8</v>
      </c>
      <c r="D25" s="7">
        <v>109.9</v>
      </c>
      <c r="E25" s="7">
        <v>107.2</v>
      </c>
      <c r="F25" s="7">
        <v>104.4</v>
      </c>
      <c r="G25" s="7">
        <v>103.6</v>
      </c>
      <c r="H25" s="7">
        <v>109.7</v>
      </c>
      <c r="I25" s="7">
        <v>101.6</v>
      </c>
      <c r="J25" s="7">
        <v>103.7</v>
      </c>
      <c r="K25" s="7">
        <v>110.1</v>
      </c>
      <c r="L25" s="7">
        <v>106.4</v>
      </c>
      <c r="M25" s="7">
        <v>106.6</v>
      </c>
      <c r="N25" s="7">
        <v>106.7</v>
      </c>
      <c r="P25" s="2">
        <v>41153</v>
      </c>
      <c r="Q25" s="1">
        <v>3.4</v>
      </c>
      <c r="R25" s="1">
        <v>2.2999999999999998</v>
      </c>
      <c r="S25" s="1">
        <v>3.5</v>
      </c>
      <c r="T25" s="1">
        <v>3</v>
      </c>
      <c r="U25" s="1">
        <v>2.4</v>
      </c>
      <c r="V25" s="1">
        <v>1.5</v>
      </c>
      <c r="W25" s="1">
        <v>3.3</v>
      </c>
      <c r="X25" s="1">
        <v>0.6</v>
      </c>
      <c r="Y25" s="1">
        <v>1.5</v>
      </c>
      <c r="Z25" s="1">
        <v>2.8</v>
      </c>
      <c r="AA25" s="1">
        <v>2.4</v>
      </c>
      <c r="AB25" s="1">
        <v>2.7</v>
      </c>
      <c r="AC25" s="1">
        <v>2.8</v>
      </c>
      <c r="AD25" s="1">
        <v>2.7</v>
      </c>
      <c r="AE25" s="50">
        <v>23</v>
      </c>
    </row>
    <row r="26" spans="1:31" x14ac:dyDescent="0.35">
      <c r="A26" s="9">
        <v>41183</v>
      </c>
      <c r="B26" s="7">
        <v>108.1</v>
      </c>
      <c r="C26" s="7">
        <v>107</v>
      </c>
      <c r="D26" s="7">
        <v>111.7</v>
      </c>
      <c r="E26" s="7">
        <v>107.5</v>
      </c>
      <c r="F26" s="7">
        <v>104.8</v>
      </c>
      <c r="G26" s="7">
        <v>104.2</v>
      </c>
      <c r="H26" s="7">
        <v>109.4</v>
      </c>
      <c r="I26" s="7">
        <v>101.6</v>
      </c>
      <c r="J26" s="7">
        <v>103.6</v>
      </c>
      <c r="K26" s="7">
        <v>111</v>
      </c>
      <c r="L26" s="7">
        <v>106</v>
      </c>
      <c r="M26" s="7">
        <v>106.7</v>
      </c>
      <c r="N26" s="7">
        <v>106.9</v>
      </c>
      <c r="P26" s="2">
        <v>41183</v>
      </c>
      <c r="Q26" s="1">
        <v>3.2</v>
      </c>
      <c r="R26" s="1">
        <v>2.4</v>
      </c>
      <c r="S26" s="1">
        <v>2.6</v>
      </c>
      <c r="T26" s="1">
        <v>3.1</v>
      </c>
      <c r="U26" s="1">
        <v>2.5</v>
      </c>
      <c r="V26" s="1">
        <v>2.1</v>
      </c>
      <c r="W26" s="1">
        <v>3.2</v>
      </c>
      <c r="X26" s="1">
        <v>1.1000000000000001</v>
      </c>
      <c r="Y26" s="1">
        <v>2.2000000000000002</v>
      </c>
      <c r="Z26" s="1">
        <v>3.5</v>
      </c>
      <c r="AA26" s="1">
        <v>2.6</v>
      </c>
      <c r="AB26" s="1">
        <v>2.5</v>
      </c>
      <c r="AC26" s="1">
        <v>2.9</v>
      </c>
      <c r="AD26" s="1">
        <v>2.8</v>
      </c>
      <c r="AE26" s="1">
        <v>24</v>
      </c>
    </row>
    <row r="27" spans="1:31" x14ac:dyDescent="0.35">
      <c r="A27" s="9">
        <v>41214</v>
      </c>
      <c r="B27" s="7">
        <v>108.9</v>
      </c>
      <c r="C27" s="7">
        <v>107</v>
      </c>
      <c r="D27" s="7">
        <v>112.2</v>
      </c>
      <c r="E27" s="7">
        <v>107.6</v>
      </c>
      <c r="F27" s="7">
        <v>105</v>
      </c>
      <c r="G27" s="7">
        <v>104.5</v>
      </c>
      <c r="H27" s="7">
        <v>108.3</v>
      </c>
      <c r="I27" s="7">
        <v>101.5</v>
      </c>
      <c r="J27" s="7">
        <v>103.5</v>
      </c>
      <c r="K27" s="7">
        <v>111</v>
      </c>
      <c r="L27" s="7">
        <v>106.6</v>
      </c>
      <c r="M27" s="7">
        <v>106.8</v>
      </c>
      <c r="N27" s="7">
        <v>107</v>
      </c>
      <c r="P27" s="2">
        <v>41214</v>
      </c>
      <c r="Q27" s="1">
        <v>3.5</v>
      </c>
      <c r="R27" s="1">
        <v>2.9</v>
      </c>
      <c r="S27" s="1">
        <v>2.4</v>
      </c>
      <c r="T27" s="1">
        <v>2.8</v>
      </c>
      <c r="U27" s="1">
        <v>2.6</v>
      </c>
      <c r="V27" s="1">
        <v>2.5</v>
      </c>
      <c r="W27" s="1">
        <v>1.9</v>
      </c>
      <c r="X27" s="1">
        <v>0.4</v>
      </c>
      <c r="Y27" s="1">
        <v>3.8</v>
      </c>
      <c r="Z27" s="1">
        <v>3.4</v>
      </c>
      <c r="AA27" s="1">
        <v>3.1</v>
      </c>
      <c r="AB27" s="1">
        <v>2.5</v>
      </c>
      <c r="AC27" s="1">
        <v>3</v>
      </c>
      <c r="AD27" s="1">
        <v>2.8</v>
      </c>
      <c r="AE27" s="50">
        <v>25</v>
      </c>
    </row>
    <row r="28" spans="1:31" x14ac:dyDescent="0.35">
      <c r="A28" s="9">
        <v>41244</v>
      </c>
      <c r="B28" s="7">
        <v>110.1</v>
      </c>
      <c r="C28" s="7">
        <v>106.7</v>
      </c>
      <c r="D28" s="7">
        <v>109.8</v>
      </c>
      <c r="E28" s="7">
        <v>107.8</v>
      </c>
      <c r="F28" s="7">
        <v>104.9</v>
      </c>
      <c r="G28" s="7">
        <v>104.7</v>
      </c>
      <c r="H28" s="7">
        <v>108.1</v>
      </c>
      <c r="I28" s="7">
        <v>101.5</v>
      </c>
      <c r="J28" s="7">
        <v>104.2</v>
      </c>
      <c r="K28" s="7">
        <v>111.1</v>
      </c>
      <c r="L28" s="7">
        <v>108.2</v>
      </c>
      <c r="M28" s="7">
        <v>106.9</v>
      </c>
      <c r="N28" s="7">
        <v>107.2</v>
      </c>
      <c r="P28" s="2">
        <v>41244</v>
      </c>
      <c r="Q28" s="1">
        <v>4.8</v>
      </c>
      <c r="R28" s="1">
        <v>2.4</v>
      </c>
      <c r="S28" s="1">
        <v>1.4</v>
      </c>
      <c r="T28" s="1">
        <v>3.1</v>
      </c>
      <c r="U28" s="1">
        <v>2.2999999999999998</v>
      </c>
      <c r="V28" s="1">
        <v>2.7</v>
      </c>
      <c r="W28" s="1">
        <v>1.8</v>
      </c>
      <c r="X28" s="1">
        <v>0.6</v>
      </c>
      <c r="Y28" s="1">
        <v>2.2999999999999998</v>
      </c>
      <c r="Z28" s="1">
        <v>3.4</v>
      </c>
      <c r="AA28" s="1">
        <v>3.5</v>
      </c>
      <c r="AB28" s="1">
        <v>2.5</v>
      </c>
      <c r="AC28" s="1">
        <v>3</v>
      </c>
      <c r="AD28" s="1">
        <v>2.8</v>
      </c>
      <c r="AE28" s="1">
        <v>26</v>
      </c>
    </row>
    <row r="29" spans="1:31" x14ac:dyDescent="0.35">
      <c r="A29" s="51" t="s">
        <v>15</v>
      </c>
      <c r="B29" s="49">
        <v>107.6</v>
      </c>
      <c r="C29" s="49">
        <v>106.7</v>
      </c>
      <c r="D29" s="49">
        <v>104.3</v>
      </c>
      <c r="E29" s="49">
        <v>106.6</v>
      </c>
      <c r="F29" s="49">
        <v>104</v>
      </c>
      <c r="G29" s="49">
        <v>103.5</v>
      </c>
      <c r="H29" s="49">
        <v>108.3</v>
      </c>
      <c r="I29" s="49">
        <v>100.8</v>
      </c>
      <c r="J29" s="49">
        <v>103</v>
      </c>
      <c r="K29" s="49">
        <v>108.6</v>
      </c>
      <c r="L29" s="49">
        <v>106.3</v>
      </c>
      <c r="M29" s="49">
        <v>106.1</v>
      </c>
      <c r="N29" s="49">
        <v>105.8</v>
      </c>
      <c r="P29" s="52">
        <v>41274</v>
      </c>
      <c r="Q29" s="50">
        <v>3.2</v>
      </c>
      <c r="R29" s="50">
        <v>2.5</v>
      </c>
      <c r="S29" s="50">
        <v>1.3</v>
      </c>
      <c r="T29" s="50">
        <v>3.2</v>
      </c>
      <c r="U29" s="50">
        <v>2.4</v>
      </c>
      <c r="V29" s="50">
        <v>1.5</v>
      </c>
      <c r="W29" s="50">
        <v>2.6</v>
      </c>
      <c r="X29" s="50">
        <v>-0.9</v>
      </c>
      <c r="Y29" s="50">
        <v>1.7</v>
      </c>
      <c r="Z29" s="50">
        <v>4.4000000000000004</v>
      </c>
      <c r="AA29" s="50">
        <v>2.7</v>
      </c>
      <c r="AB29" s="50">
        <v>2.6</v>
      </c>
      <c r="AC29" s="50">
        <v>3.1</v>
      </c>
      <c r="AD29" s="50">
        <v>2.4</v>
      </c>
      <c r="AE29" s="50">
        <v>27</v>
      </c>
    </row>
    <row r="30" spans="1:31" x14ac:dyDescent="0.35">
      <c r="A30" s="9">
        <v>41275</v>
      </c>
      <c r="B30" s="7">
        <v>110.5</v>
      </c>
      <c r="C30" s="7">
        <v>107.4</v>
      </c>
      <c r="D30" s="7">
        <v>95.9</v>
      </c>
      <c r="E30" s="7">
        <v>108.5</v>
      </c>
      <c r="F30" s="7">
        <v>104.3</v>
      </c>
      <c r="G30" s="7">
        <v>105.8</v>
      </c>
      <c r="H30" s="7">
        <v>108.2</v>
      </c>
      <c r="I30" s="7">
        <v>101.3</v>
      </c>
      <c r="J30" s="7">
        <v>103.2</v>
      </c>
      <c r="K30" s="7">
        <v>111.2</v>
      </c>
      <c r="L30" s="7">
        <v>108.9</v>
      </c>
      <c r="M30" s="7">
        <v>107.2</v>
      </c>
      <c r="N30" s="7">
        <v>106.6</v>
      </c>
      <c r="P30" s="2">
        <v>41275</v>
      </c>
      <c r="Q30" s="1">
        <v>4</v>
      </c>
      <c r="R30" s="1">
        <v>1.5</v>
      </c>
      <c r="S30" s="1">
        <v>2.2000000000000002</v>
      </c>
      <c r="T30" s="1">
        <v>3.1</v>
      </c>
      <c r="U30" s="1">
        <v>2.1</v>
      </c>
      <c r="V30" s="1">
        <v>2.8</v>
      </c>
      <c r="W30" s="1">
        <v>1.5</v>
      </c>
      <c r="X30" s="1">
        <v>0.4</v>
      </c>
      <c r="Y30" s="1">
        <v>3.9</v>
      </c>
      <c r="Z30" s="1">
        <v>3.4</v>
      </c>
      <c r="AA30" s="1">
        <v>3.5</v>
      </c>
      <c r="AB30" s="1">
        <v>1.2</v>
      </c>
      <c r="AC30" s="1">
        <v>3</v>
      </c>
      <c r="AD30" s="1">
        <v>2.7</v>
      </c>
      <c r="AE30" s="1">
        <v>28</v>
      </c>
    </row>
    <row r="31" spans="1:31" x14ac:dyDescent="0.35">
      <c r="A31" s="9">
        <v>41306</v>
      </c>
      <c r="B31" s="7">
        <v>110.5</v>
      </c>
      <c r="C31" s="7">
        <v>107.4</v>
      </c>
      <c r="D31" s="7">
        <v>96.7</v>
      </c>
      <c r="E31" s="7">
        <v>108.8</v>
      </c>
      <c r="F31" s="7">
        <v>104.7</v>
      </c>
      <c r="G31" s="7">
        <v>106.3</v>
      </c>
      <c r="H31" s="7">
        <v>108.6</v>
      </c>
      <c r="I31" s="7">
        <v>101.3</v>
      </c>
      <c r="J31" s="7">
        <v>103.8</v>
      </c>
      <c r="K31" s="7">
        <v>110.3</v>
      </c>
      <c r="L31" s="7">
        <v>109.7</v>
      </c>
      <c r="M31" s="7">
        <v>107.5</v>
      </c>
      <c r="N31" s="7">
        <v>106.9</v>
      </c>
      <c r="P31" s="2">
        <v>41306</v>
      </c>
      <c r="Q31" s="1">
        <v>3.4</v>
      </c>
      <c r="R31" s="1">
        <v>1</v>
      </c>
      <c r="S31" s="1">
        <v>1.8</v>
      </c>
      <c r="T31" s="1">
        <v>3.3</v>
      </c>
      <c r="U31" s="1">
        <v>2.1</v>
      </c>
      <c r="V31" s="1">
        <v>3.2</v>
      </c>
      <c r="W31" s="1">
        <v>1.4</v>
      </c>
      <c r="X31" s="1">
        <v>0.6</v>
      </c>
      <c r="Y31" s="1">
        <v>3.1</v>
      </c>
      <c r="Z31" s="1">
        <v>3</v>
      </c>
      <c r="AA31" s="1">
        <v>3.5</v>
      </c>
      <c r="AB31" s="1">
        <v>1.2</v>
      </c>
      <c r="AC31" s="1">
        <v>2.9</v>
      </c>
      <c r="AD31" s="1">
        <v>2.5</v>
      </c>
      <c r="AE31" s="50">
        <v>29</v>
      </c>
    </row>
    <row r="32" spans="1:31" x14ac:dyDescent="0.35">
      <c r="A32" s="9">
        <v>41334</v>
      </c>
      <c r="B32" s="7">
        <v>110.4</v>
      </c>
      <c r="C32" s="7">
        <v>110.3</v>
      </c>
      <c r="D32" s="7">
        <v>108.3</v>
      </c>
      <c r="E32" s="7">
        <v>108.7</v>
      </c>
      <c r="F32" s="7">
        <v>105.6</v>
      </c>
      <c r="G32" s="7">
        <v>106.4</v>
      </c>
      <c r="H32" s="7">
        <v>108.4</v>
      </c>
      <c r="I32" s="7">
        <v>101.4</v>
      </c>
      <c r="J32" s="7">
        <v>104.5</v>
      </c>
      <c r="K32" s="7">
        <v>112.7</v>
      </c>
      <c r="L32" s="7">
        <v>109.3</v>
      </c>
      <c r="M32" s="7">
        <v>107.5</v>
      </c>
      <c r="N32" s="7">
        <v>107.8</v>
      </c>
      <c r="P32" s="2">
        <v>41334</v>
      </c>
      <c r="Q32" s="1">
        <v>2.6</v>
      </c>
      <c r="R32" s="1">
        <v>3.5</v>
      </c>
      <c r="S32" s="1">
        <v>0.9</v>
      </c>
      <c r="T32" s="1">
        <v>2.8</v>
      </c>
      <c r="U32" s="1">
        <v>2.7</v>
      </c>
      <c r="V32" s="1">
        <v>3.1</v>
      </c>
      <c r="W32" s="1">
        <v>0</v>
      </c>
      <c r="X32" s="1">
        <v>1.1000000000000001</v>
      </c>
      <c r="Y32" s="1">
        <v>2.9</v>
      </c>
      <c r="Z32" s="1">
        <v>5.2</v>
      </c>
      <c r="AA32" s="1">
        <v>3.5</v>
      </c>
      <c r="AB32" s="1">
        <v>1.2</v>
      </c>
      <c r="AC32" s="1">
        <v>2.7</v>
      </c>
      <c r="AD32" s="1">
        <v>2.2999999999999998</v>
      </c>
      <c r="AE32" s="1">
        <v>30</v>
      </c>
    </row>
    <row r="33" spans="1:31" x14ac:dyDescent="0.35">
      <c r="A33" s="9">
        <v>41365</v>
      </c>
      <c r="B33" s="7">
        <v>111</v>
      </c>
      <c r="C33" s="7">
        <v>111.1</v>
      </c>
      <c r="D33" s="7">
        <v>109.2</v>
      </c>
      <c r="E33" s="7">
        <v>108.7</v>
      </c>
      <c r="F33" s="7">
        <v>106.3</v>
      </c>
      <c r="G33" s="7">
        <v>106.5</v>
      </c>
      <c r="H33" s="7">
        <v>107.9</v>
      </c>
      <c r="I33" s="7">
        <v>101.4</v>
      </c>
      <c r="J33" s="7">
        <v>103.4</v>
      </c>
      <c r="K33" s="7">
        <v>112.9</v>
      </c>
      <c r="L33" s="7">
        <v>108.9</v>
      </c>
      <c r="M33" s="7">
        <v>108</v>
      </c>
      <c r="N33" s="7">
        <v>107.9</v>
      </c>
      <c r="P33" s="2">
        <v>41365</v>
      </c>
      <c r="Q33" s="1">
        <v>3.9</v>
      </c>
      <c r="R33" s="1">
        <v>4.2</v>
      </c>
      <c r="S33" s="1">
        <v>-0.9</v>
      </c>
      <c r="T33" s="1">
        <v>2.5</v>
      </c>
      <c r="U33" s="1">
        <v>2.2000000000000002</v>
      </c>
      <c r="V33" s="1">
        <v>3</v>
      </c>
      <c r="W33" s="1">
        <v>-1.2</v>
      </c>
      <c r="X33" s="1">
        <v>1</v>
      </c>
      <c r="Y33" s="1">
        <v>2.1</v>
      </c>
      <c r="Z33" s="1">
        <v>5.2</v>
      </c>
      <c r="AA33" s="1">
        <v>3.4</v>
      </c>
      <c r="AB33" s="1">
        <v>1.4</v>
      </c>
      <c r="AC33" s="1">
        <v>2.9</v>
      </c>
      <c r="AD33" s="1">
        <v>2</v>
      </c>
      <c r="AE33" s="50">
        <v>31</v>
      </c>
    </row>
    <row r="34" spans="1:31" x14ac:dyDescent="0.35">
      <c r="A34" s="9">
        <v>41395</v>
      </c>
      <c r="B34" s="7">
        <v>111.8</v>
      </c>
      <c r="C34" s="7">
        <v>110.9</v>
      </c>
      <c r="D34" s="7">
        <v>109.5</v>
      </c>
      <c r="E34" s="7">
        <v>108.9</v>
      </c>
      <c r="F34" s="7">
        <v>106.7</v>
      </c>
      <c r="G34" s="7">
        <v>106.5</v>
      </c>
      <c r="H34" s="7">
        <v>107.9</v>
      </c>
      <c r="I34" s="7">
        <v>102.6</v>
      </c>
      <c r="J34" s="7">
        <v>104.2</v>
      </c>
      <c r="K34" s="7">
        <v>112.8</v>
      </c>
      <c r="L34" s="7">
        <v>108.6</v>
      </c>
      <c r="M34" s="7">
        <v>108</v>
      </c>
      <c r="N34" s="7">
        <v>108.1</v>
      </c>
      <c r="P34" s="2">
        <v>41395</v>
      </c>
      <c r="Q34" s="1">
        <v>4.7</v>
      </c>
      <c r="R34" s="1">
        <v>3.7</v>
      </c>
      <c r="S34" s="1">
        <v>-0.3</v>
      </c>
      <c r="T34" s="1">
        <v>2.4</v>
      </c>
      <c r="U34" s="1">
        <v>2.2999999999999998</v>
      </c>
      <c r="V34" s="1">
        <v>3</v>
      </c>
      <c r="W34" s="1">
        <v>-0.5</v>
      </c>
      <c r="X34" s="1">
        <v>3.5</v>
      </c>
      <c r="Y34" s="1">
        <v>1.9</v>
      </c>
      <c r="Z34" s="1">
        <v>5.0999999999999996</v>
      </c>
      <c r="AA34" s="1">
        <v>3.2</v>
      </c>
      <c r="AB34" s="1">
        <v>1.4</v>
      </c>
      <c r="AC34" s="1">
        <v>2.5</v>
      </c>
      <c r="AD34" s="1">
        <v>2.2999999999999998</v>
      </c>
      <c r="AE34" s="1">
        <v>32</v>
      </c>
    </row>
    <row r="35" spans="1:31" x14ac:dyDescent="0.35">
      <c r="A35" s="9">
        <v>41426</v>
      </c>
      <c r="B35" s="7">
        <v>111.7</v>
      </c>
      <c r="C35" s="7">
        <v>111.1</v>
      </c>
      <c r="D35" s="7">
        <v>105.1</v>
      </c>
      <c r="E35" s="7">
        <v>108.9</v>
      </c>
      <c r="F35" s="7">
        <v>106.5</v>
      </c>
      <c r="G35" s="7">
        <v>106.5</v>
      </c>
      <c r="H35" s="7">
        <v>108.2</v>
      </c>
      <c r="I35" s="7">
        <v>101.8</v>
      </c>
      <c r="J35" s="7">
        <v>105.5</v>
      </c>
      <c r="K35" s="7">
        <v>112.8</v>
      </c>
      <c r="L35" s="7">
        <v>109.1</v>
      </c>
      <c r="M35" s="7">
        <v>108</v>
      </c>
      <c r="N35" s="7">
        <v>108.1</v>
      </c>
      <c r="P35" s="2">
        <v>41426</v>
      </c>
      <c r="Q35" s="1">
        <v>4.4000000000000004</v>
      </c>
      <c r="R35" s="1">
        <v>4.0999999999999996</v>
      </c>
      <c r="S35" s="1">
        <v>-0.6</v>
      </c>
      <c r="T35" s="1">
        <v>2.4</v>
      </c>
      <c r="U35" s="1">
        <v>2.1</v>
      </c>
      <c r="V35" s="1">
        <v>3.1</v>
      </c>
      <c r="W35" s="1">
        <v>0.7</v>
      </c>
      <c r="X35" s="1">
        <v>-1</v>
      </c>
      <c r="Y35" s="1">
        <v>2.1</v>
      </c>
      <c r="Z35" s="1">
        <v>5.0999999999999996</v>
      </c>
      <c r="AA35" s="1">
        <v>3</v>
      </c>
      <c r="AB35" s="1">
        <v>1.4</v>
      </c>
      <c r="AC35" s="1">
        <v>2.5</v>
      </c>
      <c r="AD35" s="1">
        <v>2.2000000000000002</v>
      </c>
      <c r="AE35" s="50">
        <v>33</v>
      </c>
    </row>
    <row r="36" spans="1:31" x14ac:dyDescent="0.35">
      <c r="A36" s="9">
        <v>41456</v>
      </c>
      <c r="B36" s="7">
        <v>111.3</v>
      </c>
      <c r="C36" s="7">
        <v>111.1</v>
      </c>
      <c r="D36" s="7">
        <v>91.8</v>
      </c>
      <c r="E36" s="7">
        <v>109.2</v>
      </c>
      <c r="F36" s="7">
        <v>105.9</v>
      </c>
      <c r="G36" s="7">
        <v>107</v>
      </c>
      <c r="H36" s="7">
        <v>108.3</v>
      </c>
      <c r="I36" s="7">
        <v>101.6</v>
      </c>
      <c r="J36" s="7">
        <v>106.6</v>
      </c>
      <c r="K36" s="7">
        <v>113.4</v>
      </c>
      <c r="L36" s="7">
        <v>110.8</v>
      </c>
      <c r="M36" s="7">
        <v>108.1</v>
      </c>
      <c r="N36" s="7">
        <v>107.6</v>
      </c>
      <c r="P36" s="2">
        <v>41456</v>
      </c>
      <c r="Q36" s="1">
        <v>3.8</v>
      </c>
      <c r="R36" s="1">
        <v>4.0999999999999996</v>
      </c>
      <c r="S36" s="1">
        <v>-1.1000000000000001</v>
      </c>
      <c r="T36" s="1">
        <v>2.2000000000000002</v>
      </c>
      <c r="U36" s="1">
        <v>1.6</v>
      </c>
      <c r="V36" s="1">
        <v>4</v>
      </c>
      <c r="W36" s="1">
        <v>0.6</v>
      </c>
      <c r="X36" s="1">
        <v>-1.6</v>
      </c>
      <c r="Y36" s="1">
        <v>2.1</v>
      </c>
      <c r="Z36" s="1">
        <v>5</v>
      </c>
      <c r="AA36" s="1">
        <v>3</v>
      </c>
      <c r="AB36" s="1">
        <v>1.1000000000000001</v>
      </c>
      <c r="AC36" s="1">
        <v>2.1</v>
      </c>
      <c r="AD36" s="1">
        <v>2</v>
      </c>
      <c r="AE36" s="1">
        <v>34</v>
      </c>
    </row>
    <row r="37" spans="1:31" x14ac:dyDescent="0.35">
      <c r="A37" s="9">
        <v>41487</v>
      </c>
      <c r="B37" s="7">
        <v>111</v>
      </c>
      <c r="C37" s="7">
        <v>111.3</v>
      </c>
      <c r="D37" s="7">
        <v>94.4</v>
      </c>
      <c r="E37" s="7">
        <v>109.3</v>
      </c>
      <c r="F37" s="7">
        <v>105.7</v>
      </c>
      <c r="G37" s="7">
        <v>106.9</v>
      </c>
      <c r="H37" s="7">
        <v>108.4</v>
      </c>
      <c r="I37" s="7">
        <v>101.3</v>
      </c>
      <c r="J37" s="7">
        <v>106.3</v>
      </c>
      <c r="K37" s="7">
        <v>114</v>
      </c>
      <c r="L37" s="7">
        <v>111.4</v>
      </c>
      <c r="M37" s="7">
        <v>108.1</v>
      </c>
      <c r="N37" s="7">
        <v>107.7</v>
      </c>
      <c r="P37" s="2">
        <v>41487</v>
      </c>
      <c r="Q37" s="1">
        <v>3.3</v>
      </c>
      <c r="R37" s="1">
        <v>4</v>
      </c>
      <c r="S37" s="1">
        <v>0.9</v>
      </c>
      <c r="T37" s="1">
        <v>2.1</v>
      </c>
      <c r="U37" s="1">
        <v>1.3</v>
      </c>
      <c r="V37" s="1">
        <v>3.4</v>
      </c>
      <c r="W37" s="1">
        <v>-0.6</v>
      </c>
      <c r="X37" s="1">
        <v>-1.2</v>
      </c>
      <c r="Y37" s="1">
        <v>2.2000000000000002</v>
      </c>
      <c r="Z37" s="1">
        <v>5.3</v>
      </c>
      <c r="AA37" s="1">
        <v>3.2</v>
      </c>
      <c r="AB37" s="1">
        <v>1.1000000000000001</v>
      </c>
      <c r="AC37" s="1">
        <v>2.1</v>
      </c>
      <c r="AD37" s="1">
        <v>1.8</v>
      </c>
      <c r="AE37" s="50">
        <v>35</v>
      </c>
    </row>
    <row r="38" spans="1:31" x14ac:dyDescent="0.35">
      <c r="A38" s="9">
        <v>41518</v>
      </c>
      <c r="B38" s="7">
        <v>110.8</v>
      </c>
      <c r="C38" s="7">
        <v>111</v>
      </c>
      <c r="D38" s="7">
        <v>111.1</v>
      </c>
      <c r="E38" s="7">
        <v>109.5</v>
      </c>
      <c r="F38" s="7">
        <v>106.3</v>
      </c>
      <c r="G38" s="7">
        <v>106.8</v>
      </c>
      <c r="H38" s="7">
        <v>108.5</v>
      </c>
      <c r="I38" s="7">
        <v>101.8</v>
      </c>
      <c r="J38" s="7">
        <v>105</v>
      </c>
      <c r="K38" s="7">
        <v>115</v>
      </c>
      <c r="L38" s="7">
        <v>109.5</v>
      </c>
      <c r="M38" s="7">
        <v>108.2</v>
      </c>
      <c r="N38" s="7">
        <v>108.5</v>
      </c>
      <c r="P38" s="2">
        <v>41518</v>
      </c>
      <c r="Q38" s="1">
        <v>3</v>
      </c>
      <c r="R38" s="1">
        <v>3.9</v>
      </c>
      <c r="S38" s="1">
        <v>1.1000000000000001</v>
      </c>
      <c r="T38" s="1">
        <v>2.1</v>
      </c>
      <c r="U38" s="1">
        <v>1.8</v>
      </c>
      <c r="V38" s="1">
        <v>3.1</v>
      </c>
      <c r="W38" s="1">
        <v>-1.1000000000000001</v>
      </c>
      <c r="X38" s="1">
        <v>-1.4</v>
      </c>
      <c r="Y38" s="1">
        <v>2.2000000000000002</v>
      </c>
      <c r="Z38" s="1">
        <v>4.5</v>
      </c>
      <c r="AA38" s="1">
        <v>2.9</v>
      </c>
      <c r="AB38" s="1">
        <v>1.1000000000000001</v>
      </c>
      <c r="AC38" s="1">
        <v>1.9</v>
      </c>
      <c r="AD38" s="1">
        <v>1.7</v>
      </c>
      <c r="AE38" s="1">
        <v>36</v>
      </c>
    </row>
    <row r="39" spans="1:31" x14ac:dyDescent="0.35">
      <c r="A39" s="9">
        <v>41548</v>
      </c>
      <c r="B39" s="7">
        <v>111.8</v>
      </c>
      <c r="C39" s="7">
        <v>111</v>
      </c>
      <c r="D39" s="7">
        <v>112.6</v>
      </c>
      <c r="E39" s="7">
        <v>109.6</v>
      </c>
      <c r="F39" s="7">
        <v>106.3</v>
      </c>
      <c r="G39" s="7">
        <v>107.2</v>
      </c>
      <c r="H39" s="7">
        <v>107.2</v>
      </c>
      <c r="I39" s="7">
        <v>101.8</v>
      </c>
      <c r="J39" s="7">
        <v>104.4</v>
      </c>
      <c r="K39" s="7">
        <v>114.5</v>
      </c>
      <c r="L39" s="7">
        <v>109.1</v>
      </c>
      <c r="M39" s="7">
        <v>108.2</v>
      </c>
      <c r="N39" s="7">
        <v>108.4</v>
      </c>
      <c r="P39" s="2">
        <v>41548</v>
      </c>
      <c r="Q39" s="1">
        <v>3.4</v>
      </c>
      <c r="R39" s="1">
        <v>3.7</v>
      </c>
      <c r="S39" s="1">
        <v>0.8</v>
      </c>
      <c r="T39" s="1">
        <v>2</v>
      </c>
      <c r="U39" s="1">
        <v>1.4</v>
      </c>
      <c r="V39" s="1">
        <v>2.9</v>
      </c>
      <c r="W39" s="1">
        <v>-2</v>
      </c>
      <c r="X39" s="1">
        <v>-1.3</v>
      </c>
      <c r="Y39" s="1">
        <v>1.5</v>
      </c>
      <c r="Z39" s="1">
        <v>3.2</v>
      </c>
      <c r="AA39" s="1">
        <v>2.8</v>
      </c>
      <c r="AB39" s="1">
        <v>1.1000000000000001</v>
      </c>
      <c r="AC39" s="1">
        <v>1.7</v>
      </c>
      <c r="AD39" s="1">
        <v>1.4</v>
      </c>
      <c r="AE39" s="50">
        <v>37</v>
      </c>
    </row>
    <row r="40" spans="1:31" x14ac:dyDescent="0.35">
      <c r="A40" s="9">
        <v>41579</v>
      </c>
      <c r="B40" s="7">
        <v>112</v>
      </c>
      <c r="C40" s="7">
        <v>111</v>
      </c>
      <c r="D40" s="7">
        <v>113</v>
      </c>
      <c r="E40" s="7">
        <v>109.6</v>
      </c>
      <c r="F40" s="7">
        <v>106.5</v>
      </c>
      <c r="G40" s="7">
        <v>107.1</v>
      </c>
      <c r="H40" s="7">
        <v>106.7</v>
      </c>
      <c r="I40" s="7">
        <v>101.8</v>
      </c>
      <c r="J40" s="7">
        <v>105.1</v>
      </c>
      <c r="K40" s="7">
        <v>114.6</v>
      </c>
      <c r="L40" s="7">
        <v>109.3</v>
      </c>
      <c r="M40" s="7">
        <v>108.1</v>
      </c>
      <c r="N40" s="7">
        <v>108.5</v>
      </c>
      <c r="P40" s="2">
        <v>41579</v>
      </c>
      <c r="Q40" s="1">
        <v>2.8</v>
      </c>
      <c r="R40" s="1">
        <v>3.7</v>
      </c>
      <c r="S40" s="1">
        <v>0.7</v>
      </c>
      <c r="T40" s="1">
        <v>1.9</v>
      </c>
      <c r="U40" s="1">
        <v>1.4</v>
      </c>
      <c r="V40" s="1">
        <v>2.5</v>
      </c>
      <c r="W40" s="1">
        <v>-1.5</v>
      </c>
      <c r="X40" s="1">
        <v>-0.6</v>
      </c>
      <c r="Y40" s="1">
        <v>2.2000000000000002</v>
      </c>
      <c r="Z40" s="1">
        <v>3.2</v>
      </c>
      <c r="AA40" s="1">
        <v>2.4</v>
      </c>
      <c r="AB40" s="1">
        <v>1.1000000000000001</v>
      </c>
      <c r="AC40" s="1">
        <v>1.3</v>
      </c>
      <c r="AD40" s="1">
        <v>1.4</v>
      </c>
      <c r="AE40" s="1">
        <v>38</v>
      </c>
    </row>
    <row r="41" spans="1:31" x14ac:dyDescent="0.35">
      <c r="A41" s="9">
        <v>41609</v>
      </c>
      <c r="B41" s="7">
        <v>112.9</v>
      </c>
      <c r="C41" s="7">
        <v>111.1</v>
      </c>
      <c r="D41" s="7">
        <v>113</v>
      </c>
      <c r="E41" s="7">
        <v>109.8</v>
      </c>
      <c r="F41" s="7">
        <v>106.5</v>
      </c>
      <c r="G41" s="7">
        <v>107.1</v>
      </c>
      <c r="H41" s="7">
        <v>107.4</v>
      </c>
      <c r="I41" s="7">
        <v>106.8</v>
      </c>
      <c r="J41" s="7">
        <v>106.2</v>
      </c>
      <c r="K41" s="7">
        <v>114.7</v>
      </c>
      <c r="L41" s="7">
        <v>111.9</v>
      </c>
      <c r="M41" s="7">
        <v>108</v>
      </c>
      <c r="N41" s="7">
        <v>109.2</v>
      </c>
      <c r="P41" s="2">
        <v>41609</v>
      </c>
      <c r="Q41" s="1">
        <v>2.5</v>
      </c>
      <c r="R41" s="1">
        <v>4.0999999999999996</v>
      </c>
      <c r="S41" s="1">
        <v>2.9</v>
      </c>
      <c r="T41" s="1">
        <v>1.9</v>
      </c>
      <c r="U41" s="1">
        <v>1.4</v>
      </c>
      <c r="V41" s="1">
        <v>2.2999999999999998</v>
      </c>
      <c r="W41" s="1">
        <v>-0.6</v>
      </c>
      <c r="X41" s="1">
        <v>2</v>
      </c>
      <c r="Y41" s="1">
        <v>2.7</v>
      </c>
      <c r="Z41" s="1">
        <v>3.2</v>
      </c>
      <c r="AA41" s="1">
        <v>3.4</v>
      </c>
      <c r="AB41" s="1">
        <v>1.1000000000000001</v>
      </c>
      <c r="AC41" s="1">
        <v>1</v>
      </c>
      <c r="AD41" s="1">
        <v>1.9</v>
      </c>
      <c r="AE41" s="50">
        <v>39</v>
      </c>
    </row>
    <row r="42" spans="1:31" x14ac:dyDescent="0.35">
      <c r="A42" s="44" t="s">
        <v>16</v>
      </c>
      <c r="B42" s="7">
        <v>111.3</v>
      </c>
      <c r="C42" s="7">
        <v>110.4</v>
      </c>
      <c r="D42" s="7">
        <v>105.1</v>
      </c>
      <c r="E42" s="7">
        <v>109.1</v>
      </c>
      <c r="F42" s="7">
        <v>105.9</v>
      </c>
      <c r="G42" s="7">
        <v>106.7</v>
      </c>
      <c r="H42" s="7">
        <v>108</v>
      </c>
      <c r="I42" s="7">
        <v>102.1</v>
      </c>
      <c r="J42" s="7">
        <v>104.9</v>
      </c>
      <c r="K42" s="7">
        <v>113.2</v>
      </c>
      <c r="L42" s="7">
        <v>109.7</v>
      </c>
      <c r="M42" s="7">
        <v>107.9</v>
      </c>
      <c r="N42" s="7">
        <v>107.9</v>
      </c>
      <c r="P42" s="46">
        <v>41639</v>
      </c>
      <c r="Q42" s="1">
        <v>3.4</v>
      </c>
      <c r="R42" s="1">
        <v>3.5</v>
      </c>
      <c r="S42" s="1">
        <v>0.8</v>
      </c>
      <c r="T42" s="1">
        <v>2.2999999999999998</v>
      </c>
      <c r="U42" s="1">
        <v>1.8</v>
      </c>
      <c r="V42" s="1">
        <v>3.1</v>
      </c>
      <c r="W42" s="1">
        <v>-0.3</v>
      </c>
      <c r="X42" s="1">
        <v>0.1</v>
      </c>
      <c r="Y42" s="1">
        <v>2.4</v>
      </c>
      <c r="Z42" s="1">
        <v>4.2</v>
      </c>
      <c r="AA42" s="1">
        <v>3.2</v>
      </c>
      <c r="AB42" s="1">
        <v>1.2</v>
      </c>
      <c r="AC42" s="1">
        <v>2.2000000000000002</v>
      </c>
      <c r="AD42" s="1">
        <v>2</v>
      </c>
      <c r="AE42" s="1">
        <v>40</v>
      </c>
    </row>
    <row r="43" spans="1:31" x14ac:dyDescent="0.35">
      <c r="A43" s="9">
        <v>41640</v>
      </c>
      <c r="B43" s="7">
        <v>113.5</v>
      </c>
      <c r="C43" s="7">
        <v>111.3</v>
      </c>
      <c r="D43" s="7">
        <v>95.8</v>
      </c>
      <c r="E43" s="7">
        <v>110.2</v>
      </c>
      <c r="F43" s="7">
        <v>105.9</v>
      </c>
      <c r="G43" s="7">
        <v>108.1</v>
      </c>
      <c r="H43" s="7">
        <v>107.8</v>
      </c>
      <c r="I43" s="7">
        <v>106.9</v>
      </c>
      <c r="J43" s="7">
        <v>104.2</v>
      </c>
      <c r="K43" s="7">
        <v>114.9</v>
      </c>
      <c r="L43" s="7">
        <v>111.6</v>
      </c>
      <c r="M43" s="7">
        <v>109.1</v>
      </c>
      <c r="N43" s="7">
        <v>108.3</v>
      </c>
      <c r="P43" s="2">
        <v>41640</v>
      </c>
      <c r="Q43" s="1">
        <v>2.7</v>
      </c>
      <c r="R43" s="1">
        <v>3.6</v>
      </c>
      <c r="S43" s="1">
        <v>-0.1</v>
      </c>
      <c r="T43" s="1">
        <v>1.6</v>
      </c>
      <c r="U43" s="1">
        <v>1.5</v>
      </c>
      <c r="V43" s="1">
        <v>2.2000000000000002</v>
      </c>
      <c r="W43" s="1">
        <v>-0.4</v>
      </c>
      <c r="X43" s="1">
        <v>2.2999999999999998</v>
      </c>
      <c r="Y43" s="1">
        <v>1.5</v>
      </c>
      <c r="Z43" s="1">
        <v>3.3</v>
      </c>
      <c r="AA43" s="1">
        <v>2.5</v>
      </c>
      <c r="AB43" s="1">
        <v>2.2000000000000002</v>
      </c>
      <c r="AC43" s="1">
        <v>1.4</v>
      </c>
      <c r="AD43" s="1">
        <v>1.6</v>
      </c>
      <c r="AE43" s="50">
        <v>41</v>
      </c>
    </row>
    <row r="44" spans="1:31" x14ac:dyDescent="0.35">
      <c r="A44" s="9">
        <v>41671</v>
      </c>
      <c r="B44" s="7">
        <v>113.5</v>
      </c>
      <c r="C44" s="7">
        <v>111.2</v>
      </c>
      <c r="D44" s="7">
        <v>95.3</v>
      </c>
      <c r="E44" s="7">
        <v>110.4</v>
      </c>
      <c r="F44" s="7">
        <v>106.6</v>
      </c>
      <c r="G44" s="7">
        <v>108.4</v>
      </c>
      <c r="H44" s="7">
        <v>107.9</v>
      </c>
      <c r="I44" s="7">
        <v>107.2</v>
      </c>
      <c r="J44" s="7">
        <v>104.7</v>
      </c>
      <c r="K44" s="7">
        <v>115.2</v>
      </c>
      <c r="L44" s="7">
        <v>112.9</v>
      </c>
      <c r="M44" s="7">
        <v>109.2</v>
      </c>
      <c r="N44" s="7">
        <v>108.5</v>
      </c>
      <c r="P44" s="2">
        <v>41671</v>
      </c>
      <c r="Q44" s="1">
        <v>2.7</v>
      </c>
      <c r="R44" s="1">
        <v>3.5</v>
      </c>
      <c r="S44" s="1">
        <v>-1.4</v>
      </c>
      <c r="T44" s="1">
        <v>1.5</v>
      </c>
      <c r="U44" s="1">
        <v>1.8</v>
      </c>
      <c r="V44" s="1">
        <v>2</v>
      </c>
      <c r="W44" s="1">
        <v>-0.6</v>
      </c>
      <c r="X44" s="1">
        <v>2.4</v>
      </c>
      <c r="Y44" s="1">
        <v>1.4</v>
      </c>
      <c r="Z44" s="1">
        <v>4.4000000000000004</v>
      </c>
      <c r="AA44" s="1">
        <v>2.9</v>
      </c>
      <c r="AB44" s="1">
        <v>2.2000000000000002</v>
      </c>
      <c r="AC44" s="1">
        <v>1</v>
      </c>
      <c r="AD44" s="1">
        <v>1.5</v>
      </c>
      <c r="AE44" s="1">
        <v>42</v>
      </c>
    </row>
    <row r="45" spans="1:31" x14ac:dyDescent="0.35">
      <c r="A45" s="9">
        <v>41699</v>
      </c>
      <c r="B45" s="7">
        <v>113.1</v>
      </c>
      <c r="C45" s="7">
        <v>114.2</v>
      </c>
      <c r="D45" s="7">
        <v>108.1</v>
      </c>
      <c r="E45" s="7">
        <v>110.4</v>
      </c>
      <c r="F45" s="7">
        <v>107.1</v>
      </c>
      <c r="G45" s="7">
        <v>108.4</v>
      </c>
      <c r="H45" s="7">
        <v>108.7</v>
      </c>
      <c r="I45" s="7">
        <v>107.5</v>
      </c>
      <c r="J45" s="7">
        <v>105</v>
      </c>
      <c r="K45" s="7">
        <v>115.3</v>
      </c>
      <c r="L45" s="7">
        <v>112.6</v>
      </c>
      <c r="M45" s="7">
        <v>109.4</v>
      </c>
      <c r="N45" s="7">
        <v>109.6</v>
      </c>
      <c r="P45" s="2">
        <v>41699</v>
      </c>
      <c r="Q45" s="1">
        <v>2.4</v>
      </c>
      <c r="R45" s="1">
        <v>3.5</v>
      </c>
      <c r="S45" s="1">
        <v>-0.2</v>
      </c>
      <c r="T45" s="1">
        <v>1.6</v>
      </c>
      <c r="U45" s="1">
        <v>1.4</v>
      </c>
      <c r="V45" s="1">
        <v>1.9</v>
      </c>
      <c r="W45" s="1">
        <v>0.3</v>
      </c>
      <c r="X45" s="1">
        <v>2.5</v>
      </c>
      <c r="Y45" s="1">
        <v>1</v>
      </c>
      <c r="Z45" s="1">
        <v>2.2999999999999998</v>
      </c>
      <c r="AA45" s="1">
        <v>3.1</v>
      </c>
      <c r="AB45" s="1">
        <v>2.2999999999999998</v>
      </c>
      <c r="AC45" s="1">
        <v>1.3</v>
      </c>
      <c r="AD45" s="1">
        <v>1.7</v>
      </c>
      <c r="AE45" s="50">
        <v>43</v>
      </c>
    </row>
    <row r="46" spans="1:31" x14ac:dyDescent="0.35">
      <c r="A46" s="9">
        <v>41730</v>
      </c>
      <c r="B46" s="7">
        <v>113.3</v>
      </c>
      <c r="C46" s="7">
        <v>115</v>
      </c>
      <c r="D46" s="7">
        <v>109.5</v>
      </c>
      <c r="E46" s="7">
        <v>110.6</v>
      </c>
      <c r="F46" s="7">
        <v>107.2</v>
      </c>
      <c r="G46" s="7">
        <v>108.9</v>
      </c>
      <c r="H46" s="7">
        <v>108.7</v>
      </c>
      <c r="I46" s="7">
        <v>107.4</v>
      </c>
      <c r="J46" s="7">
        <v>105.2</v>
      </c>
      <c r="K46" s="7">
        <v>115.4</v>
      </c>
      <c r="L46" s="7">
        <v>111.6</v>
      </c>
      <c r="M46" s="7">
        <v>109.9</v>
      </c>
      <c r="N46" s="7">
        <v>109.7</v>
      </c>
      <c r="P46" s="2">
        <v>41730</v>
      </c>
      <c r="Q46" s="1">
        <v>2.1</v>
      </c>
      <c r="R46" s="1">
        <v>3.5</v>
      </c>
      <c r="S46" s="1">
        <v>0.3</v>
      </c>
      <c r="T46" s="1">
        <v>1.7</v>
      </c>
      <c r="U46" s="1">
        <v>0.8</v>
      </c>
      <c r="V46" s="1">
        <v>2.2999999999999998</v>
      </c>
      <c r="W46" s="1">
        <v>0.7</v>
      </c>
      <c r="X46" s="1">
        <v>2.4</v>
      </c>
      <c r="Y46" s="1">
        <v>2.6</v>
      </c>
      <c r="Z46" s="1">
        <v>2.2000000000000002</v>
      </c>
      <c r="AA46" s="1">
        <v>2.5</v>
      </c>
      <c r="AB46" s="1">
        <v>2.5</v>
      </c>
      <c r="AC46" s="1">
        <v>1.1000000000000001</v>
      </c>
      <c r="AD46" s="1">
        <v>1.7</v>
      </c>
      <c r="AE46" s="1">
        <v>44</v>
      </c>
    </row>
    <row r="47" spans="1:31" x14ac:dyDescent="0.35">
      <c r="A47" s="9">
        <v>41760</v>
      </c>
      <c r="B47" s="7">
        <v>114</v>
      </c>
      <c r="C47" s="7">
        <v>115.3</v>
      </c>
      <c r="D47" s="7">
        <v>109.3</v>
      </c>
      <c r="E47" s="7">
        <v>110.8</v>
      </c>
      <c r="F47" s="7">
        <v>107.3</v>
      </c>
      <c r="G47" s="7">
        <v>109.1</v>
      </c>
      <c r="H47" s="7">
        <v>108.7</v>
      </c>
      <c r="I47" s="7">
        <v>107.3</v>
      </c>
      <c r="J47" s="7">
        <v>105.9</v>
      </c>
      <c r="K47" s="7">
        <v>115.5</v>
      </c>
      <c r="L47" s="7">
        <v>111.8</v>
      </c>
      <c r="M47" s="7">
        <v>109.9</v>
      </c>
      <c r="N47" s="7">
        <v>110</v>
      </c>
      <c r="P47" s="2">
        <v>41760</v>
      </c>
      <c r="Q47" s="1">
        <v>2</v>
      </c>
      <c r="R47" s="1">
        <v>4</v>
      </c>
      <c r="S47" s="1">
        <v>-0.2</v>
      </c>
      <c r="T47" s="1">
        <v>1.7</v>
      </c>
      <c r="U47" s="1">
        <v>0.6</v>
      </c>
      <c r="V47" s="1">
        <v>2.4</v>
      </c>
      <c r="W47" s="1">
        <v>0.7</v>
      </c>
      <c r="X47" s="1">
        <v>1.3</v>
      </c>
      <c r="Y47" s="1">
        <v>2.7</v>
      </c>
      <c r="Z47" s="1">
        <v>2.4</v>
      </c>
      <c r="AA47" s="1">
        <v>2.9</v>
      </c>
      <c r="AB47" s="1">
        <v>2.5</v>
      </c>
      <c r="AC47" s="1">
        <v>1</v>
      </c>
      <c r="AD47" s="1">
        <v>1.8</v>
      </c>
      <c r="AE47" s="50">
        <v>45</v>
      </c>
    </row>
    <row r="48" spans="1:31" x14ac:dyDescent="0.35">
      <c r="A48" s="9">
        <v>41791</v>
      </c>
      <c r="B48" s="7">
        <v>113.6</v>
      </c>
      <c r="C48" s="7">
        <v>115.4</v>
      </c>
      <c r="D48" s="7">
        <v>105.5</v>
      </c>
      <c r="E48" s="7">
        <v>111</v>
      </c>
      <c r="F48" s="7">
        <v>107.4</v>
      </c>
      <c r="G48" s="7">
        <v>109.2</v>
      </c>
      <c r="H48" s="7">
        <v>109.1</v>
      </c>
      <c r="I48" s="7">
        <v>107.5</v>
      </c>
      <c r="J48" s="7">
        <v>107.5</v>
      </c>
      <c r="K48" s="7">
        <v>115.5</v>
      </c>
      <c r="L48" s="7">
        <v>112.7</v>
      </c>
      <c r="M48" s="7">
        <v>109.8</v>
      </c>
      <c r="N48" s="7">
        <v>110.1</v>
      </c>
      <c r="P48" s="2">
        <v>41791</v>
      </c>
      <c r="Q48" s="1">
        <v>1.7</v>
      </c>
      <c r="R48" s="1">
        <v>3.9</v>
      </c>
      <c r="S48" s="1">
        <v>0.4</v>
      </c>
      <c r="T48" s="1">
        <v>1.9</v>
      </c>
      <c r="U48" s="1">
        <v>0.8</v>
      </c>
      <c r="V48" s="1">
        <v>2.5</v>
      </c>
      <c r="W48" s="1">
        <v>0.8</v>
      </c>
      <c r="X48" s="1">
        <v>2.2999999999999998</v>
      </c>
      <c r="Y48" s="1">
        <v>2.6</v>
      </c>
      <c r="Z48" s="1">
        <v>2.4</v>
      </c>
      <c r="AA48" s="1">
        <v>3.3</v>
      </c>
      <c r="AB48" s="1">
        <v>2.5</v>
      </c>
      <c r="AC48" s="1">
        <v>0.9</v>
      </c>
      <c r="AD48" s="1">
        <v>1.9</v>
      </c>
      <c r="AE48" s="1">
        <v>46</v>
      </c>
    </row>
    <row r="49" spans="1:31" x14ac:dyDescent="0.35">
      <c r="A49" s="9">
        <v>41821</v>
      </c>
      <c r="B49" s="7">
        <v>113.4</v>
      </c>
      <c r="C49" s="7">
        <v>115.7</v>
      </c>
      <c r="D49" s="7">
        <v>92.3</v>
      </c>
      <c r="E49" s="7">
        <v>111</v>
      </c>
      <c r="F49" s="7">
        <v>106.9</v>
      </c>
      <c r="G49" s="7">
        <v>109.7</v>
      </c>
      <c r="H49" s="7">
        <v>108.9</v>
      </c>
      <c r="I49" s="7">
        <v>107.4</v>
      </c>
      <c r="J49" s="7">
        <v>108.9</v>
      </c>
      <c r="K49" s="7">
        <v>116.4</v>
      </c>
      <c r="L49" s="7">
        <v>114.3</v>
      </c>
      <c r="M49" s="7">
        <v>109.7</v>
      </c>
      <c r="N49" s="7">
        <v>109.5</v>
      </c>
      <c r="P49" s="2">
        <v>41821</v>
      </c>
      <c r="Q49" s="1">
        <v>1.9</v>
      </c>
      <c r="R49" s="1">
        <v>4.0999999999999996</v>
      </c>
      <c r="S49" s="1">
        <v>0.5</v>
      </c>
      <c r="T49" s="1">
        <v>1.6</v>
      </c>
      <c r="U49" s="1">
        <v>0.9</v>
      </c>
      <c r="V49" s="1">
        <v>2.5</v>
      </c>
      <c r="W49" s="1">
        <v>0.5</v>
      </c>
      <c r="X49" s="1">
        <v>2.7</v>
      </c>
      <c r="Y49" s="1">
        <v>2.7</v>
      </c>
      <c r="Z49" s="1">
        <v>2.6</v>
      </c>
      <c r="AA49" s="1">
        <v>3.2</v>
      </c>
      <c r="AB49" s="1">
        <v>2.2000000000000002</v>
      </c>
      <c r="AC49" s="1">
        <v>0.8</v>
      </c>
      <c r="AD49" s="1">
        <v>1.8</v>
      </c>
      <c r="AE49" s="50">
        <v>47</v>
      </c>
    </row>
    <row r="50" spans="1:31" x14ac:dyDescent="0.35">
      <c r="A50" s="9">
        <v>41852</v>
      </c>
      <c r="B50" s="7">
        <v>113.1</v>
      </c>
      <c r="C50" s="7">
        <v>115.5</v>
      </c>
      <c r="D50" s="7">
        <v>93.3</v>
      </c>
      <c r="E50" s="7">
        <v>111.1</v>
      </c>
      <c r="F50" s="7">
        <v>106.1</v>
      </c>
      <c r="G50" s="7">
        <v>109.8</v>
      </c>
      <c r="H50" s="7">
        <v>109</v>
      </c>
      <c r="I50" s="7">
        <v>109</v>
      </c>
      <c r="J50" s="7">
        <v>108.1</v>
      </c>
      <c r="K50" s="7">
        <v>116.6</v>
      </c>
      <c r="L50" s="7">
        <v>114.7</v>
      </c>
      <c r="M50" s="7">
        <v>109.6</v>
      </c>
      <c r="N50" s="7">
        <v>109.5</v>
      </c>
      <c r="P50" s="2">
        <v>41852</v>
      </c>
      <c r="Q50" s="1">
        <v>1.9</v>
      </c>
      <c r="R50" s="1">
        <v>3.8</v>
      </c>
      <c r="S50" s="1">
        <v>-1.2</v>
      </c>
      <c r="T50" s="1">
        <v>1.6</v>
      </c>
      <c r="U50" s="1">
        <v>0.5</v>
      </c>
      <c r="V50" s="1">
        <v>2.7</v>
      </c>
      <c r="W50" s="1">
        <v>0.6</v>
      </c>
      <c r="X50" s="1">
        <v>3.3</v>
      </c>
      <c r="Y50" s="1">
        <v>2.6</v>
      </c>
      <c r="Z50" s="1">
        <v>2.2999999999999998</v>
      </c>
      <c r="AA50" s="1">
        <v>2.9</v>
      </c>
      <c r="AB50" s="1">
        <v>2.2000000000000002</v>
      </c>
      <c r="AC50" s="1">
        <v>0.6</v>
      </c>
      <c r="AD50" s="1">
        <v>1.7</v>
      </c>
      <c r="AE50" s="1">
        <v>48</v>
      </c>
    </row>
    <row r="51" spans="1:31" x14ac:dyDescent="0.35">
      <c r="A51" s="9">
        <v>41883</v>
      </c>
      <c r="B51" s="7">
        <v>113.2</v>
      </c>
      <c r="C51" s="7">
        <v>115.2</v>
      </c>
      <c r="D51" s="7">
        <v>108.4</v>
      </c>
      <c r="E51" s="7">
        <v>111.4</v>
      </c>
      <c r="F51" s="7">
        <v>106.5</v>
      </c>
      <c r="G51" s="7">
        <v>109.6</v>
      </c>
      <c r="H51" s="7">
        <v>109</v>
      </c>
      <c r="I51" s="7">
        <v>109.4</v>
      </c>
      <c r="J51" s="7">
        <v>106.9</v>
      </c>
      <c r="K51" s="7">
        <v>117.1</v>
      </c>
      <c r="L51" s="7">
        <v>112.7</v>
      </c>
      <c r="M51" s="7">
        <v>109.8</v>
      </c>
      <c r="N51" s="7">
        <v>110.2</v>
      </c>
      <c r="P51" s="2">
        <v>41883</v>
      </c>
      <c r="Q51" s="1">
        <v>2.2000000000000002</v>
      </c>
      <c r="R51" s="1">
        <v>3.8</v>
      </c>
      <c r="S51" s="1">
        <v>-2.4</v>
      </c>
      <c r="T51" s="1">
        <v>1.7</v>
      </c>
      <c r="U51" s="1">
        <v>0.2</v>
      </c>
      <c r="V51" s="1">
        <v>2.6</v>
      </c>
      <c r="W51" s="1">
        <v>0.6</v>
      </c>
      <c r="X51" s="1">
        <v>3.9</v>
      </c>
      <c r="Y51" s="1">
        <v>2.4</v>
      </c>
      <c r="Z51" s="1">
        <v>1.8</v>
      </c>
      <c r="AA51" s="1">
        <v>2.9</v>
      </c>
      <c r="AB51" s="1">
        <v>2.2000000000000002</v>
      </c>
      <c r="AC51" s="1">
        <v>0.8</v>
      </c>
      <c r="AD51" s="1">
        <v>1.6</v>
      </c>
      <c r="AE51" s="50">
        <v>49</v>
      </c>
    </row>
    <row r="52" spans="1:31" x14ac:dyDescent="0.35">
      <c r="A52" s="9">
        <v>41913</v>
      </c>
      <c r="B52" s="7">
        <v>113.5</v>
      </c>
      <c r="C52" s="7">
        <v>115.5</v>
      </c>
      <c r="D52" s="7">
        <v>111.2</v>
      </c>
      <c r="E52" s="7">
        <v>111.2</v>
      </c>
      <c r="F52" s="7">
        <v>106.9</v>
      </c>
      <c r="G52" s="7">
        <v>109.5</v>
      </c>
      <c r="H52" s="7">
        <v>108.2</v>
      </c>
      <c r="I52" s="7">
        <v>109.2</v>
      </c>
      <c r="J52" s="7">
        <v>105.5</v>
      </c>
      <c r="K52" s="7">
        <v>117.8</v>
      </c>
      <c r="L52" s="7">
        <v>112.2</v>
      </c>
      <c r="M52" s="7">
        <v>110.1</v>
      </c>
      <c r="N52" s="7">
        <v>110.1</v>
      </c>
      <c r="P52" s="2">
        <v>41913</v>
      </c>
      <c r="Q52" s="1">
        <v>1.5</v>
      </c>
      <c r="R52" s="1">
        <v>4.0999999999999996</v>
      </c>
      <c r="S52" s="1">
        <v>-1.2</v>
      </c>
      <c r="T52" s="1">
        <v>1.5</v>
      </c>
      <c r="U52" s="1">
        <v>0.6</v>
      </c>
      <c r="V52" s="1">
        <v>2.1</v>
      </c>
      <c r="W52" s="1">
        <v>1</v>
      </c>
      <c r="X52" s="1">
        <v>3.3</v>
      </c>
      <c r="Y52" s="1">
        <v>1.6</v>
      </c>
      <c r="Z52" s="1">
        <v>2.9</v>
      </c>
      <c r="AA52" s="1">
        <v>2.8</v>
      </c>
      <c r="AB52" s="1">
        <v>2.2000000000000002</v>
      </c>
      <c r="AC52" s="1">
        <v>1.3</v>
      </c>
      <c r="AD52" s="1">
        <v>1.6</v>
      </c>
      <c r="AE52" s="1">
        <v>50</v>
      </c>
    </row>
    <row r="53" spans="1:31" x14ac:dyDescent="0.35">
      <c r="A53" s="9">
        <v>41944</v>
      </c>
      <c r="B53" s="7">
        <v>113.7</v>
      </c>
      <c r="C53" s="7">
        <v>115.5</v>
      </c>
      <c r="D53" s="7">
        <v>111.8</v>
      </c>
      <c r="E53" s="7">
        <v>111.3</v>
      </c>
      <c r="F53" s="7">
        <v>107.3</v>
      </c>
      <c r="G53" s="7">
        <v>109.5</v>
      </c>
      <c r="H53" s="7">
        <v>107.1</v>
      </c>
      <c r="I53" s="7">
        <v>109.7</v>
      </c>
      <c r="J53" s="7">
        <v>107.3</v>
      </c>
      <c r="K53" s="7">
        <v>117.8</v>
      </c>
      <c r="L53" s="7">
        <v>112.8</v>
      </c>
      <c r="M53" s="7">
        <v>110.1</v>
      </c>
      <c r="N53" s="7">
        <v>110.3</v>
      </c>
      <c r="P53" s="2">
        <v>41944</v>
      </c>
      <c r="Q53" s="1">
        <v>1.5</v>
      </c>
      <c r="R53" s="1">
        <v>4.0999999999999996</v>
      </c>
      <c r="S53" s="1">
        <v>-1.1000000000000001</v>
      </c>
      <c r="T53" s="1">
        <v>1.6</v>
      </c>
      <c r="U53" s="1">
        <v>0.8</v>
      </c>
      <c r="V53" s="1">
        <v>2.2000000000000002</v>
      </c>
      <c r="W53" s="1">
        <v>0.5</v>
      </c>
      <c r="X53" s="1">
        <v>3</v>
      </c>
      <c r="Y53" s="1">
        <v>3.2</v>
      </c>
      <c r="Z53" s="1">
        <v>2.8</v>
      </c>
      <c r="AA53" s="1">
        <v>3.2</v>
      </c>
      <c r="AB53" s="1">
        <v>2.2000000000000002</v>
      </c>
      <c r="AC53" s="1">
        <v>1.6</v>
      </c>
      <c r="AD53" s="1">
        <v>1.7</v>
      </c>
      <c r="AE53" s="50">
        <v>51</v>
      </c>
    </row>
    <row r="54" spans="1:31" x14ac:dyDescent="0.35">
      <c r="A54" s="9">
        <v>41974</v>
      </c>
      <c r="B54" s="7">
        <v>114</v>
      </c>
      <c r="C54" s="7">
        <v>115.8</v>
      </c>
      <c r="D54" s="7">
        <v>111</v>
      </c>
      <c r="E54" s="7">
        <v>110.9</v>
      </c>
      <c r="F54" s="7">
        <v>107.2</v>
      </c>
      <c r="G54" s="7">
        <v>109.4</v>
      </c>
      <c r="H54" s="7">
        <v>105.7</v>
      </c>
      <c r="I54" s="7">
        <v>109.5</v>
      </c>
      <c r="J54" s="7">
        <v>107.8</v>
      </c>
      <c r="K54" s="7">
        <v>118</v>
      </c>
      <c r="L54" s="7">
        <v>114.9</v>
      </c>
      <c r="M54" s="7">
        <v>110.2</v>
      </c>
      <c r="N54" s="7">
        <v>110.3</v>
      </c>
      <c r="P54" s="2">
        <v>41974</v>
      </c>
      <c r="Q54" s="1">
        <v>1</v>
      </c>
      <c r="R54" s="1">
        <v>4.2</v>
      </c>
      <c r="S54" s="1">
        <v>-1.8</v>
      </c>
      <c r="T54" s="1">
        <v>1</v>
      </c>
      <c r="U54" s="1">
        <v>0.8</v>
      </c>
      <c r="V54" s="1">
        <v>2.1</v>
      </c>
      <c r="W54" s="1">
        <v>-1.6</v>
      </c>
      <c r="X54" s="1">
        <v>-0.3</v>
      </c>
      <c r="Y54" s="1">
        <v>2.6</v>
      </c>
      <c r="Z54" s="1">
        <v>2.9</v>
      </c>
      <c r="AA54" s="1">
        <v>2.7</v>
      </c>
      <c r="AB54" s="1">
        <v>2.2000000000000002</v>
      </c>
      <c r="AC54" s="1">
        <v>2</v>
      </c>
      <c r="AD54" s="1">
        <v>1</v>
      </c>
      <c r="AE54" s="1">
        <v>52</v>
      </c>
    </row>
    <row r="55" spans="1:31" x14ac:dyDescent="0.35">
      <c r="A55" s="44" t="s">
        <v>17</v>
      </c>
      <c r="B55" s="7">
        <v>113.5</v>
      </c>
      <c r="C55" s="7">
        <v>114.6</v>
      </c>
      <c r="D55" s="7">
        <v>104.3</v>
      </c>
      <c r="E55" s="7">
        <v>110.9</v>
      </c>
      <c r="F55" s="7">
        <v>106.9</v>
      </c>
      <c r="G55" s="7">
        <v>109.1</v>
      </c>
      <c r="H55" s="7">
        <v>108.2</v>
      </c>
      <c r="I55" s="7">
        <v>108.2</v>
      </c>
      <c r="J55" s="7">
        <v>106.4</v>
      </c>
      <c r="K55" s="7">
        <v>116.3</v>
      </c>
      <c r="L55" s="7">
        <v>112.9</v>
      </c>
      <c r="M55" s="7">
        <v>109.7</v>
      </c>
      <c r="N55" s="7">
        <v>109.7</v>
      </c>
      <c r="P55" s="46">
        <v>42004</v>
      </c>
      <c r="Q55" s="1">
        <v>2</v>
      </c>
      <c r="R55" s="1">
        <v>3.8</v>
      </c>
      <c r="S55" s="1">
        <v>-0.8</v>
      </c>
      <c r="T55" s="1">
        <v>1.6</v>
      </c>
      <c r="U55" s="1">
        <v>0.9</v>
      </c>
      <c r="V55" s="1">
        <v>2.2000000000000002</v>
      </c>
      <c r="W55" s="1">
        <v>0.3</v>
      </c>
      <c r="X55" s="1">
        <v>2.4</v>
      </c>
      <c r="Y55" s="1">
        <v>2.2000000000000002</v>
      </c>
      <c r="Z55" s="1">
        <v>2.7</v>
      </c>
      <c r="AA55" s="1">
        <v>2.9</v>
      </c>
      <c r="AB55" s="1">
        <v>2.2999999999999998</v>
      </c>
      <c r="AC55" s="1">
        <v>1.2</v>
      </c>
      <c r="AD55" s="1">
        <v>1.7</v>
      </c>
      <c r="AE55" s="50">
        <v>53</v>
      </c>
    </row>
    <row r="56" spans="1:31" x14ac:dyDescent="0.35">
      <c r="A56" s="9">
        <v>42005</v>
      </c>
      <c r="B56" s="7">
        <v>114.2</v>
      </c>
      <c r="C56" s="7">
        <v>115.8</v>
      </c>
      <c r="D56" s="7">
        <v>94.7</v>
      </c>
      <c r="E56" s="7">
        <v>111.4</v>
      </c>
      <c r="F56" s="7">
        <v>107</v>
      </c>
      <c r="G56" s="7">
        <v>109.8</v>
      </c>
      <c r="H56" s="7">
        <v>103.6</v>
      </c>
      <c r="I56" s="7">
        <v>109.5</v>
      </c>
      <c r="J56" s="7">
        <v>106.6</v>
      </c>
      <c r="K56" s="7">
        <v>118.4</v>
      </c>
      <c r="L56" s="7">
        <v>114.4</v>
      </c>
      <c r="M56" s="7">
        <v>110.9</v>
      </c>
      <c r="N56" s="7">
        <v>109.1</v>
      </c>
      <c r="P56" s="2">
        <v>42005</v>
      </c>
      <c r="Q56" s="1">
        <v>0.6</v>
      </c>
      <c r="R56" s="1">
        <v>4</v>
      </c>
      <c r="S56" s="1">
        <v>-1.1000000000000001</v>
      </c>
      <c r="T56" s="1">
        <v>1.1000000000000001</v>
      </c>
      <c r="U56" s="1">
        <v>1</v>
      </c>
      <c r="V56" s="1">
        <v>1.6</v>
      </c>
      <c r="W56" s="1">
        <v>-3.7</v>
      </c>
      <c r="X56" s="1">
        <v>0</v>
      </c>
      <c r="Y56" s="1">
        <v>3.4</v>
      </c>
      <c r="Z56" s="1">
        <v>3</v>
      </c>
      <c r="AA56" s="1">
        <v>2.4</v>
      </c>
      <c r="AB56" s="1">
        <v>2</v>
      </c>
      <c r="AC56" s="1">
        <v>1.3</v>
      </c>
      <c r="AD56" s="1">
        <v>0.7</v>
      </c>
      <c r="AE56" s="1">
        <v>54</v>
      </c>
    </row>
    <row r="57" spans="1:31" x14ac:dyDescent="0.35">
      <c r="A57" s="9">
        <v>42036</v>
      </c>
      <c r="B57" s="7">
        <v>114.2</v>
      </c>
      <c r="C57" s="7">
        <v>116.4</v>
      </c>
      <c r="D57" s="7">
        <v>93.7</v>
      </c>
      <c r="E57" s="7">
        <v>111.9</v>
      </c>
      <c r="F57" s="7">
        <v>106.8</v>
      </c>
      <c r="G57" s="7">
        <v>110.2</v>
      </c>
      <c r="H57" s="7">
        <v>103.9</v>
      </c>
      <c r="I57" s="7">
        <v>108.9</v>
      </c>
      <c r="J57" s="7">
        <v>107.7</v>
      </c>
      <c r="K57" s="7">
        <v>118.5</v>
      </c>
      <c r="L57" s="7">
        <v>115.5</v>
      </c>
      <c r="M57" s="7">
        <v>111.2</v>
      </c>
      <c r="N57" s="7">
        <v>109.4</v>
      </c>
      <c r="P57" s="2">
        <v>42036</v>
      </c>
      <c r="Q57" s="1">
        <v>0.6</v>
      </c>
      <c r="R57" s="1">
        <v>4.7</v>
      </c>
      <c r="S57" s="1">
        <v>-1.7</v>
      </c>
      <c r="T57" s="1">
        <v>1.4</v>
      </c>
      <c r="U57" s="1">
        <v>0.2</v>
      </c>
      <c r="V57" s="1">
        <v>1.7</v>
      </c>
      <c r="W57" s="1">
        <v>-3.6</v>
      </c>
      <c r="X57" s="1">
        <v>-0.1</v>
      </c>
      <c r="Y57" s="1">
        <v>3.7</v>
      </c>
      <c r="Z57" s="1">
        <v>2.9</v>
      </c>
      <c r="AA57" s="1">
        <v>2.2999999999999998</v>
      </c>
      <c r="AB57" s="1">
        <v>2</v>
      </c>
      <c r="AC57" s="1">
        <v>1.7</v>
      </c>
      <c r="AD57" s="1">
        <v>0.8</v>
      </c>
      <c r="AE57" s="50">
        <v>55</v>
      </c>
    </row>
    <row r="58" spans="1:31" x14ac:dyDescent="0.35">
      <c r="A58" s="9">
        <v>42064</v>
      </c>
      <c r="B58" s="7">
        <v>114.6</v>
      </c>
      <c r="C58" s="7">
        <v>117.4</v>
      </c>
      <c r="D58" s="7">
        <v>107.9</v>
      </c>
      <c r="E58" s="7">
        <v>112.2</v>
      </c>
      <c r="F58" s="7">
        <v>108.2</v>
      </c>
      <c r="G58" s="7">
        <v>110.4</v>
      </c>
      <c r="H58" s="7">
        <v>105.4</v>
      </c>
      <c r="I58" s="7">
        <v>109.5</v>
      </c>
      <c r="J58" s="7">
        <v>107.5</v>
      </c>
      <c r="K58" s="7">
        <v>118.5</v>
      </c>
      <c r="L58" s="7">
        <v>115.3</v>
      </c>
      <c r="M58" s="7">
        <v>111.4</v>
      </c>
      <c r="N58" s="7">
        <v>110.7</v>
      </c>
      <c r="P58" s="2">
        <v>42064</v>
      </c>
      <c r="Q58" s="1">
        <v>1.3</v>
      </c>
      <c r="R58" s="1">
        <v>2.8</v>
      </c>
      <c r="S58" s="1">
        <v>-0.2</v>
      </c>
      <c r="T58" s="1">
        <v>1.6</v>
      </c>
      <c r="U58" s="1">
        <v>1</v>
      </c>
      <c r="V58" s="1">
        <v>1.8</v>
      </c>
      <c r="W58" s="1">
        <v>-2.9</v>
      </c>
      <c r="X58" s="1">
        <v>0</v>
      </c>
      <c r="Y58" s="1">
        <v>3.2</v>
      </c>
      <c r="Z58" s="1">
        <v>2.8</v>
      </c>
      <c r="AA58" s="1">
        <v>2.4</v>
      </c>
      <c r="AB58" s="1">
        <v>1.9</v>
      </c>
      <c r="AC58" s="1">
        <v>1.6</v>
      </c>
      <c r="AD58" s="1">
        <v>1</v>
      </c>
      <c r="AE58" s="1">
        <v>56</v>
      </c>
    </row>
    <row r="59" spans="1:31" x14ac:dyDescent="0.35">
      <c r="A59" s="9">
        <v>42095</v>
      </c>
      <c r="B59" s="7">
        <v>114.8</v>
      </c>
      <c r="C59" s="7">
        <v>118.5</v>
      </c>
      <c r="D59" s="7">
        <v>109.8</v>
      </c>
      <c r="E59" s="7">
        <v>112.2</v>
      </c>
      <c r="F59" s="7">
        <v>108.3</v>
      </c>
      <c r="G59" s="7">
        <v>110.7</v>
      </c>
      <c r="H59" s="7">
        <v>105.8</v>
      </c>
      <c r="I59" s="7">
        <v>109.1</v>
      </c>
      <c r="J59" s="7">
        <v>106.4</v>
      </c>
      <c r="K59" s="7">
        <v>118.8</v>
      </c>
      <c r="L59" s="7">
        <v>115</v>
      </c>
      <c r="M59" s="7">
        <v>112</v>
      </c>
      <c r="N59" s="7">
        <v>110.8</v>
      </c>
      <c r="P59" s="2">
        <v>42095</v>
      </c>
      <c r="Q59" s="1">
        <v>1.3</v>
      </c>
      <c r="R59" s="1">
        <v>3</v>
      </c>
      <c r="S59" s="1">
        <v>0.3</v>
      </c>
      <c r="T59" s="1">
        <v>1.4</v>
      </c>
      <c r="U59" s="1">
        <v>1</v>
      </c>
      <c r="V59" s="1">
        <v>1.7</v>
      </c>
      <c r="W59" s="1">
        <v>-2.5</v>
      </c>
      <c r="X59" s="1">
        <v>-0.3</v>
      </c>
      <c r="Y59" s="1">
        <v>1.7</v>
      </c>
      <c r="Z59" s="1">
        <v>2.9</v>
      </c>
      <c r="AA59" s="1">
        <v>3</v>
      </c>
      <c r="AB59" s="1">
        <v>1.9</v>
      </c>
      <c r="AC59" s="1">
        <v>1.7</v>
      </c>
      <c r="AD59" s="1">
        <v>1</v>
      </c>
      <c r="AE59" s="50">
        <v>57</v>
      </c>
    </row>
    <row r="60" spans="1:31" x14ac:dyDescent="0.35">
      <c r="A60" s="9">
        <v>42125</v>
      </c>
      <c r="B60" s="7">
        <v>115.2</v>
      </c>
      <c r="C60" s="7">
        <v>118.5</v>
      </c>
      <c r="D60" s="7">
        <v>109.6</v>
      </c>
      <c r="E60" s="7">
        <v>112.4</v>
      </c>
      <c r="F60" s="7">
        <v>108.6</v>
      </c>
      <c r="G60" s="7">
        <v>110.7</v>
      </c>
      <c r="H60" s="7">
        <v>106.4</v>
      </c>
      <c r="I60" s="7">
        <v>109.1</v>
      </c>
      <c r="J60" s="7">
        <v>107.3</v>
      </c>
      <c r="K60" s="7">
        <v>118.9</v>
      </c>
      <c r="L60" s="7">
        <v>115.2</v>
      </c>
      <c r="M60" s="7">
        <v>112</v>
      </c>
      <c r="N60" s="7">
        <v>111.1</v>
      </c>
      <c r="P60" s="2">
        <v>42125</v>
      </c>
      <c r="Q60" s="1">
        <v>1.1000000000000001</v>
      </c>
      <c r="R60" s="1">
        <v>2.8</v>
      </c>
      <c r="S60" s="1">
        <v>0.3</v>
      </c>
      <c r="T60" s="1">
        <v>1.4</v>
      </c>
      <c r="U60" s="1">
        <v>1.2</v>
      </c>
      <c r="V60" s="1">
        <v>1.5</v>
      </c>
      <c r="W60" s="1">
        <v>-1.9</v>
      </c>
      <c r="X60" s="1">
        <v>-0.4</v>
      </c>
      <c r="Y60" s="1">
        <v>1.9</v>
      </c>
      <c r="Z60" s="1">
        <v>2.9</v>
      </c>
      <c r="AA60" s="1">
        <v>3</v>
      </c>
      <c r="AB60" s="1">
        <v>1.9</v>
      </c>
      <c r="AC60" s="1">
        <v>2.2000000000000002</v>
      </c>
      <c r="AD60" s="1">
        <v>1</v>
      </c>
      <c r="AE60" s="1">
        <v>58</v>
      </c>
    </row>
    <row r="61" spans="1:31" x14ac:dyDescent="0.35">
      <c r="A61" s="9">
        <v>42156</v>
      </c>
      <c r="B61" s="7">
        <v>114.7</v>
      </c>
      <c r="C61" s="7">
        <v>119.1</v>
      </c>
      <c r="D61" s="7">
        <v>106.1</v>
      </c>
      <c r="E61" s="7">
        <v>112.5</v>
      </c>
      <c r="F61" s="7">
        <v>108.4</v>
      </c>
      <c r="G61" s="7">
        <v>110.6</v>
      </c>
      <c r="H61" s="7">
        <v>106.6</v>
      </c>
      <c r="I61" s="7">
        <v>109.2</v>
      </c>
      <c r="J61" s="7">
        <v>108.9</v>
      </c>
      <c r="K61" s="7">
        <v>118.9</v>
      </c>
      <c r="L61" s="7">
        <v>116</v>
      </c>
      <c r="M61" s="7">
        <v>112.2</v>
      </c>
      <c r="N61" s="7">
        <v>111.2</v>
      </c>
      <c r="P61" s="2">
        <v>42156</v>
      </c>
      <c r="Q61" s="1">
        <v>1</v>
      </c>
      <c r="R61" s="1">
        <v>3.2</v>
      </c>
      <c r="S61" s="1">
        <v>0.6</v>
      </c>
      <c r="T61" s="1">
        <v>1.4</v>
      </c>
      <c r="U61" s="1">
        <v>0.8</v>
      </c>
      <c r="V61" s="1">
        <v>1.3</v>
      </c>
      <c r="W61" s="1">
        <v>-2.1</v>
      </c>
      <c r="X61" s="1">
        <v>0</v>
      </c>
      <c r="Y61" s="1">
        <v>1.8</v>
      </c>
      <c r="Z61" s="1">
        <v>2.9</v>
      </c>
      <c r="AA61" s="1">
        <v>2.8</v>
      </c>
      <c r="AB61" s="1">
        <v>1.9</v>
      </c>
      <c r="AC61" s="1">
        <v>2.5</v>
      </c>
      <c r="AD61" s="1">
        <v>1</v>
      </c>
      <c r="AE61" s="50">
        <v>59</v>
      </c>
    </row>
    <row r="62" spans="1:31" x14ac:dyDescent="0.35">
      <c r="A62" s="9">
        <v>42186</v>
      </c>
      <c r="B62" s="7">
        <v>114.4</v>
      </c>
      <c r="C62" s="7">
        <v>119.1</v>
      </c>
      <c r="D62" s="7">
        <v>92.4</v>
      </c>
      <c r="E62" s="7">
        <v>112.6</v>
      </c>
      <c r="F62" s="7">
        <v>108.5</v>
      </c>
      <c r="G62" s="7">
        <v>111.4</v>
      </c>
      <c r="H62" s="7">
        <v>106.6</v>
      </c>
      <c r="I62" s="7">
        <v>109.1</v>
      </c>
      <c r="J62" s="7">
        <v>110.8</v>
      </c>
      <c r="K62" s="7">
        <v>119.7</v>
      </c>
      <c r="L62" s="7">
        <v>117.6</v>
      </c>
      <c r="M62" s="7">
        <v>112.1</v>
      </c>
      <c r="N62" s="7">
        <v>110.8</v>
      </c>
      <c r="P62" s="2">
        <v>42186</v>
      </c>
      <c r="Q62" s="1">
        <v>0.9</v>
      </c>
      <c r="R62" s="1">
        <v>2.9</v>
      </c>
      <c r="S62" s="1">
        <v>0.1</v>
      </c>
      <c r="T62" s="1">
        <v>1.4</v>
      </c>
      <c r="U62" s="1">
        <v>1.5</v>
      </c>
      <c r="V62" s="1">
        <v>1.5</v>
      </c>
      <c r="W62" s="1">
        <v>-1.9</v>
      </c>
      <c r="X62" s="1">
        <v>0.7</v>
      </c>
      <c r="Y62" s="1">
        <v>2</v>
      </c>
      <c r="Z62" s="1">
        <v>2.8</v>
      </c>
      <c r="AA62" s="1">
        <v>2.8</v>
      </c>
      <c r="AB62" s="1">
        <v>2</v>
      </c>
      <c r="AC62" s="1">
        <v>2.4</v>
      </c>
      <c r="AD62" s="1">
        <v>1.2</v>
      </c>
      <c r="AE62" s="1">
        <v>60</v>
      </c>
    </row>
    <row r="63" spans="1:31" x14ac:dyDescent="0.35">
      <c r="A63" s="9">
        <v>42217</v>
      </c>
      <c r="B63" s="7">
        <v>114</v>
      </c>
      <c r="C63" s="7">
        <v>118.7</v>
      </c>
      <c r="D63" s="7">
        <v>93.9</v>
      </c>
      <c r="E63" s="7">
        <v>112.2</v>
      </c>
      <c r="F63" s="7">
        <v>108.3</v>
      </c>
      <c r="G63" s="7">
        <v>111.3</v>
      </c>
      <c r="H63" s="7">
        <v>105.5</v>
      </c>
      <c r="I63" s="7">
        <v>109.1</v>
      </c>
      <c r="J63" s="7">
        <v>110.1</v>
      </c>
      <c r="K63" s="7">
        <v>119.8</v>
      </c>
      <c r="L63" s="7">
        <v>118.2</v>
      </c>
      <c r="M63" s="7">
        <v>112.1</v>
      </c>
      <c r="N63" s="7">
        <v>110.6</v>
      </c>
      <c r="P63" s="2">
        <v>42217</v>
      </c>
      <c r="Q63" s="1">
        <v>0.8</v>
      </c>
      <c r="R63" s="1">
        <v>2.8</v>
      </c>
      <c r="S63" s="1">
        <v>0.6</v>
      </c>
      <c r="T63" s="1">
        <v>1</v>
      </c>
      <c r="U63" s="1">
        <v>2.1</v>
      </c>
      <c r="V63" s="1">
        <v>1.4</v>
      </c>
      <c r="W63" s="1">
        <v>-3</v>
      </c>
      <c r="X63" s="1">
        <v>-0.3</v>
      </c>
      <c r="Y63" s="1">
        <v>2.1</v>
      </c>
      <c r="Z63" s="1">
        <v>2.7</v>
      </c>
      <c r="AA63" s="1">
        <v>3</v>
      </c>
      <c r="AB63" s="1">
        <v>2</v>
      </c>
      <c r="AC63" s="1">
        <v>2.6</v>
      </c>
      <c r="AD63" s="1">
        <v>1</v>
      </c>
      <c r="AE63" s="50">
        <v>61</v>
      </c>
    </row>
    <row r="64" spans="1:31" x14ac:dyDescent="0.35">
      <c r="A64" s="9">
        <v>42248</v>
      </c>
      <c r="B64" s="7">
        <v>114.1</v>
      </c>
      <c r="C64" s="7">
        <v>118.8</v>
      </c>
      <c r="D64" s="7">
        <v>109.6</v>
      </c>
      <c r="E64" s="7">
        <v>112.3</v>
      </c>
      <c r="F64" s="7">
        <v>108.8</v>
      </c>
      <c r="G64" s="7">
        <v>111</v>
      </c>
      <c r="H64" s="7">
        <v>104.3</v>
      </c>
      <c r="I64" s="7">
        <v>109.1</v>
      </c>
      <c r="J64" s="7">
        <v>108.2</v>
      </c>
      <c r="K64" s="7">
        <v>119.8</v>
      </c>
      <c r="L64" s="7">
        <v>116.3</v>
      </c>
      <c r="M64" s="7">
        <v>112</v>
      </c>
      <c r="N64" s="7">
        <v>111</v>
      </c>
      <c r="P64" s="2">
        <v>42248</v>
      </c>
      <c r="Q64" s="1">
        <v>0.8</v>
      </c>
      <c r="R64" s="1">
        <v>3.1</v>
      </c>
      <c r="S64" s="1">
        <v>1.1000000000000001</v>
      </c>
      <c r="T64" s="1">
        <v>0.8</v>
      </c>
      <c r="U64" s="1">
        <v>2.1</v>
      </c>
      <c r="V64" s="1">
        <v>1.3</v>
      </c>
      <c r="W64" s="1">
        <v>-4.2</v>
      </c>
      <c r="X64" s="1">
        <v>-0.7</v>
      </c>
      <c r="Y64" s="1">
        <v>1.5</v>
      </c>
      <c r="Z64" s="1">
        <v>2.2999999999999998</v>
      </c>
      <c r="AA64" s="1">
        <v>3.1</v>
      </c>
      <c r="AB64" s="1">
        <v>2</v>
      </c>
      <c r="AC64" s="1">
        <v>2.2999999999999998</v>
      </c>
      <c r="AD64" s="1">
        <v>0.7</v>
      </c>
      <c r="AE64" s="1">
        <v>62</v>
      </c>
    </row>
    <row r="65" spans="1:31" x14ac:dyDescent="0.35">
      <c r="A65" s="9">
        <v>42278</v>
      </c>
      <c r="B65" s="7">
        <v>114.1</v>
      </c>
      <c r="C65" s="7">
        <v>119</v>
      </c>
      <c r="D65" s="7">
        <v>112</v>
      </c>
      <c r="E65" s="7">
        <v>112.1</v>
      </c>
      <c r="F65" s="7">
        <v>108.6</v>
      </c>
      <c r="G65" s="7">
        <v>111.3</v>
      </c>
      <c r="H65" s="7">
        <v>103.9</v>
      </c>
      <c r="I65" s="7">
        <v>109.2</v>
      </c>
      <c r="J65" s="7">
        <v>107.6</v>
      </c>
      <c r="K65" s="7">
        <v>119.9</v>
      </c>
      <c r="L65" s="7">
        <v>116</v>
      </c>
      <c r="M65" s="7">
        <v>112.1</v>
      </c>
      <c r="N65" s="7">
        <v>110.9</v>
      </c>
      <c r="P65" s="2">
        <v>42278</v>
      </c>
      <c r="Q65" s="1">
        <v>0.5</v>
      </c>
      <c r="R65" s="1">
        <v>3</v>
      </c>
      <c r="S65" s="1">
        <v>0.7</v>
      </c>
      <c r="T65" s="1">
        <v>0.8</v>
      </c>
      <c r="U65" s="1">
        <v>1.6</v>
      </c>
      <c r="V65" s="1">
        <v>1.6</v>
      </c>
      <c r="W65" s="1">
        <v>-3.9</v>
      </c>
      <c r="X65" s="1">
        <v>-0.9</v>
      </c>
      <c r="Y65" s="1">
        <v>2.7</v>
      </c>
      <c r="Z65" s="1">
        <v>1.8</v>
      </c>
      <c r="AA65" s="1">
        <v>3.4</v>
      </c>
      <c r="AB65" s="1">
        <v>2.5</v>
      </c>
      <c r="AC65" s="1">
        <v>1.4</v>
      </c>
      <c r="AD65" s="1">
        <v>0.7</v>
      </c>
      <c r="AE65" s="50">
        <v>63</v>
      </c>
    </row>
    <row r="66" spans="1:31" x14ac:dyDescent="0.35">
      <c r="A66" s="9">
        <v>42309</v>
      </c>
      <c r="B66" s="7">
        <v>114.2</v>
      </c>
      <c r="C66" s="7">
        <v>118.7</v>
      </c>
      <c r="D66" s="7">
        <v>112.3</v>
      </c>
      <c r="E66" s="7">
        <v>112.2</v>
      </c>
      <c r="F66" s="7">
        <v>108.9</v>
      </c>
      <c r="G66" s="7">
        <v>111.1</v>
      </c>
      <c r="H66" s="7">
        <v>103.4</v>
      </c>
      <c r="I66" s="7">
        <v>109</v>
      </c>
      <c r="J66" s="7">
        <v>107.9</v>
      </c>
      <c r="K66" s="7">
        <v>119.9</v>
      </c>
      <c r="L66" s="7">
        <v>116.4</v>
      </c>
      <c r="M66" s="7">
        <v>112.4</v>
      </c>
      <c r="N66" s="7">
        <v>111</v>
      </c>
      <c r="P66" s="2">
        <v>42309</v>
      </c>
      <c r="Q66" s="1">
        <v>0.4</v>
      </c>
      <c r="R66" s="1">
        <v>2.8</v>
      </c>
      <c r="S66" s="1">
        <v>0.4</v>
      </c>
      <c r="T66" s="1">
        <v>0.8</v>
      </c>
      <c r="U66" s="1">
        <v>1.5</v>
      </c>
      <c r="V66" s="1">
        <v>1.5</v>
      </c>
      <c r="W66" s="1">
        <v>-3.4</v>
      </c>
      <c r="X66" s="1">
        <v>-1.5</v>
      </c>
      <c r="Y66" s="1">
        <v>0.8</v>
      </c>
      <c r="Z66" s="1">
        <v>1.8</v>
      </c>
      <c r="AA66" s="1">
        <v>3.1</v>
      </c>
      <c r="AB66" s="1">
        <v>2.5</v>
      </c>
      <c r="AC66" s="1">
        <v>1.8</v>
      </c>
      <c r="AD66" s="1">
        <v>0.6</v>
      </c>
      <c r="AE66" s="1">
        <v>64</v>
      </c>
    </row>
    <row r="67" spans="1:31" x14ac:dyDescent="0.35">
      <c r="A67" s="9">
        <v>42339</v>
      </c>
      <c r="B67" s="7">
        <v>114.5</v>
      </c>
      <c r="C67" s="7">
        <v>118.9</v>
      </c>
      <c r="D67" s="7">
        <v>111.4</v>
      </c>
      <c r="E67" s="7">
        <v>111.8</v>
      </c>
      <c r="F67" s="7">
        <v>109</v>
      </c>
      <c r="G67" s="7">
        <v>111.3</v>
      </c>
      <c r="H67" s="7">
        <v>103.5</v>
      </c>
      <c r="I67" s="7">
        <v>108.7</v>
      </c>
      <c r="J67" s="7">
        <v>110</v>
      </c>
      <c r="K67" s="7">
        <v>120.1</v>
      </c>
      <c r="L67" s="7">
        <v>118.7</v>
      </c>
      <c r="M67" s="7">
        <v>112.4</v>
      </c>
      <c r="N67" s="7">
        <v>111.4</v>
      </c>
      <c r="P67" s="2">
        <v>42339</v>
      </c>
      <c r="Q67" s="1">
        <v>0.4</v>
      </c>
      <c r="R67" s="1">
        <v>2.7</v>
      </c>
      <c r="S67" s="1">
        <v>0.4</v>
      </c>
      <c r="T67" s="1">
        <v>0.8</v>
      </c>
      <c r="U67" s="1">
        <v>1.7</v>
      </c>
      <c r="V67" s="1">
        <v>1.7</v>
      </c>
      <c r="W67" s="1">
        <v>-1.9</v>
      </c>
      <c r="X67" s="1">
        <v>-0.3</v>
      </c>
      <c r="Y67" s="1">
        <v>2.1</v>
      </c>
      <c r="Z67" s="1">
        <v>1.8</v>
      </c>
      <c r="AA67" s="1">
        <v>3.2</v>
      </c>
      <c r="AB67" s="1">
        <v>2.5</v>
      </c>
      <c r="AC67" s="1">
        <v>1.6</v>
      </c>
      <c r="AD67" s="1">
        <v>1</v>
      </c>
      <c r="AE67" s="50">
        <v>65</v>
      </c>
    </row>
    <row r="68" spans="1:31" x14ac:dyDescent="0.35">
      <c r="A68" s="44" t="s">
        <v>21</v>
      </c>
      <c r="B68" s="7">
        <v>114.4</v>
      </c>
      <c r="C68" s="7">
        <v>118.2</v>
      </c>
      <c r="D68" s="7">
        <v>104.5</v>
      </c>
      <c r="E68" s="7">
        <v>112.2</v>
      </c>
      <c r="F68" s="7">
        <v>108.3</v>
      </c>
      <c r="G68" s="7">
        <v>110.8</v>
      </c>
      <c r="H68" s="7">
        <v>104.9</v>
      </c>
      <c r="I68" s="7">
        <v>109.1</v>
      </c>
      <c r="J68" s="7">
        <v>108.3</v>
      </c>
      <c r="K68" s="7">
        <v>119.3</v>
      </c>
      <c r="L68" s="7">
        <v>116.2</v>
      </c>
      <c r="M68" s="7">
        <v>111.9</v>
      </c>
      <c r="N68" s="7">
        <v>110.7</v>
      </c>
      <c r="P68" s="46">
        <v>42369</v>
      </c>
      <c r="Q68" s="1">
        <v>0.8</v>
      </c>
      <c r="R68" s="1">
        <v>3.1</v>
      </c>
      <c r="S68" s="1">
        <v>0.2</v>
      </c>
      <c r="T68" s="1">
        <v>1.2</v>
      </c>
      <c r="U68" s="1">
        <v>1.3</v>
      </c>
      <c r="V68" s="1">
        <v>1.6</v>
      </c>
      <c r="W68" s="1">
        <v>-3</v>
      </c>
      <c r="X68" s="1">
        <v>-0.4</v>
      </c>
      <c r="Y68" s="1">
        <v>2.2000000000000002</v>
      </c>
      <c r="Z68" s="1">
        <v>2.6</v>
      </c>
      <c r="AA68" s="1">
        <v>2.8</v>
      </c>
      <c r="AB68" s="1">
        <v>2.1</v>
      </c>
      <c r="AC68" s="1">
        <v>1.9</v>
      </c>
      <c r="AD68" s="1">
        <v>0.9</v>
      </c>
      <c r="AE68" s="1">
        <v>66</v>
      </c>
    </row>
    <row r="69" spans="1:31" x14ac:dyDescent="0.35">
      <c r="A69" s="9">
        <v>42370</v>
      </c>
      <c r="B69" s="7">
        <v>115</v>
      </c>
      <c r="C69" s="7">
        <v>118.7</v>
      </c>
      <c r="D69" s="7">
        <v>97.2</v>
      </c>
      <c r="E69" s="7">
        <v>112.1</v>
      </c>
      <c r="F69" s="7">
        <v>108.9</v>
      </c>
      <c r="G69" s="7">
        <v>112.5</v>
      </c>
      <c r="H69" s="7">
        <v>101.9</v>
      </c>
      <c r="I69" s="7">
        <v>108.8</v>
      </c>
      <c r="J69" s="7">
        <v>108.9</v>
      </c>
      <c r="K69" s="7">
        <v>120.3</v>
      </c>
      <c r="L69" s="7">
        <v>118.6</v>
      </c>
      <c r="M69" s="7">
        <v>113.5</v>
      </c>
      <c r="N69" s="7">
        <v>110.5</v>
      </c>
      <c r="P69" s="2">
        <v>42370</v>
      </c>
      <c r="Q69" s="1">
        <v>0.7</v>
      </c>
      <c r="R69" s="1">
        <v>2.5</v>
      </c>
      <c r="S69" s="1">
        <v>2.6</v>
      </c>
      <c r="T69" s="1">
        <v>0.6</v>
      </c>
      <c r="U69" s="1">
        <v>1.8</v>
      </c>
      <c r="V69" s="1">
        <v>2.5</v>
      </c>
      <c r="W69" s="1">
        <v>-1.5</v>
      </c>
      <c r="X69" s="1">
        <v>-0.6</v>
      </c>
      <c r="Y69" s="1">
        <v>2.5</v>
      </c>
      <c r="Z69" s="1">
        <v>1.6</v>
      </c>
      <c r="AA69" s="1">
        <v>3.7</v>
      </c>
      <c r="AB69" s="1">
        <v>2</v>
      </c>
      <c r="AC69" s="1">
        <v>2.7</v>
      </c>
      <c r="AD69" s="1">
        <v>1.3</v>
      </c>
      <c r="AE69" s="50">
        <v>67</v>
      </c>
    </row>
    <row r="70" spans="1:31" x14ac:dyDescent="0.35">
      <c r="A70" s="9">
        <v>42401</v>
      </c>
      <c r="B70" s="7">
        <v>115.4</v>
      </c>
      <c r="C70" s="7">
        <v>118.9</v>
      </c>
      <c r="D70" s="7">
        <v>95.6</v>
      </c>
      <c r="E70" s="7">
        <v>112.2</v>
      </c>
      <c r="F70" s="7">
        <v>109.3</v>
      </c>
      <c r="G70" s="7">
        <v>113.3</v>
      </c>
      <c r="H70" s="7">
        <v>100.6</v>
      </c>
      <c r="I70" s="7">
        <v>108.6</v>
      </c>
      <c r="J70" s="7">
        <v>109.5</v>
      </c>
      <c r="K70" s="7">
        <v>120.6</v>
      </c>
      <c r="L70" s="7">
        <v>119.9</v>
      </c>
      <c r="M70" s="7">
        <v>113.6</v>
      </c>
      <c r="N70" s="7">
        <v>110.6</v>
      </c>
      <c r="P70" s="2">
        <v>42401</v>
      </c>
      <c r="Q70" s="1">
        <v>1.1000000000000001</v>
      </c>
      <c r="R70" s="1">
        <v>2.1</v>
      </c>
      <c r="S70" s="1">
        <v>2</v>
      </c>
      <c r="T70" s="1">
        <v>0.3</v>
      </c>
      <c r="U70" s="1">
        <v>2.2999999999999998</v>
      </c>
      <c r="V70" s="1">
        <v>2.8</v>
      </c>
      <c r="W70" s="1">
        <v>-3</v>
      </c>
      <c r="X70" s="1">
        <v>-0.9</v>
      </c>
      <c r="Y70" s="1">
        <v>2.2000000000000002</v>
      </c>
      <c r="Z70" s="1">
        <v>1.8</v>
      </c>
      <c r="AA70" s="1">
        <v>3.7</v>
      </c>
      <c r="AB70" s="1">
        <v>2</v>
      </c>
      <c r="AC70" s="1">
        <v>2.2999999999999998</v>
      </c>
      <c r="AD70" s="1">
        <v>1.1000000000000001</v>
      </c>
      <c r="AE70" s="1">
        <v>68</v>
      </c>
    </row>
    <row r="71" spans="1:31" x14ac:dyDescent="0.35">
      <c r="A71" s="9">
        <v>42430</v>
      </c>
      <c r="B71" s="7">
        <v>115.4</v>
      </c>
      <c r="C71" s="7">
        <v>119.3</v>
      </c>
      <c r="D71" s="7">
        <v>108.6</v>
      </c>
      <c r="E71" s="7">
        <v>112.5</v>
      </c>
      <c r="F71" s="7">
        <v>109.3</v>
      </c>
      <c r="G71" s="7">
        <v>113.1</v>
      </c>
      <c r="H71" s="7">
        <v>101.4</v>
      </c>
      <c r="I71" s="7">
        <v>108.8</v>
      </c>
      <c r="J71" s="7">
        <v>109.8</v>
      </c>
      <c r="K71" s="7">
        <v>120</v>
      </c>
      <c r="L71" s="7">
        <v>119.1</v>
      </c>
      <c r="M71" s="7">
        <v>113.4</v>
      </c>
      <c r="N71" s="7">
        <v>111.5</v>
      </c>
      <c r="P71" s="2">
        <v>42430</v>
      </c>
      <c r="Q71" s="1">
        <v>0.7</v>
      </c>
      <c r="R71" s="1">
        <v>1.6</v>
      </c>
      <c r="S71" s="1">
        <v>0.6</v>
      </c>
      <c r="T71" s="1">
        <v>0.3</v>
      </c>
      <c r="U71" s="1">
        <v>1</v>
      </c>
      <c r="V71" s="1">
        <v>2.4</v>
      </c>
      <c r="W71" s="1">
        <v>-3.7</v>
      </c>
      <c r="X71" s="1">
        <v>-1.2</v>
      </c>
      <c r="Y71" s="1">
        <v>2.7</v>
      </c>
      <c r="Z71" s="1">
        <v>1.3</v>
      </c>
      <c r="AA71" s="1">
        <v>3.1</v>
      </c>
      <c r="AB71" s="1">
        <v>2</v>
      </c>
      <c r="AC71" s="1">
        <v>1.7</v>
      </c>
      <c r="AD71" s="1">
        <v>0.7</v>
      </c>
      <c r="AE71" s="50">
        <v>69</v>
      </c>
    </row>
    <row r="72" spans="1:31" x14ac:dyDescent="0.35">
      <c r="A72" s="9">
        <v>42461</v>
      </c>
      <c r="B72" s="7">
        <v>115.8</v>
      </c>
      <c r="C72" s="7">
        <v>120.4</v>
      </c>
      <c r="D72" s="7">
        <v>110.2</v>
      </c>
      <c r="E72" s="7">
        <v>112.6</v>
      </c>
      <c r="F72" s="7">
        <v>109.8</v>
      </c>
      <c r="G72" s="7">
        <v>113.7</v>
      </c>
      <c r="H72" s="7">
        <v>102.1</v>
      </c>
      <c r="I72" s="7">
        <v>108.7</v>
      </c>
      <c r="J72" s="7">
        <v>107.7</v>
      </c>
      <c r="K72" s="7">
        <v>120.1</v>
      </c>
      <c r="L72" s="7">
        <v>118.8</v>
      </c>
      <c r="M72" s="7">
        <v>113.5</v>
      </c>
      <c r="N72" s="7">
        <v>111.5</v>
      </c>
      <c r="P72" s="2">
        <v>42461</v>
      </c>
      <c r="Q72" s="1">
        <v>0.9</v>
      </c>
      <c r="R72" s="1">
        <v>1.6</v>
      </c>
      <c r="S72" s="1">
        <v>0.4</v>
      </c>
      <c r="T72" s="1">
        <v>0.4</v>
      </c>
      <c r="U72" s="1">
        <v>1.4</v>
      </c>
      <c r="V72" s="1">
        <v>2.7</v>
      </c>
      <c r="W72" s="1">
        <v>-3.4</v>
      </c>
      <c r="X72" s="1">
        <v>-1.2</v>
      </c>
      <c r="Y72" s="1">
        <v>1.6</v>
      </c>
      <c r="Z72" s="1">
        <v>1.1000000000000001</v>
      </c>
      <c r="AA72" s="1">
        <v>3.3</v>
      </c>
      <c r="AB72" s="1">
        <v>1.7</v>
      </c>
      <c r="AC72" s="1">
        <v>1.1000000000000001</v>
      </c>
      <c r="AD72" s="1">
        <v>0.6</v>
      </c>
      <c r="AE72" s="1">
        <v>70</v>
      </c>
    </row>
    <row r="73" spans="1:31" x14ac:dyDescent="0.35">
      <c r="A73" s="9">
        <v>42491</v>
      </c>
      <c r="B73" s="7">
        <v>115.3</v>
      </c>
      <c r="C73" s="7">
        <v>120.6</v>
      </c>
      <c r="D73" s="7">
        <v>109.8</v>
      </c>
      <c r="E73" s="7">
        <v>113.1</v>
      </c>
      <c r="F73" s="7">
        <v>109.8</v>
      </c>
      <c r="G73" s="7">
        <v>113.7</v>
      </c>
      <c r="H73" s="7">
        <v>103.3</v>
      </c>
      <c r="I73" s="7">
        <v>104.7</v>
      </c>
      <c r="J73" s="7">
        <v>108.8</v>
      </c>
      <c r="K73" s="7">
        <v>120.1</v>
      </c>
      <c r="L73" s="7">
        <v>118.9</v>
      </c>
      <c r="M73" s="7">
        <v>113.6</v>
      </c>
      <c r="N73" s="7">
        <v>111.8</v>
      </c>
      <c r="P73" s="2">
        <v>42491</v>
      </c>
      <c r="Q73" s="1">
        <v>0.1</v>
      </c>
      <c r="R73" s="1">
        <v>1.8</v>
      </c>
      <c r="S73" s="1">
        <v>0.2</v>
      </c>
      <c r="T73" s="1">
        <v>0.6</v>
      </c>
      <c r="U73" s="1">
        <v>1.1000000000000001</v>
      </c>
      <c r="V73" s="1">
        <v>2.7</v>
      </c>
      <c r="W73" s="1">
        <v>-2.9</v>
      </c>
      <c r="X73" s="1">
        <v>-3.2</v>
      </c>
      <c r="Y73" s="1">
        <v>1.9</v>
      </c>
      <c r="Z73" s="1">
        <v>1</v>
      </c>
      <c r="AA73" s="1">
        <v>3.2</v>
      </c>
      <c r="AB73" s="1">
        <v>1.7</v>
      </c>
      <c r="AC73" s="1">
        <v>1.1000000000000001</v>
      </c>
      <c r="AD73" s="1">
        <v>0.6</v>
      </c>
      <c r="AE73" s="50">
        <v>71</v>
      </c>
    </row>
    <row r="74" spans="1:31" x14ac:dyDescent="0.35">
      <c r="A74" s="9">
        <v>42522</v>
      </c>
      <c r="B74" s="7">
        <v>114.9</v>
      </c>
      <c r="C74" s="7">
        <v>120.3</v>
      </c>
      <c r="D74" s="7">
        <v>107.4</v>
      </c>
      <c r="E74" s="7">
        <v>113.2</v>
      </c>
      <c r="F74" s="7">
        <v>110</v>
      </c>
      <c r="G74" s="7">
        <v>113.7</v>
      </c>
      <c r="H74" s="7">
        <v>103.7</v>
      </c>
      <c r="I74" s="7">
        <v>104.1</v>
      </c>
      <c r="J74" s="7">
        <v>110.4</v>
      </c>
      <c r="K74" s="7">
        <v>120.1</v>
      </c>
      <c r="L74" s="7">
        <v>119.9</v>
      </c>
      <c r="M74" s="7">
        <v>113.6</v>
      </c>
      <c r="N74" s="7">
        <v>111.9</v>
      </c>
      <c r="P74" s="2">
        <v>42522</v>
      </c>
      <c r="Q74" s="1">
        <v>0.2</v>
      </c>
      <c r="R74" s="1">
        <v>1</v>
      </c>
      <c r="S74" s="1">
        <v>1.2</v>
      </c>
      <c r="T74" s="1">
        <v>0.6</v>
      </c>
      <c r="U74" s="1">
        <v>1.6</v>
      </c>
      <c r="V74" s="1">
        <v>2.8</v>
      </c>
      <c r="W74" s="1">
        <v>-2.7</v>
      </c>
      <c r="X74" s="1">
        <v>-4.3</v>
      </c>
      <c r="Y74" s="1">
        <v>2</v>
      </c>
      <c r="Z74" s="1">
        <v>1</v>
      </c>
      <c r="AA74" s="1">
        <v>3.4</v>
      </c>
      <c r="AB74" s="1">
        <v>1.7</v>
      </c>
      <c r="AC74" s="1">
        <v>0.8</v>
      </c>
      <c r="AD74" s="1">
        <v>0.6</v>
      </c>
      <c r="AE74" s="1">
        <v>72</v>
      </c>
    </row>
    <row r="75" spans="1:31" x14ac:dyDescent="0.35">
      <c r="A75" s="9">
        <v>42552</v>
      </c>
      <c r="B75" s="7">
        <v>115</v>
      </c>
      <c r="C75" s="7">
        <v>120</v>
      </c>
      <c r="D75" s="7">
        <v>94.3</v>
      </c>
      <c r="E75" s="7">
        <v>113.3</v>
      </c>
      <c r="F75" s="7">
        <v>109.5</v>
      </c>
      <c r="G75" s="7">
        <v>113.6</v>
      </c>
      <c r="H75" s="7">
        <v>104</v>
      </c>
      <c r="I75" s="7">
        <v>104.2</v>
      </c>
      <c r="J75" s="7">
        <v>111.5</v>
      </c>
      <c r="K75" s="7">
        <v>121</v>
      </c>
      <c r="L75" s="7">
        <v>121.4</v>
      </c>
      <c r="M75" s="7">
        <v>113.7</v>
      </c>
      <c r="N75" s="7">
        <v>111.5</v>
      </c>
      <c r="P75" s="2">
        <v>42552</v>
      </c>
      <c r="Q75" s="1">
        <v>0.5</v>
      </c>
      <c r="R75" s="1">
        <v>0.8</v>
      </c>
      <c r="S75" s="1">
        <v>2.1</v>
      </c>
      <c r="T75" s="1">
        <v>0.6</v>
      </c>
      <c r="U75" s="1">
        <v>0.9</v>
      </c>
      <c r="V75" s="1">
        <v>2</v>
      </c>
      <c r="W75" s="1">
        <v>-2.4</v>
      </c>
      <c r="X75" s="1">
        <v>-4.4000000000000004</v>
      </c>
      <c r="Y75" s="1">
        <v>1.3</v>
      </c>
      <c r="Z75" s="1">
        <v>1.1000000000000001</v>
      </c>
      <c r="AA75" s="1">
        <v>3.2</v>
      </c>
      <c r="AB75" s="1">
        <v>1.8</v>
      </c>
      <c r="AC75" s="1">
        <v>1.1000000000000001</v>
      </c>
      <c r="AD75" s="1">
        <v>0.6</v>
      </c>
      <c r="AE75" s="50">
        <v>73</v>
      </c>
    </row>
    <row r="76" spans="1:31" x14ac:dyDescent="0.35">
      <c r="A76" s="9">
        <v>42583</v>
      </c>
      <c r="B76" s="7">
        <v>115</v>
      </c>
      <c r="C76" s="7">
        <v>120.2</v>
      </c>
      <c r="D76" s="7">
        <v>91.6</v>
      </c>
      <c r="E76" s="7">
        <v>113.3</v>
      </c>
      <c r="F76" s="7">
        <v>109.6</v>
      </c>
      <c r="G76" s="7">
        <v>113.5</v>
      </c>
      <c r="H76" s="7">
        <v>103.1</v>
      </c>
      <c r="I76" s="7">
        <v>108</v>
      </c>
      <c r="J76" s="7">
        <v>111.1</v>
      </c>
      <c r="K76" s="7">
        <v>121</v>
      </c>
      <c r="L76" s="7">
        <v>121.7</v>
      </c>
      <c r="M76" s="7">
        <v>113.7</v>
      </c>
      <c r="N76" s="7">
        <v>111.3</v>
      </c>
      <c r="P76" s="2">
        <v>42583</v>
      </c>
      <c r="Q76" s="1">
        <v>0.9</v>
      </c>
      <c r="R76" s="1">
        <v>1.3</v>
      </c>
      <c r="S76" s="1">
        <v>-2.4</v>
      </c>
      <c r="T76" s="1">
        <v>1</v>
      </c>
      <c r="U76" s="1">
        <v>1.2</v>
      </c>
      <c r="V76" s="1">
        <v>2</v>
      </c>
      <c r="W76" s="1">
        <v>-2.2999999999999998</v>
      </c>
      <c r="X76" s="1">
        <v>-2.1</v>
      </c>
      <c r="Y76" s="1">
        <v>1.6</v>
      </c>
      <c r="Z76" s="1">
        <v>1</v>
      </c>
      <c r="AA76" s="1">
        <v>3</v>
      </c>
      <c r="AB76" s="1">
        <v>1.8</v>
      </c>
      <c r="AC76" s="1">
        <v>1.1000000000000001</v>
      </c>
      <c r="AD76" s="1">
        <v>0.6</v>
      </c>
      <c r="AE76" s="1">
        <v>74</v>
      </c>
    </row>
    <row r="77" spans="1:31" x14ac:dyDescent="0.35">
      <c r="A77" s="9">
        <v>42614</v>
      </c>
      <c r="B77" s="7">
        <v>114.6</v>
      </c>
      <c r="C77" s="7">
        <v>120.2</v>
      </c>
      <c r="D77" s="7">
        <v>109.4</v>
      </c>
      <c r="E77" s="7">
        <v>113.5</v>
      </c>
      <c r="F77" s="7">
        <v>109.9</v>
      </c>
      <c r="G77" s="7">
        <v>113.3</v>
      </c>
      <c r="H77" s="7">
        <v>103.4</v>
      </c>
      <c r="I77" s="7">
        <v>107.9</v>
      </c>
      <c r="J77" s="7">
        <v>109.5</v>
      </c>
      <c r="K77" s="7">
        <v>121.4</v>
      </c>
      <c r="L77" s="7">
        <v>119.8</v>
      </c>
      <c r="M77" s="7">
        <v>113.7</v>
      </c>
      <c r="N77" s="7">
        <v>112</v>
      </c>
      <c r="P77" s="2">
        <v>42614</v>
      </c>
      <c r="Q77" s="1">
        <v>0.4</v>
      </c>
      <c r="R77" s="1">
        <v>1.2</v>
      </c>
      <c r="S77" s="1">
        <v>-0.2</v>
      </c>
      <c r="T77" s="1">
        <v>1.1000000000000001</v>
      </c>
      <c r="U77" s="1">
        <v>1.1000000000000001</v>
      </c>
      <c r="V77" s="1">
        <v>2.1</v>
      </c>
      <c r="W77" s="1">
        <v>-0.8</v>
      </c>
      <c r="X77" s="1">
        <v>-1.9</v>
      </c>
      <c r="Y77" s="1">
        <v>1.8</v>
      </c>
      <c r="Z77" s="1">
        <v>1.3</v>
      </c>
      <c r="AA77" s="1">
        <v>3</v>
      </c>
      <c r="AB77" s="1">
        <v>1.8</v>
      </c>
      <c r="AC77" s="1">
        <v>1.2</v>
      </c>
      <c r="AD77" s="1">
        <v>0.9</v>
      </c>
      <c r="AE77" s="50">
        <v>75</v>
      </c>
    </row>
    <row r="78" spans="1:31" x14ac:dyDescent="0.35">
      <c r="A78" s="9">
        <v>42644</v>
      </c>
      <c r="B78" s="7">
        <v>115.3</v>
      </c>
      <c r="C78" s="7">
        <v>120.4</v>
      </c>
      <c r="D78" s="7">
        <v>112.5</v>
      </c>
      <c r="E78" s="7">
        <v>113.7</v>
      </c>
      <c r="F78" s="7">
        <v>110.4</v>
      </c>
      <c r="G78" s="7">
        <v>113.1</v>
      </c>
      <c r="H78" s="7">
        <v>104.3</v>
      </c>
      <c r="I78" s="7">
        <v>108</v>
      </c>
      <c r="J78" s="7">
        <v>108.7</v>
      </c>
      <c r="K78" s="7">
        <v>121.3</v>
      </c>
      <c r="L78" s="7">
        <v>119.7</v>
      </c>
      <c r="M78" s="7">
        <v>113.6</v>
      </c>
      <c r="N78" s="7">
        <v>112.4</v>
      </c>
      <c r="P78" s="2">
        <v>42644</v>
      </c>
      <c r="Q78" s="1">
        <v>1.1000000000000001</v>
      </c>
      <c r="R78" s="1">
        <v>1.2</v>
      </c>
      <c r="S78" s="1">
        <v>0.4</v>
      </c>
      <c r="T78" s="1">
        <v>1.4</v>
      </c>
      <c r="U78" s="1">
        <v>1.7</v>
      </c>
      <c r="V78" s="1">
        <v>1.6</v>
      </c>
      <c r="W78" s="1">
        <v>0.4</v>
      </c>
      <c r="X78" s="1">
        <v>-0.9</v>
      </c>
      <c r="Y78" s="1">
        <v>1.2</v>
      </c>
      <c r="Z78" s="1">
        <v>1.2</v>
      </c>
      <c r="AA78" s="1">
        <v>3.2</v>
      </c>
      <c r="AB78" s="1">
        <v>1.5</v>
      </c>
      <c r="AC78" s="1">
        <v>1.2</v>
      </c>
      <c r="AD78" s="1">
        <v>1.4</v>
      </c>
      <c r="AE78" s="1">
        <v>76</v>
      </c>
    </row>
    <row r="79" spans="1:31" x14ac:dyDescent="0.35">
      <c r="A79" s="9">
        <v>42675</v>
      </c>
      <c r="B79" s="7">
        <v>115.5</v>
      </c>
      <c r="C79" s="7">
        <v>120.4</v>
      </c>
      <c r="D79" s="7">
        <v>113.8</v>
      </c>
      <c r="E79" s="7">
        <v>113.7</v>
      </c>
      <c r="F79" s="7">
        <v>110.5</v>
      </c>
      <c r="G79" s="7">
        <v>112.8</v>
      </c>
      <c r="H79" s="7">
        <v>103.7</v>
      </c>
      <c r="I79" s="7">
        <v>107.9</v>
      </c>
      <c r="J79" s="7">
        <v>109.3</v>
      </c>
      <c r="K79" s="7">
        <v>121.3</v>
      </c>
      <c r="L79" s="7">
        <v>120</v>
      </c>
      <c r="M79" s="7">
        <v>113.7</v>
      </c>
      <c r="N79" s="7">
        <v>112.5</v>
      </c>
      <c r="P79" s="2">
        <v>42675</v>
      </c>
      <c r="Q79" s="1">
        <v>1.1000000000000001</v>
      </c>
      <c r="R79" s="1">
        <v>1.4</v>
      </c>
      <c r="S79" s="1">
        <v>1.3</v>
      </c>
      <c r="T79" s="1">
        <v>1.3</v>
      </c>
      <c r="U79" s="1">
        <v>1.5</v>
      </c>
      <c r="V79" s="1">
        <v>1.5</v>
      </c>
      <c r="W79" s="1">
        <v>0.4</v>
      </c>
      <c r="X79" s="1">
        <v>-0.5</v>
      </c>
      <c r="Y79" s="1">
        <v>1.3</v>
      </c>
      <c r="Z79" s="1">
        <v>1.2</v>
      </c>
      <c r="AA79" s="1">
        <v>3.1</v>
      </c>
      <c r="AB79" s="1">
        <v>1.5</v>
      </c>
      <c r="AC79" s="1">
        <v>0.9</v>
      </c>
      <c r="AD79" s="1">
        <v>1.4</v>
      </c>
      <c r="AE79" s="50">
        <v>77</v>
      </c>
    </row>
    <row r="80" spans="1:31" x14ac:dyDescent="0.35">
      <c r="A80" s="9">
        <v>42705</v>
      </c>
      <c r="B80" s="7">
        <v>115.7</v>
      </c>
      <c r="C80" s="7">
        <v>120.2</v>
      </c>
      <c r="D80" s="7">
        <v>112.7</v>
      </c>
      <c r="E80" s="7">
        <v>114.1</v>
      </c>
      <c r="F80" s="7">
        <v>110.2</v>
      </c>
      <c r="G80" s="7">
        <v>113</v>
      </c>
      <c r="H80" s="7">
        <v>104.8</v>
      </c>
      <c r="I80" s="7">
        <v>107.8</v>
      </c>
      <c r="J80" s="7">
        <v>110.9</v>
      </c>
      <c r="K80" s="7">
        <v>121.3</v>
      </c>
      <c r="L80" s="7">
        <v>122.2</v>
      </c>
      <c r="M80" s="7">
        <v>113.8</v>
      </c>
      <c r="N80" s="7">
        <v>113</v>
      </c>
      <c r="P80" s="2">
        <v>42705</v>
      </c>
      <c r="Q80" s="1">
        <v>1</v>
      </c>
      <c r="R80" s="1">
        <v>1.1000000000000001</v>
      </c>
      <c r="S80" s="1">
        <v>1.2</v>
      </c>
      <c r="T80" s="1">
        <v>2.1</v>
      </c>
      <c r="U80" s="1">
        <v>1.1000000000000001</v>
      </c>
      <c r="V80" s="1">
        <v>1.5</v>
      </c>
      <c r="W80" s="1">
        <v>1.4</v>
      </c>
      <c r="X80" s="1">
        <v>-1</v>
      </c>
      <c r="Y80" s="1">
        <v>1.1000000000000001</v>
      </c>
      <c r="Z80" s="1">
        <v>1</v>
      </c>
      <c r="AA80" s="1">
        <v>3</v>
      </c>
      <c r="AB80" s="1">
        <v>1.5</v>
      </c>
      <c r="AC80" s="1">
        <v>0.9</v>
      </c>
      <c r="AD80" s="1">
        <v>1.4</v>
      </c>
      <c r="AE80" s="1">
        <v>78</v>
      </c>
    </row>
    <row r="81" spans="1:31" x14ac:dyDescent="0.35">
      <c r="A81" s="44" t="s">
        <v>119</v>
      </c>
      <c r="B81" s="7">
        <v>115.2</v>
      </c>
      <c r="C81" s="7">
        <v>120</v>
      </c>
      <c r="D81" s="7">
        <v>105.3</v>
      </c>
      <c r="E81" s="7">
        <v>113.1</v>
      </c>
      <c r="F81" s="7">
        <v>109.8</v>
      </c>
      <c r="G81" s="7">
        <v>113.3</v>
      </c>
      <c r="H81" s="7">
        <v>103</v>
      </c>
      <c r="I81" s="7">
        <v>107.3</v>
      </c>
      <c r="J81" s="7">
        <v>109.7</v>
      </c>
      <c r="K81" s="7">
        <v>120.7</v>
      </c>
      <c r="L81" s="7">
        <v>120</v>
      </c>
      <c r="M81" s="7">
        <v>113.6</v>
      </c>
      <c r="N81" s="7">
        <v>111.7</v>
      </c>
      <c r="P81" s="46">
        <v>42735</v>
      </c>
      <c r="Q81" s="1">
        <v>0.7</v>
      </c>
      <c r="R81" s="1">
        <v>1.5</v>
      </c>
      <c r="S81" s="1">
        <v>0.8</v>
      </c>
      <c r="T81" s="1">
        <v>0.8</v>
      </c>
      <c r="U81" s="1">
        <v>1.4</v>
      </c>
      <c r="V81" s="1">
        <v>2.2999999999999998</v>
      </c>
      <c r="W81" s="1">
        <v>-1.7</v>
      </c>
      <c r="X81" s="1">
        <v>-1.8</v>
      </c>
      <c r="Y81" s="1">
        <v>1.8</v>
      </c>
      <c r="Z81" s="1">
        <v>1.2</v>
      </c>
      <c r="AA81" s="1">
        <v>3.3</v>
      </c>
      <c r="AB81" s="1">
        <v>1.7</v>
      </c>
      <c r="AC81" s="1">
        <v>1.3</v>
      </c>
      <c r="AD81" s="1">
        <v>0.9</v>
      </c>
      <c r="AE81" s="50">
        <v>79</v>
      </c>
    </row>
    <row r="82" spans="1:31" x14ac:dyDescent="0.35">
      <c r="A82" s="9">
        <v>42736</v>
      </c>
      <c r="B82" s="7">
        <v>117</v>
      </c>
      <c r="C82" s="7">
        <v>120.8</v>
      </c>
      <c r="D82" s="7">
        <v>99</v>
      </c>
      <c r="E82" s="7">
        <v>114</v>
      </c>
      <c r="F82" s="7">
        <v>109.9</v>
      </c>
      <c r="G82" s="7">
        <v>113.5</v>
      </c>
      <c r="H82" s="7">
        <v>106.2</v>
      </c>
      <c r="I82" s="7">
        <v>108.2</v>
      </c>
      <c r="J82" s="7">
        <v>110.1</v>
      </c>
      <c r="K82" s="7">
        <v>121.9</v>
      </c>
      <c r="L82" s="7">
        <v>122.2</v>
      </c>
      <c r="M82" s="7">
        <v>114.4</v>
      </c>
      <c r="N82" s="7">
        <v>112.7</v>
      </c>
      <c r="P82" s="2">
        <v>42736</v>
      </c>
      <c r="Q82" s="1">
        <v>1.7</v>
      </c>
      <c r="R82" s="1">
        <v>1.8</v>
      </c>
      <c r="S82" s="1">
        <v>1.9</v>
      </c>
      <c r="T82" s="1">
        <v>1.7</v>
      </c>
      <c r="U82" s="1">
        <v>0.9</v>
      </c>
      <c r="V82" s="1">
        <v>1.1000000000000001</v>
      </c>
      <c r="W82" s="1">
        <v>4.0999999999999996</v>
      </c>
      <c r="X82" s="1">
        <v>-1.4</v>
      </c>
      <c r="Y82" s="1">
        <v>1.2</v>
      </c>
      <c r="Z82" s="1">
        <v>1.3</v>
      </c>
      <c r="AA82" s="1">
        <v>3</v>
      </c>
      <c r="AB82" s="1">
        <v>1.5</v>
      </c>
      <c r="AC82" s="1">
        <v>0.3</v>
      </c>
      <c r="AD82" s="1">
        <v>2</v>
      </c>
      <c r="AE82" s="1">
        <v>80</v>
      </c>
    </row>
    <row r="83" spans="1:31" x14ac:dyDescent="0.35">
      <c r="A83" s="9">
        <v>42767</v>
      </c>
      <c r="B83" s="7">
        <v>118.1</v>
      </c>
      <c r="C83" s="7">
        <v>121.4</v>
      </c>
      <c r="D83" s="7">
        <v>96.3</v>
      </c>
      <c r="E83" s="7">
        <v>114.3</v>
      </c>
      <c r="F83" s="7">
        <v>109.4</v>
      </c>
      <c r="G83" s="7">
        <v>114</v>
      </c>
      <c r="H83" s="7">
        <v>106.1</v>
      </c>
      <c r="I83" s="7">
        <v>107.2</v>
      </c>
      <c r="J83" s="7">
        <v>111.7</v>
      </c>
      <c r="K83" s="7">
        <v>122.3</v>
      </c>
      <c r="L83" s="7">
        <v>123.2</v>
      </c>
      <c r="M83" s="7">
        <v>114.6</v>
      </c>
      <c r="N83" s="7">
        <v>113</v>
      </c>
      <c r="P83" s="2">
        <v>42767</v>
      </c>
      <c r="Q83" s="1">
        <v>2.2999999999999998</v>
      </c>
      <c r="R83" s="1">
        <v>2.1</v>
      </c>
      <c r="S83" s="1">
        <v>0.7</v>
      </c>
      <c r="T83" s="1">
        <v>1.9</v>
      </c>
      <c r="U83" s="1">
        <v>0.1</v>
      </c>
      <c r="V83" s="1">
        <v>0.6</v>
      </c>
      <c r="W83" s="1">
        <v>5.4</v>
      </c>
      <c r="X83" s="1">
        <v>-0.8</v>
      </c>
      <c r="Y83" s="1">
        <v>2.1</v>
      </c>
      <c r="Z83" s="1">
        <v>1.5</v>
      </c>
      <c r="AA83" s="1">
        <v>2.8</v>
      </c>
      <c r="AB83" s="1">
        <v>1.5</v>
      </c>
      <c r="AC83" s="1">
        <v>0.4</v>
      </c>
      <c r="AD83" s="1">
        <v>2.2000000000000002</v>
      </c>
      <c r="AE83" s="50">
        <v>81</v>
      </c>
    </row>
    <row r="84" spans="1:31" x14ac:dyDescent="0.35">
      <c r="A84" s="9">
        <v>42795</v>
      </c>
      <c r="B84" s="7">
        <v>117.3</v>
      </c>
      <c r="C84" s="7">
        <v>121.6</v>
      </c>
      <c r="D84" s="7">
        <v>110.5</v>
      </c>
      <c r="E84" s="7">
        <v>114.4</v>
      </c>
      <c r="F84" s="7">
        <v>110.5</v>
      </c>
      <c r="G84" s="7">
        <v>114</v>
      </c>
      <c r="H84" s="7">
        <v>105.6</v>
      </c>
      <c r="I84" s="7">
        <v>106.9</v>
      </c>
      <c r="J84" s="7">
        <v>111.8</v>
      </c>
      <c r="K84" s="7">
        <v>122.4</v>
      </c>
      <c r="L84" s="7">
        <v>122.6</v>
      </c>
      <c r="M84" s="7">
        <v>114.8</v>
      </c>
      <c r="N84" s="7">
        <v>113.7</v>
      </c>
      <c r="P84" s="2">
        <v>42795</v>
      </c>
      <c r="Q84" s="1">
        <v>1.6</v>
      </c>
      <c r="R84" s="1">
        <v>1.9</v>
      </c>
      <c r="S84" s="1">
        <v>1.7</v>
      </c>
      <c r="T84" s="1">
        <v>1.7</v>
      </c>
      <c r="U84" s="1">
        <v>1.1000000000000001</v>
      </c>
      <c r="V84" s="1">
        <v>0.8</v>
      </c>
      <c r="W84" s="1">
        <v>3.8</v>
      </c>
      <c r="X84" s="1">
        <v>-0.8</v>
      </c>
      <c r="Y84" s="1">
        <v>2</v>
      </c>
      <c r="Z84" s="1">
        <v>2</v>
      </c>
      <c r="AA84" s="1">
        <v>3</v>
      </c>
      <c r="AB84" s="1">
        <v>1.5</v>
      </c>
      <c r="AC84" s="1">
        <v>1.1000000000000001</v>
      </c>
      <c r="AD84" s="1">
        <v>1.9</v>
      </c>
      <c r="AE84" s="1">
        <v>82</v>
      </c>
    </row>
    <row r="85" spans="1:31" x14ac:dyDescent="0.35">
      <c r="A85" s="9">
        <v>42826</v>
      </c>
      <c r="B85" s="7">
        <v>117</v>
      </c>
      <c r="C85" s="7">
        <v>124.2</v>
      </c>
      <c r="D85" s="7">
        <v>111.1</v>
      </c>
      <c r="E85" s="7">
        <v>114.4</v>
      </c>
      <c r="F85" s="7">
        <v>110.5</v>
      </c>
      <c r="G85" s="7">
        <v>115.3</v>
      </c>
      <c r="H85" s="7">
        <v>106.7</v>
      </c>
      <c r="I85" s="7">
        <v>106.8</v>
      </c>
      <c r="J85" s="7">
        <v>110.2</v>
      </c>
      <c r="K85" s="7">
        <v>122.5</v>
      </c>
      <c r="L85" s="7">
        <v>122.5</v>
      </c>
      <c r="M85" s="7">
        <v>115.3</v>
      </c>
      <c r="N85" s="7">
        <v>113.8</v>
      </c>
      <c r="P85" s="2">
        <v>42826</v>
      </c>
      <c r="Q85" s="1">
        <v>1</v>
      </c>
      <c r="R85" s="1">
        <v>3.2</v>
      </c>
      <c r="S85" s="1">
        <v>0.8</v>
      </c>
      <c r="T85" s="1">
        <v>1.6</v>
      </c>
      <c r="U85" s="1">
        <v>0.6</v>
      </c>
      <c r="V85" s="1">
        <v>1.4</v>
      </c>
      <c r="W85" s="1">
        <v>4.4000000000000004</v>
      </c>
      <c r="X85" s="1">
        <v>-0.1</v>
      </c>
      <c r="Y85" s="1">
        <v>2.2999999999999998</v>
      </c>
      <c r="Z85" s="1">
        <v>2</v>
      </c>
      <c r="AA85" s="1">
        <v>3</v>
      </c>
      <c r="AB85" s="1">
        <v>1.3</v>
      </c>
      <c r="AC85" s="1">
        <v>2</v>
      </c>
      <c r="AD85" s="1">
        <v>2.1</v>
      </c>
      <c r="AE85" s="50">
        <v>83</v>
      </c>
    </row>
    <row r="86" spans="1:31" x14ac:dyDescent="0.35">
      <c r="A86" s="9">
        <v>42856</v>
      </c>
      <c r="B86" s="7">
        <v>117.7</v>
      </c>
      <c r="C86" s="7">
        <v>124.6</v>
      </c>
      <c r="D86" s="7">
        <v>111.5</v>
      </c>
      <c r="E86" s="7">
        <v>114.8</v>
      </c>
      <c r="F86" s="7">
        <v>110.8</v>
      </c>
      <c r="G86" s="7">
        <v>115.3</v>
      </c>
      <c r="H86" s="7">
        <v>105.9</v>
      </c>
      <c r="I86" s="7">
        <v>106.6</v>
      </c>
      <c r="J86" s="7">
        <v>110.6</v>
      </c>
      <c r="K86" s="7">
        <v>122.5</v>
      </c>
      <c r="L86" s="7">
        <v>122.2</v>
      </c>
      <c r="M86" s="7">
        <v>115.5</v>
      </c>
      <c r="N86" s="7">
        <v>113.9</v>
      </c>
      <c r="P86" s="2">
        <v>42856</v>
      </c>
      <c r="Q86" s="1">
        <v>2.1</v>
      </c>
      <c r="R86" s="1">
        <v>3.3</v>
      </c>
      <c r="S86" s="1">
        <v>1.5</v>
      </c>
      <c r="T86" s="1">
        <v>1.5</v>
      </c>
      <c r="U86" s="1">
        <v>0.9</v>
      </c>
      <c r="V86" s="1">
        <v>1.4</v>
      </c>
      <c r="W86" s="1">
        <v>2.6</v>
      </c>
      <c r="X86" s="1">
        <v>2.2999999999999998</v>
      </c>
      <c r="Y86" s="1">
        <v>1.4</v>
      </c>
      <c r="Z86" s="1">
        <v>2</v>
      </c>
      <c r="AA86" s="1">
        <v>2.8</v>
      </c>
      <c r="AB86" s="1">
        <v>1.3</v>
      </c>
      <c r="AC86" s="1">
        <v>2</v>
      </c>
      <c r="AD86" s="1">
        <v>1.9</v>
      </c>
      <c r="AE86" s="1">
        <v>84</v>
      </c>
    </row>
    <row r="87" spans="1:31" x14ac:dyDescent="0.35">
      <c r="A87" s="9">
        <v>42887</v>
      </c>
      <c r="B87" s="7">
        <v>117.5</v>
      </c>
      <c r="C87" s="7">
        <v>124.9</v>
      </c>
      <c r="D87" s="7">
        <v>108.4</v>
      </c>
      <c r="E87" s="7">
        <v>114.8</v>
      </c>
      <c r="F87" s="7">
        <v>110</v>
      </c>
      <c r="G87" s="7">
        <v>115.3</v>
      </c>
      <c r="H87" s="7">
        <v>105.3</v>
      </c>
      <c r="I87" s="7">
        <v>106.7</v>
      </c>
      <c r="J87" s="7">
        <v>112.7</v>
      </c>
      <c r="K87" s="7">
        <v>122.5</v>
      </c>
      <c r="L87" s="7">
        <v>123.4</v>
      </c>
      <c r="M87" s="7">
        <v>115.5</v>
      </c>
      <c r="N87" s="7">
        <v>114</v>
      </c>
      <c r="P87" s="2">
        <v>42887</v>
      </c>
      <c r="Q87" s="1">
        <v>2.2999999999999998</v>
      </c>
      <c r="R87" s="1">
        <v>3.8</v>
      </c>
      <c r="S87" s="1">
        <v>0.9</v>
      </c>
      <c r="T87" s="1">
        <v>1.4</v>
      </c>
      <c r="U87" s="1">
        <v>0</v>
      </c>
      <c r="V87" s="1">
        <v>1.4</v>
      </c>
      <c r="W87" s="1">
        <v>1.6</v>
      </c>
      <c r="X87" s="1">
        <v>3.3</v>
      </c>
      <c r="Y87" s="1">
        <v>1.9</v>
      </c>
      <c r="Z87" s="1">
        <v>2</v>
      </c>
      <c r="AA87" s="1">
        <v>2.9</v>
      </c>
      <c r="AB87" s="1">
        <v>1.3</v>
      </c>
      <c r="AC87" s="1">
        <v>2</v>
      </c>
      <c r="AD87" s="1">
        <v>1.9</v>
      </c>
      <c r="AE87" s="50">
        <v>85</v>
      </c>
    </row>
    <row r="88" spans="1:31" x14ac:dyDescent="0.35">
      <c r="A88" s="9">
        <v>42917</v>
      </c>
      <c r="B88" s="7">
        <v>117.5</v>
      </c>
      <c r="C88" s="7">
        <v>124.9</v>
      </c>
      <c r="D88" s="7">
        <v>93.5</v>
      </c>
      <c r="E88" s="7">
        <v>114.9</v>
      </c>
      <c r="F88" s="7">
        <v>109.9</v>
      </c>
      <c r="G88" s="7">
        <v>114.5</v>
      </c>
      <c r="H88" s="7">
        <v>105.6</v>
      </c>
      <c r="I88" s="7">
        <v>105.2</v>
      </c>
      <c r="J88" s="7">
        <v>115.4</v>
      </c>
      <c r="K88" s="7">
        <v>122.8</v>
      </c>
      <c r="L88" s="7">
        <v>124.7</v>
      </c>
      <c r="M88" s="7">
        <v>115.5</v>
      </c>
      <c r="N88" s="7">
        <v>113.7</v>
      </c>
      <c r="P88" s="2">
        <v>42917</v>
      </c>
      <c r="Q88" s="1">
        <v>2.2000000000000002</v>
      </c>
      <c r="R88" s="1">
        <v>4.0999999999999996</v>
      </c>
      <c r="S88" s="1">
        <v>-0.8</v>
      </c>
      <c r="T88" s="1">
        <v>1.5</v>
      </c>
      <c r="U88" s="1">
        <v>0.4</v>
      </c>
      <c r="V88" s="1">
        <v>0.9</v>
      </c>
      <c r="W88" s="1">
        <v>1.6</v>
      </c>
      <c r="X88" s="1">
        <v>2.8</v>
      </c>
      <c r="Y88" s="1">
        <v>3.2</v>
      </c>
      <c r="Z88" s="1">
        <v>1.5</v>
      </c>
      <c r="AA88" s="1">
        <v>2.7</v>
      </c>
      <c r="AB88" s="1">
        <v>1.4</v>
      </c>
      <c r="AC88" s="1">
        <v>1.9</v>
      </c>
      <c r="AD88" s="1">
        <v>2</v>
      </c>
      <c r="AE88" s="1">
        <v>86</v>
      </c>
    </row>
    <row r="89" spans="1:31" x14ac:dyDescent="0.35">
      <c r="A89" s="9">
        <v>42948</v>
      </c>
      <c r="B89" s="7">
        <v>117.8</v>
      </c>
      <c r="C89" s="7">
        <v>124.7</v>
      </c>
      <c r="D89" s="7">
        <v>92.7</v>
      </c>
      <c r="E89" s="7">
        <v>115.1</v>
      </c>
      <c r="F89" s="7">
        <v>109.6</v>
      </c>
      <c r="G89" s="7">
        <v>114.5</v>
      </c>
      <c r="H89" s="7">
        <v>105.7</v>
      </c>
      <c r="I89" s="7">
        <v>104.6</v>
      </c>
      <c r="J89" s="7">
        <v>114.8</v>
      </c>
      <c r="K89" s="7">
        <v>122.8</v>
      </c>
      <c r="L89" s="7">
        <v>125.1</v>
      </c>
      <c r="M89" s="7">
        <v>115.5</v>
      </c>
      <c r="N89" s="7">
        <v>113.6</v>
      </c>
      <c r="P89" s="2">
        <v>42948</v>
      </c>
      <c r="Q89" s="1">
        <v>2.4</v>
      </c>
      <c r="R89" s="1">
        <v>3.7</v>
      </c>
      <c r="S89" s="1">
        <v>1.2</v>
      </c>
      <c r="T89" s="1">
        <v>1.6</v>
      </c>
      <c r="U89" s="1">
        <v>0.1</v>
      </c>
      <c r="V89" s="1">
        <v>0.9</v>
      </c>
      <c r="W89" s="1">
        <v>2.5</v>
      </c>
      <c r="X89" s="1">
        <v>0.7</v>
      </c>
      <c r="Y89" s="1">
        <v>2.9</v>
      </c>
      <c r="Z89" s="1">
        <v>1.5</v>
      </c>
      <c r="AA89" s="1">
        <v>2.8</v>
      </c>
      <c r="AB89" s="1">
        <v>1.4</v>
      </c>
      <c r="AC89" s="1">
        <v>1.8</v>
      </c>
      <c r="AD89" s="1">
        <v>2.1</v>
      </c>
      <c r="AE89" s="50">
        <v>87</v>
      </c>
    </row>
    <row r="90" spans="1:31" x14ac:dyDescent="0.35">
      <c r="A90" s="9">
        <v>42979</v>
      </c>
      <c r="B90" s="7">
        <v>118.2</v>
      </c>
      <c r="C90" s="7">
        <v>124.7</v>
      </c>
      <c r="D90" s="7">
        <v>113.1</v>
      </c>
      <c r="E90" s="7">
        <v>115.6</v>
      </c>
      <c r="F90" s="7">
        <v>110.8</v>
      </c>
      <c r="G90" s="7">
        <v>114.7</v>
      </c>
      <c r="H90" s="7">
        <v>106.3</v>
      </c>
      <c r="I90" s="7">
        <v>105</v>
      </c>
      <c r="J90" s="7">
        <v>113.3</v>
      </c>
      <c r="K90" s="7">
        <v>123.6</v>
      </c>
      <c r="L90" s="7">
        <v>123.6</v>
      </c>
      <c r="M90" s="7">
        <v>115.7</v>
      </c>
      <c r="N90" s="7">
        <v>114.7</v>
      </c>
      <c r="P90" s="2">
        <v>42979</v>
      </c>
      <c r="Q90" s="1">
        <v>3.1</v>
      </c>
      <c r="R90" s="1">
        <v>3.7</v>
      </c>
      <c r="S90" s="1">
        <v>3.3</v>
      </c>
      <c r="T90" s="1">
        <v>1.9</v>
      </c>
      <c r="U90" s="1">
        <v>0.8</v>
      </c>
      <c r="V90" s="1">
        <v>1.1000000000000001</v>
      </c>
      <c r="W90" s="1">
        <v>2.7</v>
      </c>
      <c r="X90" s="1">
        <v>1.1000000000000001</v>
      </c>
      <c r="Y90" s="1">
        <v>2.8</v>
      </c>
      <c r="Z90" s="1">
        <v>1.9</v>
      </c>
      <c r="AA90" s="1">
        <v>3.2</v>
      </c>
      <c r="AB90" s="1">
        <v>1.4</v>
      </c>
      <c r="AC90" s="1">
        <v>2.1</v>
      </c>
      <c r="AD90" s="1">
        <v>2.4</v>
      </c>
      <c r="AE90" s="1">
        <v>88</v>
      </c>
    </row>
    <row r="91" spans="1:31" x14ac:dyDescent="0.35">
      <c r="A91" s="9">
        <v>43009</v>
      </c>
      <c r="B91" s="7">
        <v>119</v>
      </c>
      <c r="C91" s="7">
        <v>124.9</v>
      </c>
      <c r="D91" s="7">
        <v>115.2</v>
      </c>
      <c r="E91" s="7">
        <v>115.8</v>
      </c>
      <c r="F91" s="7">
        <v>111.4</v>
      </c>
      <c r="G91" s="7">
        <v>115.2</v>
      </c>
      <c r="H91" s="7">
        <v>106.1</v>
      </c>
      <c r="I91" s="7">
        <v>104.6</v>
      </c>
      <c r="J91" s="7">
        <v>112.3</v>
      </c>
      <c r="K91" s="7">
        <v>123.8</v>
      </c>
      <c r="L91" s="7">
        <v>123.2</v>
      </c>
      <c r="M91" s="7">
        <v>115.6</v>
      </c>
      <c r="N91" s="7">
        <v>114.8</v>
      </c>
      <c r="P91" s="2">
        <v>43009</v>
      </c>
      <c r="Q91" s="1">
        <v>3.2</v>
      </c>
      <c r="R91" s="1">
        <v>3.7</v>
      </c>
      <c r="S91" s="1">
        <v>2.4</v>
      </c>
      <c r="T91" s="1">
        <v>1.9</v>
      </c>
      <c r="U91" s="1">
        <v>0.9</v>
      </c>
      <c r="V91" s="1">
        <v>1.9</v>
      </c>
      <c r="W91" s="1">
        <v>1.7</v>
      </c>
      <c r="X91" s="1">
        <v>1</v>
      </c>
      <c r="Y91" s="1">
        <v>2.7</v>
      </c>
      <c r="Z91" s="1">
        <v>2.2000000000000002</v>
      </c>
      <c r="AA91" s="1">
        <v>2.9</v>
      </c>
      <c r="AB91" s="1">
        <v>1.4</v>
      </c>
      <c r="AC91" s="1">
        <v>2</v>
      </c>
      <c r="AD91" s="1">
        <v>2.1</v>
      </c>
      <c r="AE91" s="50">
        <v>89</v>
      </c>
    </row>
    <row r="92" spans="1:31" x14ac:dyDescent="0.35">
      <c r="A92" s="9">
        <v>43040</v>
      </c>
      <c r="B92" s="7">
        <v>119.2</v>
      </c>
      <c r="C92" s="7">
        <v>124.6</v>
      </c>
      <c r="D92" s="7">
        <v>116.1</v>
      </c>
      <c r="E92" s="7">
        <v>116.1</v>
      </c>
      <c r="F92" s="7">
        <v>111.3</v>
      </c>
      <c r="G92" s="7">
        <v>115.5</v>
      </c>
      <c r="H92" s="7">
        <v>106.3</v>
      </c>
      <c r="I92" s="7">
        <v>104.6</v>
      </c>
      <c r="J92" s="7">
        <v>111.7</v>
      </c>
      <c r="K92" s="7">
        <v>124</v>
      </c>
      <c r="L92" s="7">
        <v>124</v>
      </c>
      <c r="M92" s="7">
        <v>115.5</v>
      </c>
      <c r="N92" s="7">
        <v>115</v>
      </c>
      <c r="P92" s="2">
        <v>43040</v>
      </c>
      <c r="Q92" s="1">
        <v>3.2</v>
      </c>
      <c r="R92" s="1">
        <v>3.5</v>
      </c>
      <c r="S92" s="1">
        <v>2</v>
      </c>
      <c r="T92" s="1">
        <v>2.1</v>
      </c>
      <c r="U92" s="1">
        <v>0.7</v>
      </c>
      <c r="V92" s="1">
        <v>2.4</v>
      </c>
      <c r="W92" s="1">
        <v>2.5</v>
      </c>
      <c r="X92" s="1">
        <v>0.6</v>
      </c>
      <c r="Y92" s="1">
        <v>1.6</v>
      </c>
      <c r="Z92" s="1">
        <v>2.2000000000000002</v>
      </c>
      <c r="AA92" s="1">
        <v>3.4</v>
      </c>
      <c r="AB92" s="1">
        <v>1.4</v>
      </c>
      <c r="AC92" s="1">
        <v>1.8</v>
      </c>
      <c r="AD92" s="1">
        <v>2.2000000000000002</v>
      </c>
      <c r="AE92" s="1">
        <v>90</v>
      </c>
    </row>
    <row r="93" spans="1:31" x14ac:dyDescent="0.35">
      <c r="A93" s="9">
        <v>43070</v>
      </c>
      <c r="B93" s="53">
        <v>119.3</v>
      </c>
      <c r="C93" s="53">
        <v>124.8</v>
      </c>
      <c r="D93" s="53">
        <v>114.5</v>
      </c>
      <c r="E93" s="53">
        <v>116.4</v>
      </c>
      <c r="F93" s="53">
        <v>111.9</v>
      </c>
      <c r="G93" s="53">
        <v>115.7</v>
      </c>
      <c r="H93" s="53">
        <v>107.1</v>
      </c>
      <c r="I93" s="53">
        <v>104.3</v>
      </c>
      <c r="J93" s="53">
        <v>113.4</v>
      </c>
      <c r="K93" s="53">
        <v>124.1</v>
      </c>
      <c r="L93" s="53">
        <v>125.7</v>
      </c>
      <c r="M93" s="53">
        <v>115.6</v>
      </c>
      <c r="N93" s="53">
        <v>115.5</v>
      </c>
      <c r="P93" s="2">
        <v>43070</v>
      </c>
      <c r="Q93" s="1">
        <v>3.1</v>
      </c>
      <c r="R93" s="1">
        <v>3.8</v>
      </c>
      <c r="S93" s="1">
        <v>1.6</v>
      </c>
      <c r="T93" s="1">
        <v>2</v>
      </c>
      <c r="U93" s="1">
        <v>1.5</v>
      </c>
      <c r="V93" s="1">
        <v>2.4</v>
      </c>
      <c r="W93" s="1">
        <v>2.2000000000000002</v>
      </c>
      <c r="X93" s="1">
        <v>0.3</v>
      </c>
      <c r="Y93" s="1">
        <v>1.8</v>
      </c>
      <c r="Z93" s="1">
        <v>2.2999999999999998</v>
      </c>
      <c r="AA93" s="1">
        <v>2.9</v>
      </c>
      <c r="AB93" s="1">
        <v>1.4</v>
      </c>
      <c r="AC93" s="1">
        <v>1.8</v>
      </c>
      <c r="AD93" s="1">
        <v>2.2000000000000002</v>
      </c>
      <c r="AE93" s="50">
        <v>91</v>
      </c>
    </row>
    <row r="94" spans="1:31" x14ac:dyDescent="0.35">
      <c r="A94" s="44" t="s">
        <v>120</v>
      </c>
      <c r="B94" s="53">
        <v>118</v>
      </c>
      <c r="C94" s="53">
        <v>123.8</v>
      </c>
      <c r="D94" s="53">
        <v>106.8</v>
      </c>
      <c r="E94" s="53">
        <v>115.1</v>
      </c>
      <c r="F94" s="53">
        <v>110.5</v>
      </c>
      <c r="G94" s="53">
        <v>114.8</v>
      </c>
      <c r="H94" s="53">
        <v>106.1</v>
      </c>
      <c r="I94" s="53">
        <v>105.8</v>
      </c>
      <c r="J94" s="53">
        <v>112.3</v>
      </c>
      <c r="K94" s="53">
        <v>123</v>
      </c>
      <c r="L94" s="53">
        <v>123.5</v>
      </c>
      <c r="M94" s="53">
        <v>115.3</v>
      </c>
      <c r="N94" s="53">
        <v>114</v>
      </c>
      <c r="P94" s="35">
        <v>43100</v>
      </c>
      <c r="Q94" s="1">
        <v>2.4</v>
      </c>
      <c r="R94" s="1">
        <v>3.2</v>
      </c>
      <c r="S94" s="1">
        <v>1.4</v>
      </c>
      <c r="T94" s="1">
        <v>1.8</v>
      </c>
      <c r="U94" s="1">
        <v>0.6</v>
      </c>
      <c r="V94" s="1">
        <v>1.3</v>
      </c>
      <c r="W94" s="1">
        <v>2.9</v>
      </c>
      <c r="X94" s="1">
        <v>0.7</v>
      </c>
      <c r="Y94" s="1">
        <v>2.1</v>
      </c>
      <c r="Z94" s="1">
        <v>1.9</v>
      </c>
      <c r="AA94" s="1">
        <v>2.9</v>
      </c>
      <c r="AB94" s="1">
        <v>1.4</v>
      </c>
      <c r="AC94" s="1">
        <v>1.7</v>
      </c>
      <c r="AD94" s="1">
        <v>2.1</v>
      </c>
      <c r="AE94" s="1">
        <v>92</v>
      </c>
    </row>
    <row r="95" spans="1:31" x14ac:dyDescent="0.35">
      <c r="A95" s="9">
        <v>43101</v>
      </c>
      <c r="B95" s="53">
        <v>119.3</v>
      </c>
      <c r="C95" s="53">
        <v>126.7</v>
      </c>
      <c r="D95" s="53">
        <v>99.5</v>
      </c>
      <c r="E95" s="53">
        <v>116.6</v>
      </c>
      <c r="F95" s="53">
        <v>111.3</v>
      </c>
      <c r="G95" s="53">
        <v>116.6</v>
      </c>
      <c r="H95" s="53">
        <v>107.2</v>
      </c>
      <c r="I95" s="53">
        <v>104</v>
      </c>
      <c r="J95" s="53">
        <v>110.9</v>
      </c>
      <c r="K95" s="53">
        <v>124.2</v>
      </c>
      <c r="L95" s="53">
        <v>125.8</v>
      </c>
      <c r="M95" s="53">
        <v>116.9</v>
      </c>
      <c r="N95" s="53">
        <v>114.7</v>
      </c>
      <c r="P95" s="2">
        <v>43101</v>
      </c>
      <c r="Q95" s="1">
        <v>2</v>
      </c>
      <c r="R95" s="1">
        <v>4.9000000000000004</v>
      </c>
      <c r="S95" s="1">
        <v>0.5</v>
      </c>
      <c r="T95" s="1">
        <v>2.2999999999999998</v>
      </c>
      <c r="U95" s="1">
        <v>1.3</v>
      </c>
      <c r="V95" s="1">
        <v>2.8</v>
      </c>
      <c r="W95" s="1">
        <v>1</v>
      </c>
      <c r="X95" s="1">
        <v>0</v>
      </c>
      <c r="Y95" s="1">
        <v>0.4</v>
      </c>
      <c r="Z95" s="1">
        <v>1.9</v>
      </c>
      <c r="AA95" s="1">
        <v>3</v>
      </c>
      <c r="AB95" s="1">
        <v>2</v>
      </c>
      <c r="AC95" s="1">
        <v>2.2999999999999998</v>
      </c>
      <c r="AD95" s="1">
        <v>1.8</v>
      </c>
      <c r="AE95" s="50">
        <v>93</v>
      </c>
    </row>
    <row r="96" spans="1:31" x14ac:dyDescent="0.35">
      <c r="A96" s="9">
        <v>43132</v>
      </c>
      <c r="B96" s="53">
        <v>119.4</v>
      </c>
      <c r="C96" s="53">
        <v>126.8</v>
      </c>
      <c r="D96" s="53">
        <v>98.6</v>
      </c>
      <c r="E96" s="53">
        <v>116.6</v>
      </c>
      <c r="F96" s="53">
        <v>112</v>
      </c>
      <c r="G96" s="53">
        <v>116.7</v>
      </c>
      <c r="H96" s="53">
        <v>107.2</v>
      </c>
      <c r="I96" s="53">
        <v>103.6</v>
      </c>
      <c r="J96" s="53">
        <v>112.2</v>
      </c>
      <c r="K96" s="53">
        <v>124.2</v>
      </c>
      <c r="L96" s="53">
        <v>126.9</v>
      </c>
      <c r="M96" s="53">
        <v>117.2</v>
      </c>
      <c r="N96" s="53">
        <v>115</v>
      </c>
      <c r="P96" s="2">
        <v>43132</v>
      </c>
      <c r="Q96" s="1">
        <v>1.1000000000000001</v>
      </c>
      <c r="R96" s="1">
        <v>4.4000000000000004</v>
      </c>
      <c r="S96" s="1">
        <v>2.4</v>
      </c>
      <c r="T96" s="1">
        <v>2</v>
      </c>
      <c r="U96" s="1">
        <v>2.2999999999999998</v>
      </c>
      <c r="V96" s="1">
        <v>2.4</v>
      </c>
      <c r="W96" s="1">
        <v>1.1000000000000001</v>
      </c>
      <c r="X96" s="1">
        <v>0.1</v>
      </c>
      <c r="Y96" s="1">
        <v>-0.1</v>
      </c>
      <c r="Z96" s="1">
        <v>1.5</v>
      </c>
      <c r="AA96" s="1">
        <v>3</v>
      </c>
      <c r="AB96" s="1">
        <v>2</v>
      </c>
      <c r="AC96" s="1">
        <v>2.4</v>
      </c>
      <c r="AD96" s="1">
        <v>1.8</v>
      </c>
      <c r="AE96" s="1">
        <v>94</v>
      </c>
    </row>
    <row r="97" spans="1:31" x14ac:dyDescent="0.35">
      <c r="A97" s="9">
        <v>43160</v>
      </c>
      <c r="B97" s="1">
        <v>119.3</v>
      </c>
      <c r="C97" s="1">
        <v>128.1</v>
      </c>
      <c r="D97" s="1">
        <v>111.3</v>
      </c>
      <c r="E97" s="1">
        <v>116.7</v>
      </c>
      <c r="F97" s="1">
        <v>113.4</v>
      </c>
      <c r="G97" s="1">
        <v>116.5</v>
      </c>
      <c r="H97" s="1">
        <v>106.8</v>
      </c>
      <c r="I97" s="1">
        <v>103.2</v>
      </c>
      <c r="J97" s="1">
        <v>112.2</v>
      </c>
      <c r="K97" s="1">
        <v>124.8</v>
      </c>
      <c r="L97" s="1">
        <v>126.4</v>
      </c>
      <c r="M97" s="1">
        <v>117.3</v>
      </c>
      <c r="N97" s="1">
        <v>115.7</v>
      </c>
      <c r="P97" s="2">
        <v>43160</v>
      </c>
      <c r="Q97" s="1">
        <v>1.7</v>
      </c>
      <c r="R97" s="1">
        <v>5.3</v>
      </c>
      <c r="S97" s="1">
        <v>0.7</v>
      </c>
      <c r="T97" s="1">
        <v>2</v>
      </c>
      <c r="U97" s="1">
        <v>2.5</v>
      </c>
      <c r="V97" s="1">
        <v>2.2000000000000002</v>
      </c>
      <c r="W97" s="1">
        <v>1.3</v>
      </c>
      <c r="X97" s="1">
        <v>0</v>
      </c>
      <c r="Y97" s="1">
        <v>-0.4</v>
      </c>
      <c r="Z97" s="1">
        <v>2</v>
      </c>
      <c r="AA97" s="1">
        <v>3.1</v>
      </c>
      <c r="AB97" s="1">
        <v>2</v>
      </c>
      <c r="AC97" s="1">
        <v>2.2999999999999998</v>
      </c>
      <c r="AD97" s="1">
        <v>1.8</v>
      </c>
      <c r="AE97" s="1">
        <v>95</v>
      </c>
    </row>
    <row r="98" spans="1:31" x14ac:dyDescent="0.35">
      <c r="A98" s="9">
        <v>43191</v>
      </c>
      <c r="B98" s="1">
        <v>119.4</v>
      </c>
      <c r="C98" s="1">
        <v>127.9</v>
      </c>
      <c r="D98" s="1">
        <v>112.8</v>
      </c>
      <c r="E98" s="1">
        <v>116.8</v>
      </c>
      <c r="F98" s="1">
        <v>113.5</v>
      </c>
      <c r="G98" s="1">
        <v>116.9</v>
      </c>
      <c r="H98" s="1">
        <v>108</v>
      </c>
      <c r="I98" s="1">
        <v>102.3</v>
      </c>
      <c r="J98" s="1">
        <v>110.9</v>
      </c>
      <c r="K98" s="1">
        <v>125.1</v>
      </c>
      <c r="L98" s="1">
        <v>126.4</v>
      </c>
      <c r="M98" s="1">
        <v>117.6</v>
      </c>
      <c r="N98" s="1">
        <v>115.9</v>
      </c>
      <c r="P98" s="2">
        <v>43191</v>
      </c>
      <c r="Q98" s="1">
        <v>2.1</v>
      </c>
      <c r="R98" s="1">
        <v>3</v>
      </c>
      <c r="S98" s="1">
        <v>1.5</v>
      </c>
      <c r="T98" s="1">
        <v>2.1</v>
      </c>
      <c r="U98" s="1">
        <v>2.7</v>
      </c>
      <c r="V98" s="1">
        <v>1.4</v>
      </c>
      <c r="W98" s="1">
        <v>1.4</v>
      </c>
      <c r="X98" s="1">
        <v>-0.9</v>
      </c>
      <c r="Y98" s="1">
        <v>0.3</v>
      </c>
      <c r="Z98" s="1">
        <v>2.1</v>
      </c>
      <c r="AA98" s="1">
        <v>3.3</v>
      </c>
      <c r="AB98" s="1">
        <v>2.2000000000000002</v>
      </c>
      <c r="AC98" s="1">
        <v>1.9</v>
      </c>
      <c r="AD98" s="1">
        <v>1.8</v>
      </c>
      <c r="AE98" s="1">
        <v>96</v>
      </c>
    </row>
    <row r="99" spans="1:31" x14ac:dyDescent="0.35">
      <c r="A99" s="9">
        <v>43221</v>
      </c>
      <c r="B99" s="1">
        <v>120</v>
      </c>
      <c r="C99" s="1">
        <v>127.9</v>
      </c>
      <c r="D99" s="1">
        <v>111.8</v>
      </c>
      <c r="E99" s="1">
        <v>117.2</v>
      </c>
      <c r="F99" s="1">
        <v>113.6</v>
      </c>
      <c r="G99" s="1">
        <v>117</v>
      </c>
      <c r="H99" s="1">
        <v>109.3</v>
      </c>
      <c r="I99" s="1">
        <v>102.1</v>
      </c>
      <c r="J99" s="1">
        <v>111.2</v>
      </c>
      <c r="K99" s="1">
        <v>125.1</v>
      </c>
      <c r="L99" s="1">
        <v>126.4</v>
      </c>
      <c r="M99" s="1">
        <v>117.4</v>
      </c>
      <c r="N99" s="1">
        <v>116.1</v>
      </c>
      <c r="P99" s="2">
        <v>43221</v>
      </c>
      <c r="Q99" s="1">
        <v>2</v>
      </c>
      <c r="R99" s="1">
        <v>2.6</v>
      </c>
      <c r="S99" s="1">
        <v>0.3</v>
      </c>
      <c r="T99" s="1">
        <v>2.1</v>
      </c>
      <c r="U99" s="1">
        <v>2.5</v>
      </c>
      <c r="V99" s="1">
        <v>1.5</v>
      </c>
      <c r="W99" s="1">
        <v>3.1</v>
      </c>
      <c r="X99" s="1">
        <v>-1.7</v>
      </c>
      <c r="Y99" s="1">
        <v>0.4</v>
      </c>
      <c r="Z99" s="1">
        <v>2.1</v>
      </c>
      <c r="AA99" s="1">
        <v>3.4</v>
      </c>
      <c r="AB99" s="1">
        <v>2.2000000000000002</v>
      </c>
      <c r="AC99" s="1">
        <v>1.2</v>
      </c>
      <c r="AD99" s="1">
        <v>1.9</v>
      </c>
      <c r="AE99" s="1">
        <v>97</v>
      </c>
    </row>
    <row r="100" spans="1:31" x14ac:dyDescent="0.35">
      <c r="A100" s="9">
        <v>43252</v>
      </c>
      <c r="B100" s="1">
        <v>119.9</v>
      </c>
      <c r="C100" s="1">
        <v>129.4</v>
      </c>
      <c r="D100" s="1">
        <v>109.4</v>
      </c>
      <c r="E100" s="1">
        <v>117.4</v>
      </c>
      <c r="F100" s="1">
        <v>112.8</v>
      </c>
      <c r="G100" s="1">
        <v>117.4</v>
      </c>
      <c r="H100" s="1">
        <v>109.6</v>
      </c>
      <c r="I100" s="1">
        <v>102</v>
      </c>
      <c r="J100" s="1">
        <v>112.8</v>
      </c>
      <c r="K100" s="1">
        <v>125.1</v>
      </c>
      <c r="L100" s="1">
        <v>127</v>
      </c>
      <c r="M100" s="1">
        <v>117.7</v>
      </c>
      <c r="N100" s="1">
        <v>116.3</v>
      </c>
      <c r="P100" s="2">
        <v>43252</v>
      </c>
      <c r="Q100" s="1">
        <v>2</v>
      </c>
      <c r="R100" s="1">
        <v>3.6</v>
      </c>
      <c r="S100" s="1">
        <v>0.9</v>
      </c>
      <c r="T100" s="1">
        <v>2.2999999999999998</v>
      </c>
      <c r="U100" s="1">
        <v>2.5</v>
      </c>
      <c r="V100" s="1">
        <v>1.8</v>
      </c>
      <c r="W100" s="1">
        <v>4.0999999999999996</v>
      </c>
      <c r="X100" s="1">
        <v>-2.5</v>
      </c>
      <c r="Y100" s="1">
        <v>0.1</v>
      </c>
      <c r="Z100" s="1">
        <v>2.1</v>
      </c>
      <c r="AA100" s="1">
        <v>2.9</v>
      </c>
      <c r="AB100" s="1">
        <v>2.2000000000000002</v>
      </c>
      <c r="AC100" s="1">
        <v>1.7</v>
      </c>
      <c r="AD100" s="1">
        <v>2</v>
      </c>
      <c r="AE100" s="1">
        <v>98</v>
      </c>
    </row>
    <row r="101" spans="1:31" x14ac:dyDescent="0.35">
      <c r="A101" s="9">
        <v>43282</v>
      </c>
      <c r="B101" s="1">
        <v>119.9</v>
      </c>
      <c r="C101" s="1">
        <v>129.5</v>
      </c>
      <c r="D101" s="1">
        <v>94.4</v>
      </c>
      <c r="E101" s="1">
        <v>117.6</v>
      </c>
      <c r="F101" s="1">
        <v>112.4</v>
      </c>
      <c r="G101" s="1">
        <v>118</v>
      </c>
      <c r="H101" s="1">
        <v>109.7</v>
      </c>
      <c r="I101" s="1">
        <v>103.1</v>
      </c>
      <c r="J101" s="1">
        <v>115</v>
      </c>
      <c r="K101" s="1">
        <v>125.5</v>
      </c>
      <c r="L101" s="1">
        <v>128.4</v>
      </c>
      <c r="M101" s="1">
        <v>117.8</v>
      </c>
      <c r="N101" s="1">
        <v>116.1</v>
      </c>
      <c r="P101" s="2">
        <v>43282</v>
      </c>
      <c r="Q101" s="1">
        <v>2</v>
      </c>
      <c r="R101" s="1">
        <v>3.7</v>
      </c>
      <c r="S101" s="1">
        <v>1</v>
      </c>
      <c r="T101" s="1">
        <v>2.2999999999999998</v>
      </c>
      <c r="U101" s="1">
        <v>2.2999999999999998</v>
      </c>
      <c r="V101" s="1">
        <v>3</v>
      </c>
      <c r="W101" s="1">
        <v>3.8</v>
      </c>
      <c r="X101" s="1">
        <v>-1.7</v>
      </c>
      <c r="Y101" s="1">
        <v>-0.2</v>
      </c>
      <c r="Z101" s="1">
        <v>2.2000000000000002</v>
      </c>
      <c r="AA101" s="1">
        <v>3</v>
      </c>
      <c r="AB101" s="1">
        <v>2.1</v>
      </c>
      <c r="AC101" s="1">
        <v>2</v>
      </c>
      <c r="AD101" s="1">
        <v>2.1</v>
      </c>
      <c r="AE101" s="1">
        <v>99</v>
      </c>
    </row>
    <row r="102" spans="1:31" x14ac:dyDescent="0.35">
      <c r="A102" s="9">
        <v>43313</v>
      </c>
      <c r="B102" s="1">
        <v>119.3</v>
      </c>
      <c r="C102" s="1">
        <v>129.69999999999999</v>
      </c>
      <c r="D102" s="1">
        <v>92.4</v>
      </c>
      <c r="E102" s="1">
        <v>117.8</v>
      </c>
      <c r="F102" s="1">
        <v>112.7</v>
      </c>
      <c r="G102" s="1">
        <v>117.7</v>
      </c>
      <c r="H102" s="1">
        <v>110</v>
      </c>
      <c r="I102" s="1">
        <v>103.1</v>
      </c>
      <c r="J102" s="1">
        <v>115.3</v>
      </c>
      <c r="K102" s="1">
        <v>125.5</v>
      </c>
      <c r="L102" s="1">
        <v>128.9</v>
      </c>
      <c r="M102" s="1">
        <v>118.1</v>
      </c>
      <c r="N102" s="1">
        <v>116.1</v>
      </c>
      <c r="P102" s="2">
        <v>43313</v>
      </c>
      <c r="Q102" s="1">
        <v>1.3</v>
      </c>
      <c r="R102" s="1">
        <v>4</v>
      </c>
      <c r="S102" s="1">
        <v>-0.3</v>
      </c>
      <c r="T102" s="1">
        <v>2.2999999999999998</v>
      </c>
      <c r="U102" s="1">
        <v>2.7</v>
      </c>
      <c r="V102" s="1">
        <v>2.8</v>
      </c>
      <c r="W102" s="1">
        <v>4.2</v>
      </c>
      <c r="X102" s="1">
        <v>-2</v>
      </c>
      <c r="Y102" s="1">
        <v>0.9</v>
      </c>
      <c r="Z102" s="1">
        <v>2.2000000000000002</v>
      </c>
      <c r="AA102" s="1">
        <v>3</v>
      </c>
      <c r="AB102" s="1">
        <v>2.1</v>
      </c>
      <c r="AC102" s="1">
        <v>2.2000000000000002</v>
      </c>
      <c r="AD102" s="1">
        <v>2.2000000000000002</v>
      </c>
      <c r="AE102" s="1">
        <v>100</v>
      </c>
    </row>
    <row r="103" spans="1:31" x14ac:dyDescent="0.35">
      <c r="A103" s="9">
        <v>43344</v>
      </c>
      <c r="B103" s="1">
        <v>119.7</v>
      </c>
      <c r="C103" s="1">
        <v>129.4</v>
      </c>
      <c r="D103" s="1">
        <v>112.4</v>
      </c>
      <c r="E103" s="1">
        <v>118.1</v>
      </c>
      <c r="F103" s="1">
        <v>113.3</v>
      </c>
      <c r="G103" s="1">
        <v>117.6</v>
      </c>
      <c r="H103" s="1">
        <v>110.4</v>
      </c>
      <c r="I103" s="1">
        <v>103.1</v>
      </c>
      <c r="J103" s="1">
        <v>113.4</v>
      </c>
      <c r="K103" s="1">
        <v>127.1</v>
      </c>
      <c r="L103" s="1">
        <v>127.5</v>
      </c>
      <c r="M103" s="1">
        <v>118.2</v>
      </c>
      <c r="N103" s="1">
        <v>117</v>
      </c>
      <c r="P103" s="2">
        <v>43344</v>
      </c>
      <c r="Q103" s="1">
        <v>1.3</v>
      </c>
      <c r="R103" s="1">
        <v>3.9</v>
      </c>
      <c r="S103" s="1">
        <v>-0.5</v>
      </c>
      <c r="T103" s="1">
        <v>2.2000000000000002</v>
      </c>
      <c r="U103" s="1">
        <v>2.2999999999999998</v>
      </c>
      <c r="V103" s="1">
        <v>2.7</v>
      </c>
      <c r="W103" s="1">
        <v>3.9</v>
      </c>
      <c r="X103" s="1">
        <v>-2.2999999999999998</v>
      </c>
      <c r="Y103" s="1">
        <v>0.8</v>
      </c>
      <c r="Z103" s="1">
        <v>2.7</v>
      </c>
      <c r="AA103" s="1">
        <v>3.2</v>
      </c>
      <c r="AB103" s="1">
        <v>2.1</v>
      </c>
      <c r="AC103" s="1">
        <v>2.1</v>
      </c>
      <c r="AD103" s="1">
        <v>2</v>
      </c>
      <c r="AE103" s="1">
        <v>101</v>
      </c>
    </row>
    <row r="104" spans="1:31" x14ac:dyDescent="0.35">
      <c r="A104" s="9">
        <v>43374</v>
      </c>
      <c r="B104" s="1">
        <v>120.3</v>
      </c>
      <c r="C104" s="1">
        <v>129.5</v>
      </c>
      <c r="D104" s="1">
        <v>114.8</v>
      </c>
      <c r="E104" s="1">
        <v>119.2</v>
      </c>
      <c r="F104" s="1">
        <v>113.4</v>
      </c>
      <c r="G104" s="1">
        <v>117.7</v>
      </c>
      <c r="H104" s="1">
        <v>111.4</v>
      </c>
      <c r="I104" s="1">
        <v>102.4</v>
      </c>
      <c r="J104" s="1">
        <v>112.1</v>
      </c>
      <c r="K104" s="1">
        <v>128</v>
      </c>
      <c r="L104" s="1">
        <v>127.2</v>
      </c>
      <c r="M104" s="1">
        <v>118.1</v>
      </c>
      <c r="N104" s="1">
        <v>117.3</v>
      </c>
      <c r="P104" s="2">
        <v>43374</v>
      </c>
      <c r="Q104" s="1">
        <v>1.1000000000000001</v>
      </c>
      <c r="R104" s="1">
        <v>3.7</v>
      </c>
      <c r="S104" s="1">
        <v>-0.3</v>
      </c>
      <c r="T104" s="1">
        <v>2.8</v>
      </c>
      <c r="U104" s="1">
        <v>1.8</v>
      </c>
      <c r="V104" s="1">
        <v>2.2000000000000002</v>
      </c>
      <c r="W104" s="1">
        <v>5.0999999999999996</v>
      </c>
      <c r="X104" s="1">
        <v>-3</v>
      </c>
      <c r="Y104" s="1">
        <v>0.4</v>
      </c>
      <c r="Z104" s="1">
        <v>3.2</v>
      </c>
      <c r="AA104" s="1">
        <v>3.2</v>
      </c>
      <c r="AB104" s="1">
        <v>2</v>
      </c>
      <c r="AC104" s="1">
        <v>2.2000000000000002</v>
      </c>
      <c r="AD104" s="1">
        <v>2.2000000000000002</v>
      </c>
      <c r="AE104" s="1">
        <v>102</v>
      </c>
    </row>
    <row r="105" spans="1:31" x14ac:dyDescent="0.35">
      <c r="A105" s="9">
        <v>43405</v>
      </c>
      <c r="B105" s="1">
        <v>120.2</v>
      </c>
      <c r="C105" s="1">
        <v>129.19999999999999</v>
      </c>
      <c r="D105" s="1">
        <v>115.8</v>
      </c>
      <c r="E105" s="1">
        <v>119.4</v>
      </c>
      <c r="F105" s="1">
        <v>113.5</v>
      </c>
      <c r="G105" s="1">
        <v>117.7</v>
      </c>
      <c r="H105" s="1">
        <v>110.6</v>
      </c>
      <c r="I105" s="1">
        <v>102.1</v>
      </c>
      <c r="J105" s="1">
        <v>113.7</v>
      </c>
      <c r="K105" s="1">
        <v>128</v>
      </c>
      <c r="L105" s="1">
        <v>127.6</v>
      </c>
      <c r="M105" s="1">
        <v>118.1</v>
      </c>
      <c r="N105" s="1">
        <v>117.6</v>
      </c>
      <c r="P105" s="2">
        <v>43405</v>
      </c>
      <c r="Q105" s="1">
        <v>0.8</v>
      </c>
      <c r="R105" s="1">
        <v>3.7</v>
      </c>
      <c r="S105" s="1">
        <v>-0.3</v>
      </c>
      <c r="T105" s="1">
        <v>2.8</v>
      </c>
      <c r="U105" s="1">
        <v>2</v>
      </c>
      <c r="V105" s="1">
        <v>1.9</v>
      </c>
      <c r="W105" s="1">
        <v>4</v>
      </c>
      <c r="X105" s="1">
        <v>-2.9</v>
      </c>
      <c r="Y105" s="1">
        <v>2.7</v>
      </c>
      <c r="Z105" s="1">
        <v>3.2</v>
      </c>
      <c r="AA105" s="1">
        <v>2.9</v>
      </c>
      <c r="AB105" s="1">
        <v>1.8</v>
      </c>
      <c r="AC105" s="1">
        <v>2.6</v>
      </c>
      <c r="AD105" s="1">
        <v>2.2999999999999998</v>
      </c>
      <c r="AE105" s="1">
        <v>103</v>
      </c>
    </row>
    <row r="106" spans="1:31" x14ac:dyDescent="0.35">
      <c r="A106" s="9">
        <v>43435</v>
      </c>
      <c r="B106" s="1">
        <v>120.2</v>
      </c>
      <c r="C106" s="1">
        <v>129.30000000000001</v>
      </c>
      <c r="D106" s="1">
        <v>115.5</v>
      </c>
      <c r="E106" s="1">
        <v>119</v>
      </c>
      <c r="F106" s="1">
        <v>113.5</v>
      </c>
      <c r="G106" s="1">
        <v>117.7</v>
      </c>
      <c r="H106" s="1">
        <v>109.4</v>
      </c>
      <c r="I106" s="1">
        <v>102.4</v>
      </c>
      <c r="J106" s="1">
        <v>114.9</v>
      </c>
      <c r="K106" s="1">
        <v>128</v>
      </c>
      <c r="L106" s="1">
        <v>129.19999999999999</v>
      </c>
      <c r="M106" s="1">
        <v>117.9</v>
      </c>
      <c r="N106" s="1">
        <v>117.7</v>
      </c>
      <c r="P106" s="2">
        <v>43435</v>
      </c>
      <c r="Q106" s="1">
        <v>0.8</v>
      </c>
      <c r="R106" s="1">
        <v>3.6</v>
      </c>
      <c r="S106" s="1">
        <v>0.9</v>
      </c>
      <c r="T106" s="1">
        <v>2.2000000000000002</v>
      </c>
      <c r="U106" s="1">
        <v>1.4</v>
      </c>
      <c r="V106" s="1">
        <v>1.7</v>
      </c>
      <c r="W106" s="1">
        <v>2</v>
      </c>
      <c r="X106" s="1">
        <v>-2.8</v>
      </c>
      <c r="Y106" s="1">
        <v>2.1</v>
      </c>
      <c r="Z106" s="1">
        <v>3.1</v>
      </c>
      <c r="AA106" s="1">
        <v>2.8</v>
      </c>
      <c r="AB106" s="1">
        <v>1.7</v>
      </c>
      <c r="AC106" s="1">
        <v>2.2999999999999998</v>
      </c>
      <c r="AD106" s="1">
        <v>1.9</v>
      </c>
      <c r="AE106" s="1">
        <v>104</v>
      </c>
    </row>
    <row r="107" spans="1:31" x14ac:dyDescent="0.35">
      <c r="A107" s="44" t="s">
        <v>121</v>
      </c>
      <c r="B107" s="1">
        <v>119.7</v>
      </c>
      <c r="C107" s="1">
        <v>128.6</v>
      </c>
      <c r="D107" s="1">
        <v>107.4</v>
      </c>
      <c r="E107" s="1">
        <v>117.7</v>
      </c>
      <c r="F107" s="1">
        <v>112.9</v>
      </c>
      <c r="G107" s="1">
        <v>117.3</v>
      </c>
      <c r="H107" s="1">
        <v>109.1</v>
      </c>
      <c r="I107" s="1">
        <v>102.8</v>
      </c>
      <c r="J107" s="1">
        <v>112.9</v>
      </c>
      <c r="K107" s="1">
        <v>125.9</v>
      </c>
      <c r="L107" s="1">
        <v>127.3</v>
      </c>
      <c r="M107" s="1">
        <v>117.7</v>
      </c>
      <c r="N107" s="1">
        <f t="shared" ref="N107" si="0">ROUND(AVERAGE(N95:N106),1)</f>
        <v>116.3</v>
      </c>
      <c r="P107" s="35">
        <v>43465</v>
      </c>
      <c r="Q107" s="1">
        <v>1.4</v>
      </c>
      <c r="R107" s="1">
        <v>3.9</v>
      </c>
      <c r="S107" s="1">
        <v>0.6</v>
      </c>
      <c r="T107" s="1">
        <v>2.2999999999999998</v>
      </c>
      <c r="U107" s="1">
        <v>2.2000000000000002</v>
      </c>
      <c r="V107" s="1">
        <v>2.2000000000000002</v>
      </c>
      <c r="W107" s="1">
        <v>2.9</v>
      </c>
      <c r="X107" s="1">
        <v>-1.6</v>
      </c>
      <c r="Y107" s="1">
        <v>0.6</v>
      </c>
      <c r="Z107" s="1">
        <v>2.4</v>
      </c>
      <c r="AA107" s="1">
        <v>3.1</v>
      </c>
      <c r="AB107" s="1">
        <v>2.1</v>
      </c>
      <c r="AC107" s="1">
        <v>2.1</v>
      </c>
      <c r="AD107" s="1">
        <v>2</v>
      </c>
      <c r="AE107" s="1">
        <v>105</v>
      </c>
    </row>
    <row r="108" spans="1:31" x14ac:dyDescent="0.35">
      <c r="A108" s="9">
        <v>43466</v>
      </c>
      <c r="B108" s="1">
        <v>120.7</v>
      </c>
      <c r="C108" s="1">
        <v>129</v>
      </c>
      <c r="D108" s="1">
        <v>100.7</v>
      </c>
      <c r="E108" s="1">
        <v>119.5</v>
      </c>
      <c r="F108" s="1">
        <v>113.4</v>
      </c>
      <c r="G108" s="1">
        <v>118.4</v>
      </c>
      <c r="H108" s="1">
        <v>108</v>
      </c>
      <c r="I108" s="1">
        <v>101.7</v>
      </c>
      <c r="J108" s="1">
        <v>113.1</v>
      </c>
      <c r="K108" s="1">
        <v>128</v>
      </c>
      <c r="L108" s="1">
        <v>129.4</v>
      </c>
      <c r="M108" s="1">
        <v>118.9</v>
      </c>
      <c r="N108" s="1">
        <v>116.8</v>
      </c>
      <c r="P108" s="2">
        <v>43466</v>
      </c>
      <c r="Q108" s="1">
        <v>1.2</v>
      </c>
      <c r="R108" s="1">
        <v>1.8</v>
      </c>
      <c r="S108" s="1">
        <v>1.2</v>
      </c>
      <c r="T108" s="1">
        <v>2.5</v>
      </c>
      <c r="U108" s="1">
        <v>1.9</v>
      </c>
      <c r="V108" s="1">
        <v>1.3</v>
      </c>
      <c r="W108" s="1">
        <v>0.8</v>
      </c>
      <c r="X108" s="1">
        <v>-2.7</v>
      </c>
      <c r="Y108" s="1">
        <v>2.8</v>
      </c>
      <c r="Z108" s="1">
        <v>3.1</v>
      </c>
      <c r="AA108" s="1">
        <v>2.9</v>
      </c>
      <c r="AB108" s="1">
        <v>1.2</v>
      </c>
      <c r="AC108" s="1">
        <v>2.2000000000000002</v>
      </c>
      <c r="AD108" s="1">
        <v>1.8</v>
      </c>
      <c r="AE108" s="1">
        <v>106</v>
      </c>
    </row>
    <row r="109" spans="1:31" x14ac:dyDescent="0.35">
      <c r="A109" s="9">
        <v>43497</v>
      </c>
      <c r="B109" s="1">
        <v>120.7</v>
      </c>
      <c r="C109" s="1">
        <v>129.19999999999999</v>
      </c>
      <c r="D109" s="1">
        <v>97.6</v>
      </c>
      <c r="E109" s="1">
        <v>119.8</v>
      </c>
      <c r="F109" s="1">
        <v>113.4</v>
      </c>
      <c r="G109" s="1">
        <v>118.6</v>
      </c>
      <c r="H109" s="1">
        <v>107.7</v>
      </c>
      <c r="I109" s="1">
        <v>101.4</v>
      </c>
      <c r="J109" s="1">
        <v>113.8</v>
      </c>
      <c r="K109" s="1">
        <v>128.4</v>
      </c>
      <c r="L109" s="1">
        <v>130.4</v>
      </c>
      <c r="M109" s="1">
        <v>119.2</v>
      </c>
      <c r="N109" s="1">
        <v>116.8</v>
      </c>
      <c r="P109" s="2">
        <v>43497</v>
      </c>
      <c r="Q109" s="1">
        <v>1.1000000000000001</v>
      </c>
      <c r="R109" s="1">
        <v>1.9</v>
      </c>
      <c r="S109" s="1">
        <v>-1</v>
      </c>
      <c r="T109" s="1">
        <v>2.7</v>
      </c>
      <c r="U109" s="1">
        <v>1.3</v>
      </c>
      <c r="V109" s="1">
        <v>1.6</v>
      </c>
      <c r="W109" s="1">
        <v>0.5</v>
      </c>
      <c r="X109" s="1">
        <v>-3</v>
      </c>
      <c r="Y109" s="1">
        <v>2.2999999999999998</v>
      </c>
      <c r="Z109" s="1">
        <v>3.4</v>
      </c>
      <c r="AA109" s="1">
        <v>2.8</v>
      </c>
      <c r="AB109" s="1">
        <v>1.4</v>
      </c>
      <c r="AC109" s="1">
        <v>2</v>
      </c>
      <c r="AD109" s="1">
        <v>1.6</v>
      </c>
      <c r="AE109" s="1">
        <v>107</v>
      </c>
    </row>
    <row r="110" spans="1:31" x14ac:dyDescent="0.35">
      <c r="A110" s="9">
        <v>43525</v>
      </c>
      <c r="B110" s="1">
        <v>121.1</v>
      </c>
      <c r="C110" s="1">
        <v>130.1</v>
      </c>
      <c r="D110" s="1">
        <v>112.2</v>
      </c>
      <c r="E110" s="1">
        <v>120.2</v>
      </c>
      <c r="F110" s="1">
        <v>113.8</v>
      </c>
      <c r="G110" s="1">
        <v>118.9</v>
      </c>
      <c r="H110" s="1">
        <v>108.3</v>
      </c>
      <c r="I110" s="1">
        <v>101.1</v>
      </c>
      <c r="J110" s="1">
        <v>114</v>
      </c>
      <c r="K110" s="1">
        <v>128.4</v>
      </c>
      <c r="L110" s="1">
        <v>129.9</v>
      </c>
      <c r="M110" s="1">
        <v>119.4</v>
      </c>
      <c r="N110" s="1">
        <v>117.8</v>
      </c>
      <c r="P110" s="2">
        <v>43525</v>
      </c>
      <c r="Q110" s="1">
        <v>1.5</v>
      </c>
      <c r="R110" s="1">
        <v>1.6</v>
      </c>
      <c r="S110" s="1">
        <v>0.8</v>
      </c>
      <c r="T110" s="1">
        <v>3</v>
      </c>
      <c r="U110" s="1">
        <v>0.4</v>
      </c>
      <c r="V110" s="1">
        <v>2.1</v>
      </c>
      <c r="W110" s="1">
        <v>1.4</v>
      </c>
      <c r="X110" s="1">
        <v>-2.4</v>
      </c>
      <c r="Y110" s="1">
        <v>2.4</v>
      </c>
      <c r="Z110" s="1">
        <v>2.9</v>
      </c>
      <c r="AA110" s="1">
        <v>2.8</v>
      </c>
      <c r="AB110" s="1">
        <v>1.4</v>
      </c>
      <c r="AC110" s="1">
        <v>2.1</v>
      </c>
      <c r="AD110" s="1">
        <v>1.8</v>
      </c>
      <c r="AE110" s="1">
        <v>108</v>
      </c>
    </row>
    <row r="111" spans="1:31" x14ac:dyDescent="0.35">
      <c r="A111" s="9">
        <v>43556</v>
      </c>
      <c r="B111" s="1">
        <v>120.9</v>
      </c>
      <c r="C111" s="1">
        <v>129.80000000000001</v>
      </c>
      <c r="D111" s="1">
        <v>113.1</v>
      </c>
      <c r="E111" s="1">
        <v>120.3</v>
      </c>
      <c r="F111" s="1">
        <v>114.6</v>
      </c>
      <c r="G111" s="1">
        <v>118.2</v>
      </c>
      <c r="H111" s="1">
        <v>109.9</v>
      </c>
      <c r="I111" s="1">
        <v>100.6</v>
      </c>
      <c r="J111" s="1">
        <v>112.1</v>
      </c>
      <c r="K111" s="1">
        <v>128.4</v>
      </c>
      <c r="L111" s="1">
        <v>129.9</v>
      </c>
      <c r="M111" s="1">
        <v>119.6</v>
      </c>
      <c r="N111" s="1">
        <v>117.9</v>
      </c>
      <c r="P111" s="2">
        <v>43556</v>
      </c>
      <c r="Q111" s="1">
        <v>1.3</v>
      </c>
      <c r="R111" s="1">
        <v>1.5</v>
      </c>
      <c r="S111" s="1">
        <v>0.3</v>
      </c>
      <c r="T111" s="1">
        <v>3</v>
      </c>
      <c r="U111" s="1">
        <v>1</v>
      </c>
      <c r="V111" s="1">
        <v>1.1000000000000001</v>
      </c>
      <c r="W111" s="1">
        <v>1.7</v>
      </c>
      <c r="X111" s="1">
        <v>-2.2999999999999998</v>
      </c>
      <c r="Y111" s="1">
        <v>1.8</v>
      </c>
      <c r="Z111" s="1">
        <v>2.6</v>
      </c>
      <c r="AA111" s="1">
        <v>2.8</v>
      </c>
      <c r="AB111" s="1">
        <v>1.2</v>
      </c>
      <c r="AC111" s="1">
        <v>2</v>
      </c>
      <c r="AD111" s="1">
        <v>1.7</v>
      </c>
      <c r="AE111" s="1">
        <v>109</v>
      </c>
    </row>
    <row r="112" spans="1:31" x14ac:dyDescent="0.35">
      <c r="A112" s="9">
        <v>43586</v>
      </c>
      <c r="B112" s="1">
        <v>121.1</v>
      </c>
      <c r="C112" s="1">
        <v>129.5</v>
      </c>
      <c r="D112" s="1">
        <v>113.3</v>
      </c>
      <c r="E112" s="1">
        <v>120.7</v>
      </c>
      <c r="F112" s="1">
        <v>114.5</v>
      </c>
      <c r="G112" s="1">
        <v>118.4</v>
      </c>
      <c r="H112" s="1">
        <v>110.1</v>
      </c>
      <c r="I112" s="1">
        <v>100.7</v>
      </c>
      <c r="J112" s="1">
        <v>112.4</v>
      </c>
      <c r="K112" s="1">
        <v>128.4</v>
      </c>
      <c r="L112" s="1">
        <v>129.80000000000001</v>
      </c>
      <c r="M112" s="1">
        <v>119.8</v>
      </c>
      <c r="N112" s="1">
        <v>118.1</v>
      </c>
      <c r="P112" s="2">
        <v>43586</v>
      </c>
      <c r="Q112" s="1">
        <v>0.9</v>
      </c>
      <c r="R112" s="1">
        <v>1.3</v>
      </c>
      <c r="S112" s="1">
        <v>1.3</v>
      </c>
      <c r="T112" s="1">
        <v>3</v>
      </c>
      <c r="U112" s="1">
        <v>0.8</v>
      </c>
      <c r="V112" s="1">
        <v>1.2</v>
      </c>
      <c r="W112" s="1">
        <v>0.9</v>
      </c>
      <c r="X112" s="1">
        <v>-2</v>
      </c>
      <c r="Y112" s="1">
        <v>1.7</v>
      </c>
      <c r="Z112" s="1">
        <v>2.6</v>
      </c>
      <c r="AA112" s="1">
        <v>2.7</v>
      </c>
      <c r="AB112" s="1">
        <v>1.2</v>
      </c>
      <c r="AC112" s="1">
        <v>2.9</v>
      </c>
      <c r="AD112" s="1">
        <v>1.7</v>
      </c>
      <c r="AE112" s="1">
        <v>110</v>
      </c>
    </row>
    <row r="113" spans="1:31" x14ac:dyDescent="0.35">
      <c r="A113" s="9">
        <v>43617</v>
      </c>
      <c r="B113" s="1">
        <v>120.9</v>
      </c>
      <c r="C113" s="1">
        <v>130</v>
      </c>
      <c r="D113" s="1">
        <v>109.1</v>
      </c>
      <c r="E113" s="1">
        <v>121</v>
      </c>
      <c r="F113" s="1">
        <v>114.1</v>
      </c>
      <c r="G113" s="1">
        <v>119.2</v>
      </c>
      <c r="H113" s="1">
        <v>110</v>
      </c>
      <c r="I113" s="1">
        <v>98.7</v>
      </c>
      <c r="J113" s="1">
        <v>114.7</v>
      </c>
      <c r="K113" s="1">
        <v>128.19999999999999</v>
      </c>
      <c r="L113" s="1">
        <v>131</v>
      </c>
      <c r="M113" s="1">
        <v>119.7</v>
      </c>
      <c r="N113" s="1">
        <v>118.2</v>
      </c>
      <c r="P113" s="2">
        <v>43617</v>
      </c>
      <c r="Q113" s="1">
        <v>0.8</v>
      </c>
      <c r="R113" s="1">
        <v>0.5</v>
      </c>
      <c r="S113" s="1">
        <v>-0.3</v>
      </c>
      <c r="T113" s="1">
        <v>3.1</v>
      </c>
      <c r="U113" s="1">
        <v>1.2</v>
      </c>
      <c r="V113" s="1">
        <v>1.5</v>
      </c>
      <c r="W113" s="1">
        <v>0.5</v>
      </c>
      <c r="X113" s="1">
        <v>-2.2000000000000002</v>
      </c>
      <c r="Y113" s="1">
        <v>2.1</v>
      </c>
      <c r="Z113" s="1">
        <v>2.5</v>
      </c>
      <c r="AA113" s="1">
        <v>3.1</v>
      </c>
      <c r="AB113" s="1">
        <v>1.2</v>
      </c>
      <c r="AC113" s="1">
        <v>2.2000000000000002</v>
      </c>
      <c r="AD113" s="1">
        <v>1.6</v>
      </c>
      <c r="AE113" s="1">
        <v>111</v>
      </c>
    </row>
    <row r="114" spans="1:31" x14ac:dyDescent="0.35">
      <c r="A114" s="9">
        <v>43647</v>
      </c>
      <c r="B114" s="53">
        <v>121.3</v>
      </c>
      <c r="C114" s="53">
        <v>130.30000000000001</v>
      </c>
      <c r="D114" s="53">
        <v>95.3</v>
      </c>
      <c r="E114" s="53">
        <v>121.2</v>
      </c>
      <c r="F114" s="53">
        <v>113.4</v>
      </c>
      <c r="G114" s="53">
        <v>118.6</v>
      </c>
      <c r="H114" s="53">
        <v>109.7</v>
      </c>
      <c r="I114" s="53">
        <v>98.7</v>
      </c>
      <c r="J114" s="53">
        <v>116.5</v>
      </c>
      <c r="K114" s="53">
        <v>128.6</v>
      </c>
      <c r="L114" s="53">
        <v>132.4</v>
      </c>
      <c r="M114" s="53">
        <v>119.5</v>
      </c>
      <c r="N114" s="53">
        <v>117.8</v>
      </c>
      <c r="P114" s="2">
        <v>43647</v>
      </c>
      <c r="Q114" s="1">
        <v>1.2</v>
      </c>
      <c r="R114" s="1">
        <v>0.6</v>
      </c>
      <c r="S114" s="1">
        <v>1</v>
      </c>
      <c r="T114" s="1">
        <v>3.1</v>
      </c>
      <c r="U114" s="1">
        <v>0.9</v>
      </c>
      <c r="V114" s="1">
        <v>0.5</v>
      </c>
      <c r="W114" s="1">
        <v>0.1</v>
      </c>
      <c r="X114" s="1">
        <v>-2.4</v>
      </c>
      <c r="Y114" s="1">
        <v>1.4</v>
      </c>
      <c r="Z114" s="1">
        <v>2.5</v>
      </c>
      <c r="AA114" s="1">
        <v>3.2</v>
      </c>
      <c r="AB114" s="1">
        <v>1</v>
      </c>
      <c r="AC114" s="1">
        <v>1.7</v>
      </c>
      <c r="AD114" s="1">
        <v>1.5</v>
      </c>
      <c r="AE114" s="1">
        <v>112</v>
      </c>
    </row>
    <row r="115" spans="1:31" x14ac:dyDescent="0.35">
      <c r="A115" s="9">
        <v>43678</v>
      </c>
      <c r="B115" s="53">
        <v>121.1</v>
      </c>
      <c r="C115" s="53">
        <v>130.1</v>
      </c>
      <c r="D115" s="53">
        <v>94.8</v>
      </c>
      <c r="E115" s="53">
        <v>121.4</v>
      </c>
      <c r="F115" s="53">
        <v>113.8</v>
      </c>
      <c r="G115" s="53">
        <v>118.6</v>
      </c>
      <c r="H115" s="53">
        <v>109.6</v>
      </c>
      <c r="I115" s="53">
        <v>98.8</v>
      </c>
      <c r="J115" s="53">
        <v>116.1</v>
      </c>
      <c r="K115" s="53">
        <v>128.69999999999999</v>
      </c>
      <c r="L115" s="53">
        <v>132.69999999999999</v>
      </c>
      <c r="M115" s="53">
        <v>119.6</v>
      </c>
      <c r="N115" s="53">
        <v>117.9</v>
      </c>
      <c r="P115" s="2">
        <v>43678</v>
      </c>
      <c r="Q115" s="1">
        <v>1.5</v>
      </c>
      <c r="R115" s="1">
        <v>0.3</v>
      </c>
      <c r="S115" s="1">
        <v>2.6</v>
      </c>
      <c r="T115" s="1">
        <v>3.1</v>
      </c>
      <c r="U115" s="1">
        <v>1</v>
      </c>
      <c r="V115" s="1">
        <v>0.8</v>
      </c>
      <c r="W115" s="1">
        <v>-0.5</v>
      </c>
      <c r="X115" s="1">
        <v>-2.1</v>
      </c>
      <c r="Y115" s="1">
        <v>0.5</v>
      </c>
      <c r="Z115" s="1">
        <v>2.5</v>
      </c>
      <c r="AA115" s="1">
        <v>3</v>
      </c>
      <c r="AB115" s="1">
        <v>1.2</v>
      </c>
      <c r="AC115" s="1">
        <v>1.4</v>
      </c>
      <c r="AD115" s="1">
        <v>1.6</v>
      </c>
      <c r="AE115" s="1">
        <v>113</v>
      </c>
    </row>
    <row r="116" spans="1:31" x14ac:dyDescent="0.35">
      <c r="A116" s="9">
        <v>43709</v>
      </c>
      <c r="B116" s="53">
        <v>120.6</v>
      </c>
      <c r="C116" s="53">
        <v>130.30000000000001</v>
      </c>
      <c r="D116" s="53">
        <v>113.5</v>
      </c>
      <c r="E116" s="53">
        <v>121.5</v>
      </c>
      <c r="F116" s="53">
        <v>114</v>
      </c>
      <c r="G116" s="53">
        <v>118.6</v>
      </c>
      <c r="H116" s="53">
        <v>109.7</v>
      </c>
      <c r="I116" s="53">
        <v>98.6</v>
      </c>
      <c r="J116" s="53">
        <v>113.9</v>
      </c>
      <c r="K116" s="53">
        <v>129.69999999999999</v>
      </c>
      <c r="L116" s="53">
        <v>131.4</v>
      </c>
      <c r="M116" s="53">
        <v>120</v>
      </c>
      <c r="N116" s="53">
        <v>118.4</v>
      </c>
      <c r="P116" s="2">
        <v>43709</v>
      </c>
      <c r="Q116" s="1">
        <v>0.8</v>
      </c>
      <c r="R116" s="1">
        <v>0.7</v>
      </c>
      <c r="S116" s="1">
        <v>1</v>
      </c>
      <c r="T116" s="1">
        <v>2.9</v>
      </c>
      <c r="U116" s="1">
        <v>0.6</v>
      </c>
      <c r="V116" s="1">
        <v>0.9</v>
      </c>
      <c r="W116" s="1">
        <v>-0.6</v>
      </c>
      <c r="X116" s="1">
        <v>-2.9</v>
      </c>
      <c r="Y116" s="1">
        <v>0.7</v>
      </c>
      <c r="Z116" s="1">
        <v>2</v>
      </c>
      <c r="AA116" s="1">
        <v>3.1</v>
      </c>
      <c r="AB116" s="1">
        <v>1.2</v>
      </c>
      <c r="AC116" s="1">
        <v>1.9</v>
      </c>
      <c r="AD116" s="1">
        <v>1.2</v>
      </c>
      <c r="AE116" s="1">
        <v>114</v>
      </c>
    </row>
    <row r="117" spans="1:31" x14ac:dyDescent="0.35">
      <c r="A117" s="9">
        <v>43739</v>
      </c>
      <c r="B117" s="53">
        <v>121.1</v>
      </c>
      <c r="C117" s="53">
        <v>130.30000000000001</v>
      </c>
      <c r="D117" s="53">
        <v>116.7</v>
      </c>
      <c r="E117" s="53">
        <v>121.6</v>
      </c>
      <c r="F117" s="53">
        <v>114.7</v>
      </c>
      <c r="G117" s="53">
        <v>118.4</v>
      </c>
      <c r="H117" s="53">
        <v>109.7</v>
      </c>
      <c r="I117" s="53">
        <v>98.2</v>
      </c>
      <c r="J117" s="53">
        <v>113.7</v>
      </c>
      <c r="K117" s="53">
        <v>131.1</v>
      </c>
      <c r="L117" s="53">
        <v>131.1</v>
      </c>
      <c r="M117" s="53">
        <v>120.1</v>
      </c>
      <c r="N117" s="53">
        <v>118.7</v>
      </c>
      <c r="P117" s="2">
        <v>43739</v>
      </c>
      <c r="Q117" s="1">
        <v>0.7</v>
      </c>
      <c r="R117" s="1">
        <v>0.6</v>
      </c>
      <c r="S117" s="1">
        <v>1.7</v>
      </c>
      <c r="T117" s="1">
        <v>2</v>
      </c>
      <c r="U117" s="1">
        <v>1.1000000000000001</v>
      </c>
      <c r="V117" s="1">
        <v>0.6</v>
      </c>
      <c r="W117" s="1">
        <v>-1.5</v>
      </c>
      <c r="X117" s="1">
        <v>-2.6</v>
      </c>
      <c r="Y117" s="1">
        <v>1.7</v>
      </c>
      <c r="Z117" s="1">
        <v>2.4</v>
      </c>
      <c r="AA117" s="1">
        <v>3.1</v>
      </c>
      <c r="AB117" s="1">
        <v>1.3</v>
      </c>
      <c r="AC117" s="1">
        <v>2.1</v>
      </c>
      <c r="AD117" s="1">
        <v>1.2</v>
      </c>
      <c r="AE117" s="1">
        <v>115</v>
      </c>
    </row>
    <row r="118" spans="1:31" x14ac:dyDescent="0.35">
      <c r="A118" s="9">
        <v>43770</v>
      </c>
      <c r="B118" s="53">
        <v>120.8</v>
      </c>
      <c r="C118" s="53">
        <v>130.4</v>
      </c>
      <c r="D118" s="53">
        <v>116.5</v>
      </c>
      <c r="E118" s="53">
        <v>121.8</v>
      </c>
      <c r="F118" s="53">
        <v>114.9</v>
      </c>
      <c r="G118" s="53">
        <v>118.8</v>
      </c>
      <c r="H118" s="53">
        <v>109.6</v>
      </c>
      <c r="I118" s="53">
        <v>98.4</v>
      </c>
      <c r="J118" s="53">
        <v>115.1</v>
      </c>
      <c r="K118" s="53">
        <v>131.1</v>
      </c>
      <c r="L118" s="53">
        <v>131.4</v>
      </c>
      <c r="M118" s="53">
        <v>120.3</v>
      </c>
      <c r="N118" s="53">
        <v>118.9</v>
      </c>
      <c r="P118" s="2">
        <v>43770</v>
      </c>
      <c r="Q118" s="1">
        <v>0.5</v>
      </c>
      <c r="R118" s="1">
        <v>0.9</v>
      </c>
      <c r="S118" s="1">
        <v>0.6</v>
      </c>
      <c r="T118" s="1">
        <v>2</v>
      </c>
      <c r="U118" s="1">
        <v>1.2</v>
      </c>
      <c r="V118" s="1">
        <v>0.9</v>
      </c>
      <c r="W118" s="1">
        <v>-0.9</v>
      </c>
      <c r="X118" s="1">
        <v>-2.2999999999999998</v>
      </c>
      <c r="Y118" s="1">
        <v>1.5</v>
      </c>
      <c r="Z118" s="1">
        <v>2.4</v>
      </c>
      <c r="AA118" s="1">
        <v>3</v>
      </c>
      <c r="AB118" s="1">
        <v>1.5</v>
      </c>
      <c r="AC118" s="1">
        <v>2.2999999999999998</v>
      </c>
      <c r="AD118" s="1">
        <v>1.1000000000000001</v>
      </c>
      <c r="AE118" s="1">
        <v>116</v>
      </c>
    </row>
    <row r="119" spans="1:31" x14ac:dyDescent="0.35">
      <c r="A119" s="9">
        <v>43800</v>
      </c>
      <c r="B119" s="54">
        <v>121.3</v>
      </c>
      <c r="C119" s="54">
        <v>129.9</v>
      </c>
      <c r="D119" s="54">
        <v>116.5</v>
      </c>
      <c r="E119" s="54">
        <v>122.1</v>
      </c>
      <c r="F119" s="54">
        <v>115.1</v>
      </c>
      <c r="G119" s="54">
        <v>118.9</v>
      </c>
      <c r="H119" s="54">
        <v>110.2</v>
      </c>
      <c r="I119" s="54">
        <v>98.1</v>
      </c>
      <c r="J119" s="54">
        <v>117.7</v>
      </c>
      <c r="K119" s="54">
        <v>131</v>
      </c>
      <c r="L119" s="1">
        <v>133.6</v>
      </c>
      <c r="M119" s="1">
        <v>120.6</v>
      </c>
      <c r="N119" s="54">
        <v>119.7</v>
      </c>
      <c r="P119" s="2">
        <v>43800</v>
      </c>
      <c r="Q119" s="1">
        <v>0.9</v>
      </c>
      <c r="R119" s="1">
        <v>0.5</v>
      </c>
      <c r="S119" s="1">
        <v>0.9</v>
      </c>
      <c r="T119" s="1">
        <v>2.6</v>
      </c>
      <c r="U119" s="1">
        <v>1.4</v>
      </c>
      <c r="V119" s="1">
        <v>1</v>
      </c>
      <c r="W119" s="1">
        <v>0.8</v>
      </c>
      <c r="X119" s="1">
        <v>-2.5</v>
      </c>
      <c r="Y119" s="1">
        <v>2.9</v>
      </c>
      <c r="Z119" s="1">
        <v>2.2999999999999998</v>
      </c>
      <c r="AA119" s="1">
        <v>3.4</v>
      </c>
      <c r="AB119" s="1">
        <v>1.5</v>
      </c>
      <c r="AC119" s="1">
        <v>2.8</v>
      </c>
      <c r="AD119" s="1">
        <v>1.7</v>
      </c>
      <c r="AE119" s="1">
        <v>117</v>
      </c>
    </row>
    <row r="120" spans="1:31" x14ac:dyDescent="0.35">
      <c r="A120" s="44" t="s">
        <v>122</v>
      </c>
      <c r="B120" s="54">
        <v>121</v>
      </c>
      <c r="C120" s="54">
        <v>129.9</v>
      </c>
      <c r="D120" s="54">
        <v>108.3</v>
      </c>
      <c r="E120" s="54">
        <v>120.9</v>
      </c>
      <c r="F120" s="54">
        <v>114.1</v>
      </c>
      <c r="G120" s="54">
        <v>118.6</v>
      </c>
      <c r="H120" s="54">
        <v>109.4</v>
      </c>
      <c r="I120" s="54">
        <v>99.6</v>
      </c>
      <c r="J120" s="54">
        <v>114.4</v>
      </c>
      <c r="K120" s="1">
        <v>129.19999999999999</v>
      </c>
      <c r="L120" s="1">
        <v>131.1</v>
      </c>
      <c r="M120" s="54">
        <v>119.7</v>
      </c>
      <c r="N120" s="54">
        <v>118.1</v>
      </c>
      <c r="P120" s="35">
        <v>43830</v>
      </c>
      <c r="Q120" s="1">
        <v>1.1000000000000001</v>
      </c>
      <c r="R120" s="1">
        <v>1</v>
      </c>
      <c r="S120" s="1">
        <v>0.8</v>
      </c>
      <c r="T120" s="1">
        <v>2.7</v>
      </c>
      <c r="U120" s="1">
        <v>1.1000000000000001</v>
      </c>
      <c r="V120" s="1">
        <v>1.1000000000000001</v>
      </c>
      <c r="W120" s="1">
        <v>0.3</v>
      </c>
      <c r="X120" s="1">
        <v>-2.4</v>
      </c>
      <c r="Y120" s="1">
        <v>1.9</v>
      </c>
      <c r="Z120" s="1">
        <v>2.6</v>
      </c>
      <c r="AA120" s="1">
        <v>3</v>
      </c>
      <c r="AB120" s="1">
        <v>1.2</v>
      </c>
      <c r="AC120" s="1">
        <v>2.2000000000000002</v>
      </c>
      <c r="AD120" s="1">
        <v>1.5</v>
      </c>
      <c r="AE120" s="1">
        <v>118</v>
      </c>
    </row>
    <row r="121" spans="1:31" x14ac:dyDescent="0.35">
      <c r="A121" s="9">
        <v>43831</v>
      </c>
      <c r="B121" s="1">
        <v>122.2</v>
      </c>
      <c r="C121" s="1">
        <v>130.80000000000001</v>
      </c>
      <c r="D121" s="1">
        <v>102.8</v>
      </c>
      <c r="E121" s="1">
        <v>123.1</v>
      </c>
      <c r="F121" s="1">
        <v>114.7</v>
      </c>
      <c r="G121" s="1">
        <v>120.1</v>
      </c>
      <c r="H121" s="1">
        <v>110.7</v>
      </c>
      <c r="I121" s="1">
        <v>97</v>
      </c>
      <c r="J121" s="1">
        <v>115.2</v>
      </c>
      <c r="K121" s="1">
        <v>131</v>
      </c>
      <c r="L121" s="1">
        <v>133.4</v>
      </c>
      <c r="M121" s="1">
        <v>121.4</v>
      </c>
      <c r="N121" s="1">
        <v>119.1</v>
      </c>
      <c r="P121" s="2">
        <v>43831</v>
      </c>
      <c r="Q121" s="1">
        <v>1.2</v>
      </c>
      <c r="R121" s="1">
        <v>1.4</v>
      </c>
      <c r="S121" s="1">
        <v>2.1</v>
      </c>
      <c r="T121" s="1">
        <v>3</v>
      </c>
      <c r="U121" s="1">
        <v>1.1000000000000001</v>
      </c>
      <c r="V121" s="1">
        <v>1.4</v>
      </c>
      <c r="W121" s="1">
        <v>2.4</v>
      </c>
      <c r="X121" s="1">
        <v>-2.5</v>
      </c>
      <c r="Y121" s="1">
        <v>2</v>
      </c>
      <c r="Z121" s="1">
        <v>2.2999999999999998</v>
      </c>
      <c r="AA121" s="1">
        <v>3.1</v>
      </c>
      <c r="AB121" s="1">
        <v>1.3</v>
      </c>
      <c r="AC121" s="1">
        <v>2.9</v>
      </c>
      <c r="AD121" s="1">
        <v>2</v>
      </c>
      <c r="AE121" s="1">
        <v>119</v>
      </c>
    </row>
    <row r="122" spans="1:31" x14ac:dyDescent="0.35">
      <c r="A122" s="9">
        <v>43862</v>
      </c>
      <c r="B122" s="1">
        <v>122.9</v>
      </c>
      <c r="C122" s="1">
        <v>131.4</v>
      </c>
      <c r="D122" s="1">
        <v>99.2</v>
      </c>
      <c r="E122" s="1">
        <v>123.2</v>
      </c>
      <c r="F122" s="1">
        <v>115.2</v>
      </c>
      <c r="G122" s="1">
        <v>120.6</v>
      </c>
      <c r="H122" s="1">
        <v>109.6</v>
      </c>
      <c r="I122" s="1">
        <v>96.9</v>
      </c>
      <c r="J122" s="1">
        <v>116.9</v>
      </c>
      <c r="K122" s="1">
        <v>131.19999999999999</v>
      </c>
      <c r="L122" s="1">
        <v>134.80000000000001</v>
      </c>
      <c r="M122" s="1">
        <v>121.6</v>
      </c>
      <c r="N122" s="1">
        <v>119.3</v>
      </c>
      <c r="P122" s="2">
        <v>43862</v>
      </c>
      <c r="Q122" s="1">
        <v>1.8</v>
      </c>
      <c r="R122" s="1">
        <v>1.7</v>
      </c>
      <c r="S122" s="1">
        <v>1.6</v>
      </c>
      <c r="T122" s="1">
        <v>2.8</v>
      </c>
      <c r="U122" s="1">
        <v>1.6</v>
      </c>
      <c r="V122" s="1">
        <v>1.7</v>
      </c>
      <c r="W122" s="1">
        <v>1.8</v>
      </c>
      <c r="X122" s="1">
        <v>-2</v>
      </c>
      <c r="Y122" s="1">
        <v>2.8</v>
      </c>
      <c r="Z122" s="1">
        <v>2.2000000000000002</v>
      </c>
      <c r="AA122" s="1">
        <v>3.4</v>
      </c>
      <c r="AB122" s="1">
        <v>1.1000000000000001</v>
      </c>
      <c r="AC122" s="1">
        <v>3</v>
      </c>
      <c r="AD122" s="1">
        <v>2.1</v>
      </c>
      <c r="AE122" s="1">
        <v>120</v>
      </c>
    </row>
    <row r="123" spans="1:31" x14ac:dyDescent="0.35">
      <c r="A123" s="9">
        <v>43891</v>
      </c>
      <c r="B123" s="1">
        <v>123.3</v>
      </c>
      <c r="C123" s="1">
        <v>131.19999999999999</v>
      </c>
      <c r="D123" s="1">
        <v>112.5</v>
      </c>
      <c r="E123" s="1">
        <v>123.1</v>
      </c>
      <c r="F123" s="1">
        <v>116</v>
      </c>
      <c r="G123" s="1">
        <v>120.9</v>
      </c>
      <c r="H123" s="1">
        <v>107.8</v>
      </c>
      <c r="I123" s="1">
        <v>96.4</v>
      </c>
      <c r="J123" s="1">
        <v>116</v>
      </c>
      <c r="K123" s="1">
        <v>131.19999999999999</v>
      </c>
      <c r="L123" s="1">
        <v>134.1</v>
      </c>
      <c r="M123" s="1">
        <v>121.7</v>
      </c>
      <c r="N123" s="1">
        <v>119.7</v>
      </c>
      <c r="P123" s="2">
        <v>43891</v>
      </c>
      <c r="Q123" s="1">
        <v>1.8</v>
      </c>
      <c r="R123" s="1">
        <v>0.8</v>
      </c>
      <c r="S123" s="1">
        <v>0.3</v>
      </c>
      <c r="T123" s="1">
        <v>2.4</v>
      </c>
      <c r="U123" s="1">
        <v>1.9</v>
      </c>
      <c r="V123" s="1">
        <v>1.7</v>
      </c>
      <c r="W123" s="1">
        <v>-0.4</v>
      </c>
      <c r="X123" s="1">
        <v>-2.7</v>
      </c>
      <c r="Y123" s="1">
        <v>1.9</v>
      </c>
      <c r="Z123" s="1">
        <v>2.2000000000000002</v>
      </c>
      <c r="AA123" s="1">
        <v>3.2</v>
      </c>
      <c r="AB123" s="1">
        <v>1.1000000000000001</v>
      </c>
      <c r="AC123" s="1">
        <v>2.8</v>
      </c>
      <c r="AD123" s="1">
        <v>1.6</v>
      </c>
      <c r="AE123" s="1">
        <v>121</v>
      </c>
    </row>
    <row r="124" spans="1:31" x14ac:dyDescent="0.35">
      <c r="A124" s="9">
        <v>43922</v>
      </c>
      <c r="B124" s="1">
        <v>124</v>
      </c>
      <c r="C124" s="1">
        <v>132.1</v>
      </c>
      <c r="D124" s="1">
        <v>113.1</v>
      </c>
      <c r="E124" s="1">
        <v>123.1</v>
      </c>
      <c r="F124" s="1">
        <v>115.6</v>
      </c>
      <c r="G124" s="1">
        <v>121</v>
      </c>
      <c r="H124" s="1">
        <v>108</v>
      </c>
      <c r="I124" s="1">
        <v>96.3</v>
      </c>
      <c r="J124" s="1">
        <v>114.5</v>
      </c>
      <c r="K124" s="1">
        <v>131.30000000000001</v>
      </c>
      <c r="L124" s="1">
        <v>134</v>
      </c>
      <c r="M124" s="1">
        <v>122.1</v>
      </c>
      <c r="N124" s="1">
        <v>119.7</v>
      </c>
      <c r="P124" s="2">
        <v>43922</v>
      </c>
      <c r="Q124" s="1">
        <v>2.6</v>
      </c>
      <c r="R124" s="1">
        <v>1.8</v>
      </c>
      <c r="S124" s="1">
        <v>0</v>
      </c>
      <c r="T124" s="1">
        <v>2.2999999999999998</v>
      </c>
      <c r="U124" s="1">
        <v>0.8</v>
      </c>
      <c r="V124" s="1">
        <v>2.4</v>
      </c>
      <c r="W124" s="1">
        <v>-1.6</v>
      </c>
      <c r="X124" s="1">
        <v>-2.5</v>
      </c>
      <c r="Y124" s="1">
        <v>2.5</v>
      </c>
      <c r="Z124" s="1">
        <v>2.2999999999999998</v>
      </c>
      <c r="AA124" s="1">
        <v>3.2</v>
      </c>
      <c r="AB124" s="1">
        <v>1.4</v>
      </c>
      <c r="AC124" s="1">
        <v>2.9</v>
      </c>
      <c r="AD124" s="1">
        <v>1.5</v>
      </c>
      <c r="AE124" s="1">
        <v>122</v>
      </c>
    </row>
    <row r="125" spans="1:31" x14ac:dyDescent="0.35">
      <c r="A125" s="9">
        <v>43952</v>
      </c>
      <c r="B125" s="1">
        <v>122.8</v>
      </c>
      <c r="C125" s="1">
        <v>131.1</v>
      </c>
      <c r="D125" s="1">
        <v>110.2</v>
      </c>
      <c r="E125" s="1">
        <v>123.4</v>
      </c>
      <c r="F125" s="1">
        <v>114.1</v>
      </c>
      <c r="G125" s="1">
        <v>120.8</v>
      </c>
      <c r="H125" s="1">
        <v>106.7</v>
      </c>
      <c r="I125" s="1">
        <v>96.1</v>
      </c>
      <c r="J125" s="1">
        <v>114.1</v>
      </c>
      <c r="K125" s="1">
        <v>131.1</v>
      </c>
      <c r="L125" s="1">
        <v>132.9</v>
      </c>
      <c r="M125" s="1">
        <v>121.9</v>
      </c>
      <c r="N125" s="1">
        <v>118.9</v>
      </c>
      <c r="P125" s="2">
        <v>43952</v>
      </c>
      <c r="Q125" s="1">
        <v>1.4</v>
      </c>
      <c r="R125" s="1">
        <v>1.2</v>
      </c>
      <c r="S125" s="1">
        <v>-2.7</v>
      </c>
      <c r="T125" s="1">
        <v>2.2000000000000002</v>
      </c>
      <c r="U125" s="1">
        <v>-0.3</v>
      </c>
      <c r="V125" s="1">
        <v>2</v>
      </c>
      <c r="W125" s="1">
        <v>-3.2</v>
      </c>
      <c r="X125" s="1">
        <v>-2.9</v>
      </c>
      <c r="Y125" s="1">
        <v>1.8</v>
      </c>
      <c r="Z125" s="1">
        <v>2.1</v>
      </c>
      <c r="AA125" s="1">
        <v>2.4</v>
      </c>
      <c r="AB125" s="1">
        <v>1.4</v>
      </c>
      <c r="AC125" s="1">
        <v>2.1</v>
      </c>
      <c r="AD125" s="1">
        <v>0.7</v>
      </c>
      <c r="AE125" s="1">
        <v>123</v>
      </c>
    </row>
    <row r="126" spans="1:31" x14ac:dyDescent="0.35">
      <c r="A126" s="9">
        <v>43983</v>
      </c>
      <c r="B126" s="1">
        <v>124.4</v>
      </c>
      <c r="C126" s="1">
        <v>131.19999999999999</v>
      </c>
      <c r="D126" s="1">
        <v>107.2</v>
      </c>
      <c r="E126" s="1">
        <v>123.8</v>
      </c>
      <c r="F126" s="1">
        <v>114.4</v>
      </c>
      <c r="G126" s="1">
        <v>120.9</v>
      </c>
      <c r="H126" s="1">
        <v>106.7</v>
      </c>
      <c r="I126" s="1">
        <v>96.2</v>
      </c>
      <c r="J126" s="1">
        <v>116.9</v>
      </c>
      <c r="K126" s="1">
        <v>131.1</v>
      </c>
      <c r="L126" s="1">
        <v>134.9</v>
      </c>
      <c r="M126" s="1">
        <v>122.2</v>
      </c>
      <c r="N126" s="1">
        <v>119.6</v>
      </c>
      <c r="P126" s="2">
        <v>43983</v>
      </c>
      <c r="Q126" s="1">
        <v>2.9</v>
      </c>
      <c r="R126" s="1">
        <v>0.9</v>
      </c>
      <c r="S126" s="1">
        <v>-1.7</v>
      </c>
      <c r="T126" s="1">
        <v>2.2999999999999998</v>
      </c>
      <c r="U126" s="1">
        <v>0.3</v>
      </c>
      <c r="V126" s="1">
        <v>1.4</v>
      </c>
      <c r="W126" s="1">
        <v>-3.1</v>
      </c>
      <c r="X126" s="1">
        <v>-2.2999999999999998</v>
      </c>
      <c r="Y126" s="1">
        <v>2.4</v>
      </c>
      <c r="Z126" s="1">
        <v>2.2999999999999998</v>
      </c>
      <c r="AA126" s="1">
        <v>3.1</v>
      </c>
      <c r="AB126" s="1">
        <v>1.4</v>
      </c>
      <c r="AC126" s="1">
        <v>2.9</v>
      </c>
      <c r="AD126" s="1">
        <v>1.2</v>
      </c>
      <c r="AE126" s="1">
        <v>124</v>
      </c>
    </row>
    <row r="127" spans="1:31" x14ac:dyDescent="0.35">
      <c r="A127" s="9">
        <v>44013</v>
      </c>
      <c r="B127" s="1">
        <v>124.5</v>
      </c>
      <c r="C127" s="1">
        <v>130.6</v>
      </c>
      <c r="D127" s="1">
        <v>98.5</v>
      </c>
      <c r="E127" s="1">
        <v>124</v>
      </c>
      <c r="F127" s="1">
        <v>115</v>
      </c>
      <c r="G127" s="1">
        <v>121.2</v>
      </c>
      <c r="H127" s="1">
        <v>107</v>
      </c>
      <c r="I127" s="1">
        <v>96.8</v>
      </c>
      <c r="J127" s="1">
        <v>118.6</v>
      </c>
      <c r="K127" s="1">
        <v>131.19999999999999</v>
      </c>
      <c r="L127" s="1">
        <v>136.80000000000001</v>
      </c>
      <c r="M127" s="1">
        <v>122.6</v>
      </c>
      <c r="N127" s="1">
        <v>119.8</v>
      </c>
      <c r="P127" s="2">
        <v>44013</v>
      </c>
      <c r="Q127" s="1">
        <v>2.6</v>
      </c>
      <c r="R127" s="1">
        <v>0.2</v>
      </c>
      <c r="S127" s="1">
        <v>3.4</v>
      </c>
      <c r="T127" s="1">
        <v>2.2999999999999998</v>
      </c>
      <c r="U127" s="1">
        <v>1.4</v>
      </c>
      <c r="V127" s="1">
        <v>2.2000000000000002</v>
      </c>
      <c r="W127" s="1">
        <v>-2.5</v>
      </c>
      <c r="X127" s="1">
        <v>-1.6</v>
      </c>
      <c r="Y127" s="1">
        <v>2.2999999999999998</v>
      </c>
      <c r="Z127" s="1">
        <v>2</v>
      </c>
      <c r="AA127" s="1">
        <v>3.2</v>
      </c>
      <c r="AB127" s="1">
        <v>1.7</v>
      </c>
      <c r="AC127" s="1">
        <v>3.6</v>
      </c>
      <c r="AD127" s="1">
        <v>1.7</v>
      </c>
      <c r="AE127" s="1">
        <v>125</v>
      </c>
    </row>
    <row r="128" spans="1:31" x14ac:dyDescent="0.35">
      <c r="A128" s="9">
        <v>44044</v>
      </c>
      <c r="B128" s="1">
        <v>124.1</v>
      </c>
      <c r="C128" s="1">
        <v>131.19999999999999</v>
      </c>
      <c r="D128" s="1">
        <v>93.6</v>
      </c>
      <c r="E128" s="1">
        <v>124.2</v>
      </c>
      <c r="F128" s="1">
        <v>115</v>
      </c>
      <c r="G128" s="1">
        <v>121.4</v>
      </c>
      <c r="H128" s="1">
        <v>107.2</v>
      </c>
      <c r="I128" s="1">
        <v>97</v>
      </c>
      <c r="J128" s="1">
        <v>118</v>
      </c>
      <c r="K128" s="1">
        <v>131.1</v>
      </c>
      <c r="L128" s="1">
        <v>136.9</v>
      </c>
      <c r="M128" s="1">
        <v>122.5</v>
      </c>
      <c r="N128" s="1">
        <v>119.6</v>
      </c>
      <c r="P128" s="2">
        <v>44044</v>
      </c>
      <c r="Q128" s="1">
        <v>2.5</v>
      </c>
      <c r="R128" s="1">
        <v>0.8</v>
      </c>
      <c r="S128" s="1">
        <v>-1.3</v>
      </c>
      <c r="T128" s="1">
        <v>2.2999999999999998</v>
      </c>
      <c r="U128" s="1">
        <v>1.1000000000000001</v>
      </c>
      <c r="V128" s="1">
        <v>2.4</v>
      </c>
      <c r="W128" s="1">
        <v>-2.2000000000000002</v>
      </c>
      <c r="X128" s="1">
        <v>-1.4</v>
      </c>
      <c r="Y128" s="1">
        <v>2.2000000000000002</v>
      </c>
      <c r="Z128" s="1">
        <v>1.9</v>
      </c>
      <c r="AA128" s="1">
        <v>3.2</v>
      </c>
      <c r="AB128" s="1">
        <v>1.5</v>
      </c>
      <c r="AC128" s="1">
        <v>3.3</v>
      </c>
      <c r="AD128" s="1">
        <v>1.4</v>
      </c>
      <c r="AE128" s="1">
        <v>126</v>
      </c>
    </row>
    <row r="129" spans="1:31" x14ac:dyDescent="0.35">
      <c r="A129" s="9">
        <v>44075</v>
      </c>
      <c r="B129" s="1">
        <v>124.1</v>
      </c>
      <c r="C129" s="1">
        <v>131.30000000000001</v>
      </c>
      <c r="D129" s="1">
        <v>113</v>
      </c>
      <c r="E129" s="1">
        <v>124.3</v>
      </c>
      <c r="F129" s="1">
        <v>115.4</v>
      </c>
      <c r="G129" s="1">
        <v>120.9</v>
      </c>
      <c r="H129" s="1">
        <v>106.5</v>
      </c>
      <c r="I129" s="1">
        <v>96.9</v>
      </c>
      <c r="J129" s="1">
        <v>115.8</v>
      </c>
      <c r="K129" s="1">
        <v>131.9</v>
      </c>
      <c r="L129" s="1">
        <v>135.80000000000001</v>
      </c>
      <c r="M129" s="1">
        <v>123</v>
      </c>
      <c r="N129" s="1">
        <v>120.1</v>
      </c>
      <c r="P129" s="2">
        <v>44075</v>
      </c>
      <c r="Q129" s="1">
        <v>2.9</v>
      </c>
      <c r="R129" s="1">
        <v>0.8</v>
      </c>
      <c r="S129" s="1">
        <v>-0.4</v>
      </c>
      <c r="T129" s="1">
        <v>2.2999999999999998</v>
      </c>
      <c r="U129" s="1">
        <v>1.2</v>
      </c>
      <c r="V129" s="1">
        <v>1.9</v>
      </c>
      <c r="W129" s="1">
        <v>-2.9</v>
      </c>
      <c r="X129" s="1">
        <v>-0.9</v>
      </c>
      <c r="Y129" s="1">
        <v>1.8</v>
      </c>
      <c r="Z129" s="1">
        <v>1.7</v>
      </c>
      <c r="AA129" s="1">
        <v>3.4</v>
      </c>
      <c r="AB129" s="1">
        <v>1.5</v>
      </c>
      <c r="AC129" s="1">
        <v>3.4</v>
      </c>
      <c r="AD129" s="1">
        <v>1.4</v>
      </c>
      <c r="AE129" s="1">
        <v>127</v>
      </c>
    </row>
    <row r="130" spans="1:31" x14ac:dyDescent="0.35">
      <c r="A130" s="9">
        <v>44105</v>
      </c>
      <c r="B130" s="1">
        <v>124.5</v>
      </c>
      <c r="C130" s="1">
        <v>133</v>
      </c>
      <c r="D130" s="1">
        <v>116.2</v>
      </c>
      <c r="E130" s="1">
        <v>124.3</v>
      </c>
      <c r="F130" s="1">
        <v>115.7</v>
      </c>
      <c r="G130" s="1">
        <v>121.5</v>
      </c>
      <c r="H130" s="1">
        <v>106.2</v>
      </c>
      <c r="I130" s="1">
        <v>96.9</v>
      </c>
      <c r="J130" s="1">
        <v>115.1</v>
      </c>
      <c r="K130" s="1">
        <v>133.1</v>
      </c>
      <c r="L130" s="1">
        <v>135.4</v>
      </c>
      <c r="M130" s="1">
        <v>123.1</v>
      </c>
      <c r="N130" s="1">
        <v>120.2</v>
      </c>
      <c r="P130" s="2">
        <v>44105</v>
      </c>
      <c r="Q130" s="1">
        <v>2.8</v>
      </c>
      <c r="R130" s="1">
        <v>2.1</v>
      </c>
      <c r="S130" s="1">
        <v>-0.4</v>
      </c>
      <c r="T130" s="1">
        <v>2.2000000000000002</v>
      </c>
      <c r="U130" s="1">
        <v>0.9</v>
      </c>
      <c r="V130" s="1">
        <v>2.6</v>
      </c>
      <c r="W130" s="1">
        <v>-3.2</v>
      </c>
      <c r="X130" s="1">
        <v>-0.6</v>
      </c>
      <c r="Y130" s="1">
        <v>1.4</v>
      </c>
      <c r="Z130" s="1">
        <v>1.5</v>
      </c>
      <c r="AA130" s="1">
        <v>3.3</v>
      </c>
      <c r="AB130" s="1">
        <v>1.7</v>
      </c>
      <c r="AC130" s="1">
        <v>3.4</v>
      </c>
      <c r="AD130" s="1">
        <v>1.3</v>
      </c>
      <c r="AE130" s="1">
        <v>128</v>
      </c>
    </row>
    <row r="131" spans="1:31" x14ac:dyDescent="0.35">
      <c r="A131" s="9">
        <v>44136</v>
      </c>
      <c r="B131" s="1">
        <v>124.1</v>
      </c>
      <c r="C131" s="1">
        <v>132.9</v>
      </c>
      <c r="D131" s="1">
        <v>116.3</v>
      </c>
      <c r="E131" s="1">
        <v>124.4</v>
      </c>
      <c r="F131" s="1">
        <v>115.4</v>
      </c>
      <c r="G131" s="1">
        <v>121.7</v>
      </c>
      <c r="H131" s="1">
        <v>106.3</v>
      </c>
      <c r="I131" s="1">
        <v>96.4</v>
      </c>
      <c r="J131" s="1">
        <v>116.7</v>
      </c>
      <c r="K131" s="1">
        <v>133.4</v>
      </c>
      <c r="L131" s="1">
        <v>135.69999999999999</v>
      </c>
      <c r="M131" s="1">
        <v>122.9</v>
      </c>
      <c r="N131" s="1">
        <v>120.4</v>
      </c>
      <c r="P131" s="2">
        <v>44136</v>
      </c>
      <c r="Q131" s="1">
        <v>2.7</v>
      </c>
      <c r="R131" s="1">
        <v>1.9</v>
      </c>
      <c r="S131" s="1">
        <v>-0.2</v>
      </c>
      <c r="T131" s="1">
        <v>2.1</v>
      </c>
      <c r="U131" s="1">
        <v>0.4</v>
      </c>
      <c r="V131" s="1">
        <v>2.4</v>
      </c>
      <c r="W131" s="1">
        <v>-3</v>
      </c>
      <c r="X131" s="1">
        <v>-0.8</v>
      </c>
      <c r="Y131" s="1">
        <v>1.5</v>
      </c>
      <c r="Z131" s="1">
        <v>1.8</v>
      </c>
      <c r="AA131" s="1">
        <v>3.3</v>
      </c>
      <c r="AB131" s="1">
        <v>1.7</v>
      </c>
      <c r="AC131" s="1">
        <v>2.5</v>
      </c>
      <c r="AD131" s="1">
        <v>1.3</v>
      </c>
      <c r="AE131" s="1">
        <v>129</v>
      </c>
    </row>
    <row r="132" spans="1:31" x14ac:dyDescent="0.35">
      <c r="A132" s="9">
        <v>44166</v>
      </c>
      <c r="B132" s="1">
        <v>124.8</v>
      </c>
      <c r="C132" s="1">
        <v>130.6</v>
      </c>
      <c r="D132" s="1">
        <v>115.1</v>
      </c>
      <c r="E132" s="1">
        <v>124.7</v>
      </c>
      <c r="F132" s="1">
        <v>115.2</v>
      </c>
      <c r="G132" s="1">
        <v>121.3</v>
      </c>
      <c r="H132" s="1">
        <v>107.5</v>
      </c>
      <c r="I132" s="1">
        <v>96.4</v>
      </c>
      <c r="J132" s="1">
        <v>119.6</v>
      </c>
      <c r="K132" s="1">
        <v>133.5</v>
      </c>
      <c r="L132" s="1">
        <v>137.5</v>
      </c>
      <c r="M132" s="1">
        <v>122.8</v>
      </c>
      <c r="N132" s="1">
        <v>121.1</v>
      </c>
      <c r="O132" s="54"/>
      <c r="P132" s="2">
        <v>44166</v>
      </c>
      <c r="Q132" s="1">
        <v>2.9</v>
      </c>
      <c r="R132" s="1">
        <v>0.5</v>
      </c>
      <c r="S132" s="1">
        <v>-1.2</v>
      </c>
      <c r="T132" s="1">
        <v>2.1</v>
      </c>
      <c r="U132" s="1">
        <v>0.1</v>
      </c>
      <c r="V132" s="1">
        <v>2</v>
      </c>
      <c r="W132" s="1">
        <v>-2.4</v>
      </c>
      <c r="X132" s="1">
        <v>-0.7</v>
      </c>
      <c r="Y132" s="1">
        <v>1.6</v>
      </c>
      <c r="Z132" s="1">
        <v>1.9</v>
      </c>
      <c r="AA132" s="1">
        <v>3</v>
      </c>
      <c r="AB132" s="1">
        <v>1.7</v>
      </c>
      <c r="AC132" s="1">
        <v>2.1</v>
      </c>
      <c r="AD132" s="1">
        <v>1.2</v>
      </c>
      <c r="AE132" s="1">
        <v>130</v>
      </c>
    </row>
    <row r="133" spans="1:31" x14ac:dyDescent="0.35">
      <c r="A133" s="44" t="s">
        <v>126</v>
      </c>
      <c r="B133" s="1">
        <v>123.8</v>
      </c>
      <c r="C133" s="1">
        <v>131.5</v>
      </c>
      <c r="D133" s="1">
        <v>108.1</v>
      </c>
      <c r="E133" s="1">
        <v>123.8</v>
      </c>
      <c r="F133" s="1">
        <v>115.1</v>
      </c>
      <c r="G133" s="1">
        <v>121</v>
      </c>
      <c r="H133" s="1">
        <v>107.5</v>
      </c>
      <c r="I133" s="1">
        <v>96.6</v>
      </c>
      <c r="J133" s="1">
        <v>116.5</v>
      </c>
      <c r="K133" s="1">
        <v>131.80000000000001</v>
      </c>
      <c r="L133" s="1">
        <v>135.19999999999999</v>
      </c>
      <c r="M133" s="1">
        <v>122.3</v>
      </c>
      <c r="N133" s="1">
        <v>119.8</v>
      </c>
      <c r="P133" s="35">
        <v>44196</v>
      </c>
      <c r="Q133" s="1">
        <v>2.2999999999999998</v>
      </c>
      <c r="R133" s="1">
        <v>1.2</v>
      </c>
      <c r="S133" s="1">
        <v>-0.2</v>
      </c>
      <c r="T133" s="1">
        <v>2.4</v>
      </c>
      <c r="U133" s="1">
        <v>0.9</v>
      </c>
      <c r="V133" s="1">
        <v>2</v>
      </c>
      <c r="W133" s="1">
        <v>-1.7</v>
      </c>
      <c r="X133" s="1">
        <v>-1.8</v>
      </c>
      <c r="Y133" s="1">
        <v>2</v>
      </c>
      <c r="Z133" s="1">
        <v>2</v>
      </c>
      <c r="AA133" s="1">
        <v>3.1</v>
      </c>
      <c r="AB133" s="1">
        <v>1.5</v>
      </c>
      <c r="AC133" s="1">
        <v>2.9</v>
      </c>
      <c r="AD133" s="1">
        <v>1.4</v>
      </c>
      <c r="AE133" s="1">
        <v>131</v>
      </c>
    </row>
    <row r="134" spans="1:31" x14ac:dyDescent="0.35">
      <c r="A134" s="2">
        <v>44197</v>
      </c>
      <c r="B134" s="1">
        <v>120.8</v>
      </c>
      <c r="C134" s="1">
        <v>132.80000000000001</v>
      </c>
      <c r="D134" s="1">
        <v>104.6</v>
      </c>
      <c r="E134" s="1">
        <v>125.7</v>
      </c>
      <c r="F134" s="1">
        <v>115.1</v>
      </c>
      <c r="G134" s="1">
        <v>121.6</v>
      </c>
      <c r="H134" s="1">
        <v>108.7</v>
      </c>
      <c r="I134" s="1">
        <v>93.2</v>
      </c>
      <c r="J134" s="1">
        <v>117.2</v>
      </c>
      <c r="K134" s="1">
        <v>133.5</v>
      </c>
      <c r="L134" s="1">
        <v>136.69999999999999</v>
      </c>
      <c r="M134" s="1">
        <v>123.2</v>
      </c>
      <c r="N134" s="1">
        <v>120.2</v>
      </c>
      <c r="P134" s="2">
        <v>44197</v>
      </c>
      <c r="Q134" s="1">
        <v>-1.1000000000000001</v>
      </c>
      <c r="R134" s="1">
        <v>1.5</v>
      </c>
      <c r="S134" s="1">
        <v>1.8</v>
      </c>
      <c r="T134" s="1">
        <v>2.1</v>
      </c>
      <c r="U134" s="1">
        <v>0.3</v>
      </c>
      <c r="V134" s="1">
        <v>1.2</v>
      </c>
      <c r="W134" s="1">
        <v>-1.8</v>
      </c>
      <c r="X134" s="1">
        <v>-2.6</v>
      </c>
      <c r="Y134" s="1">
        <v>2.2000000000000002</v>
      </c>
      <c r="Z134" s="1">
        <v>1.9</v>
      </c>
      <c r="AA134" s="1">
        <v>2.5</v>
      </c>
      <c r="AB134" s="1">
        <v>1.3</v>
      </c>
      <c r="AC134" s="1">
        <v>1.7</v>
      </c>
      <c r="AD134" s="1">
        <v>0.9</v>
      </c>
      <c r="AE134" s="1">
        <v>132</v>
      </c>
    </row>
    <row r="135" spans="1:31" x14ac:dyDescent="0.35">
      <c r="A135" s="2">
        <v>44228</v>
      </c>
      <c r="B135" s="1">
        <v>124.9</v>
      </c>
      <c r="C135" s="1">
        <v>132.30000000000001</v>
      </c>
      <c r="D135" s="1">
        <v>96.6</v>
      </c>
      <c r="E135" s="1">
        <v>126.4</v>
      </c>
      <c r="F135" s="1">
        <v>114.6</v>
      </c>
      <c r="G135" s="1">
        <v>122.2</v>
      </c>
      <c r="H135" s="1">
        <v>110</v>
      </c>
      <c r="I135" s="1">
        <v>93.2</v>
      </c>
      <c r="J135" s="1">
        <v>118.6</v>
      </c>
      <c r="K135" s="1">
        <v>133.5</v>
      </c>
      <c r="L135" s="1">
        <v>137.6</v>
      </c>
      <c r="M135" s="1">
        <v>123.4</v>
      </c>
      <c r="N135" s="1">
        <v>120.8</v>
      </c>
      <c r="P135" s="2">
        <v>44228</v>
      </c>
      <c r="Q135" s="1">
        <v>1.6</v>
      </c>
      <c r="R135" s="1">
        <v>0.7</v>
      </c>
      <c r="S135" s="1">
        <v>-2.6</v>
      </c>
      <c r="T135" s="1">
        <v>2.6</v>
      </c>
      <c r="U135" s="1">
        <v>-0.5</v>
      </c>
      <c r="V135" s="1">
        <v>1.3</v>
      </c>
      <c r="W135" s="1">
        <v>0.4</v>
      </c>
      <c r="X135" s="1">
        <v>-2.2000000000000002</v>
      </c>
      <c r="Y135" s="1">
        <v>1.7</v>
      </c>
      <c r="Z135" s="1">
        <v>1.8</v>
      </c>
      <c r="AA135" s="1">
        <v>2.1</v>
      </c>
      <c r="AB135" s="1">
        <v>1.3</v>
      </c>
      <c r="AC135" s="1">
        <v>1.5</v>
      </c>
      <c r="AD135" s="1">
        <v>1.3</v>
      </c>
      <c r="AE135" s="1">
        <v>133</v>
      </c>
    </row>
    <row r="136" spans="1:31" x14ac:dyDescent="0.35">
      <c r="A136" s="2">
        <v>44256</v>
      </c>
      <c r="B136" s="1">
        <v>124.9</v>
      </c>
      <c r="C136" s="1">
        <v>133.9</v>
      </c>
      <c r="D136" s="1">
        <v>110.7</v>
      </c>
      <c r="E136" s="1">
        <v>126.6</v>
      </c>
      <c r="F136" s="1">
        <v>116.5</v>
      </c>
      <c r="G136" s="1">
        <v>122.3</v>
      </c>
      <c r="H136" s="1">
        <v>111.7</v>
      </c>
      <c r="I136" s="1">
        <v>93.4</v>
      </c>
      <c r="J136" s="1">
        <v>118.5</v>
      </c>
      <c r="K136" s="1">
        <v>133.80000000000001</v>
      </c>
      <c r="L136" s="1">
        <v>137.80000000000001</v>
      </c>
      <c r="M136" s="1">
        <v>123.5</v>
      </c>
      <c r="N136" s="1">
        <v>122.1</v>
      </c>
      <c r="P136" s="2">
        <v>44256</v>
      </c>
      <c r="Q136" s="1">
        <v>1.3</v>
      </c>
      <c r="R136" s="1">
        <v>2.1</v>
      </c>
      <c r="S136" s="1">
        <v>-1.6</v>
      </c>
      <c r="T136" s="1">
        <v>2.8</v>
      </c>
      <c r="U136" s="1">
        <v>0.4</v>
      </c>
      <c r="V136" s="1">
        <v>1.2</v>
      </c>
      <c r="W136" s="1">
        <v>3.6</v>
      </c>
      <c r="X136" s="1">
        <v>-1.3</v>
      </c>
      <c r="Y136" s="1">
        <v>2.2999999999999998</v>
      </c>
      <c r="Z136" s="1">
        <v>2</v>
      </c>
      <c r="AA136" s="1">
        <v>2.8</v>
      </c>
      <c r="AB136" s="1">
        <v>1.3</v>
      </c>
      <c r="AC136" s="1">
        <v>1.6</v>
      </c>
      <c r="AD136" s="1">
        <v>2</v>
      </c>
      <c r="AE136" s="1">
        <v>134</v>
      </c>
    </row>
    <row r="137" spans="1:31" x14ac:dyDescent="0.35">
      <c r="A137" s="2">
        <v>44287</v>
      </c>
      <c r="B137" s="1">
        <v>124.3</v>
      </c>
      <c r="C137" s="1">
        <v>133.9</v>
      </c>
      <c r="D137" s="1">
        <v>113.1</v>
      </c>
      <c r="E137" s="1">
        <v>126.8</v>
      </c>
      <c r="F137" s="1">
        <v>117.1</v>
      </c>
      <c r="G137" s="1">
        <v>122.7</v>
      </c>
      <c r="H137" s="1">
        <v>111.8</v>
      </c>
      <c r="I137" s="1">
        <v>93.8</v>
      </c>
      <c r="J137" s="1">
        <v>116.4</v>
      </c>
      <c r="K137" s="1">
        <v>133.80000000000001</v>
      </c>
      <c r="L137" s="1">
        <v>137.9</v>
      </c>
      <c r="M137" s="1">
        <v>123.9</v>
      </c>
      <c r="N137" s="1">
        <v>122</v>
      </c>
      <c r="P137" s="2">
        <v>44287</v>
      </c>
      <c r="Q137" s="1">
        <v>0.2</v>
      </c>
      <c r="R137" s="1">
        <v>1.4</v>
      </c>
      <c r="S137" s="1">
        <v>0</v>
      </c>
      <c r="T137" s="1">
        <v>3</v>
      </c>
      <c r="U137" s="1">
        <v>1.4</v>
      </c>
      <c r="V137" s="1">
        <v>1.4</v>
      </c>
      <c r="W137" s="1">
        <v>3.4</v>
      </c>
      <c r="X137" s="1">
        <v>-0.6</v>
      </c>
      <c r="Y137" s="1">
        <v>1.4</v>
      </c>
      <c r="Z137" s="1">
        <v>1.9</v>
      </c>
      <c r="AA137" s="1">
        <v>2.9</v>
      </c>
      <c r="AB137" s="1">
        <v>1.6</v>
      </c>
      <c r="AC137" s="1">
        <v>1.5</v>
      </c>
      <c r="AD137" s="1">
        <v>1.9</v>
      </c>
      <c r="AE137" s="1">
        <v>135</v>
      </c>
    </row>
    <row r="138" spans="1:31" x14ac:dyDescent="0.35">
      <c r="A138" s="2">
        <v>44317</v>
      </c>
      <c r="B138" s="1">
        <v>124.9</v>
      </c>
      <c r="C138" s="1">
        <v>134.69999999999999</v>
      </c>
      <c r="D138" s="1">
        <v>112.7</v>
      </c>
      <c r="E138" s="1">
        <v>127.1</v>
      </c>
      <c r="F138" s="1">
        <v>117.4</v>
      </c>
      <c r="G138" s="1">
        <v>122.7</v>
      </c>
      <c r="H138" s="1">
        <v>112.4</v>
      </c>
      <c r="I138" s="1">
        <v>94</v>
      </c>
      <c r="J138" s="1">
        <v>116.7</v>
      </c>
      <c r="K138" s="1">
        <v>133.9</v>
      </c>
      <c r="L138" s="1">
        <v>138</v>
      </c>
      <c r="M138" s="1">
        <v>123.9</v>
      </c>
      <c r="N138" s="1">
        <v>122.3</v>
      </c>
      <c r="P138" s="2">
        <v>44317</v>
      </c>
      <c r="Q138" s="1">
        <v>1.7</v>
      </c>
      <c r="R138" s="1">
        <v>2.7</v>
      </c>
      <c r="S138" s="1">
        <v>2.2999999999999998</v>
      </c>
      <c r="T138" s="1">
        <v>3</v>
      </c>
      <c r="U138" s="1">
        <v>2.9</v>
      </c>
      <c r="V138" s="1">
        <v>1.6</v>
      </c>
      <c r="W138" s="1">
        <v>5.4</v>
      </c>
      <c r="X138" s="1">
        <v>0.1</v>
      </c>
      <c r="Y138" s="1">
        <v>2.1</v>
      </c>
      <c r="Z138" s="1">
        <v>2.1</v>
      </c>
      <c r="AA138" s="1">
        <v>3.8</v>
      </c>
      <c r="AB138" s="1">
        <v>1.6</v>
      </c>
      <c r="AC138" s="1">
        <v>1.9</v>
      </c>
      <c r="AD138" s="1">
        <v>2.9</v>
      </c>
      <c r="AE138" s="1">
        <v>136</v>
      </c>
    </row>
    <row r="139" spans="1:31" x14ac:dyDescent="0.35">
      <c r="A139" s="2">
        <v>44348</v>
      </c>
      <c r="B139" s="1">
        <v>124.4</v>
      </c>
      <c r="C139" s="1">
        <v>135.19999999999999</v>
      </c>
      <c r="D139" s="1">
        <v>111.7</v>
      </c>
      <c r="E139" s="1">
        <v>127.5</v>
      </c>
      <c r="F139" s="1">
        <v>118</v>
      </c>
      <c r="G139" s="1">
        <v>122.7</v>
      </c>
      <c r="H139" s="1">
        <v>113.6</v>
      </c>
      <c r="I139" s="1">
        <v>93.9</v>
      </c>
      <c r="J139" s="1">
        <v>119.1</v>
      </c>
      <c r="K139" s="1">
        <v>133.9</v>
      </c>
      <c r="L139" s="1">
        <v>139.4</v>
      </c>
      <c r="M139" s="1">
        <v>123.8</v>
      </c>
      <c r="N139" s="1">
        <v>122.9</v>
      </c>
      <c r="P139" s="2">
        <v>44348</v>
      </c>
      <c r="Q139" s="1">
        <v>0</v>
      </c>
      <c r="R139" s="1">
        <v>3</v>
      </c>
      <c r="S139" s="1">
        <v>4.2</v>
      </c>
      <c r="T139" s="1">
        <v>3</v>
      </c>
      <c r="U139" s="1">
        <v>3.1</v>
      </c>
      <c r="V139" s="1">
        <v>1.5</v>
      </c>
      <c r="W139" s="1">
        <v>6.4</v>
      </c>
      <c r="X139" s="1">
        <v>0.1</v>
      </c>
      <c r="Y139" s="1">
        <v>2.1</v>
      </c>
      <c r="Z139" s="1">
        <v>2.1</v>
      </c>
      <c r="AA139" s="1">
        <v>3.3</v>
      </c>
      <c r="AB139" s="1">
        <v>1.6</v>
      </c>
      <c r="AC139" s="1">
        <v>1.1000000000000001</v>
      </c>
      <c r="AD139" s="1">
        <v>2.8</v>
      </c>
      <c r="AE139" s="1">
        <v>137</v>
      </c>
    </row>
    <row r="140" spans="1:31" x14ac:dyDescent="0.35">
      <c r="A140" s="2">
        <v>44378</v>
      </c>
      <c r="B140" s="1">
        <v>124.5</v>
      </c>
      <c r="C140" s="1">
        <v>135.69999999999999</v>
      </c>
      <c r="D140" s="1">
        <v>100.9</v>
      </c>
      <c r="E140" s="1">
        <v>128</v>
      </c>
      <c r="F140" s="1">
        <v>117.5</v>
      </c>
      <c r="G140" s="1">
        <v>122.8</v>
      </c>
      <c r="H140" s="1">
        <v>115.7</v>
      </c>
      <c r="I140" s="1">
        <v>94</v>
      </c>
      <c r="J140" s="1">
        <v>121.2</v>
      </c>
      <c r="K140" s="1">
        <v>134</v>
      </c>
      <c r="L140" s="1">
        <v>141.30000000000001</v>
      </c>
      <c r="M140" s="1">
        <v>124.1</v>
      </c>
      <c r="N140" s="1">
        <v>123.3</v>
      </c>
      <c r="P140" s="2">
        <v>44378</v>
      </c>
      <c r="Q140" s="1">
        <v>0</v>
      </c>
      <c r="R140" s="1">
        <v>3.9</v>
      </c>
      <c r="S140" s="1">
        <v>2.4</v>
      </c>
      <c r="T140" s="1">
        <v>3.2</v>
      </c>
      <c r="U140" s="1">
        <v>2.2000000000000002</v>
      </c>
      <c r="V140" s="1">
        <v>1.3</v>
      </c>
      <c r="W140" s="1">
        <v>8.1</v>
      </c>
      <c r="X140" s="1">
        <v>-0.9</v>
      </c>
      <c r="Y140" s="1">
        <v>2</v>
      </c>
      <c r="Z140" s="1">
        <v>2.1</v>
      </c>
      <c r="AA140" s="1">
        <v>3.4</v>
      </c>
      <c r="AB140" s="1">
        <v>1.2</v>
      </c>
      <c r="AC140" s="1">
        <v>1.4</v>
      </c>
      <c r="AD140" s="1">
        <v>2.9</v>
      </c>
      <c r="AE140" s="1">
        <v>138</v>
      </c>
    </row>
    <row r="141" spans="1:31" x14ac:dyDescent="0.35">
      <c r="A141" s="2">
        <v>44409</v>
      </c>
      <c r="B141" s="1">
        <v>124.8</v>
      </c>
      <c r="C141" s="1">
        <v>135.6</v>
      </c>
      <c r="D141" s="1">
        <v>96.3</v>
      </c>
      <c r="E141" s="1">
        <v>128.6</v>
      </c>
      <c r="F141" s="1">
        <v>117.5</v>
      </c>
      <c r="G141" s="1">
        <v>122.9</v>
      </c>
      <c r="H141" s="1">
        <v>117.2</v>
      </c>
      <c r="I141" s="1">
        <v>93.9</v>
      </c>
      <c r="J141" s="1">
        <v>120.5</v>
      </c>
      <c r="K141" s="1">
        <v>133.9</v>
      </c>
      <c r="L141" s="1">
        <v>142</v>
      </c>
      <c r="M141" s="1">
        <v>124</v>
      </c>
      <c r="N141" s="1">
        <v>123.4</v>
      </c>
      <c r="P141" s="2">
        <v>44409</v>
      </c>
      <c r="Q141" s="1">
        <v>0.6</v>
      </c>
      <c r="R141" s="1">
        <v>3.4</v>
      </c>
      <c r="S141" s="1">
        <v>2.9</v>
      </c>
      <c r="T141" s="1">
        <v>3.5</v>
      </c>
      <c r="U141" s="1">
        <v>2.2000000000000002</v>
      </c>
      <c r="V141" s="1">
        <v>1.2</v>
      </c>
      <c r="W141" s="1">
        <v>9.1999999999999993</v>
      </c>
      <c r="X141" s="1">
        <v>-1.1000000000000001</v>
      </c>
      <c r="Y141" s="1">
        <v>2</v>
      </c>
      <c r="Z141" s="1">
        <v>2.1</v>
      </c>
      <c r="AA141" s="1">
        <v>3.7</v>
      </c>
      <c r="AB141" s="1">
        <v>1.2</v>
      </c>
      <c r="AC141" s="1">
        <v>1.3</v>
      </c>
      <c r="AD141" s="1">
        <v>3.2</v>
      </c>
      <c r="AE141" s="1">
        <v>139</v>
      </c>
    </row>
    <row r="142" spans="1:31" x14ac:dyDescent="0.35">
      <c r="A142" s="2">
        <v>44440</v>
      </c>
      <c r="B142" s="1">
        <v>124.9</v>
      </c>
      <c r="C142" s="1">
        <v>135.69999999999999</v>
      </c>
      <c r="D142" s="1">
        <v>113.1</v>
      </c>
      <c r="E142" s="1">
        <v>129.1</v>
      </c>
      <c r="F142" s="1">
        <v>118.2</v>
      </c>
      <c r="G142" s="1">
        <v>123.7</v>
      </c>
      <c r="H142" s="1">
        <v>116.4</v>
      </c>
      <c r="I142" s="1">
        <v>93.7</v>
      </c>
      <c r="J142" s="1">
        <v>118.8</v>
      </c>
      <c r="K142" s="1">
        <v>134.69999999999999</v>
      </c>
      <c r="L142" s="1">
        <v>140.30000000000001</v>
      </c>
      <c r="M142" s="1">
        <v>124.3</v>
      </c>
      <c r="N142" s="1">
        <v>124</v>
      </c>
      <c r="P142" s="2">
        <v>44440</v>
      </c>
      <c r="Q142" s="1">
        <v>0.6</v>
      </c>
      <c r="R142" s="1">
        <v>3.4</v>
      </c>
      <c r="S142" s="1">
        <v>0.1</v>
      </c>
      <c r="T142" s="1">
        <v>3.9</v>
      </c>
      <c r="U142" s="1">
        <v>2.4</v>
      </c>
      <c r="V142" s="1">
        <v>2.2999999999999998</v>
      </c>
      <c r="W142" s="1">
        <v>9.1999999999999993</v>
      </c>
      <c r="X142" s="1">
        <v>-1</v>
      </c>
      <c r="Y142" s="1">
        <v>2.7</v>
      </c>
      <c r="Z142" s="1">
        <v>2.1</v>
      </c>
      <c r="AA142" s="1">
        <v>3.3</v>
      </c>
      <c r="AB142" s="1">
        <v>1.2</v>
      </c>
      <c r="AC142" s="1">
        <v>1</v>
      </c>
      <c r="AD142" s="1">
        <v>3.2</v>
      </c>
      <c r="AE142" s="1">
        <v>140</v>
      </c>
    </row>
    <row r="143" spans="1:31" x14ac:dyDescent="0.35">
      <c r="A143" s="2">
        <v>44470</v>
      </c>
      <c r="B143" s="1">
        <v>125.8</v>
      </c>
      <c r="C143" s="1">
        <v>135.30000000000001</v>
      </c>
      <c r="D143" s="1">
        <v>115</v>
      </c>
      <c r="E143" s="1">
        <v>130.19999999999999</v>
      </c>
      <c r="F143" s="1">
        <v>117.9</v>
      </c>
      <c r="G143" s="1">
        <v>124</v>
      </c>
      <c r="H143" s="1">
        <v>118.4</v>
      </c>
      <c r="I143" s="1">
        <v>94.4</v>
      </c>
      <c r="J143" s="1">
        <v>118.6</v>
      </c>
      <c r="K143" s="1">
        <v>135.4</v>
      </c>
      <c r="L143" s="1">
        <v>140.9</v>
      </c>
      <c r="M143" s="1">
        <v>124.4</v>
      </c>
      <c r="N143" s="1">
        <v>124.7</v>
      </c>
      <c r="P143" s="2">
        <v>44470</v>
      </c>
      <c r="Q143" s="1">
        <v>1</v>
      </c>
      <c r="R143" s="1">
        <v>1.7</v>
      </c>
      <c r="S143" s="1">
        <v>-1</v>
      </c>
      <c r="T143" s="1">
        <v>4.7</v>
      </c>
      <c r="U143" s="1">
        <v>1.9</v>
      </c>
      <c r="V143" s="1">
        <v>2.1</v>
      </c>
      <c r="W143" s="1">
        <v>11.5</v>
      </c>
      <c r="X143" s="1">
        <v>-0.3</v>
      </c>
      <c r="Y143" s="1">
        <v>2.9</v>
      </c>
      <c r="Z143" s="1">
        <v>1.7</v>
      </c>
      <c r="AA143" s="1">
        <v>4.0999999999999996</v>
      </c>
      <c r="AB143" s="1">
        <v>1.1000000000000001</v>
      </c>
      <c r="AC143" s="1">
        <v>1.1000000000000001</v>
      </c>
      <c r="AD143" s="1">
        <v>3.7</v>
      </c>
      <c r="AE143" s="1">
        <v>141</v>
      </c>
    </row>
    <row r="144" spans="1:31" x14ac:dyDescent="0.35">
      <c r="A144" s="2">
        <v>44501</v>
      </c>
      <c r="B144" s="1">
        <v>126.2</v>
      </c>
      <c r="C144" s="1">
        <v>135.80000000000001</v>
      </c>
      <c r="D144" s="1">
        <v>115.9</v>
      </c>
      <c r="E144" s="1">
        <v>131</v>
      </c>
      <c r="F144" s="1">
        <v>118.4</v>
      </c>
      <c r="G144" s="1">
        <v>124.1</v>
      </c>
      <c r="H144" s="1">
        <v>119.2</v>
      </c>
      <c r="I144" s="1">
        <v>94.3</v>
      </c>
      <c r="J144" s="1">
        <v>121.5</v>
      </c>
      <c r="K144" s="1">
        <v>135.5</v>
      </c>
      <c r="L144" s="1">
        <v>141.6</v>
      </c>
      <c r="M144" s="1">
        <v>124.5</v>
      </c>
      <c r="N144" s="1">
        <v>125.6</v>
      </c>
      <c r="P144" s="2">
        <v>44501</v>
      </c>
      <c r="Q144" s="1">
        <v>1.7</v>
      </c>
      <c r="R144" s="1">
        <v>2.2000000000000002</v>
      </c>
      <c r="S144" s="1">
        <v>-0.3</v>
      </c>
      <c r="T144" s="1">
        <v>5.3</v>
      </c>
      <c r="U144" s="1">
        <v>2.6</v>
      </c>
      <c r="V144" s="1">
        <v>2</v>
      </c>
      <c r="W144" s="1">
        <v>12</v>
      </c>
      <c r="X144" s="1">
        <v>0.3</v>
      </c>
      <c r="Y144" s="1">
        <v>4.0999999999999996</v>
      </c>
      <c r="Z144" s="1">
        <v>1.6</v>
      </c>
      <c r="AA144" s="1">
        <v>4.3</v>
      </c>
      <c r="AB144" s="1">
        <v>1.1000000000000001</v>
      </c>
      <c r="AC144" s="1">
        <v>1.8</v>
      </c>
      <c r="AD144" s="1">
        <v>4.3</v>
      </c>
      <c r="AE144" s="1">
        <v>142</v>
      </c>
    </row>
    <row r="145" spans="1:31" x14ac:dyDescent="0.35">
      <c r="A145" s="2">
        <v>44531</v>
      </c>
      <c r="B145" s="1">
        <v>126.9</v>
      </c>
      <c r="C145" s="1">
        <v>134.9</v>
      </c>
      <c r="D145" s="1">
        <v>115.2</v>
      </c>
      <c r="E145" s="1">
        <v>131.4</v>
      </c>
      <c r="F145" s="1">
        <v>117.5</v>
      </c>
      <c r="G145" s="1">
        <v>124.3</v>
      </c>
      <c r="H145" s="1">
        <v>120.4</v>
      </c>
      <c r="I145" s="1">
        <v>94.3</v>
      </c>
      <c r="J145" s="1">
        <v>124.4</v>
      </c>
      <c r="K145" s="1">
        <v>135.80000000000001</v>
      </c>
      <c r="L145" s="1">
        <v>143.4</v>
      </c>
      <c r="M145" s="1">
        <v>124.4</v>
      </c>
      <c r="N145" s="1">
        <v>126.3</v>
      </c>
      <c r="P145" s="2">
        <v>44531</v>
      </c>
      <c r="Q145" s="1">
        <v>1.7</v>
      </c>
      <c r="R145" s="1">
        <v>3.3</v>
      </c>
      <c r="S145" s="1">
        <v>0.1</v>
      </c>
      <c r="T145" s="1">
        <v>5.4</v>
      </c>
      <c r="U145" s="1">
        <v>2</v>
      </c>
      <c r="V145" s="1">
        <v>2.5</v>
      </c>
      <c r="W145" s="1">
        <v>11.9</v>
      </c>
      <c r="X145" s="1">
        <v>0</v>
      </c>
      <c r="Y145" s="1">
        <v>4.3</v>
      </c>
      <c r="Z145" s="1">
        <v>1.7</v>
      </c>
      <c r="AA145" s="1">
        <v>4.2</v>
      </c>
      <c r="AB145" s="1">
        <v>1.1000000000000001</v>
      </c>
      <c r="AC145" s="1">
        <v>1.5</v>
      </c>
      <c r="AD145" s="1">
        <v>4.3</v>
      </c>
      <c r="AE145" s="1">
        <v>143</v>
      </c>
    </row>
    <row r="146" spans="1:31" x14ac:dyDescent="0.35">
      <c r="A146" s="44" t="s">
        <v>127</v>
      </c>
      <c r="B146" s="1">
        <v>124.8</v>
      </c>
      <c r="C146" s="1">
        <v>134.69999999999999</v>
      </c>
      <c r="D146" s="1">
        <v>108.8</v>
      </c>
      <c r="E146" s="1">
        <v>128.19999999999999</v>
      </c>
      <c r="F146" s="1">
        <v>117.1</v>
      </c>
      <c r="G146" s="1">
        <v>123</v>
      </c>
      <c r="H146" s="1">
        <v>114.6</v>
      </c>
      <c r="I146" s="1">
        <v>93.8</v>
      </c>
      <c r="J146" s="1">
        <v>119.3</v>
      </c>
      <c r="K146" s="1">
        <v>134.30000000000001</v>
      </c>
      <c r="L146" s="1">
        <v>139.69999999999999</v>
      </c>
      <c r="M146" s="1">
        <v>124</v>
      </c>
      <c r="N146" s="1">
        <v>123.1</v>
      </c>
      <c r="P146" s="35">
        <v>44561</v>
      </c>
      <c r="Q146" s="1">
        <v>0.8</v>
      </c>
      <c r="R146" s="1">
        <v>2.4</v>
      </c>
      <c r="S146" s="1">
        <v>0.6</v>
      </c>
      <c r="T146" s="1">
        <v>3.6</v>
      </c>
      <c r="U146" s="1">
        <v>1.7</v>
      </c>
      <c r="V146" s="1">
        <v>1.7</v>
      </c>
      <c r="W146" s="1">
        <v>6.6</v>
      </c>
      <c r="X146" s="1">
        <v>-0.7</v>
      </c>
      <c r="Y146" s="1">
        <v>2.5</v>
      </c>
      <c r="Z146" s="1">
        <v>1.9</v>
      </c>
      <c r="AA146" s="1">
        <v>3.3</v>
      </c>
      <c r="AB146" s="1">
        <v>1.2</v>
      </c>
      <c r="AC146" s="1">
        <v>1.4</v>
      </c>
      <c r="AD146" s="1">
        <v>2.8</v>
      </c>
      <c r="AE146" s="1">
        <v>144</v>
      </c>
    </row>
    <row r="147" spans="1:31" x14ac:dyDescent="0.35">
      <c r="A147" s="2">
        <v>44562</v>
      </c>
      <c r="B147" s="1">
        <v>126.8</v>
      </c>
      <c r="C147" s="1">
        <v>135.6</v>
      </c>
      <c r="D147" s="1">
        <v>103.7</v>
      </c>
      <c r="E147" s="1">
        <v>133</v>
      </c>
      <c r="F147" s="1">
        <v>118.2</v>
      </c>
      <c r="G147" s="1">
        <v>124.6</v>
      </c>
      <c r="H147" s="1">
        <v>120.8</v>
      </c>
      <c r="I147" s="1">
        <v>94.6</v>
      </c>
      <c r="J147" s="1">
        <v>121.7</v>
      </c>
      <c r="K147" s="1">
        <v>136</v>
      </c>
      <c r="L147" s="1">
        <v>145.30000000000001</v>
      </c>
      <c r="M147" s="1">
        <v>125.2</v>
      </c>
      <c r="N147" s="1">
        <v>126.1</v>
      </c>
      <c r="P147" s="2">
        <v>44562</v>
      </c>
      <c r="Q147" s="1">
        <v>5</v>
      </c>
      <c r="R147" s="1">
        <v>2.1</v>
      </c>
      <c r="S147" s="1">
        <v>-0.9</v>
      </c>
      <c r="T147" s="1">
        <v>5.8</v>
      </c>
      <c r="U147" s="1">
        <v>2.7</v>
      </c>
      <c r="V147" s="1">
        <v>2.5</v>
      </c>
      <c r="W147" s="1">
        <v>11.2</v>
      </c>
      <c r="X147" s="1">
        <v>2.4</v>
      </c>
      <c r="Y147" s="1">
        <v>3.9</v>
      </c>
      <c r="Z147" s="1">
        <v>1.9</v>
      </c>
      <c r="AA147" s="1">
        <v>6.4</v>
      </c>
      <c r="AB147" s="1">
        <v>1.5</v>
      </c>
      <c r="AC147" s="1">
        <v>1.7</v>
      </c>
      <c r="AD147" s="1">
        <v>4.9000000000000004</v>
      </c>
      <c r="AE147" s="1">
        <v>145</v>
      </c>
    </row>
    <row r="148" spans="1:31" x14ac:dyDescent="0.35">
      <c r="A148" s="2">
        <v>44593</v>
      </c>
      <c r="B148" s="1">
        <v>130.19999999999999</v>
      </c>
      <c r="C148" s="1">
        <v>135.6</v>
      </c>
      <c r="D148" s="1">
        <v>102.3</v>
      </c>
      <c r="E148" s="1">
        <v>136.19999999999999</v>
      </c>
      <c r="F148" s="1">
        <v>120.5</v>
      </c>
      <c r="G148" s="1">
        <v>125.4</v>
      </c>
      <c r="H148" s="1">
        <v>121.6</v>
      </c>
      <c r="I148" s="1">
        <v>94.6</v>
      </c>
      <c r="J148" s="1">
        <v>123.7</v>
      </c>
      <c r="K148" s="1">
        <v>136.1</v>
      </c>
      <c r="L148" s="1">
        <v>146.80000000000001</v>
      </c>
      <c r="M148" s="1">
        <v>125.5</v>
      </c>
      <c r="N148" s="1">
        <v>127.7</v>
      </c>
      <c r="P148" s="2">
        <v>44593</v>
      </c>
      <c r="Q148" s="1">
        <v>4.2</v>
      </c>
      <c r="R148" s="1">
        <v>2.5</v>
      </c>
      <c r="S148" s="1">
        <v>5.9</v>
      </c>
      <c r="T148" s="1">
        <v>7.8</v>
      </c>
      <c r="U148" s="1">
        <v>5.2</v>
      </c>
      <c r="V148" s="1">
        <v>2.6</v>
      </c>
      <c r="W148" s="1">
        <v>10.5</v>
      </c>
      <c r="X148" s="1">
        <v>2.4</v>
      </c>
      <c r="Y148" s="1">
        <v>4.4000000000000004</v>
      </c>
      <c r="Z148" s="1">
        <v>1.9</v>
      </c>
      <c r="AA148" s="1">
        <v>6.8</v>
      </c>
      <c r="AB148" s="1">
        <v>1.5</v>
      </c>
      <c r="AC148" s="1">
        <v>1.9</v>
      </c>
      <c r="AD148" s="1">
        <v>5.7</v>
      </c>
      <c r="AE148" s="1">
        <v>146</v>
      </c>
    </row>
    <row r="149" spans="1:31" x14ac:dyDescent="0.35">
      <c r="A149" s="2">
        <v>44621</v>
      </c>
      <c r="B149" s="1">
        <v>132.19999999999999</v>
      </c>
      <c r="C149" s="1">
        <v>136.9</v>
      </c>
      <c r="D149" s="1">
        <v>110.8</v>
      </c>
      <c r="E149" s="1">
        <v>138.30000000000001</v>
      </c>
      <c r="F149" s="1">
        <v>122.2</v>
      </c>
      <c r="G149" s="1">
        <v>126</v>
      </c>
      <c r="H149" s="1">
        <v>129.4</v>
      </c>
      <c r="I149" s="1">
        <v>94.5</v>
      </c>
      <c r="J149" s="1">
        <v>124.8</v>
      </c>
      <c r="K149" s="1">
        <v>136.30000000000001</v>
      </c>
      <c r="L149" s="1">
        <v>147</v>
      </c>
      <c r="M149" s="1">
        <v>126.1</v>
      </c>
      <c r="N149" s="1">
        <v>130.30000000000001</v>
      </c>
      <c r="P149" s="2">
        <v>44621</v>
      </c>
      <c r="Q149" s="1">
        <v>5.8</v>
      </c>
      <c r="R149" s="1">
        <v>2.2000000000000002</v>
      </c>
      <c r="S149" s="1">
        <v>0.1</v>
      </c>
      <c r="T149" s="1">
        <v>9.1999999999999993</v>
      </c>
      <c r="U149" s="1">
        <v>4.9000000000000004</v>
      </c>
      <c r="V149" s="1">
        <v>3</v>
      </c>
      <c r="W149" s="1">
        <v>15.9</v>
      </c>
      <c r="X149" s="1">
        <v>2</v>
      </c>
      <c r="Y149" s="1">
        <v>5.7</v>
      </c>
      <c r="Z149" s="1">
        <v>1.9</v>
      </c>
      <c r="AA149" s="1">
        <v>6.7</v>
      </c>
      <c r="AB149" s="1">
        <v>1.7</v>
      </c>
      <c r="AC149" s="1">
        <v>2.7</v>
      </c>
      <c r="AD149" s="1">
        <v>6.7</v>
      </c>
      <c r="AE149" s="1">
        <v>147</v>
      </c>
    </row>
    <row r="150" spans="1:31" x14ac:dyDescent="0.35">
      <c r="A150" s="2">
        <v>44652</v>
      </c>
      <c r="B150" s="1">
        <v>134.69999999999999</v>
      </c>
      <c r="C150" s="1">
        <v>138.30000000000001</v>
      </c>
      <c r="D150" s="1">
        <v>114.6</v>
      </c>
      <c r="E150" s="1">
        <v>138.69999999999999</v>
      </c>
      <c r="F150" s="1">
        <v>123.2</v>
      </c>
      <c r="G150" s="1">
        <v>124.9</v>
      </c>
      <c r="H150" s="1">
        <v>132</v>
      </c>
      <c r="I150" s="1">
        <v>94.4</v>
      </c>
      <c r="J150" s="1">
        <v>120</v>
      </c>
      <c r="K150" s="1">
        <v>136.69999999999999</v>
      </c>
      <c r="L150" s="1">
        <v>146.30000000000001</v>
      </c>
      <c r="M150" s="1">
        <v>126.1</v>
      </c>
      <c r="N150" s="1">
        <v>130.69999999999999</v>
      </c>
      <c r="P150" s="2">
        <v>44652</v>
      </c>
      <c r="Q150" s="1">
        <v>8.4</v>
      </c>
      <c r="R150" s="1">
        <v>3.3</v>
      </c>
      <c r="S150" s="1">
        <v>1.3</v>
      </c>
      <c r="T150" s="1">
        <v>9.4</v>
      </c>
      <c r="U150" s="1">
        <v>5.2</v>
      </c>
      <c r="V150" s="1">
        <v>1.8</v>
      </c>
      <c r="W150" s="1">
        <v>18.100000000000001</v>
      </c>
      <c r="X150" s="1">
        <v>1.2</v>
      </c>
      <c r="Y150" s="1">
        <v>3.4</v>
      </c>
      <c r="Z150" s="1">
        <v>2.2000000000000002</v>
      </c>
      <c r="AA150" s="1">
        <v>6.2</v>
      </c>
      <c r="AB150" s="1">
        <v>1</v>
      </c>
      <c r="AC150" s="1">
        <v>2.4</v>
      </c>
      <c r="AD150" s="1">
        <v>7.1</v>
      </c>
      <c r="AE150" s="1">
        <v>148</v>
      </c>
    </row>
    <row r="151" spans="1:31" x14ac:dyDescent="0.35">
      <c r="A151" s="2">
        <v>44682</v>
      </c>
      <c r="B151" s="1">
        <v>136.19999999999999</v>
      </c>
      <c r="C151" s="1">
        <v>139.5</v>
      </c>
      <c r="D151" s="1">
        <v>114</v>
      </c>
      <c r="E151" s="1">
        <v>139.19999999999999</v>
      </c>
      <c r="F151" s="1">
        <v>125.2</v>
      </c>
      <c r="G151" s="1">
        <v>125.7</v>
      </c>
      <c r="H151" s="1">
        <v>133.9</v>
      </c>
      <c r="I151" s="1">
        <v>93.6</v>
      </c>
      <c r="J151" s="1">
        <v>120.9</v>
      </c>
      <c r="K151" s="1">
        <v>136.69999999999999</v>
      </c>
      <c r="L151" s="1">
        <v>148.19999999999999</v>
      </c>
      <c r="M151" s="1">
        <v>126.5</v>
      </c>
      <c r="N151" s="1">
        <v>131.80000000000001</v>
      </c>
      <c r="P151" s="2">
        <v>44682</v>
      </c>
      <c r="Q151" s="1">
        <v>9</v>
      </c>
      <c r="R151" s="1">
        <v>3.6</v>
      </c>
      <c r="S151" s="1">
        <v>1.2</v>
      </c>
      <c r="T151" s="1">
        <v>9.5</v>
      </c>
      <c r="U151" s="1">
        <v>6.6</v>
      </c>
      <c r="V151" s="1">
        <v>2.4</v>
      </c>
      <c r="W151" s="1">
        <v>19.100000000000001</v>
      </c>
      <c r="X151" s="1">
        <v>0.3</v>
      </c>
      <c r="Y151" s="1">
        <v>4</v>
      </c>
      <c r="Z151" s="1">
        <v>2.1</v>
      </c>
      <c r="AA151" s="1">
        <v>7.4</v>
      </c>
      <c r="AB151" s="1">
        <v>1</v>
      </c>
      <c r="AC151" s="1">
        <v>3.1</v>
      </c>
      <c r="AD151" s="1">
        <v>7.8</v>
      </c>
      <c r="AE151" s="1">
        <v>149</v>
      </c>
    </row>
    <row r="152" spans="1:31" x14ac:dyDescent="0.35">
      <c r="A152" s="2">
        <v>44713</v>
      </c>
      <c r="B152" s="1">
        <v>138.5</v>
      </c>
      <c r="C152" s="1">
        <v>140.80000000000001</v>
      </c>
      <c r="D152" s="1">
        <v>112.5</v>
      </c>
      <c r="E152" s="1">
        <v>140.6</v>
      </c>
      <c r="F152" s="1">
        <v>126.1</v>
      </c>
      <c r="G152" s="1">
        <v>125.7</v>
      </c>
      <c r="H152" s="1">
        <v>138.5</v>
      </c>
      <c r="I152" s="1">
        <v>93.4</v>
      </c>
      <c r="J152" s="1">
        <v>123.3</v>
      </c>
      <c r="K152" s="1">
        <v>136.80000000000001</v>
      </c>
      <c r="L152" s="1">
        <v>151.4</v>
      </c>
      <c r="M152" s="1">
        <v>126.5</v>
      </c>
      <c r="N152" s="1">
        <v>133.6</v>
      </c>
      <c r="P152" s="2">
        <v>44713</v>
      </c>
      <c r="Q152" s="1">
        <v>11.3</v>
      </c>
      <c r="R152" s="1">
        <v>4.0999999999999996</v>
      </c>
      <c r="S152" s="1">
        <v>0.7</v>
      </c>
      <c r="T152" s="1">
        <v>10.3</v>
      </c>
      <c r="U152" s="1">
        <v>6.9</v>
      </c>
      <c r="V152" s="1">
        <v>2.4</v>
      </c>
      <c r="W152" s="1">
        <v>21.9</v>
      </c>
      <c r="X152" s="1">
        <v>0.1</v>
      </c>
      <c r="Y152" s="1">
        <v>3.3</v>
      </c>
      <c r="Z152" s="1">
        <v>2.2000000000000002</v>
      </c>
      <c r="AA152" s="1">
        <v>8.6999999999999993</v>
      </c>
      <c r="AB152" s="1">
        <v>1</v>
      </c>
      <c r="AC152" s="1">
        <v>3.2</v>
      </c>
      <c r="AD152" s="1">
        <v>8.6999999999999993</v>
      </c>
      <c r="AE152" s="1">
        <v>150</v>
      </c>
    </row>
    <row r="153" spans="1:31" x14ac:dyDescent="0.35">
      <c r="A153" s="2">
        <v>44743</v>
      </c>
      <c r="B153" s="1">
        <v>139.80000000000001</v>
      </c>
      <c r="C153" s="1">
        <v>141.1</v>
      </c>
      <c r="D153" s="1">
        <v>101</v>
      </c>
      <c r="E153" s="1">
        <v>144</v>
      </c>
      <c r="F153" s="1">
        <v>126.7</v>
      </c>
      <c r="G153" s="1">
        <v>126.1</v>
      </c>
      <c r="H153" s="1">
        <v>140.9</v>
      </c>
      <c r="I153" s="1">
        <v>92.9</v>
      </c>
      <c r="J153" s="1">
        <v>126.3</v>
      </c>
      <c r="K153" s="1">
        <v>137.19999999999999</v>
      </c>
      <c r="L153" s="1">
        <v>154.4</v>
      </c>
      <c r="M153" s="1">
        <v>126.7</v>
      </c>
      <c r="N153" s="1">
        <v>134.9</v>
      </c>
      <c r="P153" s="2">
        <v>44743</v>
      </c>
      <c r="Q153" s="1">
        <v>12.3</v>
      </c>
      <c r="R153" s="1">
        <v>4</v>
      </c>
      <c r="S153" s="1">
        <v>0.1</v>
      </c>
      <c r="T153" s="1">
        <v>12.5</v>
      </c>
      <c r="U153" s="1">
        <v>7.8</v>
      </c>
      <c r="V153" s="1">
        <v>2.7</v>
      </c>
      <c r="W153" s="1">
        <v>21.7</v>
      </c>
      <c r="X153" s="1">
        <v>0</v>
      </c>
      <c r="Y153" s="1">
        <v>4.7</v>
      </c>
      <c r="Z153" s="1">
        <v>2.4</v>
      </c>
      <c r="AA153" s="1">
        <v>9.3000000000000007</v>
      </c>
      <c r="AB153" s="1">
        <v>0.9</v>
      </c>
      <c r="AC153" s="1">
        <v>3.2</v>
      </c>
      <c r="AD153" s="1">
        <v>9.4</v>
      </c>
      <c r="AE153" s="1">
        <v>151</v>
      </c>
    </row>
    <row r="154" spans="1:31" x14ac:dyDescent="0.35">
      <c r="A154" s="2">
        <v>44774</v>
      </c>
      <c r="B154" s="1">
        <v>141.1</v>
      </c>
      <c r="C154" s="1">
        <v>141.1</v>
      </c>
      <c r="D154" s="1">
        <v>97.3</v>
      </c>
      <c r="E154" s="1">
        <v>146.5</v>
      </c>
      <c r="F154" s="1">
        <v>127.6</v>
      </c>
      <c r="G154" s="1">
        <v>126</v>
      </c>
      <c r="H154" s="1">
        <v>136.80000000000001</v>
      </c>
      <c r="I154" s="1">
        <v>92.5</v>
      </c>
      <c r="J154" s="1">
        <v>125.7</v>
      </c>
      <c r="K154" s="1">
        <v>137.19999999999999</v>
      </c>
      <c r="L154" s="1">
        <v>156</v>
      </c>
      <c r="M154" s="1">
        <v>126.9</v>
      </c>
      <c r="N154" s="1">
        <v>134.9</v>
      </c>
      <c r="P154" s="2">
        <v>44774</v>
      </c>
      <c r="Q154" s="1">
        <v>13.1</v>
      </c>
      <c r="R154" s="1">
        <v>4.0999999999999996</v>
      </c>
      <c r="S154" s="1">
        <v>1</v>
      </c>
      <c r="T154" s="1">
        <v>13.9</v>
      </c>
      <c r="U154" s="1">
        <v>8.6</v>
      </c>
      <c r="V154" s="1">
        <v>2.5</v>
      </c>
      <c r="W154" s="1">
        <v>16.8</v>
      </c>
      <c r="X154" s="1">
        <v>-0.1</v>
      </c>
      <c r="Y154" s="1">
        <v>4.8</v>
      </c>
      <c r="Z154" s="1">
        <v>2.5</v>
      </c>
      <c r="AA154" s="1">
        <v>9.9</v>
      </c>
      <c r="AB154" s="1">
        <v>1</v>
      </c>
      <c r="AC154" s="1">
        <v>3.8</v>
      </c>
      <c r="AD154" s="1">
        <v>9.3000000000000007</v>
      </c>
      <c r="AE154" s="1">
        <v>152</v>
      </c>
    </row>
    <row r="155" spans="1:31" x14ac:dyDescent="0.35">
      <c r="A155" s="2">
        <v>44805</v>
      </c>
      <c r="B155" s="1">
        <v>142.19999999999999</v>
      </c>
      <c r="C155" s="1">
        <v>140.80000000000001</v>
      </c>
      <c r="D155" s="1">
        <v>112.3</v>
      </c>
      <c r="E155" s="1">
        <v>154.80000000000001</v>
      </c>
      <c r="F155" s="1">
        <v>128.5</v>
      </c>
      <c r="G155" s="1">
        <v>126.6</v>
      </c>
      <c r="H155" s="1">
        <v>136.80000000000001</v>
      </c>
      <c r="I155" s="1">
        <v>92.3</v>
      </c>
      <c r="J155" s="1">
        <v>123.1</v>
      </c>
      <c r="K155" s="1">
        <v>139.80000000000001</v>
      </c>
      <c r="L155" s="1">
        <v>155.19999999999999</v>
      </c>
      <c r="M155" s="1">
        <v>129.1</v>
      </c>
      <c r="N155" s="1">
        <v>137.19999999999999</v>
      </c>
      <c r="P155" s="2">
        <v>44805</v>
      </c>
      <c r="Q155" s="1">
        <v>13.9</v>
      </c>
      <c r="R155" s="1">
        <v>3.8</v>
      </c>
      <c r="S155" s="1">
        <v>-0.7</v>
      </c>
      <c r="T155" s="1">
        <v>19.899999999999999</v>
      </c>
      <c r="U155" s="1">
        <v>8.6</v>
      </c>
      <c r="V155" s="1">
        <v>2.2999999999999998</v>
      </c>
      <c r="W155" s="1">
        <v>17.600000000000001</v>
      </c>
      <c r="X155" s="1">
        <v>0</v>
      </c>
      <c r="Y155" s="1">
        <v>4</v>
      </c>
      <c r="Z155" s="1">
        <v>3.8</v>
      </c>
      <c r="AA155" s="1">
        <v>10.6</v>
      </c>
      <c r="AB155" s="1">
        <v>3.1</v>
      </c>
      <c r="AC155" s="1">
        <v>4.7</v>
      </c>
      <c r="AD155" s="1">
        <v>10.6</v>
      </c>
      <c r="AE155" s="1">
        <v>153</v>
      </c>
    </row>
    <row r="156" spans="1:31" x14ac:dyDescent="0.35">
      <c r="A156" s="2">
        <v>44835</v>
      </c>
      <c r="B156" s="54">
        <v>143.9</v>
      </c>
      <c r="C156" s="54">
        <v>140.80000000000001</v>
      </c>
      <c r="D156" s="54">
        <v>119.5</v>
      </c>
      <c r="E156" s="54">
        <v>155.19999999999999</v>
      </c>
      <c r="F156" s="54">
        <v>131.80000000000001</v>
      </c>
      <c r="G156" s="54">
        <v>128.5</v>
      </c>
      <c r="H156" s="54">
        <v>138</v>
      </c>
      <c r="I156" s="54">
        <v>92.5</v>
      </c>
      <c r="J156" s="54">
        <v>122.4</v>
      </c>
      <c r="K156" s="54">
        <v>140.6</v>
      </c>
      <c r="L156" s="54">
        <v>156.4</v>
      </c>
      <c r="M156" s="1">
        <v>130.1</v>
      </c>
      <c r="N156" s="54">
        <v>138.5</v>
      </c>
      <c r="P156" s="2">
        <v>44835</v>
      </c>
      <c r="Q156" s="1">
        <v>14.4</v>
      </c>
      <c r="R156" s="1">
        <v>4.0999999999999996</v>
      </c>
      <c r="S156" s="1">
        <v>3.9</v>
      </c>
      <c r="T156" s="1">
        <v>19.2</v>
      </c>
      <c r="U156" s="1">
        <v>11.8</v>
      </c>
      <c r="V156" s="1">
        <v>3.6</v>
      </c>
      <c r="W156" s="1">
        <v>16.600000000000001</v>
      </c>
      <c r="X156" s="1">
        <v>-0.7</v>
      </c>
      <c r="Y156" s="1">
        <v>3.7</v>
      </c>
      <c r="Z156" s="1">
        <v>3.8</v>
      </c>
      <c r="AA156" s="1">
        <v>11.1</v>
      </c>
      <c r="AB156" s="1">
        <v>3.9</v>
      </c>
      <c r="AC156" s="1">
        <v>5.2</v>
      </c>
      <c r="AD156" s="1">
        <v>11.1</v>
      </c>
      <c r="AE156" s="1">
        <v>154</v>
      </c>
    </row>
    <row r="157" spans="1:31" x14ac:dyDescent="0.35">
      <c r="A157" s="2">
        <v>44866</v>
      </c>
      <c r="B157" s="54">
        <v>145.30000000000001</v>
      </c>
      <c r="C157" s="54">
        <v>141.19999999999999</v>
      </c>
      <c r="D157" s="54">
        <v>121.1</v>
      </c>
      <c r="E157" s="54">
        <v>154.9</v>
      </c>
      <c r="F157" s="54">
        <v>131.80000000000001</v>
      </c>
      <c r="G157" s="54">
        <v>128.6</v>
      </c>
      <c r="H157" s="54">
        <v>136.4</v>
      </c>
      <c r="I157" s="54">
        <v>92</v>
      </c>
      <c r="J157" s="54">
        <v>125</v>
      </c>
      <c r="K157" s="54">
        <v>140.9</v>
      </c>
      <c r="L157" s="54">
        <v>157.6</v>
      </c>
      <c r="M157" s="1">
        <v>130.5</v>
      </c>
      <c r="N157" s="54">
        <v>138.80000000000001</v>
      </c>
      <c r="P157" s="2">
        <v>44866</v>
      </c>
      <c r="Q157" s="1">
        <v>15.1</v>
      </c>
      <c r="R157" s="1">
        <v>4</v>
      </c>
      <c r="S157" s="1">
        <v>4.5</v>
      </c>
      <c r="T157" s="1">
        <v>18.2</v>
      </c>
      <c r="U157" s="1">
        <v>11.3</v>
      </c>
      <c r="V157" s="1">
        <v>3.6</v>
      </c>
      <c r="W157" s="1">
        <v>14.5</v>
      </c>
      <c r="X157" s="1">
        <v>-1.5</v>
      </c>
      <c r="Y157" s="1">
        <v>3.3</v>
      </c>
      <c r="Z157" s="1">
        <v>4</v>
      </c>
      <c r="AA157" s="1">
        <v>11.4</v>
      </c>
      <c r="AB157" s="1">
        <v>3.9</v>
      </c>
      <c r="AC157" s="1">
        <v>5.5</v>
      </c>
      <c r="AD157" s="1">
        <v>10.5</v>
      </c>
      <c r="AE157" s="1">
        <v>155</v>
      </c>
    </row>
    <row r="158" spans="1:31" x14ac:dyDescent="0.35">
      <c r="A158" s="2">
        <v>44896</v>
      </c>
      <c r="B158" s="1">
        <v>147.30000000000001</v>
      </c>
      <c r="C158" s="1">
        <v>141.4</v>
      </c>
      <c r="D158" s="1">
        <v>121.2</v>
      </c>
      <c r="E158" s="1">
        <v>151.9</v>
      </c>
      <c r="F158" s="1">
        <v>131.19999999999999</v>
      </c>
      <c r="G158" s="1">
        <v>128.69999999999999</v>
      </c>
      <c r="H158" s="1">
        <v>133.4</v>
      </c>
      <c r="I158" s="1">
        <v>91.4</v>
      </c>
      <c r="J158" s="1">
        <v>129.1</v>
      </c>
      <c r="K158" s="1">
        <v>140.9</v>
      </c>
      <c r="L158" s="1">
        <v>161.69999999999999</v>
      </c>
      <c r="M158" s="1">
        <v>130.9</v>
      </c>
      <c r="N158" s="1">
        <v>139.1</v>
      </c>
      <c r="P158" s="2">
        <v>44896</v>
      </c>
      <c r="Q158" s="1">
        <v>16.100000000000001</v>
      </c>
      <c r="R158" s="1">
        <v>4.8</v>
      </c>
      <c r="S158" s="1">
        <v>5.2</v>
      </c>
      <c r="T158" s="1">
        <v>15.6</v>
      </c>
      <c r="U158" s="1">
        <v>11.7</v>
      </c>
      <c r="V158" s="1">
        <v>3.5</v>
      </c>
      <c r="W158" s="1">
        <v>10.9</v>
      </c>
      <c r="X158" s="1">
        <v>-0.6</v>
      </c>
      <c r="Y158" s="1">
        <v>3.8</v>
      </c>
      <c r="Z158" s="1">
        <v>3.8</v>
      </c>
      <c r="AA158" s="1">
        <v>12.8</v>
      </c>
      <c r="AB158" s="1">
        <v>4</v>
      </c>
      <c r="AC158" s="1">
        <v>6.4</v>
      </c>
      <c r="AD158" s="1">
        <v>10.1</v>
      </c>
      <c r="AE158" s="1">
        <v>156</v>
      </c>
    </row>
    <row r="159" spans="1:31" x14ac:dyDescent="0.35">
      <c r="A159" s="44" t="s">
        <v>130</v>
      </c>
      <c r="B159" s="54">
        <v>138.19999999999999</v>
      </c>
      <c r="C159" s="54">
        <v>139.4</v>
      </c>
      <c r="D159" s="54">
        <v>110.9</v>
      </c>
      <c r="E159" s="54">
        <v>144.4</v>
      </c>
      <c r="F159" s="54">
        <v>126.1</v>
      </c>
      <c r="G159" s="54">
        <v>126.4</v>
      </c>
      <c r="H159" s="54">
        <v>133.19999999999999</v>
      </c>
      <c r="I159" s="54">
        <v>93.2</v>
      </c>
      <c r="J159" s="54">
        <v>123.8</v>
      </c>
      <c r="K159" s="54">
        <v>137.9</v>
      </c>
      <c r="L159" s="54">
        <v>152.19999999999999</v>
      </c>
      <c r="M159" s="54">
        <v>127.5</v>
      </c>
      <c r="N159" s="54">
        <v>133.6</v>
      </c>
      <c r="P159" s="35">
        <v>44926</v>
      </c>
      <c r="Q159" s="1">
        <v>10.7</v>
      </c>
      <c r="R159" s="1">
        <v>3.5</v>
      </c>
      <c r="S159" s="1">
        <v>1.9</v>
      </c>
      <c r="T159" s="1">
        <v>12.6</v>
      </c>
      <c r="U159" s="1">
        <v>7.7</v>
      </c>
      <c r="V159" s="1">
        <v>2.8</v>
      </c>
      <c r="W159" s="1">
        <v>16.3</v>
      </c>
      <c r="X159" s="1">
        <v>0.4</v>
      </c>
      <c r="Y159" s="1">
        <v>4.0999999999999996</v>
      </c>
      <c r="Z159" s="1">
        <v>2.7</v>
      </c>
      <c r="AA159" s="1">
        <v>9</v>
      </c>
      <c r="AB159" s="1">
        <v>2.1</v>
      </c>
      <c r="AC159" s="1">
        <v>3.6</v>
      </c>
      <c r="AD159" s="1">
        <v>8.5</v>
      </c>
      <c r="AE159" s="1">
        <v>157</v>
      </c>
    </row>
    <row r="160" spans="1:31" x14ac:dyDescent="0.35">
      <c r="A160" s="2">
        <v>44927</v>
      </c>
      <c r="B160" s="1">
        <v>148.30000000000001</v>
      </c>
      <c r="C160" s="1">
        <v>141.6</v>
      </c>
      <c r="D160" s="1">
        <v>110.3</v>
      </c>
      <c r="E160" s="1">
        <v>158.6</v>
      </c>
      <c r="F160" s="1">
        <v>132.6</v>
      </c>
      <c r="G160" s="1">
        <v>130.80000000000001</v>
      </c>
      <c r="H160" s="1">
        <v>134.30000000000001</v>
      </c>
      <c r="I160" s="1">
        <v>90.2</v>
      </c>
      <c r="J160" s="1">
        <v>127.3</v>
      </c>
      <c r="K160" s="1">
        <v>141.30000000000001</v>
      </c>
      <c r="L160" s="1">
        <v>163.19999999999999</v>
      </c>
      <c r="M160" s="1">
        <v>133.80000000000001</v>
      </c>
      <c r="N160" s="1">
        <v>140.30000000000001</v>
      </c>
      <c r="P160" s="2">
        <v>44927</v>
      </c>
      <c r="Q160" s="1">
        <v>17</v>
      </c>
      <c r="R160" s="1">
        <v>4.4000000000000004</v>
      </c>
      <c r="S160" s="1">
        <v>6.4</v>
      </c>
      <c r="T160" s="1">
        <v>19.2</v>
      </c>
      <c r="U160" s="1">
        <v>12.2</v>
      </c>
      <c r="V160" s="1">
        <v>5</v>
      </c>
      <c r="W160" s="1">
        <v>11.1</v>
      </c>
      <c r="X160" s="1">
        <v>-0.9</v>
      </c>
      <c r="Y160" s="1">
        <v>4.8</v>
      </c>
      <c r="Z160" s="1">
        <v>3.9</v>
      </c>
      <c r="AA160" s="1">
        <v>12.2</v>
      </c>
      <c r="AB160" s="1">
        <v>6.7</v>
      </c>
      <c r="AC160" s="1">
        <v>7.2</v>
      </c>
      <c r="AD160" s="1">
        <v>11.3</v>
      </c>
      <c r="AE160" s="1">
        <v>158</v>
      </c>
    </row>
    <row r="161" spans="1:31" x14ac:dyDescent="0.35">
      <c r="A161" s="2">
        <v>44958</v>
      </c>
      <c r="B161" s="54">
        <v>151.30000000000001</v>
      </c>
      <c r="C161" s="54">
        <v>145.19999999999999</v>
      </c>
      <c r="D161" s="54">
        <v>108.4</v>
      </c>
      <c r="E161" s="54">
        <v>158.80000000000001</v>
      </c>
      <c r="F161" s="54">
        <v>133.9</v>
      </c>
      <c r="G161" s="54">
        <v>131.80000000000001</v>
      </c>
      <c r="H161" s="54">
        <v>134.80000000000001</v>
      </c>
      <c r="I161" s="54">
        <v>90.1</v>
      </c>
      <c r="J161" s="54">
        <v>129.4</v>
      </c>
      <c r="K161" s="54">
        <v>142.5</v>
      </c>
      <c r="L161" s="54">
        <v>166.6</v>
      </c>
      <c r="M161" s="54">
        <v>134.5</v>
      </c>
      <c r="N161" s="54">
        <v>141.6</v>
      </c>
      <c r="P161" s="2">
        <v>44958</v>
      </c>
      <c r="Q161" s="1">
        <v>16.2</v>
      </c>
      <c r="R161" s="1">
        <v>7.1</v>
      </c>
      <c r="S161" s="1">
        <v>6</v>
      </c>
      <c r="T161" s="1">
        <v>16.600000000000001</v>
      </c>
      <c r="U161" s="1">
        <v>11</v>
      </c>
      <c r="V161" s="1">
        <v>5.0999999999999996</v>
      </c>
      <c r="W161" s="1">
        <v>10.9</v>
      </c>
      <c r="X161" s="1">
        <v>-1.6</v>
      </c>
      <c r="Y161" s="1">
        <v>5</v>
      </c>
      <c r="Z161" s="1">
        <v>4.7</v>
      </c>
      <c r="AA161" s="1">
        <v>13.4</v>
      </c>
      <c r="AB161" s="1">
        <v>6.7</v>
      </c>
      <c r="AC161" s="1">
        <v>8.1</v>
      </c>
      <c r="AD161" s="1">
        <v>10.9</v>
      </c>
      <c r="AE161" s="1">
        <v>159</v>
      </c>
    </row>
    <row r="162" spans="1:31" x14ac:dyDescent="0.35">
      <c r="A162" s="2">
        <v>44986</v>
      </c>
      <c r="B162" s="54">
        <v>151.4</v>
      </c>
      <c r="C162" s="54">
        <v>147</v>
      </c>
      <c r="D162" s="54">
        <v>118.6</v>
      </c>
      <c r="E162" s="54">
        <v>157.80000000000001</v>
      </c>
      <c r="F162" s="54">
        <v>134.19999999999999</v>
      </c>
      <c r="G162" s="54">
        <v>132.4</v>
      </c>
      <c r="H162" s="54">
        <v>134.69999999999999</v>
      </c>
      <c r="I162" s="54">
        <v>89.5</v>
      </c>
      <c r="J162" s="54">
        <v>130.6</v>
      </c>
      <c r="K162" s="54">
        <v>142.69999999999999</v>
      </c>
      <c r="L162" s="54">
        <v>166.4</v>
      </c>
      <c r="M162" s="54">
        <v>135.5</v>
      </c>
      <c r="N162" s="54">
        <v>142.30000000000001</v>
      </c>
      <c r="P162" s="2">
        <v>44986</v>
      </c>
      <c r="Q162" s="1">
        <v>14.5</v>
      </c>
      <c r="R162" s="1">
        <v>7.4</v>
      </c>
      <c r="S162" s="1">
        <v>7</v>
      </c>
      <c r="T162" s="1">
        <v>14.1</v>
      </c>
      <c r="U162" s="1">
        <v>9.8000000000000007</v>
      </c>
      <c r="V162" s="1">
        <v>5.0999999999999996</v>
      </c>
      <c r="W162" s="1">
        <v>4.0999999999999996</v>
      </c>
      <c r="X162" s="1">
        <v>-2.1</v>
      </c>
      <c r="Y162" s="1">
        <v>5.0999999999999996</v>
      </c>
      <c r="Z162" s="1">
        <v>4.7</v>
      </c>
      <c r="AA162" s="1">
        <v>13.3</v>
      </c>
      <c r="AB162" s="1">
        <v>7.1</v>
      </c>
      <c r="AC162" s="1">
        <v>7.7</v>
      </c>
      <c r="AD162" s="1">
        <v>9.1999999999999993</v>
      </c>
      <c r="AE162" s="1">
        <v>160</v>
      </c>
    </row>
    <row r="163" spans="1:31" x14ac:dyDescent="0.35">
      <c r="A163" s="2">
        <v>45017</v>
      </c>
      <c r="B163" s="54">
        <v>152.5</v>
      </c>
      <c r="C163" s="54">
        <v>149.4</v>
      </c>
      <c r="D163" s="54">
        <v>120.9</v>
      </c>
      <c r="E163" s="54">
        <v>158.80000000000001</v>
      </c>
      <c r="F163" s="54">
        <v>135.5</v>
      </c>
      <c r="G163" s="54">
        <v>132.4</v>
      </c>
      <c r="H163" s="54">
        <v>135.30000000000001</v>
      </c>
      <c r="I163" s="54">
        <v>91.2</v>
      </c>
      <c r="J163" s="54">
        <v>130.9</v>
      </c>
      <c r="K163" s="54">
        <v>144.30000000000001</v>
      </c>
      <c r="L163" s="54">
        <v>167.1</v>
      </c>
      <c r="M163" s="54">
        <v>136.5</v>
      </c>
      <c r="N163" s="54">
        <v>143.30000000000001</v>
      </c>
      <c r="P163" s="2">
        <v>45017</v>
      </c>
      <c r="Q163" s="1">
        <v>13.2</v>
      </c>
      <c r="R163" s="1">
        <v>8</v>
      </c>
      <c r="S163" s="1">
        <v>5.5</v>
      </c>
      <c r="T163" s="1">
        <v>14.5</v>
      </c>
      <c r="U163" s="1">
        <v>10</v>
      </c>
      <c r="V163" s="1">
        <v>6</v>
      </c>
      <c r="W163" s="1">
        <v>2.5</v>
      </c>
      <c r="X163" s="1">
        <v>-1.2</v>
      </c>
      <c r="Y163" s="1">
        <v>10.4</v>
      </c>
      <c r="Z163" s="1">
        <v>5.6</v>
      </c>
      <c r="AA163" s="1">
        <v>14.2</v>
      </c>
      <c r="AB163" s="1">
        <v>8.6</v>
      </c>
      <c r="AC163" s="1">
        <v>8</v>
      </c>
      <c r="AD163" s="1">
        <v>9.6</v>
      </c>
      <c r="AE163" s="1">
        <v>161</v>
      </c>
    </row>
    <row r="164" spans="1:31" x14ac:dyDescent="0.35">
      <c r="A164" s="2">
        <v>45047</v>
      </c>
      <c r="B164" s="54">
        <v>152.9</v>
      </c>
      <c r="C164" s="54">
        <v>148.9</v>
      </c>
      <c r="D164" s="54">
        <v>121.1</v>
      </c>
      <c r="E164" s="54">
        <v>160.19999999999999</v>
      </c>
      <c r="F164" s="54">
        <v>135.80000000000001</v>
      </c>
      <c r="G164" s="54">
        <v>132.30000000000001</v>
      </c>
      <c r="H164" s="54">
        <v>134.19999999999999</v>
      </c>
      <c r="I164" s="54">
        <v>90.7</v>
      </c>
      <c r="J164" s="54">
        <v>131.19999999999999</v>
      </c>
      <c r="K164" s="54">
        <v>144.30000000000001</v>
      </c>
      <c r="L164" s="54">
        <v>168.3</v>
      </c>
      <c r="M164" s="54">
        <v>137</v>
      </c>
      <c r="N164" s="54">
        <v>143.5</v>
      </c>
      <c r="P164" s="2">
        <v>45047</v>
      </c>
      <c r="Q164" s="1">
        <v>12.3</v>
      </c>
      <c r="R164" s="1">
        <v>6.7</v>
      </c>
      <c r="S164" s="1">
        <v>6.2</v>
      </c>
      <c r="T164" s="1">
        <v>15.1</v>
      </c>
      <c r="U164" s="1">
        <v>8.5</v>
      </c>
      <c r="V164" s="1">
        <v>5.3</v>
      </c>
      <c r="W164" s="1">
        <v>0.1</v>
      </c>
      <c r="X164" s="1">
        <v>-0.4</v>
      </c>
      <c r="Y164" s="1">
        <v>9.4</v>
      </c>
      <c r="Z164" s="1">
        <v>5.6</v>
      </c>
      <c r="AA164" s="1">
        <v>13.6</v>
      </c>
      <c r="AB164" s="1">
        <v>8.6999999999999993</v>
      </c>
      <c r="AC164" s="1">
        <v>7.8</v>
      </c>
      <c r="AD164" s="1">
        <v>8.9</v>
      </c>
      <c r="AE164" s="1">
        <v>162</v>
      </c>
    </row>
    <row r="165" spans="1:31" x14ac:dyDescent="0.35">
      <c r="A165" s="2">
        <v>45078</v>
      </c>
      <c r="B165" s="54">
        <v>153.9</v>
      </c>
      <c r="C165" s="54">
        <v>150</v>
      </c>
      <c r="D165" s="54">
        <v>119.8</v>
      </c>
      <c r="E165" s="54">
        <v>160.4</v>
      </c>
      <c r="F165" s="54">
        <v>135.69999999999999</v>
      </c>
      <c r="G165" s="54">
        <v>132.4</v>
      </c>
      <c r="H165" s="54">
        <v>134.30000000000001</v>
      </c>
      <c r="I165" s="54">
        <v>89.9</v>
      </c>
      <c r="J165" s="54">
        <v>133</v>
      </c>
      <c r="K165" s="54">
        <v>144.30000000000001</v>
      </c>
      <c r="L165" s="54">
        <v>171</v>
      </c>
      <c r="M165" s="54">
        <v>137</v>
      </c>
      <c r="N165" s="54">
        <v>144.19999999999999</v>
      </c>
      <c r="P165" s="2">
        <v>45078</v>
      </c>
      <c r="Q165" s="1">
        <v>11.1</v>
      </c>
      <c r="R165" s="1">
        <v>6.5</v>
      </c>
      <c r="S165" s="1">
        <v>6.5</v>
      </c>
      <c r="T165" s="1">
        <v>14.1</v>
      </c>
      <c r="U165" s="1">
        <v>7.6</v>
      </c>
      <c r="V165" s="1">
        <v>5.3</v>
      </c>
      <c r="W165" s="1">
        <v>-3</v>
      </c>
      <c r="X165" s="1">
        <v>-0.9</v>
      </c>
      <c r="Y165" s="1">
        <v>9.1</v>
      </c>
      <c r="Z165" s="1">
        <v>5.5</v>
      </c>
      <c r="AA165" s="1">
        <v>13</v>
      </c>
      <c r="AB165" s="1">
        <v>8.6999999999999993</v>
      </c>
      <c r="AC165" s="1">
        <v>7.8</v>
      </c>
      <c r="AD165" s="1">
        <v>7.9</v>
      </c>
      <c r="AE165" s="1">
        <v>163</v>
      </c>
    </row>
    <row r="166" spans="1:31" x14ac:dyDescent="0.35">
      <c r="A166" s="2">
        <v>45108</v>
      </c>
      <c r="B166" s="54">
        <v>154.5</v>
      </c>
      <c r="C166" s="54">
        <v>150.4</v>
      </c>
      <c r="D166" s="54">
        <v>107.9</v>
      </c>
      <c r="E166" s="54">
        <v>159.80000000000001</v>
      </c>
      <c r="F166" s="54">
        <v>135.19999999999999</v>
      </c>
      <c r="G166" s="54">
        <v>132.4</v>
      </c>
      <c r="H166" s="54">
        <v>135</v>
      </c>
      <c r="I166" s="54">
        <v>90.4</v>
      </c>
      <c r="J166" s="54">
        <v>136.9</v>
      </c>
      <c r="K166" s="54">
        <v>145</v>
      </c>
      <c r="L166" s="54">
        <v>173.3</v>
      </c>
      <c r="M166" s="54">
        <v>137.19999999999999</v>
      </c>
      <c r="N166" s="54">
        <v>144.4</v>
      </c>
      <c r="P166" s="2">
        <v>45108</v>
      </c>
      <c r="Q166" s="1">
        <v>10.5</v>
      </c>
      <c r="R166" s="1">
        <v>6.6</v>
      </c>
      <c r="S166" s="1">
        <v>6.8</v>
      </c>
      <c r="T166" s="1">
        <v>11</v>
      </c>
      <c r="U166" s="1">
        <v>6.7</v>
      </c>
      <c r="V166" s="1">
        <v>5</v>
      </c>
      <c r="W166" s="1">
        <v>-4.0999999999999996</v>
      </c>
      <c r="X166" s="1">
        <v>-0.2</v>
      </c>
      <c r="Y166" s="1">
        <v>9.5</v>
      </c>
      <c r="Z166" s="1">
        <v>5.7</v>
      </c>
      <c r="AA166" s="1">
        <v>12.2</v>
      </c>
      <c r="AB166" s="1">
        <v>9.6999999999999993</v>
      </c>
      <c r="AC166" s="1">
        <v>7</v>
      </c>
      <c r="AD166" s="1">
        <v>7</v>
      </c>
      <c r="AE166" s="1">
        <v>164</v>
      </c>
    </row>
    <row r="167" spans="1:31" x14ac:dyDescent="0.35">
      <c r="A167" s="2">
        <v>45139</v>
      </c>
      <c r="B167" s="54">
        <v>155</v>
      </c>
      <c r="C167" s="54">
        <v>149.6</v>
      </c>
      <c r="D167" s="54">
        <v>103.3</v>
      </c>
      <c r="E167" s="54">
        <v>161.19999999999999</v>
      </c>
      <c r="F167" s="54">
        <v>135.5</v>
      </c>
      <c r="G167" s="54">
        <v>133</v>
      </c>
      <c r="H167" s="54">
        <v>137.1</v>
      </c>
      <c r="I167" s="54">
        <v>89.6</v>
      </c>
      <c r="J167" s="54">
        <v>136.1</v>
      </c>
      <c r="K167" s="54">
        <v>145</v>
      </c>
      <c r="L167" s="54">
        <v>174.8</v>
      </c>
      <c r="M167" s="54">
        <v>137.1</v>
      </c>
      <c r="N167" s="54">
        <v>144.80000000000001</v>
      </c>
      <c r="P167" s="2">
        <v>45139</v>
      </c>
      <c r="Q167" s="1">
        <v>9.9</v>
      </c>
      <c r="R167" s="1">
        <v>6</v>
      </c>
      <c r="S167" s="1">
        <v>6.2</v>
      </c>
      <c r="T167" s="1">
        <v>10</v>
      </c>
      <c r="U167" s="1">
        <v>6.2</v>
      </c>
      <c r="V167" s="1">
        <v>5.6</v>
      </c>
      <c r="W167" s="1">
        <v>0.2</v>
      </c>
      <c r="X167" s="1">
        <v>-0.4</v>
      </c>
      <c r="Y167" s="1">
        <v>9.3000000000000007</v>
      </c>
      <c r="Z167" s="1">
        <v>5.7</v>
      </c>
      <c r="AA167" s="1">
        <v>12.1</v>
      </c>
      <c r="AB167" s="1">
        <v>9.6</v>
      </c>
      <c r="AC167" s="1">
        <v>6.6</v>
      </c>
      <c r="AD167" s="1">
        <v>7.3</v>
      </c>
      <c r="AE167" s="1">
        <v>165</v>
      </c>
    </row>
    <row r="168" spans="1:31" x14ac:dyDescent="0.35">
      <c r="A168" s="2">
        <v>45170</v>
      </c>
      <c r="B168" s="54">
        <v>154.1</v>
      </c>
      <c r="C168" s="54">
        <v>150.80000000000001</v>
      </c>
      <c r="D168" s="54">
        <v>118.5</v>
      </c>
      <c r="E168" s="54">
        <v>161.69999999999999</v>
      </c>
      <c r="F168" s="54">
        <v>136.19999999999999</v>
      </c>
      <c r="G168" s="54">
        <v>133.30000000000001</v>
      </c>
      <c r="H168" s="54">
        <v>138.6</v>
      </c>
      <c r="I168" s="54">
        <v>89.5</v>
      </c>
      <c r="J168" s="54">
        <v>133.30000000000001</v>
      </c>
      <c r="K168" s="54">
        <v>148.1</v>
      </c>
      <c r="L168" s="54">
        <v>173.1</v>
      </c>
      <c r="M168" s="54">
        <v>137.69999999999999</v>
      </c>
      <c r="N168" s="54">
        <v>145.4</v>
      </c>
      <c r="P168" s="2">
        <v>45170</v>
      </c>
      <c r="Q168" s="1">
        <v>8.4</v>
      </c>
      <c r="R168" s="1">
        <v>7.1</v>
      </c>
      <c r="S168" s="1">
        <v>5.5</v>
      </c>
      <c r="T168" s="1">
        <v>4.5</v>
      </c>
      <c r="U168" s="1">
        <v>6</v>
      </c>
      <c r="V168" s="1">
        <v>5.3</v>
      </c>
      <c r="W168" s="1">
        <v>1.4</v>
      </c>
      <c r="X168" s="1">
        <v>-0.8</v>
      </c>
      <c r="Y168" s="1">
        <v>9.1999999999999993</v>
      </c>
      <c r="Z168" s="1">
        <v>5.9</v>
      </c>
      <c r="AA168" s="1">
        <v>11.5</v>
      </c>
      <c r="AB168" s="1">
        <v>7.7</v>
      </c>
      <c r="AC168" s="1">
        <v>5.9</v>
      </c>
      <c r="AD168" s="1">
        <v>6</v>
      </c>
      <c r="AE168" s="1">
        <v>166</v>
      </c>
    </row>
    <row r="169" spans="1:31" x14ac:dyDescent="0.35">
      <c r="A169" s="2">
        <v>45200</v>
      </c>
      <c r="B169" s="54">
        <v>154.30000000000001</v>
      </c>
      <c r="C169" s="54">
        <v>148.6</v>
      </c>
      <c r="D169" s="54">
        <v>123.2</v>
      </c>
      <c r="E169" s="54">
        <v>163</v>
      </c>
      <c r="F169" s="54">
        <v>136.5</v>
      </c>
      <c r="G169" s="54">
        <v>134.6</v>
      </c>
      <c r="H169" s="54">
        <v>137.9</v>
      </c>
      <c r="I169" s="54">
        <v>88.9</v>
      </c>
      <c r="J169" s="54">
        <v>131.80000000000001</v>
      </c>
      <c r="K169" s="54">
        <v>149.5</v>
      </c>
      <c r="L169" s="54">
        <v>173.6</v>
      </c>
      <c r="M169" s="54">
        <v>138.80000000000001</v>
      </c>
      <c r="N169" s="54">
        <v>145.9</v>
      </c>
      <c r="P169" s="2">
        <v>45200</v>
      </c>
      <c r="Q169" s="1">
        <v>7.2</v>
      </c>
      <c r="R169" s="1">
        <v>5.5</v>
      </c>
      <c r="S169" s="1">
        <v>3.1</v>
      </c>
      <c r="T169" s="1">
        <v>5</v>
      </c>
      <c r="U169" s="1">
        <v>3.6</v>
      </c>
      <c r="V169" s="1">
        <v>4.7</v>
      </c>
      <c r="W169" s="1">
        <v>-0.1</v>
      </c>
      <c r="X169" s="1">
        <v>-1.4</v>
      </c>
      <c r="Y169" s="1">
        <v>8.6</v>
      </c>
      <c r="Z169" s="1">
        <v>6.3</v>
      </c>
      <c r="AA169" s="1">
        <v>11</v>
      </c>
      <c r="AB169" s="1">
        <v>7.8</v>
      </c>
      <c r="AC169" s="1">
        <v>5.8</v>
      </c>
      <c r="AD169" s="1">
        <v>5.3</v>
      </c>
      <c r="AE169" s="1">
        <v>167</v>
      </c>
    </row>
    <row r="170" spans="1:31" x14ac:dyDescent="0.35">
      <c r="A170" s="2">
        <v>45231</v>
      </c>
      <c r="B170" s="54">
        <v>156</v>
      </c>
      <c r="C170" s="54">
        <v>150.30000000000001</v>
      </c>
      <c r="D170" s="54">
        <v>123.8</v>
      </c>
      <c r="E170" s="54">
        <v>163.19999999999999</v>
      </c>
      <c r="F170" s="54">
        <v>135.9</v>
      </c>
      <c r="G170" s="54">
        <v>134.4</v>
      </c>
      <c r="H170" s="54">
        <v>135.6</v>
      </c>
      <c r="I170" s="54">
        <v>87.3</v>
      </c>
      <c r="J170" s="54">
        <v>135.4</v>
      </c>
      <c r="K170" s="54">
        <v>149.9</v>
      </c>
      <c r="L170" s="54">
        <v>174.5</v>
      </c>
      <c r="M170" s="54">
        <v>138.80000000000001</v>
      </c>
      <c r="N170" s="54">
        <v>146.30000000000001</v>
      </c>
      <c r="P170" s="2">
        <v>45231</v>
      </c>
      <c r="Q170" s="1">
        <v>7.4</v>
      </c>
      <c r="R170" s="1">
        <v>6.4</v>
      </c>
      <c r="S170" s="1">
        <v>2.2000000000000002</v>
      </c>
      <c r="T170" s="1">
        <v>5.4</v>
      </c>
      <c r="U170" s="1">
        <v>3.1</v>
      </c>
      <c r="V170" s="1">
        <v>4.5</v>
      </c>
      <c r="W170" s="1">
        <v>-0.6</v>
      </c>
      <c r="X170" s="1">
        <v>-1.2</v>
      </c>
      <c r="Y170" s="1">
        <v>9.3000000000000007</v>
      </c>
      <c r="Z170" s="1">
        <v>6.4</v>
      </c>
      <c r="AA170" s="1">
        <v>10.8</v>
      </c>
      <c r="AB170" s="1">
        <v>7.8</v>
      </c>
      <c r="AC170" s="1">
        <v>5.2</v>
      </c>
      <c r="AD170" s="1">
        <v>5.4</v>
      </c>
      <c r="AE170" s="1">
        <v>168</v>
      </c>
    </row>
    <row r="171" spans="1:31" x14ac:dyDescent="0.35">
      <c r="A171" s="2">
        <v>45261</v>
      </c>
      <c r="B171" s="54">
        <v>156.1</v>
      </c>
      <c r="C171" s="54">
        <v>150.19999999999999</v>
      </c>
      <c r="D171" s="54">
        <v>124</v>
      </c>
      <c r="E171" s="54">
        <v>163.4</v>
      </c>
      <c r="F171" s="54">
        <v>136.30000000000001</v>
      </c>
      <c r="G171" s="54">
        <v>134.69999999999999</v>
      </c>
      <c r="H171" s="54">
        <v>134.30000000000001</v>
      </c>
      <c r="I171" s="54">
        <v>86.7</v>
      </c>
      <c r="J171" s="54">
        <v>139</v>
      </c>
      <c r="K171" s="54">
        <v>149.9</v>
      </c>
      <c r="L171" s="54">
        <v>177.1</v>
      </c>
      <c r="M171" s="54">
        <v>139.1</v>
      </c>
      <c r="N171" s="54">
        <v>146.9</v>
      </c>
      <c r="P171" s="2">
        <v>45261</v>
      </c>
      <c r="Q171" s="1">
        <v>6</v>
      </c>
      <c r="R171" s="1">
        <v>6.2</v>
      </c>
      <c r="S171" s="1">
        <v>2.2999999999999998</v>
      </c>
      <c r="T171" s="1">
        <v>7.6</v>
      </c>
      <c r="U171" s="1">
        <v>3.9</v>
      </c>
      <c r="V171" s="1">
        <v>4.7</v>
      </c>
      <c r="W171" s="1">
        <v>0.6</v>
      </c>
      <c r="X171" s="1">
        <v>-2.1</v>
      </c>
      <c r="Y171" s="1">
        <v>8.9</v>
      </c>
      <c r="Z171" s="1">
        <v>6.4</v>
      </c>
      <c r="AA171" s="1">
        <v>9.5</v>
      </c>
      <c r="AB171" s="1">
        <v>7.7</v>
      </c>
      <c r="AC171" s="1">
        <v>4.9000000000000004</v>
      </c>
      <c r="AD171" s="1">
        <v>5.6</v>
      </c>
      <c r="AE171" s="1">
        <v>169</v>
      </c>
    </row>
    <row r="172" spans="1:31" x14ac:dyDescent="0.35">
      <c r="A172" s="44" t="s">
        <v>131</v>
      </c>
      <c r="B172" s="54">
        <v>153.4</v>
      </c>
      <c r="C172" s="54">
        <v>148.5</v>
      </c>
      <c r="D172" s="54">
        <v>116.7</v>
      </c>
      <c r="E172" s="54">
        <v>160.6</v>
      </c>
      <c r="F172" s="54">
        <v>135.30000000000001</v>
      </c>
      <c r="G172" s="54">
        <v>132.9</v>
      </c>
      <c r="H172" s="54">
        <v>135.5</v>
      </c>
      <c r="I172" s="54">
        <v>89.5</v>
      </c>
      <c r="J172" s="54">
        <v>132.9</v>
      </c>
      <c r="K172" s="54">
        <v>145.6</v>
      </c>
      <c r="L172" s="54">
        <v>170.8</v>
      </c>
      <c r="M172" s="54">
        <v>136.9</v>
      </c>
      <c r="N172" s="54">
        <v>144.1</v>
      </c>
      <c r="P172" s="35">
        <v>45291</v>
      </c>
      <c r="Q172" s="1">
        <v>11</v>
      </c>
      <c r="R172" s="1">
        <v>6.5</v>
      </c>
      <c r="S172" s="1">
        <v>5.2</v>
      </c>
      <c r="T172" s="1">
        <v>11.2</v>
      </c>
      <c r="U172" s="1">
        <v>7.3</v>
      </c>
      <c r="V172" s="1">
        <v>5.0999999999999996</v>
      </c>
      <c r="W172" s="1">
        <v>1.7</v>
      </c>
      <c r="X172" s="1">
        <v>-1.1000000000000001</v>
      </c>
      <c r="Y172" s="1">
        <v>8.1999999999999993</v>
      </c>
      <c r="Z172" s="1">
        <v>5.6</v>
      </c>
      <c r="AA172" s="1">
        <v>12.2</v>
      </c>
      <c r="AB172" s="1">
        <v>8.1</v>
      </c>
      <c r="AC172" s="1">
        <v>6.9</v>
      </c>
      <c r="AD172" s="1">
        <v>7.9</v>
      </c>
      <c r="AE172" s="1">
        <v>170</v>
      </c>
    </row>
    <row r="173" spans="1:31" x14ac:dyDescent="0.35">
      <c r="A173" s="2">
        <v>45292</v>
      </c>
      <c r="B173" s="1">
        <v>156.4</v>
      </c>
      <c r="C173" s="1">
        <v>151.19999999999999</v>
      </c>
      <c r="D173" s="1">
        <v>111.8</v>
      </c>
      <c r="E173" s="1">
        <v>165.3</v>
      </c>
      <c r="F173" s="1">
        <v>136.19999999999999</v>
      </c>
      <c r="G173" s="1">
        <v>137.19999999999999</v>
      </c>
      <c r="H173" s="1">
        <v>134.69999999999999</v>
      </c>
      <c r="I173" s="1">
        <v>86.4</v>
      </c>
      <c r="J173" s="1">
        <v>134.1</v>
      </c>
      <c r="K173" s="1">
        <v>149.9</v>
      </c>
      <c r="L173" s="1">
        <v>177.9</v>
      </c>
      <c r="M173" s="1">
        <v>142</v>
      </c>
      <c r="N173" s="1">
        <v>146.80000000000001</v>
      </c>
      <c r="P173" s="2">
        <v>45292</v>
      </c>
      <c r="Q173" s="1">
        <v>5.5</v>
      </c>
      <c r="R173" s="1">
        <v>6.8</v>
      </c>
      <c r="S173" s="1">
        <v>1.4</v>
      </c>
      <c r="T173" s="1">
        <v>4.2</v>
      </c>
      <c r="U173" s="1">
        <v>2.6</v>
      </c>
      <c r="V173" s="1">
        <v>4.9000000000000004</v>
      </c>
      <c r="W173" s="1">
        <v>0.4</v>
      </c>
      <c r="X173" s="1">
        <v>-5.4</v>
      </c>
      <c r="Y173" s="1">
        <v>7.4</v>
      </c>
      <c r="Z173" s="1">
        <v>6.1</v>
      </c>
      <c r="AA173" s="1">
        <v>9.1</v>
      </c>
      <c r="AB173" s="1">
        <v>7.7</v>
      </c>
      <c r="AC173" s="1">
        <v>4.7</v>
      </c>
      <c r="AD173" s="1">
        <v>4.5999999999999996</v>
      </c>
      <c r="AE173" s="1">
        <v>171</v>
      </c>
    </row>
    <row r="174" spans="1:31" x14ac:dyDescent="0.35">
      <c r="A174" s="2">
        <v>45323</v>
      </c>
      <c r="B174" s="1">
        <v>156.9</v>
      </c>
      <c r="C174" s="1">
        <v>152.30000000000001</v>
      </c>
      <c r="D174" s="1">
        <v>109.8</v>
      </c>
      <c r="E174" s="1">
        <v>164.5</v>
      </c>
      <c r="F174" s="1">
        <v>137</v>
      </c>
      <c r="G174" s="1">
        <v>138.4</v>
      </c>
      <c r="H174" s="1">
        <v>136.4</v>
      </c>
      <c r="I174" s="1">
        <v>86.8</v>
      </c>
      <c r="J174" s="1">
        <v>135.80000000000001</v>
      </c>
      <c r="K174" s="1">
        <v>151.69999999999999</v>
      </c>
      <c r="L174" s="1">
        <v>180.4</v>
      </c>
      <c r="M174" s="1">
        <v>142.5</v>
      </c>
      <c r="N174" s="1">
        <v>147.5</v>
      </c>
      <c r="P174" s="2">
        <v>45323</v>
      </c>
      <c r="Q174" s="1">
        <v>3.7</v>
      </c>
      <c r="R174" s="1">
        <v>4.9000000000000004</v>
      </c>
      <c r="S174" s="1">
        <v>1.3</v>
      </c>
      <c r="T174" s="1">
        <v>3.6</v>
      </c>
      <c r="U174" s="1">
        <v>2.4</v>
      </c>
      <c r="V174" s="1">
        <v>5</v>
      </c>
      <c r="W174" s="1">
        <v>1.2</v>
      </c>
      <c r="X174" s="1">
        <v>-5.3</v>
      </c>
      <c r="Y174" s="1">
        <v>7.1</v>
      </c>
      <c r="Z174" s="1">
        <v>6.5</v>
      </c>
      <c r="AA174" s="1">
        <v>8.3000000000000007</v>
      </c>
      <c r="AB174" s="1">
        <v>7.7</v>
      </c>
      <c r="AC174" s="1">
        <v>4.2</v>
      </c>
      <c r="AD174" s="1">
        <v>4.2</v>
      </c>
      <c r="AE174" s="1">
        <v>172</v>
      </c>
    </row>
    <row r="175" spans="1:31" x14ac:dyDescent="0.35">
      <c r="A175" s="2">
        <v>45352</v>
      </c>
      <c r="B175" s="53">
        <v>156.5</v>
      </c>
      <c r="C175" s="53">
        <v>152</v>
      </c>
      <c r="D175" s="53">
        <v>119.8</v>
      </c>
      <c r="E175" s="53">
        <v>164.4</v>
      </c>
      <c r="F175" s="53">
        <v>137.5</v>
      </c>
      <c r="G175" s="53">
        <v>138.5</v>
      </c>
      <c r="H175" s="53">
        <v>137.30000000000001</v>
      </c>
      <c r="I175" s="53">
        <v>86.5</v>
      </c>
      <c r="J175" s="53">
        <v>137.1</v>
      </c>
      <c r="K175" s="53">
        <v>151.69999999999999</v>
      </c>
      <c r="L175" s="53">
        <v>179.8</v>
      </c>
      <c r="M175" s="53">
        <v>142.80000000000001</v>
      </c>
      <c r="N175" s="53">
        <v>148.19999999999999</v>
      </c>
      <c r="P175" s="2">
        <v>45352</v>
      </c>
      <c r="Q175" s="1">
        <v>3.4</v>
      </c>
      <c r="R175" s="1">
        <v>3.4</v>
      </c>
      <c r="S175" s="1">
        <v>1</v>
      </c>
      <c r="T175" s="1">
        <v>4.2</v>
      </c>
      <c r="U175" s="1">
        <v>2.5</v>
      </c>
      <c r="V175" s="1">
        <v>4.5999999999999996</v>
      </c>
      <c r="W175" s="1">
        <v>1.9</v>
      </c>
      <c r="X175" s="1">
        <v>-5.2</v>
      </c>
      <c r="Y175" s="1">
        <v>7.1</v>
      </c>
      <c r="Z175" s="1">
        <v>6.3</v>
      </c>
      <c r="AA175" s="1">
        <v>8.1</v>
      </c>
      <c r="AB175" s="1">
        <v>7.1</v>
      </c>
      <c r="AC175" s="1">
        <v>4</v>
      </c>
      <c r="AD175" s="1">
        <v>4.0999999999999996</v>
      </c>
      <c r="AE175" s="1">
        <v>173</v>
      </c>
    </row>
    <row r="176" spans="1:31" x14ac:dyDescent="0.35">
      <c r="A176" s="2">
        <v>45383</v>
      </c>
      <c r="B176" s="53">
        <v>157.30000000000001</v>
      </c>
      <c r="C176" s="53">
        <v>154.1</v>
      </c>
      <c r="D176" s="53">
        <v>121</v>
      </c>
      <c r="E176" s="53">
        <v>164</v>
      </c>
      <c r="F176" s="53">
        <v>137.69999999999999</v>
      </c>
      <c r="G176" s="53">
        <v>138.69999999999999</v>
      </c>
      <c r="H176" s="53">
        <v>138.80000000000001</v>
      </c>
      <c r="I176" s="53">
        <v>87.1</v>
      </c>
      <c r="J176" s="53">
        <v>133.30000000000001</v>
      </c>
      <c r="K176" s="53">
        <v>151.69999999999999</v>
      </c>
      <c r="L176" s="53">
        <v>179.8</v>
      </c>
      <c r="M176" s="53">
        <v>143.80000000000001</v>
      </c>
      <c r="N176" s="53">
        <v>148.30000000000001</v>
      </c>
      <c r="P176" s="2">
        <v>45383</v>
      </c>
      <c r="Q176" s="1">
        <v>3.1</v>
      </c>
      <c r="R176" s="1">
        <v>3.1</v>
      </c>
      <c r="S176" s="1">
        <v>0.1</v>
      </c>
      <c r="T176" s="1">
        <v>3.3</v>
      </c>
      <c r="U176" s="1">
        <v>1.6</v>
      </c>
      <c r="V176" s="1">
        <v>4.8</v>
      </c>
      <c r="W176" s="1">
        <v>2.6</v>
      </c>
      <c r="X176" s="1">
        <v>-5.4</v>
      </c>
      <c r="Y176" s="1">
        <v>3.2</v>
      </c>
      <c r="Z176" s="1">
        <v>5.0999999999999996</v>
      </c>
      <c r="AA176" s="1">
        <v>7.6</v>
      </c>
      <c r="AB176" s="1">
        <v>7.6</v>
      </c>
      <c r="AC176" s="1">
        <v>3.6</v>
      </c>
      <c r="AD176" s="1">
        <v>3.5</v>
      </c>
      <c r="AE176" s="1">
        <v>174</v>
      </c>
    </row>
    <row r="177" spans="1:31" x14ac:dyDescent="0.35">
      <c r="A177" s="2">
        <v>45413</v>
      </c>
      <c r="B177" s="1">
        <v>157.19999999999999</v>
      </c>
      <c r="C177" s="1">
        <v>153.6</v>
      </c>
      <c r="D177" s="1">
        <v>120.6</v>
      </c>
      <c r="E177" s="1">
        <v>164.3</v>
      </c>
      <c r="F177" s="1">
        <v>137.19999999999999</v>
      </c>
      <c r="G177" s="1">
        <v>138.9</v>
      </c>
      <c r="H177" s="1">
        <v>138</v>
      </c>
      <c r="I177" s="1">
        <v>86.5</v>
      </c>
      <c r="J177" s="1">
        <v>134</v>
      </c>
      <c r="K177" s="1">
        <v>151.6</v>
      </c>
      <c r="L177" s="1">
        <v>180.8</v>
      </c>
      <c r="M177" s="1">
        <v>144.19999999999999</v>
      </c>
      <c r="N177" s="1">
        <v>148.30000000000001</v>
      </c>
      <c r="P177" s="2">
        <v>45413</v>
      </c>
      <c r="Q177" s="1">
        <v>2.8</v>
      </c>
      <c r="R177" s="1">
        <v>3.2</v>
      </c>
      <c r="S177" s="1">
        <v>-0.4</v>
      </c>
      <c r="T177" s="1">
        <v>2.6</v>
      </c>
      <c r="U177" s="1">
        <v>1</v>
      </c>
      <c r="V177" s="1">
        <v>5</v>
      </c>
      <c r="W177" s="1">
        <v>2.9</v>
      </c>
      <c r="X177" s="1">
        <v>-5.8</v>
      </c>
      <c r="Y177" s="1">
        <v>3.8</v>
      </c>
      <c r="Z177" s="1">
        <v>5.0999999999999996</v>
      </c>
      <c r="AA177" s="1">
        <v>7.4</v>
      </c>
      <c r="AB177" s="1">
        <v>7.5</v>
      </c>
      <c r="AC177" s="1">
        <v>3.5</v>
      </c>
      <c r="AD177" s="1">
        <v>3.3</v>
      </c>
      <c r="AE177" s="1">
        <v>175</v>
      </c>
    </row>
    <row r="178" spans="1:31" x14ac:dyDescent="0.35">
      <c r="A178" s="2">
        <v>45444</v>
      </c>
      <c r="B178" s="1">
        <v>156.5</v>
      </c>
      <c r="C178" s="1">
        <v>154.5</v>
      </c>
      <c r="D178" s="1">
        <v>118.9</v>
      </c>
      <c r="E178" s="1">
        <v>164.4</v>
      </c>
      <c r="F178" s="1">
        <v>136.69999999999999</v>
      </c>
      <c r="G178" s="1">
        <v>139.5</v>
      </c>
      <c r="H178" s="1">
        <v>137</v>
      </c>
      <c r="I178" s="1">
        <v>85.6</v>
      </c>
      <c r="J178" s="1">
        <v>136.19999999999999</v>
      </c>
      <c r="K178" s="1">
        <v>152.19999999999999</v>
      </c>
      <c r="L178" s="1">
        <v>182.8</v>
      </c>
      <c r="M178" s="1">
        <v>144.30000000000001</v>
      </c>
      <c r="N178" s="1">
        <v>148.6</v>
      </c>
      <c r="P178" s="2">
        <v>45444</v>
      </c>
      <c r="Q178" s="1">
        <v>1.7</v>
      </c>
      <c r="R178" s="1">
        <v>3</v>
      </c>
      <c r="S178" s="1">
        <v>-0.8</v>
      </c>
      <c r="T178" s="1">
        <v>2.5</v>
      </c>
      <c r="U178" s="1">
        <v>0.7</v>
      </c>
      <c r="V178" s="1">
        <v>5.4</v>
      </c>
      <c r="W178" s="1">
        <v>2</v>
      </c>
      <c r="X178" s="1">
        <v>-5.7</v>
      </c>
      <c r="Y178" s="1">
        <v>3.8</v>
      </c>
      <c r="Z178" s="1">
        <v>5.5</v>
      </c>
      <c r="AA178" s="1">
        <v>6.8</v>
      </c>
      <c r="AB178" s="1">
        <v>7.5</v>
      </c>
      <c r="AC178" s="1">
        <v>3.7</v>
      </c>
      <c r="AD178" s="1">
        <v>3.1</v>
      </c>
      <c r="AE178" s="1">
        <v>176</v>
      </c>
    </row>
    <row r="179" spans="1:31" x14ac:dyDescent="0.35">
      <c r="A179" s="2">
        <v>45474</v>
      </c>
      <c r="B179" s="1">
        <v>156.19999999999999</v>
      </c>
      <c r="C179" s="1">
        <v>154.4</v>
      </c>
      <c r="D179" s="1">
        <v>106.6</v>
      </c>
      <c r="E179" s="1">
        <v>164.3</v>
      </c>
      <c r="F179" s="1">
        <v>136.5</v>
      </c>
      <c r="G179" s="1">
        <v>140</v>
      </c>
      <c r="H179" s="1">
        <v>137.5</v>
      </c>
      <c r="I179" s="1">
        <v>85.5</v>
      </c>
      <c r="J179" s="1">
        <v>139.30000000000001</v>
      </c>
      <c r="K179" s="1">
        <v>152.80000000000001</v>
      </c>
      <c r="L179" s="1">
        <v>184.7</v>
      </c>
      <c r="M179" s="1">
        <v>144.4</v>
      </c>
      <c r="N179" s="1">
        <v>148.6</v>
      </c>
      <c r="P179" s="2">
        <v>45474</v>
      </c>
      <c r="Q179" s="1">
        <v>1.1000000000000001</v>
      </c>
      <c r="R179" s="1">
        <v>2.7</v>
      </c>
      <c r="S179" s="1">
        <v>-1.2</v>
      </c>
      <c r="T179" s="1">
        <v>2.8</v>
      </c>
      <c r="U179" s="1">
        <v>1</v>
      </c>
      <c r="V179" s="1">
        <v>5.7</v>
      </c>
      <c r="W179" s="1">
        <v>1.8</v>
      </c>
      <c r="X179" s="1">
        <v>-6.2</v>
      </c>
      <c r="Y179" s="1">
        <v>3.2</v>
      </c>
      <c r="Z179" s="1">
        <v>5.4</v>
      </c>
      <c r="AA179" s="1">
        <v>6.5</v>
      </c>
      <c r="AB179" s="1">
        <v>6.3</v>
      </c>
      <c r="AC179" s="1">
        <v>4.5</v>
      </c>
      <c r="AD179" s="1">
        <v>2.9</v>
      </c>
      <c r="AE179" s="1">
        <v>177</v>
      </c>
    </row>
    <row r="180" spans="1:31" x14ac:dyDescent="0.35">
      <c r="A180" s="2">
        <v>45505</v>
      </c>
      <c r="B180" s="1">
        <v>157.1</v>
      </c>
      <c r="C180" s="1">
        <v>154</v>
      </c>
      <c r="D180" s="1">
        <v>103.2</v>
      </c>
      <c r="E180" s="1">
        <v>163.9</v>
      </c>
      <c r="F180" s="1">
        <v>136</v>
      </c>
      <c r="G180" s="1">
        <v>139.9</v>
      </c>
      <c r="H180" s="1">
        <v>136.69999999999999</v>
      </c>
      <c r="I180" s="1">
        <v>84.8</v>
      </c>
      <c r="J180" s="1">
        <v>138.30000000000001</v>
      </c>
      <c r="K180" s="1">
        <v>153</v>
      </c>
      <c r="L180" s="1">
        <v>185.4</v>
      </c>
      <c r="M180" s="1">
        <v>144.30000000000001</v>
      </c>
      <c r="N180" s="1">
        <v>148.19999999999999</v>
      </c>
      <c r="P180" s="2">
        <v>45505</v>
      </c>
      <c r="Q180" s="1">
        <v>1.4</v>
      </c>
      <c r="R180" s="1">
        <v>2.9</v>
      </c>
      <c r="S180" s="1">
        <v>-0.1</v>
      </c>
      <c r="T180" s="1">
        <v>1.7</v>
      </c>
      <c r="U180" s="1">
        <v>0.4</v>
      </c>
      <c r="V180" s="1">
        <v>5.2</v>
      </c>
      <c r="W180" s="1">
        <v>-0.2</v>
      </c>
      <c r="X180" s="1">
        <v>-6.1</v>
      </c>
      <c r="Y180" s="1">
        <v>3.1</v>
      </c>
      <c r="Z180" s="1">
        <v>5.5</v>
      </c>
      <c r="AA180" s="1">
        <v>6.1</v>
      </c>
      <c r="AB180" s="1">
        <v>6.3</v>
      </c>
      <c r="AC180" s="1">
        <v>4.4000000000000004</v>
      </c>
      <c r="AD180" s="1">
        <v>2.2999999999999998</v>
      </c>
      <c r="AE180" s="1">
        <v>178</v>
      </c>
    </row>
    <row r="181" spans="1:31" x14ac:dyDescent="0.35">
      <c r="A181" s="2">
        <v>45536</v>
      </c>
      <c r="B181" s="1">
        <v>157.5</v>
      </c>
      <c r="C181" s="1">
        <v>154.6</v>
      </c>
      <c r="D181" s="1">
        <v>118</v>
      </c>
      <c r="E181" s="1">
        <v>164</v>
      </c>
      <c r="F181" s="1">
        <v>136</v>
      </c>
      <c r="G181" s="1">
        <v>139.5</v>
      </c>
      <c r="H181" s="1">
        <v>134.5</v>
      </c>
      <c r="I181" s="1">
        <v>84</v>
      </c>
      <c r="J181" s="1">
        <v>136</v>
      </c>
      <c r="K181" s="1">
        <v>154.6</v>
      </c>
      <c r="L181" s="1">
        <v>183.2</v>
      </c>
      <c r="M181" s="1">
        <v>144.9</v>
      </c>
      <c r="N181" s="1">
        <v>148.1</v>
      </c>
      <c r="P181" s="2">
        <v>45536</v>
      </c>
      <c r="Q181" s="1">
        <v>2.2000000000000002</v>
      </c>
      <c r="R181" s="1">
        <v>2.5</v>
      </c>
      <c r="S181" s="1">
        <v>-0.4</v>
      </c>
      <c r="T181" s="1">
        <v>1.4</v>
      </c>
      <c r="U181" s="1">
        <v>-0.1</v>
      </c>
      <c r="V181" s="1">
        <v>4.7</v>
      </c>
      <c r="W181" s="1">
        <v>-2.9</v>
      </c>
      <c r="X181" s="1">
        <v>-6.4</v>
      </c>
      <c r="Y181" s="1">
        <v>3.6</v>
      </c>
      <c r="Z181" s="1">
        <v>4.4000000000000004</v>
      </c>
      <c r="AA181" s="1">
        <v>6</v>
      </c>
      <c r="AB181" s="1">
        <v>5.9</v>
      </c>
      <c r="AC181" s="1">
        <v>4.5</v>
      </c>
      <c r="AD181" s="1">
        <v>1.9</v>
      </c>
      <c r="AE181" s="1">
        <v>179</v>
      </c>
    </row>
    <row r="182" spans="1:31" x14ac:dyDescent="0.35">
      <c r="A182" s="2">
        <v>45566</v>
      </c>
      <c r="B182" s="1">
        <v>158.5</v>
      </c>
      <c r="C182" s="1">
        <v>154</v>
      </c>
      <c r="D182" s="1">
        <v>121.7</v>
      </c>
      <c r="E182" s="1">
        <v>163.30000000000001</v>
      </c>
      <c r="F182" s="1">
        <v>137.19999999999999</v>
      </c>
      <c r="G182" s="1">
        <v>140.1</v>
      </c>
      <c r="H182" s="1">
        <v>134.69999999999999</v>
      </c>
      <c r="I182" s="1">
        <v>83.9</v>
      </c>
      <c r="J182" s="1">
        <v>135.69999999999999</v>
      </c>
      <c r="K182" s="1">
        <v>156.30000000000001</v>
      </c>
      <c r="L182" s="1">
        <v>183.7</v>
      </c>
      <c r="M182" s="1">
        <v>145.69999999999999</v>
      </c>
      <c r="N182" s="1">
        <v>148.6</v>
      </c>
      <c r="P182" s="2">
        <v>45566</v>
      </c>
      <c r="Q182" s="1">
        <v>2.7</v>
      </c>
      <c r="R182" s="1">
        <v>3.6</v>
      </c>
      <c r="S182" s="1">
        <v>-1.2</v>
      </c>
      <c r="T182" s="1">
        <v>0.2</v>
      </c>
      <c r="U182" s="1">
        <v>0.5</v>
      </c>
      <c r="V182" s="1">
        <v>4.0999999999999996</v>
      </c>
      <c r="W182" s="1">
        <v>-2.2999999999999998</v>
      </c>
      <c r="X182" s="1">
        <v>-5.9</v>
      </c>
      <c r="Y182" s="1">
        <v>4.5999999999999996</v>
      </c>
      <c r="Z182" s="1">
        <v>4.5</v>
      </c>
      <c r="AA182" s="1">
        <v>5.8</v>
      </c>
      <c r="AB182" s="1">
        <v>5.2</v>
      </c>
      <c r="AC182" s="1">
        <v>4.8</v>
      </c>
      <c r="AD182" s="1">
        <v>1.9</v>
      </c>
      <c r="AE182" s="1">
        <v>180</v>
      </c>
    </row>
    <row r="183" spans="1:31" x14ac:dyDescent="0.35">
      <c r="A183" s="2">
        <v>45597</v>
      </c>
      <c r="B183" s="1">
        <v>159.19999999999999</v>
      </c>
      <c r="C183" s="1">
        <v>154.19999999999999</v>
      </c>
      <c r="D183" s="1">
        <v>122.3</v>
      </c>
      <c r="E183" s="1">
        <v>163.69999999999999</v>
      </c>
      <c r="F183" s="1">
        <v>136.5</v>
      </c>
      <c r="G183" s="1">
        <v>140.5</v>
      </c>
      <c r="H183" s="1">
        <v>134.69999999999999</v>
      </c>
      <c r="I183" s="1">
        <v>83.2</v>
      </c>
      <c r="J183" s="1">
        <v>137.5</v>
      </c>
      <c r="K183" s="1">
        <v>157.5</v>
      </c>
      <c r="L183" s="1">
        <v>185</v>
      </c>
      <c r="M183" s="1">
        <v>145.80000000000001</v>
      </c>
      <c r="N183" s="1">
        <v>149</v>
      </c>
      <c r="P183" s="2">
        <v>45597</v>
      </c>
      <c r="Q183" s="1">
        <v>2.1</v>
      </c>
      <c r="R183" s="1">
        <v>2.6</v>
      </c>
      <c r="S183" s="1">
        <v>-1.2</v>
      </c>
      <c r="T183" s="1">
        <v>0.3</v>
      </c>
      <c r="U183" s="1">
        <v>0.4</v>
      </c>
      <c r="V183" s="1">
        <v>4.5</v>
      </c>
      <c r="W183" s="1">
        <v>-0.6</v>
      </c>
      <c r="X183" s="1">
        <v>-6.5</v>
      </c>
      <c r="Y183" s="1">
        <v>3.2</v>
      </c>
      <c r="Z183" s="1">
        <v>5.0999999999999996</v>
      </c>
      <c r="AA183" s="1">
        <v>6</v>
      </c>
      <c r="AB183" s="1">
        <v>5.2</v>
      </c>
      <c r="AC183" s="1">
        <v>4.9000000000000004</v>
      </c>
      <c r="AD183" s="1">
        <v>1.8</v>
      </c>
      <c r="AE183" s="1">
        <v>181</v>
      </c>
    </row>
    <row r="184" spans="1:31" x14ac:dyDescent="0.35">
      <c r="A184" s="2">
        <v>45627</v>
      </c>
      <c r="B184" s="1">
        <v>158.6</v>
      </c>
      <c r="C184" s="1">
        <v>153.1</v>
      </c>
      <c r="D184" s="1">
        <v>121.5</v>
      </c>
      <c r="E184" s="1">
        <v>163.80000000000001</v>
      </c>
      <c r="F184" s="1">
        <v>136.30000000000001</v>
      </c>
      <c r="G184" s="1">
        <v>140.6</v>
      </c>
      <c r="H184" s="1">
        <v>135.69999999999999</v>
      </c>
      <c r="I184" s="1">
        <v>82.3</v>
      </c>
      <c r="J184" s="1">
        <v>141.9</v>
      </c>
      <c r="K184" s="1">
        <v>157.4</v>
      </c>
      <c r="L184" s="1">
        <v>188.1</v>
      </c>
      <c r="M184" s="1">
        <v>145.69999999999999</v>
      </c>
      <c r="N184" s="1">
        <v>149.9</v>
      </c>
      <c r="P184" s="2">
        <v>45627</v>
      </c>
      <c r="Q184" s="1">
        <v>1.6</v>
      </c>
      <c r="R184" s="1">
        <v>1.9</v>
      </c>
      <c r="S184" s="1">
        <v>-2</v>
      </c>
      <c r="T184" s="1">
        <v>0.2</v>
      </c>
      <c r="U184" s="1">
        <v>0</v>
      </c>
      <c r="V184" s="1">
        <v>4.4000000000000004</v>
      </c>
      <c r="W184" s="1">
        <v>1</v>
      </c>
      <c r="X184" s="1">
        <v>-6.8</v>
      </c>
      <c r="Y184" s="1">
        <v>4</v>
      </c>
      <c r="Z184" s="1">
        <v>5</v>
      </c>
      <c r="AA184" s="1">
        <v>6.2</v>
      </c>
      <c r="AB184" s="1">
        <v>5.2</v>
      </c>
      <c r="AC184" s="1">
        <v>4.4000000000000004</v>
      </c>
      <c r="AD184" s="1">
        <v>2</v>
      </c>
      <c r="AE184" s="1">
        <v>182</v>
      </c>
    </row>
    <row r="185" spans="1:31" x14ac:dyDescent="0.35">
      <c r="A185" s="35">
        <v>45657</v>
      </c>
      <c r="B185" s="1">
        <v>157.30000000000001</v>
      </c>
      <c r="C185" s="1">
        <v>153.5</v>
      </c>
      <c r="D185" s="1">
        <v>116.3</v>
      </c>
      <c r="E185" s="1">
        <v>164.2</v>
      </c>
      <c r="F185" s="1">
        <v>136.69999999999999</v>
      </c>
      <c r="G185" s="1">
        <v>139.30000000000001</v>
      </c>
      <c r="H185" s="1">
        <v>136.30000000000001</v>
      </c>
      <c r="I185" s="1">
        <v>85.2</v>
      </c>
      <c r="J185" s="1">
        <v>136.6</v>
      </c>
      <c r="K185" s="1">
        <v>153.4</v>
      </c>
      <c r="L185" s="1">
        <v>182.6</v>
      </c>
      <c r="M185" s="1">
        <v>144.19999999999999</v>
      </c>
      <c r="N185" s="1">
        <v>148.30000000000001</v>
      </c>
      <c r="P185" s="35">
        <v>45657</v>
      </c>
      <c r="Q185" s="1">
        <v>2.5</v>
      </c>
      <c r="R185" s="1">
        <v>3.4</v>
      </c>
      <c r="S185" s="1">
        <v>-0.3</v>
      </c>
      <c r="T185" s="1">
        <v>2.2000000000000002</v>
      </c>
      <c r="U185" s="1">
        <v>1</v>
      </c>
      <c r="V185" s="1">
        <v>4.8</v>
      </c>
      <c r="W185" s="1">
        <v>0.6</v>
      </c>
      <c r="X185" s="1">
        <v>-5.9</v>
      </c>
      <c r="Y185" s="1">
        <v>4.5</v>
      </c>
      <c r="Z185" s="1">
        <v>5.4</v>
      </c>
      <c r="AA185" s="1">
        <v>7</v>
      </c>
      <c r="AB185" s="1">
        <v>6.6</v>
      </c>
      <c r="AC185" s="1">
        <v>4.3</v>
      </c>
      <c r="AD185" s="1">
        <v>2.9</v>
      </c>
      <c r="AE185" s="1">
        <v>183</v>
      </c>
    </row>
    <row r="186" spans="1:31" x14ac:dyDescent="0.35">
      <c r="A186" s="2">
        <v>45658</v>
      </c>
      <c r="B186" s="1">
        <v>159.6</v>
      </c>
      <c r="C186" s="1">
        <v>155.30000000000001</v>
      </c>
      <c r="D186" s="1">
        <v>110.6</v>
      </c>
      <c r="E186" s="1">
        <v>172.7</v>
      </c>
      <c r="F186" s="1">
        <v>136.4</v>
      </c>
      <c r="G186" s="1">
        <v>143.69999999999999</v>
      </c>
      <c r="H186" s="1">
        <v>137.9</v>
      </c>
      <c r="I186" s="1">
        <v>82</v>
      </c>
      <c r="J186" s="1">
        <v>138.80000000000001</v>
      </c>
      <c r="K186" s="1">
        <v>157.9</v>
      </c>
      <c r="L186" s="1">
        <v>187.9</v>
      </c>
      <c r="M186" s="1">
        <v>147.6</v>
      </c>
      <c r="N186" s="1">
        <v>151.4</v>
      </c>
      <c r="P186" s="2">
        <v>45658</v>
      </c>
      <c r="Q186" s="1">
        <v>2</v>
      </c>
      <c r="R186" s="1">
        <v>2.7</v>
      </c>
      <c r="S186" s="1">
        <v>-1.1000000000000001</v>
      </c>
      <c r="T186" s="1">
        <v>4.5</v>
      </c>
      <c r="U186" s="1">
        <v>0.2</v>
      </c>
      <c r="V186" s="1">
        <v>4.7</v>
      </c>
      <c r="W186" s="1">
        <v>2.4</v>
      </c>
      <c r="X186" s="1">
        <v>-3.6</v>
      </c>
      <c r="Y186" s="1">
        <v>4.3</v>
      </c>
      <c r="Z186" s="1">
        <v>5.3</v>
      </c>
      <c r="AA186" s="1">
        <v>5.6</v>
      </c>
      <c r="AB186" s="1">
        <v>3.9</v>
      </c>
      <c r="AC186" s="1">
        <v>4</v>
      </c>
      <c r="AD186" s="1">
        <v>3.1</v>
      </c>
      <c r="AE186" s="1">
        <v>184</v>
      </c>
    </row>
    <row r="187" spans="1:31" x14ac:dyDescent="0.35">
      <c r="A187" s="2">
        <v>45689</v>
      </c>
      <c r="B187" s="1">
        <v>160.9</v>
      </c>
      <c r="C187" s="1">
        <v>154.4</v>
      </c>
      <c r="D187" s="1">
        <v>111.8</v>
      </c>
      <c r="E187" s="1">
        <v>173.1</v>
      </c>
      <c r="F187" s="1">
        <v>136</v>
      </c>
      <c r="G187" s="1">
        <v>145.19999999999999</v>
      </c>
      <c r="H187" s="1">
        <v>137.5</v>
      </c>
      <c r="I187" s="1">
        <v>81.900000000000006</v>
      </c>
      <c r="J187" s="1">
        <v>140.30000000000001</v>
      </c>
      <c r="K187" s="1">
        <v>158.80000000000001</v>
      </c>
      <c r="L187" s="1">
        <v>191.2</v>
      </c>
      <c r="M187" s="1">
        <v>148.5</v>
      </c>
      <c r="N187" s="1">
        <v>152.30000000000001</v>
      </c>
      <c r="P187" s="2">
        <v>45689</v>
      </c>
      <c r="Q187" s="1">
        <v>2.5</v>
      </c>
      <c r="R187" s="1">
        <v>1.4</v>
      </c>
      <c r="S187" s="1">
        <v>1.8</v>
      </c>
      <c r="T187" s="1">
        <v>5.2</v>
      </c>
      <c r="U187" s="1">
        <v>-0.7</v>
      </c>
      <c r="V187" s="1">
        <v>4.9000000000000004</v>
      </c>
      <c r="W187" s="1">
        <v>0.8</v>
      </c>
      <c r="X187" s="1">
        <v>-3.5</v>
      </c>
      <c r="Y187" s="1">
        <v>3.9</v>
      </c>
      <c r="Z187" s="1">
        <v>4.7</v>
      </c>
      <c r="AA187" s="1">
        <v>6</v>
      </c>
      <c r="AB187" s="1">
        <v>4.3</v>
      </c>
      <c r="AC187" s="1">
        <v>4</v>
      </c>
      <c r="AD187" s="1">
        <v>3.3</v>
      </c>
      <c r="AE187" s="1">
        <v>185</v>
      </c>
    </row>
    <row r="188" spans="1:31" x14ac:dyDescent="0.35">
      <c r="A188" s="2">
        <v>45717</v>
      </c>
      <c r="B188" s="1">
        <v>161.30000000000001</v>
      </c>
      <c r="C188" s="1">
        <v>157.69999999999999</v>
      </c>
      <c r="D188" s="1">
        <v>120</v>
      </c>
      <c r="E188" s="1">
        <v>172.9</v>
      </c>
      <c r="F188" s="1">
        <v>136.30000000000001</v>
      </c>
      <c r="G188" s="1">
        <v>145.19999999999999</v>
      </c>
      <c r="H188" s="1">
        <v>136.19999999999999</v>
      </c>
      <c r="I188" s="1">
        <v>81.599999999999994</v>
      </c>
      <c r="J188" s="1">
        <v>140.30000000000001</v>
      </c>
      <c r="K188" s="1">
        <v>158.80000000000001</v>
      </c>
      <c r="L188" s="1">
        <v>190.2</v>
      </c>
      <c r="M188" s="1">
        <v>149</v>
      </c>
      <c r="N188" s="1">
        <v>152.6</v>
      </c>
      <c r="P188" s="2">
        <v>45717</v>
      </c>
      <c r="Q188" s="1">
        <v>3.1</v>
      </c>
      <c r="R188" s="1">
        <v>3.8</v>
      </c>
      <c r="S188" s="1">
        <v>0.2</v>
      </c>
      <c r="T188" s="1">
        <v>5.2</v>
      </c>
      <c r="U188" s="1">
        <v>-0.9</v>
      </c>
      <c r="V188" s="1">
        <v>4.8</v>
      </c>
      <c r="W188" s="1">
        <v>-0.8</v>
      </c>
      <c r="X188" s="1">
        <v>-3.4</v>
      </c>
      <c r="Y188" s="1">
        <v>2.7</v>
      </c>
      <c r="Z188" s="1">
        <v>4.7</v>
      </c>
      <c r="AA188" s="1">
        <v>5.8</v>
      </c>
      <c r="AB188" s="1">
        <v>4.5</v>
      </c>
      <c r="AC188" s="1">
        <v>4.2</v>
      </c>
      <c r="AD188" s="1">
        <v>3</v>
      </c>
      <c r="AE188" s="1">
        <v>186</v>
      </c>
    </row>
    <row r="189" spans="1:31" x14ac:dyDescent="0.35">
      <c r="A189" s="2">
        <v>45748</v>
      </c>
      <c r="B189" s="1">
        <v>161.9</v>
      </c>
      <c r="C189" s="1">
        <v>158.19999999999999</v>
      </c>
      <c r="D189" s="1">
        <v>120.1</v>
      </c>
      <c r="E189" s="1">
        <v>172.7</v>
      </c>
      <c r="F189" s="1">
        <v>136.5</v>
      </c>
      <c r="G189" s="1">
        <v>145.30000000000001</v>
      </c>
      <c r="H189" s="1">
        <v>137.5</v>
      </c>
      <c r="I189" s="1">
        <v>81.599999999999994</v>
      </c>
      <c r="J189" s="1">
        <v>140</v>
      </c>
      <c r="K189" s="1">
        <v>159.30000000000001</v>
      </c>
      <c r="L189" s="1">
        <v>190.2</v>
      </c>
      <c r="M189" s="1">
        <v>149.6</v>
      </c>
      <c r="N189" s="1">
        <v>152.9</v>
      </c>
      <c r="P189" s="2">
        <v>45748</v>
      </c>
      <c r="Q189" s="1">
        <v>2.9</v>
      </c>
      <c r="R189" s="1">
        <v>2.7</v>
      </c>
      <c r="S189" s="1">
        <v>-0.7</v>
      </c>
      <c r="T189" s="1">
        <v>5.3</v>
      </c>
      <c r="U189" s="1">
        <v>-0.8</v>
      </c>
      <c r="V189" s="1">
        <v>4.8</v>
      </c>
      <c r="W189" s="1">
        <v>-0.9</v>
      </c>
      <c r="X189" s="1">
        <v>-4.0999999999999996</v>
      </c>
      <c r="Y189" s="1">
        <v>6</v>
      </c>
      <c r="Z189" s="1">
        <v>5</v>
      </c>
      <c r="AA189" s="1">
        <v>5.8</v>
      </c>
      <c r="AB189" s="1">
        <v>3.4</v>
      </c>
      <c r="AC189" s="1">
        <v>4.5</v>
      </c>
      <c r="AD189" s="1">
        <v>3.1</v>
      </c>
      <c r="AE189" s="1">
        <v>187</v>
      </c>
    </row>
    <row r="190" spans="1:31" x14ac:dyDescent="0.35">
      <c r="A190" s="2">
        <v>45778</v>
      </c>
      <c r="B190" s="1">
        <v>162.69999999999999</v>
      </c>
      <c r="C190" s="1">
        <v>158.30000000000001</v>
      </c>
      <c r="D190" s="1">
        <v>118.8</v>
      </c>
      <c r="E190" s="1">
        <v>172.6</v>
      </c>
      <c r="F190" s="1">
        <v>136.4</v>
      </c>
      <c r="G190" s="1">
        <v>145.80000000000001</v>
      </c>
      <c r="H190" s="1">
        <v>136.6</v>
      </c>
      <c r="I190" s="1">
        <v>81.2</v>
      </c>
      <c r="J190" s="1">
        <v>139</v>
      </c>
      <c r="K190" s="1">
        <v>159.30000000000001</v>
      </c>
      <c r="L190" s="1">
        <v>190.9</v>
      </c>
      <c r="M190" s="1">
        <v>149.30000000000001</v>
      </c>
      <c r="N190" s="1">
        <v>152.6</v>
      </c>
      <c r="P190" s="2">
        <v>45778</v>
      </c>
      <c r="Q190" s="1">
        <v>3.5</v>
      </c>
      <c r="R190" s="1">
        <v>3.1</v>
      </c>
      <c r="S190" s="1">
        <v>-1.5</v>
      </c>
      <c r="T190" s="1">
        <v>5.0999999999999996</v>
      </c>
      <c r="U190" s="1">
        <v>-0.6</v>
      </c>
      <c r="V190" s="1">
        <v>5</v>
      </c>
      <c r="W190" s="1">
        <v>-1</v>
      </c>
      <c r="X190" s="1">
        <v>-4.0999999999999996</v>
      </c>
      <c r="Y190" s="1">
        <v>4.5999999999999996</v>
      </c>
      <c r="Z190" s="1">
        <v>5.0999999999999996</v>
      </c>
      <c r="AA190" s="1">
        <v>5.6</v>
      </c>
      <c r="AB190" s="1">
        <v>3.4</v>
      </c>
      <c r="AC190" s="1">
        <v>3.7</v>
      </c>
      <c r="AD190" s="1">
        <v>2.9</v>
      </c>
      <c r="AE190" s="1">
        <v>188</v>
      </c>
    </row>
    <row r="191" spans="1:31" x14ac:dyDescent="0.35">
      <c r="A191" s="2">
        <v>45809</v>
      </c>
      <c r="B191" s="1">
        <v>163.9</v>
      </c>
      <c r="C191" s="1">
        <v>159.5</v>
      </c>
      <c r="D191" s="1">
        <v>115.1</v>
      </c>
      <c r="E191" s="1">
        <v>172.9</v>
      </c>
      <c r="F191" s="1">
        <v>137.19999999999999</v>
      </c>
      <c r="G191" s="1">
        <v>145.80000000000001</v>
      </c>
      <c r="H191" s="1">
        <v>137.4</v>
      </c>
      <c r="I191" s="1">
        <v>80.2</v>
      </c>
      <c r="J191" s="1">
        <v>142</v>
      </c>
      <c r="K191" s="1">
        <v>159.5</v>
      </c>
      <c r="L191" s="1">
        <v>192.9</v>
      </c>
      <c r="M191" s="1">
        <v>149.5</v>
      </c>
      <c r="N191" s="1">
        <v>153.5</v>
      </c>
      <c r="P191" s="2">
        <v>45809</v>
      </c>
      <c r="Q191" s="1">
        <v>4.7</v>
      </c>
      <c r="R191" s="1">
        <v>3.2</v>
      </c>
      <c r="S191" s="1">
        <v>-3.2</v>
      </c>
      <c r="T191" s="1">
        <v>5.2</v>
      </c>
      <c r="U191" s="1">
        <v>0.4</v>
      </c>
      <c r="V191" s="1">
        <v>4.5</v>
      </c>
      <c r="W191" s="1">
        <v>0.4</v>
      </c>
      <c r="X191" s="1">
        <v>-4.2</v>
      </c>
      <c r="Y191" s="1">
        <v>5.3</v>
      </c>
      <c r="Z191" s="1">
        <v>4.8</v>
      </c>
      <c r="AA191" s="1">
        <v>5.6</v>
      </c>
      <c r="AB191" s="1">
        <v>3.4</v>
      </c>
      <c r="AC191" s="1">
        <v>3.6</v>
      </c>
      <c r="AD191" s="1">
        <v>3.3</v>
      </c>
      <c r="AE191" s="1">
        <v>189</v>
      </c>
    </row>
    <row r="192" spans="1:31" x14ac:dyDescent="0.35">
      <c r="A192" s="2">
        <v>45839</v>
      </c>
      <c r="B192" s="53">
        <v>164.3</v>
      </c>
      <c r="C192" s="53">
        <v>159.9</v>
      </c>
      <c r="D192" s="53">
        <v>106.4</v>
      </c>
      <c r="E192" s="53">
        <v>173.6</v>
      </c>
      <c r="F192" s="53">
        <v>136.5</v>
      </c>
      <c r="G192" s="53">
        <v>146.30000000000001</v>
      </c>
      <c r="H192" s="53">
        <v>137.9</v>
      </c>
      <c r="I192" s="53">
        <v>79.400000000000006</v>
      </c>
      <c r="J192" s="53">
        <v>144.80000000000001</v>
      </c>
      <c r="K192" s="53">
        <v>160.4</v>
      </c>
      <c r="L192" s="53">
        <v>195.4</v>
      </c>
      <c r="M192" s="53">
        <v>151.19999999999999</v>
      </c>
      <c r="N192" s="53">
        <v>153.9</v>
      </c>
      <c r="P192" s="2">
        <v>45839</v>
      </c>
      <c r="Q192" s="1">
        <v>5.2</v>
      </c>
      <c r="R192" s="1">
        <v>3.6</v>
      </c>
      <c r="S192" s="1">
        <v>-0.2</v>
      </c>
      <c r="T192" s="1">
        <v>5.7</v>
      </c>
      <c r="U192" s="1">
        <v>0</v>
      </c>
      <c r="V192" s="1">
        <v>4.5</v>
      </c>
      <c r="W192" s="1">
        <v>0.3</v>
      </c>
      <c r="X192" s="1">
        <v>-4.5</v>
      </c>
      <c r="Y192" s="1">
        <v>4.9000000000000004</v>
      </c>
      <c r="Z192" s="1">
        <v>5</v>
      </c>
      <c r="AA192" s="1">
        <v>5.9</v>
      </c>
      <c r="AB192" s="1">
        <v>4.3</v>
      </c>
      <c r="AC192" s="1">
        <v>4.9000000000000004</v>
      </c>
      <c r="AD192" s="1">
        <v>3.6</v>
      </c>
      <c r="AE192" s="1">
        <v>190</v>
      </c>
    </row>
    <row r="193" spans="1:31" x14ac:dyDescent="0.35">
      <c r="A193" s="2">
        <v>45870</v>
      </c>
      <c r="B193" s="53">
        <v>165.3</v>
      </c>
      <c r="C193" s="53">
        <v>159.9</v>
      </c>
      <c r="D193" s="53">
        <v>107.9</v>
      </c>
      <c r="E193" s="53">
        <v>173.9</v>
      </c>
      <c r="F193" s="53">
        <v>136.69999999999999</v>
      </c>
      <c r="G193" s="53">
        <v>146.30000000000001</v>
      </c>
      <c r="H193" s="53">
        <v>138.4</v>
      </c>
      <c r="I193" s="53">
        <v>79.2</v>
      </c>
      <c r="J193" s="53">
        <v>144</v>
      </c>
      <c r="K193" s="53">
        <v>160.4</v>
      </c>
      <c r="L193" s="53">
        <v>196.6</v>
      </c>
      <c r="M193" s="53">
        <v>151.19999999999999</v>
      </c>
      <c r="N193" s="53">
        <v>154.30000000000001</v>
      </c>
      <c r="P193" s="2">
        <v>45870</v>
      </c>
      <c r="Q193" s="1">
        <v>5.2</v>
      </c>
      <c r="R193" s="1">
        <v>3.8</v>
      </c>
      <c r="S193" s="1">
        <v>4.5999999999999996</v>
      </c>
      <c r="T193" s="1">
        <v>6.1</v>
      </c>
      <c r="U193" s="1">
        <v>0.5</v>
      </c>
      <c r="V193" s="1">
        <v>4.5999999999999996</v>
      </c>
      <c r="W193" s="1">
        <v>1.2</v>
      </c>
      <c r="X193" s="1">
        <v>-4.4000000000000004</v>
      </c>
      <c r="Y193" s="1">
        <v>5.0999999999999996</v>
      </c>
      <c r="Z193" s="1">
        <v>4.8</v>
      </c>
      <c r="AA193" s="1">
        <v>6</v>
      </c>
      <c r="AB193" s="1">
        <v>4.3</v>
      </c>
      <c r="AC193" s="1">
        <v>5.0999999999999996</v>
      </c>
      <c r="AD193" s="1">
        <v>4.0999999999999996</v>
      </c>
      <c r="AE193" s="1">
        <v>191</v>
      </c>
    </row>
    <row r="194" spans="1:31" x14ac:dyDescent="0.35">
      <c r="A194" s="2">
        <v>45901</v>
      </c>
      <c r="B194" s="1">
        <v>163.69999999999999</v>
      </c>
      <c r="C194" s="1">
        <v>159.6</v>
      </c>
      <c r="D194" s="1">
        <v>119.7</v>
      </c>
      <c r="E194" s="1">
        <v>173.8</v>
      </c>
      <c r="F194" s="1">
        <v>135.19999999999999</v>
      </c>
      <c r="G194" s="1">
        <v>147.1</v>
      </c>
      <c r="H194" s="1">
        <v>137.69999999999999</v>
      </c>
      <c r="I194" s="1">
        <v>79.099999999999994</v>
      </c>
      <c r="J194" s="1">
        <v>140.30000000000001</v>
      </c>
      <c r="K194" s="1">
        <v>164.6</v>
      </c>
      <c r="L194" s="1">
        <v>194.7</v>
      </c>
      <c r="M194" s="1">
        <v>151.19999999999999</v>
      </c>
      <c r="N194" s="1">
        <v>153.9</v>
      </c>
      <c r="P194" s="2">
        <v>45901</v>
      </c>
      <c r="Q194" s="1">
        <v>3.9</v>
      </c>
      <c r="R194" s="1">
        <v>3.2</v>
      </c>
      <c r="S194" s="1">
        <v>1.4</v>
      </c>
      <c r="T194" s="1">
        <v>6</v>
      </c>
      <c r="U194" s="1">
        <v>-0.6</v>
      </c>
      <c r="V194" s="1">
        <v>5.4</v>
      </c>
      <c r="W194" s="1">
        <v>2.4</v>
      </c>
      <c r="X194" s="1">
        <v>-3.9</v>
      </c>
      <c r="Y194" s="1">
        <v>4</v>
      </c>
      <c r="Z194" s="1">
        <v>6.5</v>
      </c>
      <c r="AA194" s="1">
        <v>6.3</v>
      </c>
      <c r="AB194" s="1">
        <v>4.3</v>
      </c>
      <c r="AC194" s="1">
        <v>4.4000000000000004</v>
      </c>
      <c r="AD194" s="1">
        <v>3.9</v>
      </c>
      <c r="AE194" s="1">
        <v>192</v>
      </c>
    </row>
    <row r="195" spans="1:31" x14ac:dyDescent="0.35">
      <c r="A195" s="2">
        <v>45931</v>
      </c>
      <c r="B195" s="1">
        <v>164.8</v>
      </c>
      <c r="C195" s="1">
        <v>159.4</v>
      </c>
      <c r="D195" s="1">
        <v>124</v>
      </c>
      <c r="E195" s="1">
        <v>174.1</v>
      </c>
      <c r="F195" s="1">
        <v>136.4</v>
      </c>
      <c r="G195" s="1">
        <v>147.1</v>
      </c>
      <c r="H195" s="1">
        <v>138</v>
      </c>
      <c r="I195" s="1">
        <v>78.5</v>
      </c>
      <c r="J195" s="1">
        <v>139.69999999999999</v>
      </c>
      <c r="K195" s="1">
        <v>164.5</v>
      </c>
      <c r="L195" s="1">
        <v>194.7</v>
      </c>
      <c r="M195" s="1">
        <v>152.30000000000001</v>
      </c>
      <c r="N195" s="1">
        <v>154.5</v>
      </c>
      <c r="P195" s="2">
        <v>45931</v>
      </c>
      <c r="Q195" s="1">
        <v>4</v>
      </c>
      <c r="R195" s="1">
        <v>3.5</v>
      </c>
      <c r="S195" s="1">
        <v>1.9</v>
      </c>
      <c r="T195" s="1">
        <v>6.6</v>
      </c>
      <c r="U195" s="1">
        <v>-0.6</v>
      </c>
      <c r="V195" s="1">
        <v>5</v>
      </c>
      <c r="W195" s="1">
        <v>2.5</v>
      </c>
      <c r="X195" s="1">
        <v>-4</v>
      </c>
      <c r="Y195" s="1">
        <v>3.7</v>
      </c>
      <c r="Z195" s="1">
        <v>5.2</v>
      </c>
      <c r="AA195" s="1">
        <v>6</v>
      </c>
      <c r="AB195" s="1">
        <v>4.8</v>
      </c>
      <c r="AC195" s="1">
        <v>4.4000000000000004</v>
      </c>
      <c r="AD195" s="1">
        <v>4</v>
      </c>
      <c r="AE195" s="1">
        <v>193</v>
      </c>
    </row>
    <row r="196" spans="1:31" x14ac:dyDescent="0.35">
      <c r="A196" s="2">
        <v>45962</v>
      </c>
      <c r="B196" s="53">
        <v>164.9</v>
      </c>
      <c r="C196" s="53">
        <v>159.6</v>
      </c>
      <c r="D196" s="53">
        <v>124.1</v>
      </c>
      <c r="E196" s="53">
        <v>174.6</v>
      </c>
      <c r="F196" s="53">
        <v>135.69999999999999</v>
      </c>
      <c r="G196" s="53">
        <v>148</v>
      </c>
      <c r="H196" s="53">
        <v>138.19999999999999</v>
      </c>
      <c r="I196" s="53">
        <v>78.400000000000006</v>
      </c>
      <c r="J196" s="53">
        <v>141.5</v>
      </c>
      <c r="K196" s="53">
        <v>164.6</v>
      </c>
      <c r="L196" s="53">
        <v>195.9</v>
      </c>
      <c r="M196" s="53">
        <v>152.4</v>
      </c>
      <c r="N196" s="53">
        <v>155</v>
      </c>
      <c r="P196" s="2">
        <v>45962</v>
      </c>
      <c r="Q196" s="1">
        <v>3.6</v>
      </c>
      <c r="R196" s="1">
        <v>3.5</v>
      </c>
      <c r="S196" s="1">
        <v>1.5</v>
      </c>
      <c r="T196" s="1">
        <v>6.7</v>
      </c>
      <c r="U196" s="1">
        <v>-0.6</v>
      </c>
      <c r="V196" s="1">
        <v>5.3</v>
      </c>
      <c r="W196" s="1">
        <v>2.7</v>
      </c>
      <c r="X196" s="1">
        <v>-3.5</v>
      </c>
      <c r="Y196" s="1">
        <v>3.6</v>
      </c>
      <c r="Z196" s="1">
        <v>4.5</v>
      </c>
      <c r="AA196" s="1">
        <v>5.9</v>
      </c>
      <c r="AB196" s="1">
        <v>4.8</v>
      </c>
      <c r="AC196" s="1">
        <v>4.2</v>
      </c>
      <c r="AD196" s="1">
        <v>4</v>
      </c>
      <c r="AE196" s="1">
        <v>194</v>
      </c>
    </row>
    <row r="197" spans="1:31" x14ac:dyDescent="0.35">
      <c r="A197" s="2">
        <v>45992</v>
      </c>
      <c r="B197" s="53">
        <v>164.8</v>
      </c>
      <c r="C197" s="53">
        <v>158.69999999999999</v>
      </c>
      <c r="D197" s="53">
        <v>120.9</v>
      </c>
      <c r="E197" s="53">
        <v>174.4</v>
      </c>
      <c r="F197" s="53">
        <v>136.4</v>
      </c>
      <c r="G197" s="53">
        <v>148</v>
      </c>
      <c r="H197" s="53">
        <v>138.6</v>
      </c>
      <c r="I197" s="53">
        <v>77.400000000000006</v>
      </c>
      <c r="J197" s="53">
        <v>145.30000000000001</v>
      </c>
      <c r="K197" s="53">
        <v>165.1</v>
      </c>
      <c r="L197" s="53">
        <v>198.3</v>
      </c>
      <c r="M197" s="53">
        <v>152.30000000000001</v>
      </c>
      <c r="N197" s="53">
        <v>155.5</v>
      </c>
      <c r="P197" s="2">
        <v>45992</v>
      </c>
      <c r="Q197" s="1">
        <v>3.9</v>
      </c>
      <c r="R197" s="1">
        <v>3.7</v>
      </c>
      <c r="S197" s="1">
        <v>-0.5</v>
      </c>
      <c r="T197" s="1">
        <v>6.5</v>
      </c>
      <c r="U197" s="1">
        <v>0.1</v>
      </c>
      <c r="V197" s="1">
        <v>5.3</v>
      </c>
      <c r="W197" s="1">
        <v>2.2999999999999998</v>
      </c>
      <c r="X197" s="1">
        <v>-3.1</v>
      </c>
      <c r="Y197" s="1">
        <v>2.7</v>
      </c>
      <c r="Z197" s="1">
        <v>4.9000000000000004</v>
      </c>
      <c r="AA197" s="1">
        <v>5.4</v>
      </c>
      <c r="AB197" s="1">
        <v>4.8</v>
      </c>
      <c r="AC197" s="1">
        <v>4.2</v>
      </c>
      <c r="AD197" s="1">
        <v>3.7</v>
      </c>
      <c r="AE197" s="1">
        <v>195</v>
      </c>
    </row>
    <row r="198" spans="1:31" x14ac:dyDescent="0.35">
      <c r="A198" s="35">
        <v>46022</v>
      </c>
      <c r="B198" s="53">
        <v>163.19999999999999</v>
      </c>
      <c r="C198" s="53">
        <v>158.4</v>
      </c>
      <c r="D198" s="53">
        <v>116.6</v>
      </c>
      <c r="E198" s="53">
        <v>173.4</v>
      </c>
      <c r="F198" s="53">
        <v>136.30000000000001</v>
      </c>
      <c r="G198" s="53">
        <v>146.19999999999999</v>
      </c>
      <c r="H198" s="53">
        <v>137.69999999999999</v>
      </c>
      <c r="I198" s="53">
        <v>80</v>
      </c>
      <c r="J198" s="53">
        <v>141.30000000000001</v>
      </c>
      <c r="K198" s="53">
        <v>161.1</v>
      </c>
      <c r="L198" s="53">
        <v>193.2</v>
      </c>
      <c r="M198" s="53">
        <v>150.30000000000001</v>
      </c>
      <c r="N198" s="53">
        <v>153.5</v>
      </c>
      <c r="P198" s="35">
        <v>46022</v>
      </c>
      <c r="Q198" s="1">
        <v>3.8</v>
      </c>
      <c r="R198" s="1">
        <v>3.2</v>
      </c>
      <c r="S198" s="1">
        <v>0.3</v>
      </c>
      <c r="T198" s="1">
        <v>5.6</v>
      </c>
      <c r="U198" s="1">
        <v>-0.3</v>
      </c>
      <c r="V198" s="1">
        <v>5</v>
      </c>
      <c r="W198" s="1">
        <v>1</v>
      </c>
      <c r="X198" s="1">
        <v>-3.8</v>
      </c>
      <c r="Y198" s="1">
        <v>4.2</v>
      </c>
      <c r="Z198" s="1">
        <v>5</v>
      </c>
      <c r="AA198" s="1">
        <v>5.8</v>
      </c>
      <c r="AB198" s="1">
        <v>4.0999999999999996</v>
      </c>
      <c r="AC198" s="1">
        <v>4.2</v>
      </c>
      <c r="AD198" s="1">
        <v>3.5</v>
      </c>
      <c r="AE198" s="1">
        <v>196</v>
      </c>
    </row>
    <row r="199" spans="1:31" x14ac:dyDescent="0.35">
      <c r="P199" s="2">
        <v>46023</v>
      </c>
      <c r="Q199" s="1">
        <v>2.6</v>
      </c>
      <c r="R199" s="1">
        <v>3.5</v>
      </c>
      <c r="S199" s="1">
        <v>0.8</v>
      </c>
      <c r="T199" s="1">
        <v>1</v>
      </c>
      <c r="U199" s="1">
        <v>-0.7</v>
      </c>
      <c r="V199" s="1">
        <v>3.5</v>
      </c>
      <c r="W199" s="1">
        <v>0.3</v>
      </c>
      <c r="X199" s="1">
        <v>-2.2000000000000002</v>
      </c>
      <c r="Y199" s="1">
        <v>2.4</v>
      </c>
      <c r="Z199" s="1">
        <v>5.0999999999999996</v>
      </c>
      <c r="AA199" s="1">
        <v>5</v>
      </c>
      <c r="AB199" s="1">
        <v>4.2</v>
      </c>
      <c r="AC199" s="1">
        <v>4.3</v>
      </c>
      <c r="AD199" s="1">
        <v>2</v>
      </c>
      <c r="AE199" s="1">
        <v>197</v>
      </c>
    </row>
    <row r="200" spans="1:31" x14ac:dyDescent="0.35">
      <c r="P200" s="2">
        <v>46054</v>
      </c>
      <c r="Q200" s="1">
        <v>2.5</v>
      </c>
      <c r="R200" s="1">
        <v>4.9000000000000004</v>
      </c>
      <c r="S200" s="1">
        <v>0.7</v>
      </c>
      <c r="T200" s="1">
        <v>1.5</v>
      </c>
      <c r="U200" s="1">
        <v>0.2</v>
      </c>
      <c r="V200" s="1">
        <v>3.3</v>
      </c>
      <c r="W200" s="1">
        <v>0.9</v>
      </c>
      <c r="X200" s="1">
        <v>-3.3</v>
      </c>
      <c r="Y200" s="1">
        <v>2.2999999999999998</v>
      </c>
      <c r="Z200" s="1">
        <v>5.3</v>
      </c>
      <c r="AA200" s="1">
        <v>5</v>
      </c>
      <c r="AB200" s="1">
        <v>3.7</v>
      </c>
      <c r="AC200" s="1">
        <v>4.2</v>
      </c>
      <c r="AD200" s="1">
        <v>2.2000000000000002</v>
      </c>
      <c r="AE200" s="1">
        <v>198</v>
      </c>
    </row>
    <row r="201" spans="1:31" x14ac:dyDescent="0.35">
      <c r="P201" s="2">
        <v>46082</v>
      </c>
      <c r="Q201" s="1">
        <v>2.4</v>
      </c>
      <c r="R201" s="1">
        <v>2.9</v>
      </c>
      <c r="S201" s="1">
        <v>-0.5</v>
      </c>
      <c r="T201" s="1">
        <v>2.7</v>
      </c>
      <c r="U201" s="1">
        <v>0.1</v>
      </c>
      <c r="V201" s="1">
        <v>3.8</v>
      </c>
      <c r="W201" s="1">
        <v>6.2</v>
      </c>
      <c r="X201" s="1">
        <v>-2.7</v>
      </c>
      <c r="Y201" s="1">
        <v>3.3</v>
      </c>
      <c r="Z201" s="1">
        <v>5.3</v>
      </c>
      <c r="AA201" s="1">
        <v>5</v>
      </c>
      <c r="AB201" s="1">
        <v>4.0999999999999996</v>
      </c>
      <c r="AC201" s="1">
        <v>4</v>
      </c>
      <c r="AD201" s="1">
        <v>3.2</v>
      </c>
      <c r="AE201" s="1">
        <v>199</v>
      </c>
    </row>
    <row r="202" spans="1:31" x14ac:dyDescent="0.35">
      <c r="P202" s="2">
        <v>46113</v>
      </c>
      <c r="Q202" s="1">
        <v>2.5</v>
      </c>
      <c r="R202" s="1">
        <v>3.5</v>
      </c>
      <c r="S202" s="1">
        <v>-0.2</v>
      </c>
      <c r="T202" s="1">
        <v>3.3</v>
      </c>
      <c r="U202" s="1">
        <v>0.1</v>
      </c>
      <c r="V202" s="1">
        <v>4.5999999999999996</v>
      </c>
      <c r="W202" s="1">
        <v>7.7</v>
      </c>
      <c r="X202" s="1">
        <v>-2.1</v>
      </c>
      <c r="Y202" s="1">
        <v>1</v>
      </c>
      <c r="Z202" s="1">
        <v>5.4</v>
      </c>
      <c r="AA202" s="1">
        <v>4.8</v>
      </c>
      <c r="AB202" s="1">
        <v>4.2</v>
      </c>
      <c r="AC202" s="1">
        <v>4</v>
      </c>
      <c r="AD202" s="1">
        <v>3.4</v>
      </c>
      <c r="AE202" s="1">
        <v>200</v>
      </c>
    </row>
    <row r="203" spans="1:31" x14ac:dyDescent="0.35">
      <c r="P203" s="2">
        <v>46143</v>
      </c>
      <c r="Q203" s="1">
        <v>2.2000000000000002</v>
      </c>
      <c r="R203" s="1">
        <v>2</v>
      </c>
      <c r="S203" s="1">
        <v>1</v>
      </c>
      <c r="T203" s="1">
        <v>3.3</v>
      </c>
      <c r="U203" s="1">
        <v>0.4</v>
      </c>
      <c r="V203" s="1">
        <v>4.5</v>
      </c>
      <c r="W203" s="1">
        <v>8.8000000000000007</v>
      </c>
      <c r="X203" s="1">
        <v>-1</v>
      </c>
      <c r="Y203" s="1">
        <v>1.1000000000000001</v>
      </c>
      <c r="Z203" s="1">
        <v>5.4</v>
      </c>
      <c r="AA203" s="1">
        <v>4.7</v>
      </c>
      <c r="AB203" s="1">
        <v>4.2</v>
      </c>
      <c r="AC203" s="1">
        <v>4.7</v>
      </c>
      <c r="AD203" s="1">
        <v>3.7</v>
      </c>
      <c r="AE203" s="1">
        <v>201</v>
      </c>
    </row>
  </sheetData>
  <phoneticPr fontId="1" type="noConversion"/>
  <pageMargins left="0.15748031496062992" right="0.15748031496062992" top="0.78740157480314965" bottom="0.78740157480314965" header="0.51181102362204722" footer="0.51181102362204722"/>
  <pageSetup paperSize="9" scale="75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40"/>
  <sheetViews>
    <sheetView workbookViewId="0">
      <selection activeCell="M14" sqref="M14"/>
    </sheetView>
  </sheetViews>
  <sheetFormatPr baseColWidth="10" defaultRowHeight="14.25" x14ac:dyDescent="0.2"/>
  <cols>
    <col min="2" max="2" width="35.375" customWidth="1"/>
    <col min="6" max="6" width="93.375" bestFit="1" customWidth="1"/>
  </cols>
  <sheetData>
    <row r="1" spans="1:13" x14ac:dyDescent="0.2">
      <c r="C1">
        <f>Auswahl_Zeitraum+1</f>
        <v>201</v>
      </c>
      <c r="F1">
        <f>IF(Dropdown_Zeitraum!E2="31.12.",Auswahl_HVPI!G1,Auswahl_HVPI!H1)</f>
        <v>29</v>
      </c>
      <c r="G1">
        <f>COUNT(G3:G38)</f>
        <v>36</v>
      </c>
      <c r="H1">
        <f>COUNT(H3:H38)</f>
        <v>29</v>
      </c>
    </row>
    <row r="2" spans="1:13" ht="16.5" x14ac:dyDescent="0.35">
      <c r="A2" t="s">
        <v>113</v>
      </c>
      <c r="B2" s="6" t="s">
        <v>35</v>
      </c>
      <c r="C2" s="25">
        <f>Zeitraum</f>
        <v>46143</v>
      </c>
      <c r="D2" t="s">
        <v>84</v>
      </c>
      <c r="E2" s="28" t="s">
        <v>86</v>
      </c>
      <c r="G2" s="27" t="s">
        <v>82</v>
      </c>
      <c r="H2" s="27" t="s">
        <v>83</v>
      </c>
      <c r="I2" s="27" t="s">
        <v>125</v>
      </c>
      <c r="J2" s="27" t="s">
        <v>88</v>
      </c>
      <c r="L2" s="27" t="s">
        <v>75</v>
      </c>
      <c r="M2" s="1" t="s">
        <v>134</v>
      </c>
    </row>
    <row r="3" spans="1:13" ht="15" x14ac:dyDescent="0.25">
      <c r="A3" s="27" t="s">
        <v>125</v>
      </c>
      <c r="B3" s="6" t="s">
        <v>124</v>
      </c>
      <c r="C3">
        <f t="shared" ref="C3:C31" si="0">IF(VLOOKUP(B3,Matrix_HVPI,$C$1,FALSE)=999999,"",VLOOKUP(B3,Matrix_HVPI,$C$1,FALSE))</f>
        <v>3.3</v>
      </c>
      <c r="D3">
        <f t="shared" ref="D3:D31" si="1">IF(C3="","",C3-ROW()/1000000)</f>
        <v>3.2999969999999998</v>
      </c>
      <c r="E3" s="29" t="str">
        <f>INDEX($A$3:$A$65525,MATCH(LARGE($D$3:$D$65527,ROW(B1)),$D$3:$D$65527,0))</f>
        <v>RO</v>
      </c>
      <c r="F3" t="str">
        <f>INDEX($B$3:$B$65525,MATCH(LARGE($D$3:$D$65527,ROW(B1)),$D$3:$D$65527,0))</f>
        <v>Rumänien</v>
      </c>
      <c r="G3">
        <f t="shared" ref="G3:G38" si="2">IF(DAY($C$2)=31,VLOOKUP(F3,$B$3:$C$38,2,FALSE),0)</f>
        <v>0</v>
      </c>
      <c r="H3">
        <f t="shared" ref="H3:H38" si="3">IF(DAY($C$2)=1,VLOOKUP(F3,$B$3:$C$38,2,FALSE),0)</f>
        <v>9.6999999999999993</v>
      </c>
      <c r="I3" t="e">
        <f>IF(AND(DAY($C$2)=1,E3="EU27"),H3,IF(AND(DAY($C$2)=31,E3="EU27"),G3,NA()))</f>
        <v>#N/A</v>
      </c>
      <c r="J3" t="e">
        <f>IF(AND(DAY($C$2)=1,E3="AT"),H3,IF(AND(DAY($C$2)=31,E3="AT"),G3,NA()))</f>
        <v>#N/A</v>
      </c>
      <c r="L3" s="27" t="s">
        <v>80</v>
      </c>
      <c r="M3" s="27" t="s">
        <v>76</v>
      </c>
    </row>
    <row r="4" spans="1:13" ht="15" x14ac:dyDescent="0.25">
      <c r="A4" s="27" t="s">
        <v>133</v>
      </c>
      <c r="B4" s="6" t="s">
        <v>132</v>
      </c>
      <c r="C4">
        <f t="shared" si="0"/>
        <v>3.2</v>
      </c>
      <c r="D4">
        <f t="shared" si="1"/>
        <v>3.1999960000000001</v>
      </c>
      <c r="E4" s="29" t="str">
        <f t="shared" ref="E4:E38" si="4">INDEX($A$3:$A$65525,MATCH(LARGE($D$3:$D$65527,ROW(B2)),$D$3:$D$65527,0))</f>
        <v>BG</v>
      </c>
      <c r="F4" t="str">
        <f t="shared" ref="F4:F38" si="5">INDEX($B$3:$B$65525,MATCH(LARGE($D$3:$D$65527,ROW(B2)),$D$3:$D$65527,0))</f>
        <v>Bulgarien</v>
      </c>
      <c r="G4">
        <f t="shared" si="2"/>
        <v>0</v>
      </c>
      <c r="H4">
        <f t="shared" si="3"/>
        <v>6.3</v>
      </c>
      <c r="I4" t="e">
        <f t="shared" ref="I4:I38" si="6">IF(AND(DAY($C$2)=1,E4="EU27"),H4,IF(AND(DAY($C$2)=31,E4="EU27"),G4,NA()))</f>
        <v>#N/A</v>
      </c>
      <c r="J4" t="e">
        <f t="shared" ref="J4:J38" si="7">IF(AND(DAY($C$2)=1,E4="AT"),H4,IF(AND(DAY($C$2)=31,E4="AT"),G4,NA()))</f>
        <v>#N/A</v>
      </c>
      <c r="L4" s="27"/>
    </row>
    <row r="5" spans="1:13" ht="15" x14ac:dyDescent="0.25">
      <c r="A5" t="s">
        <v>105</v>
      </c>
      <c r="B5" s="6" t="s">
        <v>40</v>
      </c>
      <c r="C5">
        <f t="shared" si="0"/>
        <v>4</v>
      </c>
      <c r="D5">
        <f t="shared" si="1"/>
        <v>3.9999950000000002</v>
      </c>
      <c r="E5" s="29" t="str">
        <f t="shared" si="4"/>
        <v>LT</v>
      </c>
      <c r="F5" t="str">
        <f t="shared" si="5"/>
        <v>Litauen</v>
      </c>
      <c r="G5">
        <f t="shared" si="2"/>
        <v>0</v>
      </c>
      <c r="H5">
        <f t="shared" si="3"/>
        <v>5.0999999999999996</v>
      </c>
      <c r="I5" t="e">
        <f t="shared" si="6"/>
        <v>#N/A</v>
      </c>
      <c r="J5" t="e">
        <f t="shared" si="7"/>
        <v>#N/A</v>
      </c>
      <c r="L5" s="27" t="s">
        <v>77</v>
      </c>
      <c r="M5">
        <f>IF(AND(MAX(C3:C38)&gt;MIN((C3:C38)*-1),MIN(C3:C38)&lt;0),MAX(C3:C38),IF(AND(MAX(C3:C38)&lt;MIN((C3:C38)*-1),MAX((C3:C38)&gt;0)),MIN(C3:C38),0))</f>
        <v>0</v>
      </c>
    </row>
    <row r="6" spans="1:13" ht="15" x14ac:dyDescent="0.25">
      <c r="A6" t="s">
        <v>111</v>
      </c>
      <c r="B6" s="6" t="s">
        <v>41</v>
      </c>
      <c r="C6">
        <f t="shared" si="0"/>
        <v>6.3</v>
      </c>
      <c r="D6">
        <f t="shared" si="1"/>
        <v>6.2999939999999999</v>
      </c>
      <c r="E6" s="29" t="str">
        <f t="shared" si="4"/>
        <v>GR</v>
      </c>
      <c r="F6" t="str">
        <f t="shared" si="5"/>
        <v>Griechenland</v>
      </c>
      <c r="G6">
        <f t="shared" si="2"/>
        <v>0</v>
      </c>
      <c r="H6">
        <f t="shared" si="3"/>
        <v>4.9000000000000004</v>
      </c>
      <c r="I6" t="e">
        <f t="shared" si="6"/>
        <v>#N/A</v>
      </c>
      <c r="J6" t="e">
        <f t="shared" si="7"/>
        <v>#N/A</v>
      </c>
      <c r="L6" s="27" t="s">
        <v>78</v>
      </c>
      <c r="M6">
        <f>MIN((C4:C39))</f>
        <v>1.1000000000000001</v>
      </c>
    </row>
    <row r="7" spans="1:13" ht="15" x14ac:dyDescent="0.25">
      <c r="A7" t="s">
        <v>93</v>
      </c>
      <c r="B7" s="6" t="s">
        <v>42</v>
      </c>
      <c r="C7">
        <f t="shared" si="0"/>
        <v>1.8</v>
      </c>
      <c r="D7">
        <f t="shared" si="1"/>
        <v>1.799993</v>
      </c>
      <c r="E7" s="29" t="str">
        <f t="shared" si="4"/>
        <v>HR</v>
      </c>
      <c r="F7" t="str">
        <f t="shared" si="5"/>
        <v>Kroatien</v>
      </c>
      <c r="G7">
        <f t="shared" si="2"/>
        <v>0</v>
      </c>
      <c r="H7">
        <f t="shared" si="3"/>
        <v>4.9000000000000004</v>
      </c>
      <c r="I7" t="e">
        <f t="shared" si="6"/>
        <v>#N/A</v>
      </c>
      <c r="J7" t="e">
        <f t="shared" si="7"/>
        <v>#N/A</v>
      </c>
    </row>
    <row r="8" spans="1:13" ht="15" x14ac:dyDescent="0.25">
      <c r="A8" t="s">
        <v>94</v>
      </c>
      <c r="B8" s="6" t="s">
        <v>43</v>
      </c>
      <c r="C8">
        <f t="shared" si="0"/>
        <v>1.8</v>
      </c>
      <c r="D8">
        <f t="shared" si="1"/>
        <v>1.799992</v>
      </c>
      <c r="E8" s="29" t="str">
        <f t="shared" si="4"/>
        <v>LU</v>
      </c>
      <c r="F8" t="str">
        <f t="shared" si="5"/>
        <v>Luxemburg</v>
      </c>
      <c r="G8">
        <f t="shared" si="2"/>
        <v>0</v>
      </c>
      <c r="H8">
        <f t="shared" si="3"/>
        <v>4.5</v>
      </c>
      <c r="I8" t="e">
        <f t="shared" si="6"/>
        <v>#N/A</v>
      </c>
      <c r="J8" t="e">
        <f t="shared" si="7"/>
        <v>#N/A</v>
      </c>
    </row>
    <row r="9" spans="1:13" ht="15" x14ac:dyDescent="0.25">
      <c r="A9" t="s">
        <v>95</v>
      </c>
      <c r="B9" s="6" t="s">
        <v>44</v>
      </c>
      <c r="C9">
        <f t="shared" si="0"/>
        <v>2.7</v>
      </c>
      <c r="D9">
        <f t="shared" si="1"/>
        <v>2.6999910000000003</v>
      </c>
      <c r="E9" s="29" t="str">
        <f t="shared" si="4"/>
        <v>BE</v>
      </c>
      <c r="F9" t="str">
        <f t="shared" si="5"/>
        <v>Belgien</v>
      </c>
      <c r="G9">
        <f t="shared" si="2"/>
        <v>0</v>
      </c>
      <c r="H9">
        <f t="shared" si="3"/>
        <v>4</v>
      </c>
      <c r="I9" t="e">
        <f t="shared" si="6"/>
        <v>#N/A</v>
      </c>
      <c r="J9" t="e">
        <f t="shared" si="7"/>
        <v>#N/A</v>
      </c>
    </row>
    <row r="10" spans="1:13" ht="15" x14ac:dyDescent="0.25">
      <c r="A10" t="s">
        <v>96</v>
      </c>
      <c r="B10" s="6" t="s">
        <v>45</v>
      </c>
      <c r="C10">
        <f t="shared" si="0"/>
        <v>3.6</v>
      </c>
      <c r="D10">
        <f t="shared" si="1"/>
        <v>3.59999</v>
      </c>
      <c r="E10" s="29" t="str">
        <f t="shared" si="4"/>
        <v>SK</v>
      </c>
      <c r="F10" t="str">
        <f t="shared" si="5"/>
        <v>Slowakei</v>
      </c>
      <c r="G10">
        <f t="shared" si="2"/>
        <v>0</v>
      </c>
      <c r="H10">
        <f t="shared" si="3"/>
        <v>4</v>
      </c>
      <c r="I10" t="e">
        <f t="shared" si="6"/>
        <v>#N/A</v>
      </c>
      <c r="J10" t="e">
        <f t="shared" si="7"/>
        <v>#N/A</v>
      </c>
    </row>
    <row r="11" spans="1:13" ht="15" x14ac:dyDescent="0.25">
      <c r="A11" t="s">
        <v>104</v>
      </c>
      <c r="B11" s="6" t="s">
        <v>46</v>
      </c>
      <c r="C11">
        <f t="shared" si="0"/>
        <v>3.5</v>
      </c>
      <c r="D11">
        <f t="shared" si="1"/>
        <v>3.4999889999999998</v>
      </c>
      <c r="E11" s="29" t="str">
        <f t="shared" si="4"/>
        <v>SI</v>
      </c>
      <c r="F11" t="str">
        <f t="shared" si="5"/>
        <v>Slowenien</v>
      </c>
      <c r="G11">
        <f t="shared" si="2"/>
        <v>0</v>
      </c>
      <c r="H11">
        <f t="shared" si="3"/>
        <v>3.8</v>
      </c>
      <c r="I11" t="e">
        <f t="shared" si="6"/>
        <v>#N/A</v>
      </c>
      <c r="J11" t="e">
        <f t="shared" si="7"/>
        <v>#N/A</v>
      </c>
    </row>
    <row r="12" spans="1:13" ht="15" x14ac:dyDescent="0.25">
      <c r="A12" t="s">
        <v>112</v>
      </c>
      <c r="B12" s="6" t="s">
        <v>47</v>
      </c>
      <c r="C12">
        <f t="shared" si="0"/>
        <v>4.9000000000000004</v>
      </c>
      <c r="D12">
        <f t="shared" si="1"/>
        <v>4.8999880000000005</v>
      </c>
      <c r="E12" s="29" t="str">
        <f t="shared" si="4"/>
        <v>AT</v>
      </c>
      <c r="F12" t="str">
        <f t="shared" si="5"/>
        <v>Österreich</v>
      </c>
      <c r="G12">
        <f t="shared" si="2"/>
        <v>0</v>
      </c>
      <c r="H12">
        <f t="shared" si="3"/>
        <v>3.7</v>
      </c>
      <c r="I12" t="e">
        <f t="shared" si="6"/>
        <v>#N/A</v>
      </c>
      <c r="J12">
        <f t="shared" si="7"/>
        <v>3.7</v>
      </c>
    </row>
    <row r="13" spans="1:13" ht="15" x14ac:dyDescent="0.25">
      <c r="A13" t="s">
        <v>110</v>
      </c>
      <c r="B13" s="6" t="s">
        <v>48</v>
      </c>
      <c r="C13">
        <f t="shared" si="0"/>
        <v>3.6</v>
      </c>
      <c r="D13">
        <f t="shared" si="1"/>
        <v>3.599987</v>
      </c>
      <c r="E13" s="29" t="str">
        <f t="shared" si="4"/>
        <v>EE</v>
      </c>
      <c r="F13" t="str">
        <f t="shared" si="5"/>
        <v>Estland</v>
      </c>
      <c r="G13">
        <f t="shared" si="2"/>
        <v>0</v>
      </c>
      <c r="H13">
        <f t="shared" si="3"/>
        <v>3.6</v>
      </c>
      <c r="I13" t="e">
        <f t="shared" si="6"/>
        <v>#N/A</v>
      </c>
      <c r="J13" t="e">
        <f t="shared" si="7"/>
        <v>#N/A</v>
      </c>
    </row>
    <row r="14" spans="1:13" ht="15" x14ac:dyDescent="0.25">
      <c r="A14" t="s">
        <v>97</v>
      </c>
      <c r="B14" s="6" t="s">
        <v>49</v>
      </c>
      <c r="C14">
        <f t="shared" si="0"/>
        <v>2.8</v>
      </c>
      <c r="D14">
        <f t="shared" si="1"/>
        <v>2.7999859999999996</v>
      </c>
      <c r="E14" s="29" t="str">
        <f t="shared" si="4"/>
        <v>ES</v>
      </c>
      <c r="F14" t="str">
        <f t="shared" si="5"/>
        <v>Spanien</v>
      </c>
      <c r="G14">
        <f t="shared" si="2"/>
        <v>0</v>
      </c>
      <c r="H14">
        <f t="shared" si="3"/>
        <v>3.6</v>
      </c>
      <c r="I14" t="e">
        <f t="shared" si="6"/>
        <v>#N/A</v>
      </c>
      <c r="J14" t="e">
        <f t="shared" si="7"/>
        <v>#N/A</v>
      </c>
    </row>
    <row r="15" spans="1:13" ht="15" x14ac:dyDescent="0.25">
      <c r="A15" t="s">
        <v>98</v>
      </c>
      <c r="B15" s="6" t="s">
        <v>50</v>
      </c>
      <c r="C15">
        <f t="shared" si="0"/>
        <v>4.9000000000000004</v>
      </c>
      <c r="D15">
        <f t="shared" si="1"/>
        <v>4.899985</v>
      </c>
      <c r="E15" s="29" t="str">
        <f t="shared" si="4"/>
        <v>IE</v>
      </c>
      <c r="F15" t="str">
        <f t="shared" si="5"/>
        <v>Irland</v>
      </c>
      <c r="G15">
        <f t="shared" si="2"/>
        <v>0</v>
      </c>
      <c r="H15">
        <f t="shared" si="3"/>
        <v>3.5</v>
      </c>
      <c r="I15" t="e">
        <f t="shared" si="6"/>
        <v>#N/A</v>
      </c>
      <c r="J15" t="e">
        <f t="shared" si="7"/>
        <v>#N/A</v>
      </c>
    </row>
    <row r="16" spans="1:13" ht="15" x14ac:dyDescent="0.25">
      <c r="A16" t="s">
        <v>99</v>
      </c>
      <c r="B16" s="6" t="s">
        <v>51</v>
      </c>
      <c r="C16">
        <f t="shared" si="0"/>
        <v>3.2</v>
      </c>
      <c r="D16">
        <f t="shared" si="1"/>
        <v>3.1999840000000002</v>
      </c>
      <c r="E16" s="29" t="str">
        <f t="shared" si="4"/>
        <v>CY</v>
      </c>
      <c r="F16" t="str">
        <f t="shared" si="5"/>
        <v>Zypern</v>
      </c>
      <c r="G16">
        <f t="shared" si="2"/>
        <v>0</v>
      </c>
      <c r="H16">
        <f t="shared" si="3"/>
        <v>3.5</v>
      </c>
      <c r="I16" t="e">
        <f t="shared" si="6"/>
        <v>#N/A</v>
      </c>
      <c r="J16" t="e">
        <f t="shared" si="7"/>
        <v>#N/A</v>
      </c>
    </row>
    <row r="17" spans="1:10" ht="15" x14ac:dyDescent="0.25">
      <c r="A17" t="s">
        <v>109</v>
      </c>
      <c r="B17" s="6" t="s">
        <v>52</v>
      </c>
      <c r="C17">
        <f t="shared" si="0"/>
        <v>3.5</v>
      </c>
      <c r="D17">
        <f t="shared" si="1"/>
        <v>3.4999829999999998</v>
      </c>
      <c r="E17" s="29" t="str">
        <f t="shared" si="4"/>
        <v>LV</v>
      </c>
      <c r="F17" t="str">
        <f t="shared" si="5"/>
        <v>Lettland</v>
      </c>
      <c r="G17">
        <f t="shared" si="2"/>
        <v>0</v>
      </c>
      <c r="H17">
        <f t="shared" si="3"/>
        <v>3.5</v>
      </c>
      <c r="I17" t="e">
        <f t="shared" si="6"/>
        <v>#N/A</v>
      </c>
      <c r="J17" t="e">
        <f t="shared" si="7"/>
        <v>#N/A</v>
      </c>
    </row>
    <row r="18" spans="1:10" ht="15" x14ac:dyDescent="0.25">
      <c r="A18" t="s">
        <v>91</v>
      </c>
      <c r="B18" s="6" t="s">
        <v>53</v>
      </c>
      <c r="C18">
        <f t="shared" si="0"/>
        <v>3.5</v>
      </c>
      <c r="D18">
        <f t="shared" si="1"/>
        <v>3.4999820000000001</v>
      </c>
      <c r="E18" s="29" t="str">
        <f t="shared" si="4"/>
        <v>NL</v>
      </c>
      <c r="F18" t="str">
        <f t="shared" si="5"/>
        <v>Niederlande</v>
      </c>
      <c r="G18">
        <f t="shared" si="2"/>
        <v>0</v>
      </c>
      <c r="H18">
        <f t="shared" si="3"/>
        <v>3.4</v>
      </c>
      <c r="I18" t="e">
        <f t="shared" si="6"/>
        <v>#N/A</v>
      </c>
      <c r="J18" t="e">
        <f t="shared" si="7"/>
        <v>#N/A</v>
      </c>
    </row>
    <row r="19" spans="1:10" ht="15" x14ac:dyDescent="0.25">
      <c r="A19" t="s">
        <v>100</v>
      </c>
      <c r="B19" s="6" t="s">
        <v>54</v>
      </c>
      <c r="C19">
        <f t="shared" si="0"/>
        <v>5.0999999999999996</v>
      </c>
      <c r="D19">
        <f t="shared" si="1"/>
        <v>5.0999809999999997</v>
      </c>
      <c r="E19" s="29" t="str">
        <f t="shared" si="4"/>
        <v>EU27</v>
      </c>
      <c r="F19" t="str">
        <f t="shared" si="5"/>
        <v>Europäische Union - 27 Länder (ab 2020)</v>
      </c>
      <c r="G19">
        <f t="shared" si="2"/>
        <v>0</v>
      </c>
      <c r="H19">
        <f t="shared" si="3"/>
        <v>3.3</v>
      </c>
      <c r="I19">
        <f t="shared" si="6"/>
        <v>3.3</v>
      </c>
      <c r="J19" t="e">
        <f t="shared" si="7"/>
        <v>#N/A</v>
      </c>
    </row>
    <row r="20" spans="1:10" ht="15" x14ac:dyDescent="0.25">
      <c r="A20" t="s">
        <v>108</v>
      </c>
      <c r="B20" s="6" t="s">
        <v>55</v>
      </c>
      <c r="C20">
        <f t="shared" si="0"/>
        <v>4.5</v>
      </c>
      <c r="D20">
        <f t="shared" si="1"/>
        <v>4.4999799999999999</v>
      </c>
      <c r="E20" s="29" t="str">
        <f t="shared" si="4"/>
        <v>PL</v>
      </c>
      <c r="F20" t="str">
        <f t="shared" si="5"/>
        <v>Polen</v>
      </c>
      <c r="G20">
        <f t="shared" si="2"/>
        <v>0</v>
      </c>
      <c r="H20">
        <f t="shared" si="3"/>
        <v>3.3</v>
      </c>
      <c r="I20" t="e">
        <f t="shared" si="6"/>
        <v>#N/A</v>
      </c>
      <c r="J20" t="e">
        <f t="shared" si="7"/>
        <v>#N/A</v>
      </c>
    </row>
    <row r="21" spans="1:10" ht="15" x14ac:dyDescent="0.25">
      <c r="A21" t="s">
        <v>107</v>
      </c>
      <c r="B21" s="6" t="s">
        <v>56</v>
      </c>
      <c r="C21">
        <f t="shared" si="0"/>
        <v>2.2999999999999998</v>
      </c>
      <c r="D21">
        <f t="shared" si="1"/>
        <v>2.299979</v>
      </c>
      <c r="E21" s="29" t="str">
        <f t="shared" si="4"/>
        <v>EA21</v>
      </c>
      <c r="F21" t="str">
        <f t="shared" si="5"/>
        <v>Euroraum (21 Länder)</v>
      </c>
      <c r="G21">
        <f t="shared" si="2"/>
        <v>0</v>
      </c>
      <c r="H21">
        <f t="shared" si="3"/>
        <v>3.2</v>
      </c>
      <c r="I21" t="e">
        <f t="shared" si="6"/>
        <v>#N/A</v>
      </c>
      <c r="J21" t="e">
        <f t="shared" si="7"/>
        <v>#N/A</v>
      </c>
    </row>
    <row r="22" spans="1:10" ht="15" x14ac:dyDescent="0.25">
      <c r="A22" t="s">
        <v>90</v>
      </c>
      <c r="B22" s="6" t="s">
        <v>57</v>
      </c>
      <c r="C22">
        <f t="shared" si="0"/>
        <v>2.1</v>
      </c>
      <c r="D22">
        <f t="shared" si="1"/>
        <v>2.0999780000000001</v>
      </c>
      <c r="E22" s="29" t="str">
        <f t="shared" si="4"/>
        <v>IT</v>
      </c>
      <c r="F22" t="str">
        <f t="shared" si="5"/>
        <v>Italien</v>
      </c>
      <c r="G22">
        <f t="shared" si="2"/>
        <v>0</v>
      </c>
      <c r="H22">
        <f t="shared" si="3"/>
        <v>3.2</v>
      </c>
      <c r="I22" t="e">
        <f t="shared" si="6"/>
        <v>#N/A</v>
      </c>
      <c r="J22" t="e">
        <f t="shared" si="7"/>
        <v>#N/A</v>
      </c>
    </row>
    <row r="23" spans="1:10" ht="15" x14ac:dyDescent="0.25">
      <c r="A23" t="s">
        <v>101</v>
      </c>
      <c r="B23" s="6" t="s">
        <v>58</v>
      </c>
      <c r="C23">
        <f t="shared" si="0"/>
        <v>3.4</v>
      </c>
      <c r="D23">
        <f t="shared" si="1"/>
        <v>3.3999769999999998</v>
      </c>
      <c r="E23" s="29" t="str">
        <f t="shared" si="4"/>
        <v>PO</v>
      </c>
      <c r="F23" t="str">
        <f t="shared" si="5"/>
        <v>Portugal</v>
      </c>
      <c r="G23">
        <f t="shared" si="2"/>
        <v>0</v>
      </c>
      <c r="H23">
        <f t="shared" si="3"/>
        <v>3.1</v>
      </c>
      <c r="I23" t="e">
        <f t="shared" si="6"/>
        <v>#N/A</v>
      </c>
      <c r="J23" t="e">
        <f t="shared" si="7"/>
        <v>#N/A</v>
      </c>
    </row>
    <row r="24" spans="1:10" ht="15" x14ac:dyDescent="0.25">
      <c r="A24" t="s">
        <v>88</v>
      </c>
      <c r="B24" s="6" t="s">
        <v>59</v>
      </c>
      <c r="C24">
        <f t="shared" si="0"/>
        <v>3.7</v>
      </c>
      <c r="D24">
        <f t="shared" si="1"/>
        <v>3.6999760000000004</v>
      </c>
      <c r="E24" s="29" t="str">
        <f t="shared" si="4"/>
        <v>FR</v>
      </c>
      <c r="F24" t="str">
        <f t="shared" si="5"/>
        <v>Frankreich</v>
      </c>
      <c r="G24">
        <f t="shared" si="2"/>
        <v>0</v>
      </c>
      <c r="H24">
        <f t="shared" si="3"/>
        <v>2.8</v>
      </c>
      <c r="I24" t="e">
        <f t="shared" si="6"/>
        <v>#N/A</v>
      </c>
      <c r="J24" t="e">
        <f t="shared" si="7"/>
        <v>#N/A</v>
      </c>
    </row>
    <row r="25" spans="1:10" ht="15" x14ac:dyDescent="0.25">
      <c r="A25" t="s">
        <v>106</v>
      </c>
      <c r="B25" s="6" t="s">
        <v>60</v>
      </c>
      <c r="C25">
        <f t="shared" si="0"/>
        <v>3.3</v>
      </c>
      <c r="D25">
        <f t="shared" si="1"/>
        <v>3.2999749999999999</v>
      </c>
      <c r="E25" s="29" t="str">
        <f t="shared" si="4"/>
        <v>FI</v>
      </c>
      <c r="F25" t="str">
        <f t="shared" si="5"/>
        <v>Finnland</v>
      </c>
      <c r="G25">
        <f t="shared" si="2"/>
        <v>0</v>
      </c>
      <c r="H25">
        <f t="shared" si="3"/>
        <v>2.8</v>
      </c>
      <c r="I25" t="e">
        <f t="shared" si="6"/>
        <v>#N/A</v>
      </c>
      <c r="J25" t="e">
        <f t="shared" si="7"/>
        <v>#N/A</v>
      </c>
    </row>
    <row r="26" spans="1:10" ht="15" x14ac:dyDescent="0.25">
      <c r="A26" t="s">
        <v>114</v>
      </c>
      <c r="B26" s="6" t="s">
        <v>61</v>
      </c>
      <c r="C26">
        <f t="shared" si="0"/>
        <v>3.1</v>
      </c>
      <c r="D26">
        <f t="shared" si="1"/>
        <v>3.099974</v>
      </c>
      <c r="E26" s="29" t="str">
        <f t="shared" si="4"/>
        <v>DE</v>
      </c>
      <c r="F26" t="str">
        <f t="shared" si="5"/>
        <v>Deutschland (bis 1990 früheres Gebiet der BRD)</v>
      </c>
      <c r="G26">
        <f t="shared" si="2"/>
        <v>0</v>
      </c>
      <c r="H26">
        <f t="shared" si="3"/>
        <v>2.7</v>
      </c>
      <c r="I26" t="e">
        <f t="shared" si="6"/>
        <v>#N/A</v>
      </c>
      <c r="J26" t="e">
        <f t="shared" si="7"/>
        <v>#N/A</v>
      </c>
    </row>
    <row r="27" spans="1:10" ht="15" x14ac:dyDescent="0.25">
      <c r="A27" t="s">
        <v>87</v>
      </c>
      <c r="B27" s="6" t="s">
        <v>62</v>
      </c>
      <c r="C27">
        <f t="shared" si="0"/>
        <v>9.6999999999999993</v>
      </c>
      <c r="D27">
        <f t="shared" si="1"/>
        <v>9.699973</v>
      </c>
      <c r="E27" s="29" t="str">
        <f t="shared" si="4"/>
        <v>HU</v>
      </c>
      <c r="F27" t="str">
        <f t="shared" si="5"/>
        <v>Ungarn</v>
      </c>
      <c r="G27">
        <f t="shared" si="2"/>
        <v>0</v>
      </c>
      <c r="H27">
        <f t="shared" si="3"/>
        <v>2.2999999999999998</v>
      </c>
      <c r="I27" t="e">
        <f t="shared" si="6"/>
        <v>#N/A</v>
      </c>
      <c r="J27" t="e">
        <f t="shared" si="7"/>
        <v>#N/A</v>
      </c>
    </row>
    <row r="28" spans="1:10" ht="15" x14ac:dyDescent="0.25">
      <c r="A28" t="s">
        <v>102</v>
      </c>
      <c r="B28" s="6" t="s">
        <v>63</v>
      </c>
      <c r="C28">
        <f t="shared" si="0"/>
        <v>3.8</v>
      </c>
      <c r="D28">
        <f t="shared" si="1"/>
        <v>3.7999719999999999</v>
      </c>
      <c r="E28" s="29" t="str">
        <f t="shared" si="4"/>
        <v>MT</v>
      </c>
      <c r="F28" t="str">
        <f t="shared" si="5"/>
        <v>Malta</v>
      </c>
      <c r="G28">
        <f t="shared" si="2"/>
        <v>0</v>
      </c>
      <c r="H28">
        <f t="shared" si="3"/>
        <v>2.1</v>
      </c>
      <c r="I28" t="e">
        <f t="shared" si="6"/>
        <v>#N/A</v>
      </c>
      <c r="J28" t="e">
        <f t="shared" si="7"/>
        <v>#N/A</v>
      </c>
    </row>
    <row r="29" spans="1:10" ht="15" x14ac:dyDescent="0.25">
      <c r="A29" t="s">
        <v>103</v>
      </c>
      <c r="B29" s="6" t="s">
        <v>64</v>
      </c>
      <c r="C29">
        <f t="shared" si="0"/>
        <v>4</v>
      </c>
      <c r="D29">
        <f t="shared" si="1"/>
        <v>3.9999709999999999</v>
      </c>
      <c r="E29" s="29" t="str">
        <f t="shared" si="4"/>
        <v>CZ</v>
      </c>
      <c r="F29" t="str">
        <f t="shared" si="5"/>
        <v>Tschechische Republik</v>
      </c>
      <c r="G29">
        <f t="shared" si="2"/>
        <v>0</v>
      </c>
      <c r="H29">
        <f t="shared" si="3"/>
        <v>1.8</v>
      </c>
      <c r="I29" t="e">
        <f t="shared" si="6"/>
        <v>#N/A</v>
      </c>
      <c r="J29" t="e">
        <f t="shared" si="7"/>
        <v>#N/A</v>
      </c>
    </row>
    <row r="30" spans="1:10" ht="15" x14ac:dyDescent="0.25">
      <c r="A30" t="s">
        <v>89</v>
      </c>
      <c r="B30" s="6" t="s">
        <v>65</v>
      </c>
      <c r="C30">
        <f t="shared" si="0"/>
        <v>2.8</v>
      </c>
      <c r="D30">
        <f t="shared" si="1"/>
        <v>2.7999699999999996</v>
      </c>
      <c r="E30" s="29" t="str">
        <f t="shared" si="4"/>
        <v>DK</v>
      </c>
      <c r="F30" t="str">
        <f t="shared" si="5"/>
        <v>Dänemark</v>
      </c>
      <c r="G30">
        <f t="shared" si="2"/>
        <v>0</v>
      </c>
      <c r="H30">
        <f t="shared" si="3"/>
        <v>1.8</v>
      </c>
      <c r="I30" t="e">
        <f t="shared" si="6"/>
        <v>#N/A</v>
      </c>
      <c r="J30" t="e">
        <f t="shared" si="7"/>
        <v>#N/A</v>
      </c>
    </row>
    <row r="31" spans="1:10" ht="15" x14ac:dyDescent="0.25">
      <c r="A31" t="s">
        <v>92</v>
      </c>
      <c r="B31" s="6" t="s">
        <v>66</v>
      </c>
      <c r="C31">
        <f t="shared" si="0"/>
        <v>1.1000000000000001</v>
      </c>
      <c r="D31">
        <f t="shared" si="1"/>
        <v>1.0999690000000002</v>
      </c>
      <c r="E31" s="29" t="str">
        <f t="shared" si="4"/>
        <v>SE</v>
      </c>
      <c r="F31" t="str">
        <f t="shared" si="5"/>
        <v>Schweden</v>
      </c>
      <c r="G31">
        <f t="shared" si="2"/>
        <v>0</v>
      </c>
      <c r="H31">
        <f t="shared" si="3"/>
        <v>1.1000000000000001</v>
      </c>
      <c r="I31" t="e">
        <f t="shared" si="6"/>
        <v>#N/A</v>
      </c>
      <c r="J31" t="e">
        <f t="shared" si="7"/>
        <v>#N/A</v>
      </c>
    </row>
    <row r="32" spans="1:10" ht="15" x14ac:dyDescent="0.25">
      <c r="B32" s="6"/>
      <c r="E32" s="29" t="e">
        <f t="shared" si="4"/>
        <v>#NUM!</v>
      </c>
      <c r="F32" t="e">
        <f t="shared" si="5"/>
        <v>#NUM!</v>
      </c>
      <c r="G32">
        <f t="shared" si="2"/>
        <v>0</v>
      </c>
      <c r="H32" t="e">
        <f t="shared" si="3"/>
        <v>#NUM!</v>
      </c>
      <c r="I32" t="e">
        <f t="shared" si="6"/>
        <v>#NUM!</v>
      </c>
      <c r="J32" t="e">
        <f t="shared" si="7"/>
        <v>#NUM!</v>
      </c>
    </row>
    <row r="33" spans="2:10" ht="15" x14ac:dyDescent="0.25">
      <c r="B33" s="6"/>
      <c r="E33" s="29" t="e">
        <f t="shared" si="4"/>
        <v>#NUM!</v>
      </c>
      <c r="F33" t="e">
        <f t="shared" si="5"/>
        <v>#NUM!</v>
      </c>
      <c r="G33">
        <f t="shared" si="2"/>
        <v>0</v>
      </c>
      <c r="H33" t="e">
        <f t="shared" si="3"/>
        <v>#NUM!</v>
      </c>
      <c r="I33" t="e">
        <f t="shared" si="6"/>
        <v>#NUM!</v>
      </c>
      <c r="J33" t="e">
        <f t="shared" si="7"/>
        <v>#NUM!</v>
      </c>
    </row>
    <row r="34" spans="2:10" ht="15" x14ac:dyDescent="0.25">
      <c r="B34" s="6"/>
      <c r="E34" s="29" t="e">
        <f t="shared" si="4"/>
        <v>#NUM!</v>
      </c>
      <c r="F34" t="e">
        <f t="shared" si="5"/>
        <v>#NUM!</v>
      </c>
      <c r="G34">
        <f t="shared" si="2"/>
        <v>0</v>
      </c>
      <c r="H34" t="e">
        <f t="shared" si="3"/>
        <v>#NUM!</v>
      </c>
      <c r="I34" t="e">
        <f t="shared" si="6"/>
        <v>#NUM!</v>
      </c>
      <c r="J34" t="e">
        <f t="shared" si="7"/>
        <v>#NUM!</v>
      </c>
    </row>
    <row r="35" spans="2:10" ht="15" x14ac:dyDescent="0.25">
      <c r="B35" s="6"/>
      <c r="E35" s="29" t="e">
        <f t="shared" si="4"/>
        <v>#NUM!</v>
      </c>
      <c r="F35" t="e">
        <f t="shared" si="5"/>
        <v>#NUM!</v>
      </c>
      <c r="G35">
        <f t="shared" si="2"/>
        <v>0</v>
      </c>
      <c r="H35" t="e">
        <f t="shared" si="3"/>
        <v>#NUM!</v>
      </c>
      <c r="I35" t="e">
        <f t="shared" si="6"/>
        <v>#NUM!</v>
      </c>
      <c r="J35" t="e">
        <f t="shared" si="7"/>
        <v>#NUM!</v>
      </c>
    </row>
    <row r="36" spans="2:10" ht="15" x14ac:dyDescent="0.25">
      <c r="B36" s="6"/>
      <c r="E36" s="29" t="e">
        <f t="shared" si="4"/>
        <v>#NUM!</v>
      </c>
      <c r="F36" t="e">
        <f t="shared" si="5"/>
        <v>#NUM!</v>
      </c>
      <c r="G36">
        <f t="shared" si="2"/>
        <v>0</v>
      </c>
      <c r="H36" t="e">
        <f t="shared" si="3"/>
        <v>#NUM!</v>
      </c>
      <c r="I36" t="e">
        <f t="shared" si="6"/>
        <v>#NUM!</v>
      </c>
      <c r="J36" t="e">
        <f t="shared" si="7"/>
        <v>#NUM!</v>
      </c>
    </row>
    <row r="37" spans="2:10" ht="15" x14ac:dyDescent="0.25">
      <c r="B37" s="6"/>
      <c r="E37" s="29" t="e">
        <f t="shared" si="4"/>
        <v>#NUM!</v>
      </c>
      <c r="F37" t="e">
        <f t="shared" si="5"/>
        <v>#NUM!</v>
      </c>
      <c r="G37">
        <f t="shared" si="2"/>
        <v>0</v>
      </c>
      <c r="H37" t="e">
        <f t="shared" si="3"/>
        <v>#NUM!</v>
      </c>
      <c r="I37" t="e">
        <f t="shared" si="6"/>
        <v>#NUM!</v>
      </c>
      <c r="J37" t="e">
        <f t="shared" si="7"/>
        <v>#NUM!</v>
      </c>
    </row>
    <row r="38" spans="2:10" ht="15" x14ac:dyDescent="0.25">
      <c r="B38" s="6"/>
      <c r="E38" s="29" t="e">
        <f t="shared" si="4"/>
        <v>#NUM!</v>
      </c>
      <c r="F38" t="e">
        <f t="shared" si="5"/>
        <v>#NUM!</v>
      </c>
      <c r="G38">
        <f t="shared" si="2"/>
        <v>0</v>
      </c>
      <c r="H38" t="e">
        <f t="shared" si="3"/>
        <v>#NUM!</v>
      </c>
      <c r="I38" t="e">
        <f t="shared" si="6"/>
        <v>#NUM!</v>
      </c>
      <c r="J38" t="e">
        <f t="shared" si="7"/>
        <v>#NUM!</v>
      </c>
    </row>
    <row r="39" spans="2:10" ht="15" x14ac:dyDescent="0.25">
      <c r="E39" s="29"/>
    </row>
    <row r="40" spans="2:10" ht="15" x14ac:dyDescent="0.25">
      <c r="E40" s="2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G201"/>
  <sheetViews>
    <sheetView topLeftCell="A173" workbookViewId="0">
      <selection activeCell="E200" sqref="E200"/>
    </sheetView>
  </sheetViews>
  <sheetFormatPr baseColWidth="10" defaultColWidth="11" defaultRowHeight="16.5" x14ac:dyDescent="0.3"/>
  <cols>
    <col min="1" max="1" width="11" style="20"/>
    <col min="2" max="2" width="17.375" style="21" customWidth="1"/>
    <col min="3" max="3" width="15.125" style="20" customWidth="1"/>
    <col min="4" max="5" width="13.125" style="20" customWidth="1"/>
    <col min="6" max="16384" width="11" style="20"/>
  </cols>
  <sheetData>
    <row r="1" spans="1:7" x14ac:dyDescent="0.3">
      <c r="C1" s="22" t="s">
        <v>71</v>
      </c>
    </row>
    <row r="2" spans="1:7" x14ac:dyDescent="0.3">
      <c r="A2" s="20">
        <v>1</v>
      </c>
      <c r="B2" s="21">
        <v>40544</v>
      </c>
      <c r="C2" s="22">
        <v>200</v>
      </c>
      <c r="D2" s="23">
        <f>VLOOKUP(Auswahl_Zeitraum,A2:B208,2)</f>
        <v>46143</v>
      </c>
      <c r="E2" s="20" t="str">
        <f>TEXT(LEFT(Zeitraum,5),"TT.MM.")</f>
        <v>01.05.</v>
      </c>
      <c r="F2" s="24">
        <f>Zeitraum</f>
        <v>46143</v>
      </c>
      <c r="G2" s="20" t="str">
        <f>IF(E2="31.12.","Jahresdurchschnitt " &amp; TEXT(Zeitraum,"JJJJ"),TEXT(Zeitraum,"MMMM JJJJ"))</f>
        <v>Mai 2026</v>
      </c>
    </row>
    <row r="3" spans="1:7" x14ac:dyDescent="0.3">
      <c r="A3" s="20">
        <v>2</v>
      </c>
      <c r="B3" s="21">
        <v>40575</v>
      </c>
    </row>
    <row r="4" spans="1:7" x14ac:dyDescent="0.3">
      <c r="A4" s="20">
        <v>3</v>
      </c>
      <c r="B4" s="21">
        <v>40603</v>
      </c>
    </row>
    <row r="5" spans="1:7" x14ac:dyDescent="0.3">
      <c r="A5" s="20">
        <v>4</v>
      </c>
      <c r="B5" s="21">
        <v>40634</v>
      </c>
    </row>
    <row r="6" spans="1:7" x14ac:dyDescent="0.3">
      <c r="A6" s="20">
        <v>5</v>
      </c>
      <c r="B6" s="21">
        <v>40664</v>
      </c>
    </row>
    <row r="7" spans="1:7" x14ac:dyDescent="0.3">
      <c r="A7" s="20">
        <v>6</v>
      </c>
      <c r="B7" s="21">
        <v>40695</v>
      </c>
    </row>
    <row r="8" spans="1:7" x14ac:dyDescent="0.3">
      <c r="A8" s="20">
        <v>7</v>
      </c>
      <c r="B8" s="21">
        <v>40725</v>
      </c>
    </row>
    <row r="9" spans="1:7" x14ac:dyDescent="0.3">
      <c r="A9" s="20">
        <v>8</v>
      </c>
      <c r="B9" s="21">
        <v>40756</v>
      </c>
    </row>
    <row r="10" spans="1:7" x14ac:dyDescent="0.3">
      <c r="A10" s="20">
        <v>9</v>
      </c>
      <c r="B10" s="21">
        <v>40787</v>
      </c>
    </row>
    <row r="11" spans="1:7" x14ac:dyDescent="0.3">
      <c r="A11" s="20">
        <v>10</v>
      </c>
      <c r="B11" s="21">
        <v>40817</v>
      </c>
    </row>
    <row r="12" spans="1:7" x14ac:dyDescent="0.3">
      <c r="A12" s="20">
        <v>11</v>
      </c>
      <c r="B12" s="21">
        <v>40848</v>
      </c>
    </row>
    <row r="13" spans="1:7" x14ac:dyDescent="0.3">
      <c r="A13" s="20">
        <v>12</v>
      </c>
      <c r="B13" s="21">
        <v>40878</v>
      </c>
    </row>
    <row r="14" spans="1:7" x14ac:dyDescent="0.3">
      <c r="A14" s="20">
        <v>13</v>
      </c>
      <c r="B14" s="21">
        <v>40908</v>
      </c>
    </row>
    <row r="15" spans="1:7" x14ac:dyDescent="0.3">
      <c r="A15" s="20">
        <v>14</v>
      </c>
      <c r="B15" s="21">
        <v>40909</v>
      </c>
    </row>
    <row r="16" spans="1:7" x14ac:dyDescent="0.3">
      <c r="A16" s="20">
        <v>15</v>
      </c>
      <c r="B16" s="21">
        <v>40940</v>
      </c>
    </row>
    <row r="17" spans="1:2" x14ac:dyDescent="0.3">
      <c r="A17" s="20">
        <v>16</v>
      </c>
      <c r="B17" s="21">
        <v>40969</v>
      </c>
    </row>
    <row r="18" spans="1:2" x14ac:dyDescent="0.3">
      <c r="A18" s="20">
        <v>17</v>
      </c>
      <c r="B18" s="21">
        <v>41000</v>
      </c>
    </row>
    <row r="19" spans="1:2" x14ac:dyDescent="0.3">
      <c r="A19" s="20">
        <v>18</v>
      </c>
      <c r="B19" s="21">
        <v>41030</v>
      </c>
    </row>
    <row r="20" spans="1:2" x14ac:dyDescent="0.3">
      <c r="A20" s="20">
        <v>19</v>
      </c>
      <c r="B20" s="21">
        <v>41061</v>
      </c>
    </row>
    <row r="21" spans="1:2" x14ac:dyDescent="0.3">
      <c r="A21" s="20">
        <v>20</v>
      </c>
      <c r="B21" s="21">
        <v>41091</v>
      </c>
    </row>
    <row r="22" spans="1:2" x14ac:dyDescent="0.3">
      <c r="A22" s="20">
        <v>21</v>
      </c>
      <c r="B22" s="21">
        <v>41122</v>
      </c>
    </row>
    <row r="23" spans="1:2" x14ac:dyDescent="0.3">
      <c r="A23" s="20">
        <v>22</v>
      </c>
      <c r="B23" s="21">
        <v>41153</v>
      </c>
    </row>
    <row r="24" spans="1:2" x14ac:dyDescent="0.3">
      <c r="A24" s="20">
        <v>23</v>
      </c>
      <c r="B24" s="21">
        <v>41183</v>
      </c>
    </row>
    <row r="25" spans="1:2" x14ac:dyDescent="0.3">
      <c r="A25" s="20">
        <v>24</v>
      </c>
      <c r="B25" s="21">
        <v>41214</v>
      </c>
    </row>
    <row r="26" spans="1:2" x14ac:dyDescent="0.3">
      <c r="A26" s="20">
        <v>25</v>
      </c>
      <c r="B26" s="21">
        <v>41244</v>
      </c>
    </row>
    <row r="27" spans="1:2" x14ac:dyDescent="0.3">
      <c r="A27" s="20">
        <v>26</v>
      </c>
      <c r="B27" s="21">
        <v>41274</v>
      </c>
    </row>
    <row r="28" spans="1:2" x14ac:dyDescent="0.3">
      <c r="A28" s="20">
        <v>27</v>
      </c>
      <c r="B28" s="21">
        <v>41275</v>
      </c>
    </row>
    <row r="29" spans="1:2" x14ac:dyDescent="0.3">
      <c r="A29" s="20">
        <v>28</v>
      </c>
      <c r="B29" s="21">
        <v>41306</v>
      </c>
    </row>
    <row r="30" spans="1:2" x14ac:dyDescent="0.3">
      <c r="A30" s="20">
        <v>29</v>
      </c>
      <c r="B30" s="21">
        <v>41334</v>
      </c>
    </row>
    <row r="31" spans="1:2" x14ac:dyDescent="0.3">
      <c r="A31" s="20">
        <v>30</v>
      </c>
      <c r="B31" s="21">
        <v>41365</v>
      </c>
    </row>
    <row r="32" spans="1:2" x14ac:dyDescent="0.3">
      <c r="A32" s="20">
        <v>31</v>
      </c>
      <c r="B32" s="21">
        <v>41395</v>
      </c>
    </row>
    <row r="33" spans="1:2" x14ac:dyDescent="0.3">
      <c r="A33" s="20">
        <v>32</v>
      </c>
      <c r="B33" s="21">
        <v>41426</v>
      </c>
    </row>
    <row r="34" spans="1:2" x14ac:dyDescent="0.3">
      <c r="A34" s="20">
        <v>33</v>
      </c>
      <c r="B34" s="21">
        <v>41456</v>
      </c>
    </row>
    <row r="35" spans="1:2" x14ac:dyDescent="0.3">
      <c r="A35" s="20">
        <v>34</v>
      </c>
      <c r="B35" s="21">
        <v>41487</v>
      </c>
    </row>
    <row r="36" spans="1:2" x14ac:dyDescent="0.3">
      <c r="A36" s="20">
        <v>35</v>
      </c>
      <c r="B36" s="21">
        <v>41518</v>
      </c>
    </row>
    <row r="37" spans="1:2" x14ac:dyDescent="0.3">
      <c r="A37" s="20">
        <v>36</v>
      </c>
      <c r="B37" s="21">
        <v>41548</v>
      </c>
    </row>
    <row r="38" spans="1:2" x14ac:dyDescent="0.3">
      <c r="A38" s="20">
        <v>37</v>
      </c>
      <c r="B38" s="21">
        <v>41579</v>
      </c>
    </row>
    <row r="39" spans="1:2" x14ac:dyDescent="0.3">
      <c r="A39" s="20">
        <v>38</v>
      </c>
      <c r="B39" s="21">
        <v>41609</v>
      </c>
    </row>
    <row r="40" spans="1:2" x14ac:dyDescent="0.3">
      <c r="A40" s="20">
        <v>39</v>
      </c>
      <c r="B40" s="21">
        <v>41639</v>
      </c>
    </row>
    <row r="41" spans="1:2" x14ac:dyDescent="0.3">
      <c r="A41" s="20">
        <v>40</v>
      </c>
      <c r="B41" s="21">
        <v>41640</v>
      </c>
    </row>
    <row r="42" spans="1:2" x14ac:dyDescent="0.3">
      <c r="A42" s="20">
        <v>41</v>
      </c>
      <c r="B42" s="21">
        <v>41671</v>
      </c>
    </row>
    <row r="43" spans="1:2" x14ac:dyDescent="0.3">
      <c r="A43" s="20">
        <v>42</v>
      </c>
      <c r="B43" s="21">
        <v>41699</v>
      </c>
    </row>
    <row r="44" spans="1:2" x14ac:dyDescent="0.3">
      <c r="A44" s="20">
        <v>43</v>
      </c>
      <c r="B44" s="21">
        <v>41730</v>
      </c>
    </row>
    <row r="45" spans="1:2" x14ac:dyDescent="0.3">
      <c r="A45" s="20">
        <v>44</v>
      </c>
      <c r="B45" s="21">
        <v>41760</v>
      </c>
    </row>
    <row r="46" spans="1:2" x14ac:dyDescent="0.3">
      <c r="A46" s="20">
        <v>45</v>
      </c>
      <c r="B46" s="21">
        <v>41791</v>
      </c>
    </row>
    <row r="47" spans="1:2" x14ac:dyDescent="0.3">
      <c r="A47" s="20">
        <v>46</v>
      </c>
      <c r="B47" s="21">
        <v>41821</v>
      </c>
    </row>
    <row r="48" spans="1:2" x14ac:dyDescent="0.3">
      <c r="A48" s="20">
        <v>47</v>
      </c>
      <c r="B48" s="21">
        <v>41852</v>
      </c>
    </row>
    <row r="49" spans="1:2" x14ac:dyDescent="0.3">
      <c r="A49" s="20">
        <v>48</v>
      </c>
      <c r="B49" s="21">
        <v>41883</v>
      </c>
    </row>
    <row r="50" spans="1:2" x14ac:dyDescent="0.3">
      <c r="A50" s="20">
        <v>49</v>
      </c>
      <c r="B50" s="21">
        <v>41913</v>
      </c>
    </row>
    <row r="51" spans="1:2" x14ac:dyDescent="0.3">
      <c r="A51" s="20">
        <v>50</v>
      </c>
      <c r="B51" s="21">
        <v>41944</v>
      </c>
    </row>
    <row r="52" spans="1:2" x14ac:dyDescent="0.3">
      <c r="A52" s="20">
        <v>51</v>
      </c>
      <c r="B52" s="21">
        <v>41974</v>
      </c>
    </row>
    <row r="53" spans="1:2" x14ac:dyDescent="0.3">
      <c r="A53" s="20">
        <v>52</v>
      </c>
      <c r="B53" s="21">
        <v>42004</v>
      </c>
    </row>
    <row r="54" spans="1:2" x14ac:dyDescent="0.3">
      <c r="A54" s="20">
        <v>53</v>
      </c>
      <c r="B54" s="21">
        <v>42005</v>
      </c>
    </row>
    <row r="55" spans="1:2" x14ac:dyDescent="0.3">
      <c r="A55" s="20">
        <v>54</v>
      </c>
      <c r="B55" s="21">
        <v>42036</v>
      </c>
    </row>
    <row r="56" spans="1:2" x14ac:dyDescent="0.3">
      <c r="A56" s="20">
        <v>55</v>
      </c>
      <c r="B56" s="21">
        <v>42064</v>
      </c>
    </row>
    <row r="57" spans="1:2" x14ac:dyDescent="0.3">
      <c r="A57" s="20">
        <v>56</v>
      </c>
      <c r="B57" s="21">
        <v>42095</v>
      </c>
    </row>
    <row r="58" spans="1:2" x14ac:dyDescent="0.3">
      <c r="A58" s="20">
        <v>57</v>
      </c>
      <c r="B58" s="21">
        <v>42125</v>
      </c>
    </row>
    <row r="59" spans="1:2" x14ac:dyDescent="0.3">
      <c r="A59" s="20">
        <v>58</v>
      </c>
      <c r="B59" s="21">
        <v>42156</v>
      </c>
    </row>
    <row r="60" spans="1:2" x14ac:dyDescent="0.3">
      <c r="A60" s="20">
        <v>59</v>
      </c>
      <c r="B60" s="21">
        <v>42186</v>
      </c>
    </row>
    <row r="61" spans="1:2" x14ac:dyDescent="0.3">
      <c r="A61" s="20">
        <v>60</v>
      </c>
      <c r="B61" s="21">
        <v>42217</v>
      </c>
    </row>
    <row r="62" spans="1:2" x14ac:dyDescent="0.3">
      <c r="A62" s="20">
        <v>61</v>
      </c>
      <c r="B62" s="21">
        <v>42248</v>
      </c>
    </row>
    <row r="63" spans="1:2" x14ac:dyDescent="0.3">
      <c r="A63" s="20">
        <v>62</v>
      </c>
      <c r="B63" s="21">
        <v>42278</v>
      </c>
    </row>
    <row r="64" spans="1:2" x14ac:dyDescent="0.3">
      <c r="A64" s="20">
        <v>63</v>
      </c>
      <c r="B64" s="21">
        <v>42309</v>
      </c>
    </row>
    <row r="65" spans="1:2" x14ac:dyDescent="0.3">
      <c r="A65" s="20">
        <v>64</v>
      </c>
      <c r="B65" s="21">
        <v>42339</v>
      </c>
    </row>
    <row r="66" spans="1:2" x14ac:dyDescent="0.3">
      <c r="A66" s="20">
        <v>65</v>
      </c>
      <c r="B66" s="21">
        <v>42369</v>
      </c>
    </row>
    <row r="67" spans="1:2" x14ac:dyDescent="0.3">
      <c r="A67" s="20">
        <v>66</v>
      </c>
      <c r="B67" s="21">
        <v>42370</v>
      </c>
    </row>
    <row r="68" spans="1:2" x14ac:dyDescent="0.3">
      <c r="A68" s="20">
        <v>67</v>
      </c>
      <c r="B68" s="21">
        <v>42401</v>
      </c>
    </row>
    <row r="69" spans="1:2" x14ac:dyDescent="0.3">
      <c r="A69" s="20">
        <v>68</v>
      </c>
      <c r="B69" s="21">
        <v>42430</v>
      </c>
    </row>
    <row r="70" spans="1:2" x14ac:dyDescent="0.3">
      <c r="A70" s="20">
        <v>69</v>
      </c>
      <c r="B70" s="21">
        <v>42461</v>
      </c>
    </row>
    <row r="71" spans="1:2" x14ac:dyDescent="0.3">
      <c r="A71" s="20">
        <v>70</v>
      </c>
      <c r="B71" s="21">
        <v>42491</v>
      </c>
    </row>
    <row r="72" spans="1:2" x14ac:dyDescent="0.3">
      <c r="A72" s="20">
        <v>71</v>
      </c>
      <c r="B72" s="21">
        <v>42522</v>
      </c>
    </row>
    <row r="73" spans="1:2" x14ac:dyDescent="0.3">
      <c r="A73" s="20">
        <v>72</v>
      </c>
      <c r="B73" s="21">
        <v>42552</v>
      </c>
    </row>
    <row r="74" spans="1:2" x14ac:dyDescent="0.3">
      <c r="A74" s="20">
        <v>73</v>
      </c>
      <c r="B74" s="21">
        <v>42583</v>
      </c>
    </row>
    <row r="75" spans="1:2" x14ac:dyDescent="0.3">
      <c r="A75" s="20">
        <v>74</v>
      </c>
      <c r="B75" s="21">
        <v>42614</v>
      </c>
    </row>
    <row r="76" spans="1:2" x14ac:dyDescent="0.3">
      <c r="A76" s="20">
        <v>75</v>
      </c>
      <c r="B76" s="21">
        <v>42644</v>
      </c>
    </row>
    <row r="77" spans="1:2" x14ac:dyDescent="0.3">
      <c r="A77" s="20">
        <v>76</v>
      </c>
      <c r="B77" s="21">
        <v>42675</v>
      </c>
    </row>
    <row r="78" spans="1:2" x14ac:dyDescent="0.3">
      <c r="A78" s="20">
        <v>77</v>
      </c>
      <c r="B78" s="21">
        <v>42705</v>
      </c>
    </row>
    <row r="79" spans="1:2" x14ac:dyDescent="0.3">
      <c r="A79" s="20">
        <v>78</v>
      </c>
      <c r="B79" s="21">
        <v>42735</v>
      </c>
    </row>
    <row r="80" spans="1:2" x14ac:dyDescent="0.3">
      <c r="A80" s="20">
        <v>79</v>
      </c>
      <c r="B80" s="21">
        <v>42736</v>
      </c>
    </row>
    <row r="81" spans="1:2" x14ac:dyDescent="0.3">
      <c r="A81" s="20">
        <v>80</v>
      </c>
      <c r="B81" s="21">
        <v>42767</v>
      </c>
    </row>
    <row r="82" spans="1:2" x14ac:dyDescent="0.3">
      <c r="A82" s="20">
        <v>81</v>
      </c>
      <c r="B82" s="21">
        <v>42795</v>
      </c>
    </row>
    <row r="83" spans="1:2" x14ac:dyDescent="0.3">
      <c r="A83" s="20">
        <v>82</v>
      </c>
      <c r="B83" s="21">
        <v>42826</v>
      </c>
    </row>
    <row r="84" spans="1:2" x14ac:dyDescent="0.3">
      <c r="A84" s="20">
        <v>83</v>
      </c>
      <c r="B84" s="21">
        <v>42856</v>
      </c>
    </row>
    <row r="85" spans="1:2" x14ac:dyDescent="0.3">
      <c r="A85" s="20">
        <v>84</v>
      </c>
      <c r="B85" s="21">
        <v>42887</v>
      </c>
    </row>
    <row r="86" spans="1:2" x14ac:dyDescent="0.3">
      <c r="A86" s="20">
        <v>85</v>
      </c>
      <c r="B86" s="21">
        <v>42917</v>
      </c>
    </row>
    <row r="87" spans="1:2" x14ac:dyDescent="0.3">
      <c r="A87" s="20">
        <v>86</v>
      </c>
      <c r="B87" s="21">
        <v>42948</v>
      </c>
    </row>
    <row r="88" spans="1:2" x14ac:dyDescent="0.3">
      <c r="A88" s="20">
        <v>87</v>
      </c>
      <c r="B88" s="21">
        <v>42979</v>
      </c>
    </row>
    <row r="89" spans="1:2" x14ac:dyDescent="0.3">
      <c r="A89" s="20">
        <v>88</v>
      </c>
      <c r="B89" s="21">
        <v>43009</v>
      </c>
    </row>
    <row r="90" spans="1:2" x14ac:dyDescent="0.3">
      <c r="A90" s="20">
        <v>89</v>
      </c>
      <c r="B90" s="21">
        <v>43040</v>
      </c>
    </row>
    <row r="91" spans="1:2" x14ac:dyDescent="0.3">
      <c r="A91" s="20">
        <v>90</v>
      </c>
      <c r="B91" s="21">
        <v>43070</v>
      </c>
    </row>
    <row r="92" spans="1:2" x14ac:dyDescent="0.3">
      <c r="A92" s="20">
        <v>91</v>
      </c>
      <c r="B92" s="21">
        <v>43100</v>
      </c>
    </row>
    <row r="93" spans="1:2" x14ac:dyDescent="0.3">
      <c r="A93" s="20">
        <v>92</v>
      </c>
      <c r="B93" s="21">
        <v>43101</v>
      </c>
    </row>
    <row r="94" spans="1:2" x14ac:dyDescent="0.3">
      <c r="A94" s="20">
        <v>93</v>
      </c>
      <c r="B94" s="21">
        <v>43132</v>
      </c>
    </row>
    <row r="95" spans="1:2" x14ac:dyDescent="0.3">
      <c r="A95" s="20">
        <v>94</v>
      </c>
      <c r="B95" s="21">
        <v>43160</v>
      </c>
    </row>
    <row r="96" spans="1:2" x14ac:dyDescent="0.3">
      <c r="A96" s="20">
        <v>95</v>
      </c>
      <c r="B96" s="21">
        <v>43191</v>
      </c>
    </row>
    <row r="97" spans="1:2" x14ac:dyDescent="0.3">
      <c r="A97" s="20">
        <v>96</v>
      </c>
      <c r="B97" s="21">
        <v>43221</v>
      </c>
    </row>
    <row r="98" spans="1:2" x14ac:dyDescent="0.3">
      <c r="A98" s="20">
        <v>97</v>
      </c>
      <c r="B98" s="21">
        <v>43252</v>
      </c>
    </row>
    <row r="99" spans="1:2" x14ac:dyDescent="0.3">
      <c r="A99" s="20">
        <v>98</v>
      </c>
      <c r="B99" s="21">
        <v>43282</v>
      </c>
    </row>
    <row r="100" spans="1:2" x14ac:dyDescent="0.3">
      <c r="A100" s="20">
        <v>99</v>
      </c>
      <c r="B100" s="21">
        <v>43313</v>
      </c>
    </row>
    <row r="101" spans="1:2" x14ac:dyDescent="0.3">
      <c r="A101" s="20">
        <v>100</v>
      </c>
      <c r="B101" s="21">
        <v>43344</v>
      </c>
    </row>
    <row r="102" spans="1:2" x14ac:dyDescent="0.3">
      <c r="A102" s="20">
        <v>101</v>
      </c>
      <c r="B102" s="21">
        <v>43374</v>
      </c>
    </row>
    <row r="103" spans="1:2" x14ac:dyDescent="0.3">
      <c r="A103" s="20">
        <v>102</v>
      </c>
      <c r="B103" s="21">
        <v>43405</v>
      </c>
    </row>
    <row r="104" spans="1:2" x14ac:dyDescent="0.3">
      <c r="A104" s="20">
        <v>103</v>
      </c>
      <c r="B104" s="21">
        <v>43435</v>
      </c>
    </row>
    <row r="105" spans="1:2" x14ac:dyDescent="0.3">
      <c r="A105" s="20">
        <v>104</v>
      </c>
      <c r="B105" s="21">
        <v>43465</v>
      </c>
    </row>
    <row r="106" spans="1:2" x14ac:dyDescent="0.3">
      <c r="A106" s="20">
        <v>105</v>
      </c>
      <c r="B106" s="21">
        <v>43466</v>
      </c>
    </row>
    <row r="107" spans="1:2" x14ac:dyDescent="0.3">
      <c r="A107" s="20">
        <v>106</v>
      </c>
      <c r="B107" s="21">
        <v>43497</v>
      </c>
    </row>
    <row r="108" spans="1:2" x14ac:dyDescent="0.3">
      <c r="A108" s="20">
        <v>107</v>
      </c>
      <c r="B108" s="21">
        <v>43525</v>
      </c>
    </row>
    <row r="109" spans="1:2" x14ac:dyDescent="0.3">
      <c r="A109" s="20">
        <v>108</v>
      </c>
      <c r="B109" s="21">
        <v>43556</v>
      </c>
    </row>
    <row r="110" spans="1:2" x14ac:dyDescent="0.3">
      <c r="A110" s="20">
        <v>109</v>
      </c>
      <c r="B110" s="21">
        <v>43586</v>
      </c>
    </row>
    <row r="111" spans="1:2" x14ac:dyDescent="0.3">
      <c r="A111" s="20">
        <v>110</v>
      </c>
      <c r="B111" s="21">
        <v>43617</v>
      </c>
    </row>
    <row r="112" spans="1:2" x14ac:dyDescent="0.3">
      <c r="A112" s="20">
        <v>111</v>
      </c>
      <c r="B112" s="21">
        <v>43647</v>
      </c>
    </row>
    <row r="113" spans="1:2" x14ac:dyDescent="0.3">
      <c r="A113" s="20">
        <v>112</v>
      </c>
      <c r="B113" s="21">
        <v>43678</v>
      </c>
    </row>
    <row r="114" spans="1:2" x14ac:dyDescent="0.3">
      <c r="A114" s="20">
        <v>113</v>
      </c>
      <c r="B114" s="21">
        <v>43709</v>
      </c>
    </row>
    <row r="115" spans="1:2" x14ac:dyDescent="0.3">
      <c r="A115" s="20">
        <v>114</v>
      </c>
      <c r="B115" s="21">
        <v>43739</v>
      </c>
    </row>
    <row r="116" spans="1:2" x14ac:dyDescent="0.3">
      <c r="A116" s="20">
        <v>115</v>
      </c>
      <c r="B116" s="21">
        <v>43770</v>
      </c>
    </row>
    <row r="117" spans="1:2" x14ac:dyDescent="0.3">
      <c r="A117" s="20">
        <v>116</v>
      </c>
      <c r="B117" s="21">
        <v>43800</v>
      </c>
    </row>
    <row r="118" spans="1:2" x14ac:dyDescent="0.3">
      <c r="A118" s="20">
        <v>117</v>
      </c>
      <c r="B118" s="21">
        <v>43830</v>
      </c>
    </row>
    <row r="119" spans="1:2" x14ac:dyDescent="0.3">
      <c r="A119" s="20">
        <v>118</v>
      </c>
      <c r="B119" s="21">
        <v>43831</v>
      </c>
    </row>
    <row r="120" spans="1:2" x14ac:dyDescent="0.3">
      <c r="A120" s="20">
        <v>119</v>
      </c>
      <c r="B120" s="21">
        <v>43862</v>
      </c>
    </row>
    <row r="121" spans="1:2" x14ac:dyDescent="0.3">
      <c r="A121" s="20">
        <v>120</v>
      </c>
      <c r="B121" s="21">
        <v>43891</v>
      </c>
    </row>
    <row r="122" spans="1:2" x14ac:dyDescent="0.3">
      <c r="A122" s="20">
        <v>121</v>
      </c>
      <c r="B122" s="21">
        <v>43922</v>
      </c>
    </row>
    <row r="123" spans="1:2" x14ac:dyDescent="0.3">
      <c r="A123" s="20">
        <v>122</v>
      </c>
      <c r="B123" s="21">
        <v>43952</v>
      </c>
    </row>
    <row r="124" spans="1:2" x14ac:dyDescent="0.3">
      <c r="A124" s="20">
        <v>123</v>
      </c>
      <c r="B124" s="21">
        <v>43983</v>
      </c>
    </row>
    <row r="125" spans="1:2" x14ac:dyDescent="0.3">
      <c r="A125" s="20">
        <v>124</v>
      </c>
      <c r="B125" s="21">
        <v>44013</v>
      </c>
    </row>
    <row r="126" spans="1:2" x14ac:dyDescent="0.3">
      <c r="A126" s="20">
        <v>125</v>
      </c>
      <c r="B126" s="21">
        <v>44044</v>
      </c>
    </row>
    <row r="127" spans="1:2" x14ac:dyDescent="0.3">
      <c r="A127" s="20">
        <v>126</v>
      </c>
      <c r="B127" s="21">
        <v>44075</v>
      </c>
    </row>
    <row r="128" spans="1:2" x14ac:dyDescent="0.3">
      <c r="A128" s="20">
        <v>127</v>
      </c>
      <c r="B128" s="21">
        <v>44105</v>
      </c>
    </row>
    <row r="129" spans="1:2" x14ac:dyDescent="0.3">
      <c r="A129" s="20">
        <v>128</v>
      </c>
      <c r="B129" s="21">
        <v>44136</v>
      </c>
    </row>
    <row r="130" spans="1:2" x14ac:dyDescent="0.3">
      <c r="A130" s="20">
        <v>129</v>
      </c>
      <c r="B130" s="21">
        <v>44166</v>
      </c>
    </row>
    <row r="131" spans="1:2" x14ac:dyDescent="0.3">
      <c r="A131" s="20">
        <v>130</v>
      </c>
      <c r="B131" s="21">
        <v>44196</v>
      </c>
    </row>
    <row r="132" spans="1:2" x14ac:dyDescent="0.3">
      <c r="A132" s="20">
        <v>131</v>
      </c>
      <c r="B132" s="21">
        <v>44197</v>
      </c>
    </row>
    <row r="133" spans="1:2" x14ac:dyDescent="0.3">
      <c r="A133" s="20">
        <v>132</v>
      </c>
      <c r="B133" s="21">
        <v>44228</v>
      </c>
    </row>
    <row r="134" spans="1:2" x14ac:dyDescent="0.3">
      <c r="A134" s="20">
        <v>133</v>
      </c>
      <c r="B134" s="21">
        <v>44256</v>
      </c>
    </row>
    <row r="135" spans="1:2" x14ac:dyDescent="0.3">
      <c r="A135" s="20">
        <v>134</v>
      </c>
      <c r="B135" s="21">
        <v>44287</v>
      </c>
    </row>
    <row r="136" spans="1:2" x14ac:dyDescent="0.3">
      <c r="A136" s="20">
        <v>135</v>
      </c>
      <c r="B136" s="21">
        <v>44317</v>
      </c>
    </row>
    <row r="137" spans="1:2" x14ac:dyDescent="0.3">
      <c r="A137" s="20">
        <v>136</v>
      </c>
      <c r="B137" s="21">
        <v>44348</v>
      </c>
    </row>
    <row r="138" spans="1:2" x14ac:dyDescent="0.3">
      <c r="A138" s="20">
        <v>137</v>
      </c>
      <c r="B138" s="21">
        <v>44378</v>
      </c>
    </row>
    <row r="139" spans="1:2" x14ac:dyDescent="0.3">
      <c r="A139" s="20">
        <v>138</v>
      </c>
      <c r="B139" s="21">
        <v>44409</v>
      </c>
    </row>
    <row r="140" spans="1:2" x14ac:dyDescent="0.3">
      <c r="A140" s="20">
        <v>139</v>
      </c>
      <c r="B140" s="21">
        <v>44440</v>
      </c>
    </row>
    <row r="141" spans="1:2" x14ac:dyDescent="0.3">
      <c r="A141" s="20">
        <v>140</v>
      </c>
      <c r="B141" s="21">
        <v>44470</v>
      </c>
    </row>
    <row r="142" spans="1:2" x14ac:dyDescent="0.3">
      <c r="A142" s="20">
        <v>141</v>
      </c>
      <c r="B142" s="21">
        <v>44501</v>
      </c>
    </row>
    <row r="143" spans="1:2" x14ac:dyDescent="0.3">
      <c r="A143" s="20">
        <v>142</v>
      </c>
      <c r="B143" s="21">
        <v>44531</v>
      </c>
    </row>
    <row r="144" spans="1:2" x14ac:dyDescent="0.3">
      <c r="A144" s="20">
        <v>143</v>
      </c>
      <c r="B144" s="21">
        <v>44561</v>
      </c>
    </row>
    <row r="145" spans="1:2" x14ac:dyDescent="0.3">
      <c r="A145" s="20">
        <v>144</v>
      </c>
      <c r="B145" s="21">
        <v>44562</v>
      </c>
    </row>
    <row r="146" spans="1:2" x14ac:dyDescent="0.3">
      <c r="A146" s="20">
        <v>145</v>
      </c>
      <c r="B146" s="21">
        <v>44593</v>
      </c>
    </row>
    <row r="147" spans="1:2" x14ac:dyDescent="0.3">
      <c r="A147" s="20">
        <v>146</v>
      </c>
      <c r="B147" s="21">
        <v>44621</v>
      </c>
    </row>
    <row r="148" spans="1:2" x14ac:dyDescent="0.3">
      <c r="A148" s="20">
        <v>147</v>
      </c>
      <c r="B148" s="21">
        <v>44652</v>
      </c>
    </row>
    <row r="149" spans="1:2" x14ac:dyDescent="0.3">
      <c r="A149" s="20">
        <v>148</v>
      </c>
      <c r="B149" s="21">
        <v>44682</v>
      </c>
    </row>
    <row r="150" spans="1:2" x14ac:dyDescent="0.3">
      <c r="A150" s="20">
        <v>149</v>
      </c>
      <c r="B150" s="21">
        <v>44713</v>
      </c>
    </row>
    <row r="151" spans="1:2" x14ac:dyDescent="0.3">
      <c r="A151" s="20">
        <v>150</v>
      </c>
      <c r="B151" s="21">
        <v>44743</v>
      </c>
    </row>
    <row r="152" spans="1:2" x14ac:dyDescent="0.3">
      <c r="A152" s="20">
        <v>151</v>
      </c>
      <c r="B152" s="21">
        <v>44774</v>
      </c>
    </row>
    <row r="153" spans="1:2" x14ac:dyDescent="0.3">
      <c r="A153" s="20">
        <v>152</v>
      </c>
      <c r="B153" s="21">
        <v>44805</v>
      </c>
    </row>
    <row r="154" spans="1:2" x14ac:dyDescent="0.3">
      <c r="A154" s="20">
        <v>153</v>
      </c>
      <c r="B154" s="21">
        <v>44835</v>
      </c>
    </row>
    <row r="155" spans="1:2" x14ac:dyDescent="0.3">
      <c r="A155" s="20">
        <v>154</v>
      </c>
      <c r="B155" s="21">
        <v>44866</v>
      </c>
    </row>
    <row r="156" spans="1:2" x14ac:dyDescent="0.3">
      <c r="A156" s="20">
        <v>155</v>
      </c>
      <c r="B156" s="21">
        <v>44896</v>
      </c>
    </row>
    <row r="157" spans="1:2" x14ac:dyDescent="0.3">
      <c r="A157" s="20">
        <v>156</v>
      </c>
      <c r="B157" s="21">
        <v>44926</v>
      </c>
    </row>
    <row r="158" spans="1:2" x14ac:dyDescent="0.3">
      <c r="A158" s="20">
        <v>157</v>
      </c>
      <c r="B158" s="21">
        <v>44927</v>
      </c>
    </row>
    <row r="159" spans="1:2" x14ac:dyDescent="0.3">
      <c r="A159" s="20">
        <v>158</v>
      </c>
      <c r="B159" s="21">
        <v>44958</v>
      </c>
    </row>
    <row r="160" spans="1:2" x14ac:dyDescent="0.3">
      <c r="A160" s="20">
        <v>159</v>
      </c>
      <c r="B160" s="21">
        <v>44986</v>
      </c>
    </row>
    <row r="161" spans="1:2" x14ac:dyDescent="0.3">
      <c r="A161" s="20">
        <v>160</v>
      </c>
      <c r="B161" s="21">
        <v>45017</v>
      </c>
    </row>
    <row r="162" spans="1:2" x14ac:dyDescent="0.3">
      <c r="A162" s="20">
        <v>161</v>
      </c>
      <c r="B162" s="21">
        <v>45047</v>
      </c>
    </row>
    <row r="163" spans="1:2" x14ac:dyDescent="0.3">
      <c r="A163" s="20">
        <v>162</v>
      </c>
      <c r="B163" s="21">
        <v>45078</v>
      </c>
    </row>
    <row r="164" spans="1:2" x14ac:dyDescent="0.3">
      <c r="A164" s="20">
        <v>163</v>
      </c>
      <c r="B164" s="21">
        <v>45108</v>
      </c>
    </row>
    <row r="165" spans="1:2" x14ac:dyDescent="0.3">
      <c r="A165" s="20">
        <v>164</v>
      </c>
      <c r="B165" s="21">
        <v>45139</v>
      </c>
    </row>
    <row r="166" spans="1:2" x14ac:dyDescent="0.3">
      <c r="A166" s="20">
        <v>165</v>
      </c>
      <c r="B166" s="21">
        <v>45170</v>
      </c>
    </row>
    <row r="167" spans="1:2" x14ac:dyDescent="0.3">
      <c r="A167" s="20">
        <v>166</v>
      </c>
      <c r="B167" s="21">
        <v>45200</v>
      </c>
    </row>
    <row r="168" spans="1:2" x14ac:dyDescent="0.3">
      <c r="A168" s="20">
        <v>167</v>
      </c>
      <c r="B168" s="21">
        <v>45231</v>
      </c>
    </row>
    <row r="169" spans="1:2" x14ac:dyDescent="0.3">
      <c r="A169" s="20">
        <v>168</v>
      </c>
      <c r="B169" s="21">
        <v>45261</v>
      </c>
    </row>
    <row r="170" spans="1:2" x14ac:dyDescent="0.3">
      <c r="A170" s="20">
        <v>169</v>
      </c>
      <c r="B170" s="21">
        <v>45291</v>
      </c>
    </row>
    <row r="171" spans="1:2" x14ac:dyDescent="0.3">
      <c r="A171" s="20">
        <v>170</v>
      </c>
      <c r="B171" s="21">
        <v>45292</v>
      </c>
    </row>
    <row r="172" spans="1:2" x14ac:dyDescent="0.3">
      <c r="A172" s="20">
        <v>171</v>
      </c>
      <c r="B172" s="21">
        <v>45323</v>
      </c>
    </row>
    <row r="173" spans="1:2" x14ac:dyDescent="0.3">
      <c r="A173" s="20">
        <v>172</v>
      </c>
      <c r="B173" s="21">
        <v>45352</v>
      </c>
    </row>
    <row r="174" spans="1:2" x14ac:dyDescent="0.3">
      <c r="A174" s="20">
        <v>173</v>
      </c>
      <c r="B174" s="21">
        <v>45383</v>
      </c>
    </row>
    <row r="175" spans="1:2" x14ac:dyDescent="0.3">
      <c r="A175" s="20">
        <v>174</v>
      </c>
      <c r="B175" s="21">
        <v>45413</v>
      </c>
    </row>
    <row r="176" spans="1:2" x14ac:dyDescent="0.3">
      <c r="A176" s="20">
        <v>175</v>
      </c>
      <c r="B176" s="21">
        <v>45444</v>
      </c>
    </row>
    <row r="177" spans="1:2" x14ac:dyDescent="0.3">
      <c r="A177" s="20">
        <v>176</v>
      </c>
      <c r="B177" s="21">
        <v>45474</v>
      </c>
    </row>
    <row r="178" spans="1:2" x14ac:dyDescent="0.3">
      <c r="A178" s="20">
        <v>177</v>
      </c>
      <c r="B178" s="21">
        <v>45505</v>
      </c>
    </row>
    <row r="179" spans="1:2" x14ac:dyDescent="0.3">
      <c r="A179" s="20">
        <v>178</v>
      </c>
      <c r="B179" s="21">
        <v>45536</v>
      </c>
    </row>
    <row r="180" spans="1:2" x14ac:dyDescent="0.3">
      <c r="A180" s="20">
        <v>179</v>
      </c>
      <c r="B180" s="21">
        <v>45566</v>
      </c>
    </row>
    <row r="181" spans="1:2" x14ac:dyDescent="0.3">
      <c r="A181" s="20">
        <v>180</v>
      </c>
      <c r="B181" s="21">
        <v>45597</v>
      </c>
    </row>
    <row r="182" spans="1:2" x14ac:dyDescent="0.3">
      <c r="A182" s="20">
        <v>181</v>
      </c>
      <c r="B182" s="21">
        <v>45627</v>
      </c>
    </row>
    <row r="183" spans="1:2" x14ac:dyDescent="0.3">
      <c r="A183" s="20">
        <v>182</v>
      </c>
      <c r="B183" s="21">
        <v>45657</v>
      </c>
    </row>
    <row r="184" spans="1:2" x14ac:dyDescent="0.3">
      <c r="A184" s="20">
        <v>183</v>
      </c>
      <c r="B184" s="21">
        <v>45658</v>
      </c>
    </row>
    <row r="185" spans="1:2" x14ac:dyDescent="0.3">
      <c r="A185" s="20">
        <v>184</v>
      </c>
      <c r="B185" s="21">
        <v>45689</v>
      </c>
    </row>
    <row r="186" spans="1:2" x14ac:dyDescent="0.3">
      <c r="A186" s="20">
        <v>185</v>
      </c>
      <c r="B186" s="21">
        <v>45717</v>
      </c>
    </row>
    <row r="187" spans="1:2" x14ac:dyDescent="0.3">
      <c r="A187" s="20">
        <v>186</v>
      </c>
      <c r="B187" s="21">
        <v>45748</v>
      </c>
    </row>
    <row r="188" spans="1:2" x14ac:dyDescent="0.3">
      <c r="A188" s="20">
        <v>187</v>
      </c>
      <c r="B188" s="21">
        <v>45778</v>
      </c>
    </row>
    <row r="189" spans="1:2" x14ac:dyDescent="0.3">
      <c r="A189" s="20">
        <v>188</v>
      </c>
      <c r="B189" s="21">
        <v>45809</v>
      </c>
    </row>
    <row r="190" spans="1:2" x14ac:dyDescent="0.3">
      <c r="A190" s="20">
        <v>189</v>
      </c>
      <c r="B190" s="21">
        <v>45839</v>
      </c>
    </row>
    <row r="191" spans="1:2" x14ac:dyDescent="0.3">
      <c r="A191" s="20">
        <v>190</v>
      </c>
      <c r="B191" s="21">
        <v>45870</v>
      </c>
    </row>
    <row r="192" spans="1:2" x14ac:dyDescent="0.3">
      <c r="A192" s="20">
        <v>191</v>
      </c>
      <c r="B192" s="21">
        <v>45901</v>
      </c>
    </row>
    <row r="193" spans="1:2" x14ac:dyDescent="0.3">
      <c r="A193" s="20">
        <v>192</v>
      </c>
      <c r="B193" s="21">
        <v>45931</v>
      </c>
    </row>
    <row r="194" spans="1:2" x14ac:dyDescent="0.3">
      <c r="A194" s="20">
        <v>193</v>
      </c>
      <c r="B194" s="21">
        <v>45962</v>
      </c>
    </row>
    <row r="195" spans="1:2" x14ac:dyDescent="0.3">
      <c r="A195" s="20">
        <v>194</v>
      </c>
      <c r="B195" s="21">
        <v>45992</v>
      </c>
    </row>
    <row r="196" spans="1:2" x14ac:dyDescent="0.3">
      <c r="A196" s="20">
        <v>195</v>
      </c>
      <c r="B196" s="21">
        <v>46022</v>
      </c>
    </row>
    <row r="197" spans="1:2" x14ac:dyDescent="0.3">
      <c r="A197" s="20">
        <v>196</v>
      </c>
      <c r="B197" s="21">
        <v>46023</v>
      </c>
    </row>
    <row r="198" spans="1:2" x14ac:dyDescent="0.3">
      <c r="A198" s="20">
        <v>197</v>
      </c>
      <c r="B198" s="21">
        <v>46054</v>
      </c>
    </row>
    <row r="199" spans="1:2" x14ac:dyDescent="0.3">
      <c r="A199" s="20">
        <v>198</v>
      </c>
      <c r="B199" s="21">
        <v>46082</v>
      </c>
    </row>
    <row r="200" spans="1:2" x14ac:dyDescent="0.3">
      <c r="A200" s="20">
        <v>199</v>
      </c>
      <c r="B200" s="21">
        <v>46113</v>
      </c>
    </row>
    <row r="201" spans="1:2" x14ac:dyDescent="0.3">
      <c r="A201" s="20">
        <v>200</v>
      </c>
      <c r="B201" s="21">
        <v>46143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GS116"/>
  <sheetViews>
    <sheetView topLeftCell="A7" zoomScaleNormal="100" workbookViewId="0">
      <pane xSplit="1" topLeftCell="GJ1" activePane="topRight" state="frozen"/>
      <selection activeCell="B6" sqref="B6"/>
      <selection pane="topRight" activeCell="GU16" sqref="GU16"/>
    </sheetView>
  </sheetViews>
  <sheetFormatPr baseColWidth="10" defaultColWidth="9" defaultRowHeight="15" x14ac:dyDescent="0.25"/>
  <cols>
    <col min="1" max="1" width="83" style="5" bestFit="1" customWidth="1"/>
    <col min="2" max="67" width="9" style="5" customWidth="1"/>
    <col min="68" max="68" width="8.875" style="5" customWidth="1"/>
    <col min="69" max="71" width="9" style="5" customWidth="1"/>
    <col min="72" max="72" width="9.125" style="5" bestFit="1" customWidth="1"/>
    <col min="73" max="105" width="9" style="5" customWidth="1"/>
    <col min="106" max="108" width="9" style="5"/>
    <col min="109" max="109" width="10.125" style="5" customWidth="1"/>
    <col min="110" max="122" width="9" style="5"/>
    <col min="123" max="123" width="9.625" style="5" customWidth="1"/>
    <col min="124" max="124" width="9.125" style="5" customWidth="1"/>
    <col min="125" max="159" width="9" style="5"/>
    <col min="160" max="160" width="8.875" style="5" bestFit="1" customWidth="1"/>
    <col min="161" max="174" width="9" style="5"/>
    <col min="175" max="175" width="8.875" style="5" bestFit="1" customWidth="1"/>
    <col min="176" max="181" width="9" style="5"/>
    <col min="182" max="183" width="8.875" style="5" bestFit="1" customWidth="1"/>
    <col min="184" max="185" width="9.375" style="5" customWidth="1"/>
    <col min="186" max="16384" width="9" style="5"/>
  </cols>
  <sheetData>
    <row r="1" spans="1:201" x14ac:dyDescent="0.25">
      <c r="A1" s="55" t="s">
        <v>135</v>
      </c>
      <c r="G1" s="55"/>
    </row>
    <row r="3" spans="1:201" x14ac:dyDescent="0.25">
      <c r="A3" s="55" t="s">
        <v>28</v>
      </c>
      <c r="B3" s="70" t="s">
        <v>136</v>
      </c>
      <c r="G3" s="55"/>
      <c r="H3" s="56"/>
    </row>
    <row r="4" spans="1:201" x14ac:dyDescent="0.25">
      <c r="A4" s="55"/>
      <c r="B4" s="56"/>
      <c r="G4" s="55"/>
      <c r="H4" s="56"/>
    </row>
    <row r="5" spans="1:201" x14ac:dyDescent="0.25">
      <c r="A5" s="55" t="s">
        <v>29</v>
      </c>
      <c r="B5" s="55" t="s">
        <v>30</v>
      </c>
      <c r="G5" s="55"/>
      <c r="H5" s="55"/>
    </row>
    <row r="7" spans="1:201" x14ac:dyDescent="0.25">
      <c r="A7" s="55" t="s">
        <v>31</v>
      </c>
      <c r="B7" s="55" t="s">
        <v>32</v>
      </c>
      <c r="G7" s="55"/>
      <c r="H7" s="55"/>
    </row>
    <row r="8" spans="1:201" x14ac:dyDescent="0.25">
      <c r="A8" s="55" t="s">
        <v>33</v>
      </c>
      <c r="B8" s="55" t="s">
        <v>34</v>
      </c>
      <c r="G8" s="55"/>
      <c r="H8" s="55"/>
    </row>
    <row r="9" spans="1:201" x14ac:dyDescent="0.25"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  <c r="O9" s="5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5">
        <v>21</v>
      </c>
      <c r="V9" s="5">
        <v>22</v>
      </c>
      <c r="W9" s="5">
        <v>23</v>
      </c>
      <c r="X9" s="5">
        <v>24</v>
      </c>
      <c r="Y9" s="5">
        <v>25</v>
      </c>
      <c r="Z9" s="5">
        <v>26</v>
      </c>
      <c r="AA9" s="5">
        <v>27</v>
      </c>
      <c r="AB9" s="5">
        <v>28</v>
      </c>
      <c r="AC9" s="5">
        <v>29</v>
      </c>
      <c r="AD9" s="5">
        <v>30</v>
      </c>
      <c r="AE9" s="5">
        <v>31</v>
      </c>
      <c r="AF9" s="5">
        <v>32</v>
      </c>
      <c r="AG9" s="5">
        <v>33</v>
      </c>
      <c r="AH9" s="5">
        <v>34</v>
      </c>
      <c r="AI9" s="5">
        <v>35</v>
      </c>
      <c r="AJ9" s="5">
        <v>36</v>
      </c>
      <c r="AK9" s="5">
        <v>37</v>
      </c>
      <c r="AL9" s="5">
        <v>38</v>
      </c>
      <c r="AM9" s="5">
        <v>39</v>
      </c>
      <c r="AN9" s="5">
        <v>40</v>
      </c>
      <c r="AO9" s="5">
        <v>41</v>
      </c>
      <c r="AP9" s="5">
        <v>42</v>
      </c>
      <c r="AQ9" s="5">
        <v>43</v>
      </c>
      <c r="AR9" s="5">
        <v>44</v>
      </c>
      <c r="AS9" s="5">
        <v>45</v>
      </c>
      <c r="AT9" s="5">
        <v>46</v>
      </c>
      <c r="AU9" s="5">
        <v>47</v>
      </c>
      <c r="AV9" s="5">
        <v>48</v>
      </c>
      <c r="AW9" s="5">
        <v>49</v>
      </c>
      <c r="AX9" s="5">
        <v>50</v>
      </c>
      <c r="AY9" s="5">
        <v>51</v>
      </c>
      <c r="AZ9" s="5">
        <v>52</v>
      </c>
      <c r="BA9" s="5">
        <v>53</v>
      </c>
      <c r="BB9" s="5">
        <v>54</v>
      </c>
      <c r="BC9" s="5">
        <v>55</v>
      </c>
      <c r="BD9" s="5">
        <v>56</v>
      </c>
      <c r="BE9" s="5">
        <v>57</v>
      </c>
      <c r="BF9" s="5">
        <v>58</v>
      </c>
      <c r="BG9" s="5">
        <v>59</v>
      </c>
      <c r="BH9" s="5">
        <v>60</v>
      </c>
      <c r="BI9" s="5">
        <v>61</v>
      </c>
      <c r="BJ9" s="5">
        <v>62</v>
      </c>
      <c r="BK9" s="5">
        <v>63</v>
      </c>
      <c r="BL9" s="5">
        <v>64</v>
      </c>
      <c r="BM9" s="5">
        <v>65</v>
      </c>
      <c r="BN9" s="5">
        <v>66</v>
      </c>
      <c r="BO9" s="5">
        <v>67</v>
      </c>
      <c r="BP9" s="5">
        <v>68</v>
      </c>
      <c r="BQ9" s="5">
        <v>69</v>
      </c>
      <c r="BR9" s="5">
        <v>70</v>
      </c>
      <c r="BS9" s="5">
        <v>71</v>
      </c>
      <c r="BT9" s="5">
        <v>72</v>
      </c>
      <c r="BU9" s="5">
        <v>73</v>
      </c>
      <c r="BV9" s="5">
        <v>74</v>
      </c>
      <c r="BW9" s="5">
        <v>75</v>
      </c>
      <c r="BX9" s="5">
        <v>76</v>
      </c>
      <c r="BY9" s="5">
        <v>77</v>
      </c>
      <c r="BZ9" s="5">
        <v>78</v>
      </c>
      <c r="CA9" s="5">
        <v>79</v>
      </c>
      <c r="CB9" s="5">
        <v>80</v>
      </c>
      <c r="CC9" s="5">
        <v>81</v>
      </c>
      <c r="CD9" s="5">
        <v>82</v>
      </c>
      <c r="CE9" s="5">
        <v>83</v>
      </c>
      <c r="CF9" s="5">
        <v>84</v>
      </c>
      <c r="CG9" s="5">
        <v>85</v>
      </c>
      <c r="CH9" s="5">
        <v>86</v>
      </c>
      <c r="CI9" s="5">
        <v>87</v>
      </c>
      <c r="CJ9" s="5">
        <v>88</v>
      </c>
      <c r="CK9" s="5">
        <v>89</v>
      </c>
      <c r="CL9" s="5">
        <v>90</v>
      </c>
      <c r="CM9" s="5">
        <v>91</v>
      </c>
      <c r="CN9" s="5">
        <v>92</v>
      </c>
      <c r="CO9" s="5">
        <v>93</v>
      </c>
      <c r="CP9" s="5">
        <v>94</v>
      </c>
      <c r="CQ9" s="5">
        <v>95</v>
      </c>
      <c r="CR9" s="5">
        <v>96</v>
      </c>
      <c r="CS9" s="5">
        <v>97</v>
      </c>
      <c r="CT9" s="5">
        <v>98</v>
      </c>
      <c r="CU9" s="5">
        <v>99</v>
      </c>
      <c r="CV9" s="5">
        <v>100</v>
      </c>
      <c r="CW9" s="5">
        <v>101</v>
      </c>
      <c r="CX9" s="5">
        <v>102</v>
      </c>
      <c r="CY9" s="5">
        <v>103</v>
      </c>
      <c r="CZ9" s="5">
        <v>104</v>
      </c>
      <c r="DA9" s="5">
        <v>106</v>
      </c>
      <c r="DB9" s="5">
        <v>105</v>
      </c>
      <c r="DC9" s="5">
        <v>106</v>
      </c>
      <c r="DD9" s="5">
        <v>107</v>
      </c>
      <c r="DE9" s="5">
        <v>108</v>
      </c>
      <c r="DF9" s="5">
        <v>109</v>
      </c>
      <c r="DG9" s="5">
        <v>110</v>
      </c>
      <c r="DH9" s="5">
        <v>111</v>
      </c>
      <c r="DI9" s="5">
        <v>112</v>
      </c>
      <c r="DJ9" s="5">
        <v>113</v>
      </c>
      <c r="DK9" s="5">
        <v>114</v>
      </c>
      <c r="DL9" s="5">
        <v>115</v>
      </c>
      <c r="DM9" s="5">
        <v>116</v>
      </c>
      <c r="DN9" s="5">
        <v>117</v>
      </c>
      <c r="DO9" s="5">
        <v>118</v>
      </c>
      <c r="DP9" s="5">
        <v>119</v>
      </c>
      <c r="DQ9" s="5">
        <v>120</v>
      </c>
      <c r="DR9" s="5">
        <v>121</v>
      </c>
      <c r="DS9" s="5">
        <v>122</v>
      </c>
      <c r="DT9" s="5">
        <v>123</v>
      </c>
      <c r="DU9" s="5">
        <v>124</v>
      </c>
      <c r="DV9" s="5">
        <v>125</v>
      </c>
      <c r="DW9" s="5">
        <v>126</v>
      </c>
      <c r="DX9" s="5">
        <v>127</v>
      </c>
      <c r="DY9" s="5">
        <v>128</v>
      </c>
      <c r="DZ9" s="5">
        <v>129</v>
      </c>
      <c r="EA9" s="5">
        <v>130</v>
      </c>
      <c r="EB9" s="5">
        <v>131</v>
      </c>
      <c r="EC9" s="5">
        <v>132</v>
      </c>
      <c r="ED9" s="5">
        <v>133</v>
      </c>
      <c r="EE9" s="5">
        <v>134</v>
      </c>
      <c r="EF9" s="5">
        <v>135</v>
      </c>
      <c r="EG9" s="5">
        <v>136</v>
      </c>
      <c r="EH9" s="5">
        <v>137</v>
      </c>
      <c r="EI9" s="5">
        <v>138</v>
      </c>
      <c r="EJ9" s="5">
        <v>139</v>
      </c>
      <c r="EK9" s="5">
        <v>140</v>
      </c>
      <c r="EL9" s="5">
        <v>141</v>
      </c>
      <c r="EM9" s="5">
        <v>142</v>
      </c>
      <c r="EN9" s="5">
        <v>143</v>
      </c>
      <c r="EO9" s="5">
        <v>144</v>
      </c>
      <c r="EP9" s="5">
        <v>145</v>
      </c>
      <c r="EQ9" s="5">
        <v>146</v>
      </c>
      <c r="ER9" s="5">
        <v>147</v>
      </c>
      <c r="ES9" s="5">
        <v>148</v>
      </c>
      <c r="ET9" s="5">
        <v>149</v>
      </c>
      <c r="EU9" s="5">
        <v>150</v>
      </c>
      <c r="EV9" s="5">
        <v>151</v>
      </c>
      <c r="EW9" s="5">
        <v>152</v>
      </c>
      <c r="EX9" s="5">
        <v>153</v>
      </c>
      <c r="EY9" s="5">
        <v>154</v>
      </c>
      <c r="EZ9" s="5">
        <v>155</v>
      </c>
      <c r="FA9" s="5">
        <v>156</v>
      </c>
      <c r="FB9" s="5">
        <v>157</v>
      </c>
      <c r="FC9" s="5">
        <v>158</v>
      </c>
      <c r="FD9" s="5">
        <v>159</v>
      </c>
      <c r="FE9" s="5">
        <v>160</v>
      </c>
      <c r="FF9" s="5">
        <v>161</v>
      </c>
      <c r="FG9" s="5">
        <v>162</v>
      </c>
      <c r="FH9" s="5">
        <v>163</v>
      </c>
      <c r="FI9" s="5">
        <v>164</v>
      </c>
      <c r="FJ9" s="5">
        <v>165</v>
      </c>
      <c r="FK9" s="5">
        <v>166</v>
      </c>
      <c r="FL9" s="5">
        <v>167</v>
      </c>
      <c r="FM9" s="5">
        <v>168</v>
      </c>
      <c r="FN9" s="5">
        <v>169</v>
      </c>
      <c r="FO9" s="5">
        <v>170</v>
      </c>
      <c r="FP9" s="5">
        <v>171</v>
      </c>
      <c r="FQ9" s="5">
        <v>172</v>
      </c>
      <c r="FR9" s="5">
        <v>173</v>
      </c>
      <c r="FS9" s="5">
        <v>174</v>
      </c>
      <c r="FT9" s="5">
        <v>175</v>
      </c>
      <c r="FU9" s="5">
        <v>176</v>
      </c>
      <c r="FV9" s="5">
        <v>177</v>
      </c>
      <c r="FW9" s="5">
        <v>178</v>
      </c>
      <c r="FX9" s="5">
        <v>179</v>
      </c>
      <c r="FY9" s="5">
        <v>180</v>
      </c>
      <c r="FZ9" s="5">
        <v>181</v>
      </c>
      <c r="GA9" s="5">
        <v>182</v>
      </c>
      <c r="GB9" s="5">
        <v>183</v>
      </c>
      <c r="GC9" s="5">
        <v>184</v>
      </c>
      <c r="GD9" s="5">
        <v>185</v>
      </c>
      <c r="GE9" s="5">
        <v>186</v>
      </c>
      <c r="GF9" s="5">
        <v>187</v>
      </c>
      <c r="GG9" s="5">
        <v>188</v>
      </c>
      <c r="GH9" s="5">
        <v>189</v>
      </c>
      <c r="GI9" s="5">
        <v>190</v>
      </c>
      <c r="GJ9" s="5">
        <v>191</v>
      </c>
      <c r="GK9" s="5">
        <v>192</v>
      </c>
      <c r="GL9" s="5">
        <v>193</v>
      </c>
      <c r="GM9" s="5">
        <v>194</v>
      </c>
      <c r="GN9" s="5">
        <v>195</v>
      </c>
      <c r="GO9" s="5">
        <v>196</v>
      </c>
      <c r="GP9" s="5">
        <v>197</v>
      </c>
      <c r="GQ9" s="5">
        <v>198</v>
      </c>
      <c r="GR9" s="5">
        <v>199</v>
      </c>
      <c r="GS9" s="5">
        <v>200</v>
      </c>
    </row>
    <row r="10" spans="1:201" x14ac:dyDescent="0.25">
      <c r="A10" s="6" t="s">
        <v>35</v>
      </c>
      <c r="B10" s="57">
        <v>40544</v>
      </c>
      <c r="C10" s="57">
        <v>40575</v>
      </c>
      <c r="D10" s="57">
        <v>40603</v>
      </c>
      <c r="E10" s="57">
        <v>40634</v>
      </c>
      <c r="F10" s="57">
        <v>40664</v>
      </c>
      <c r="G10" s="57">
        <v>40695</v>
      </c>
      <c r="H10" s="57">
        <v>40725</v>
      </c>
      <c r="I10" s="57">
        <v>40756</v>
      </c>
      <c r="J10" s="57">
        <v>40787</v>
      </c>
      <c r="K10" s="57">
        <v>40817</v>
      </c>
      <c r="L10" s="57">
        <v>40848</v>
      </c>
      <c r="M10" s="57">
        <v>40878</v>
      </c>
      <c r="N10" s="57">
        <v>40908</v>
      </c>
      <c r="O10" s="57">
        <v>40909</v>
      </c>
      <c r="P10" s="57">
        <v>40940</v>
      </c>
      <c r="Q10" s="57">
        <v>40969</v>
      </c>
      <c r="R10" s="57">
        <v>41000</v>
      </c>
      <c r="S10" s="57">
        <v>41030</v>
      </c>
      <c r="T10" s="57">
        <v>41061</v>
      </c>
      <c r="U10" s="57">
        <v>41091</v>
      </c>
      <c r="V10" s="57">
        <v>41122</v>
      </c>
      <c r="W10" s="57">
        <v>41153</v>
      </c>
      <c r="X10" s="57">
        <v>41183</v>
      </c>
      <c r="Y10" s="57">
        <v>41214</v>
      </c>
      <c r="Z10" s="57">
        <v>41244</v>
      </c>
      <c r="AA10" s="57">
        <v>41274</v>
      </c>
      <c r="AB10" s="57">
        <v>41275</v>
      </c>
      <c r="AC10" s="57">
        <v>41306</v>
      </c>
      <c r="AD10" s="57">
        <v>41334</v>
      </c>
      <c r="AE10" s="57">
        <v>41365</v>
      </c>
      <c r="AF10" s="57">
        <v>41395</v>
      </c>
      <c r="AG10" s="57">
        <v>41426</v>
      </c>
      <c r="AH10" s="57">
        <v>41456</v>
      </c>
      <c r="AI10" s="57">
        <v>41487</v>
      </c>
      <c r="AJ10" s="57">
        <v>41518</v>
      </c>
      <c r="AK10" s="57">
        <v>41548</v>
      </c>
      <c r="AL10" s="57">
        <v>41579</v>
      </c>
      <c r="AM10" s="57">
        <v>41609</v>
      </c>
      <c r="AN10" s="57">
        <v>41639</v>
      </c>
      <c r="AO10" s="57">
        <v>41640</v>
      </c>
      <c r="AP10" s="57">
        <v>41671</v>
      </c>
      <c r="AQ10" s="57">
        <v>41699</v>
      </c>
      <c r="AR10" s="57">
        <v>41730</v>
      </c>
      <c r="AS10" s="57">
        <v>41760</v>
      </c>
      <c r="AT10" s="57">
        <v>41791</v>
      </c>
      <c r="AU10" s="57">
        <v>41821</v>
      </c>
      <c r="AV10" s="57">
        <v>41852</v>
      </c>
      <c r="AW10" s="57">
        <v>41883</v>
      </c>
      <c r="AX10" s="57">
        <v>41913</v>
      </c>
      <c r="AY10" s="57">
        <v>41944</v>
      </c>
      <c r="AZ10" s="57">
        <v>41974</v>
      </c>
      <c r="BA10" s="57">
        <v>42004</v>
      </c>
      <c r="BB10" s="57">
        <v>42005</v>
      </c>
      <c r="BC10" s="57">
        <v>42036</v>
      </c>
      <c r="BD10" s="57">
        <v>42064</v>
      </c>
      <c r="BE10" s="57">
        <v>42095</v>
      </c>
      <c r="BF10" s="57">
        <v>42125</v>
      </c>
      <c r="BG10" s="57">
        <v>42156</v>
      </c>
      <c r="BH10" s="57">
        <v>42186</v>
      </c>
      <c r="BI10" s="57">
        <v>42217</v>
      </c>
      <c r="BJ10" s="57">
        <v>42248</v>
      </c>
      <c r="BK10" s="57">
        <v>42278</v>
      </c>
      <c r="BL10" s="57">
        <v>42309</v>
      </c>
      <c r="BM10" s="57">
        <v>42339</v>
      </c>
      <c r="BN10" s="57">
        <v>42369</v>
      </c>
      <c r="BO10" s="57">
        <v>42370</v>
      </c>
      <c r="BP10" s="57">
        <v>42401</v>
      </c>
      <c r="BQ10" s="57">
        <v>42430</v>
      </c>
      <c r="BR10" s="57">
        <v>42461</v>
      </c>
      <c r="BS10" s="57">
        <v>42491</v>
      </c>
      <c r="BT10" s="57">
        <v>42522</v>
      </c>
      <c r="BU10" s="57">
        <v>42552</v>
      </c>
      <c r="BV10" s="57">
        <v>42583</v>
      </c>
      <c r="BW10" s="57">
        <v>42614</v>
      </c>
      <c r="BX10" s="57">
        <v>42644</v>
      </c>
      <c r="BY10" s="57">
        <v>42675</v>
      </c>
      <c r="BZ10" s="57">
        <v>42705</v>
      </c>
      <c r="CA10" s="57">
        <v>42735</v>
      </c>
      <c r="CB10" s="57">
        <v>42736</v>
      </c>
      <c r="CC10" s="57">
        <v>42767</v>
      </c>
      <c r="CD10" s="57">
        <v>42795</v>
      </c>
      <c r="CE10" s="57">
        <v>42826</v>
      </c>
      <c r="CF10" s="57">
        <v>42856</v>
      </c>
      <c r="CG10" s="57">
        <v>42887</v>
      </c>
      <c r="CH10" s="57">
        <v>42917</v>
      </c>
      <c r="CI10" s="57">
        <v>42948</v>
      </c>
      <c r="CJ10" s="57">
        <v>42979</v>
      </c>
      <c r="CK10" s="57">
        <v>43009</v>
      </c>
      <c r="CL10" s="57">
        <v>43040</v>
      </c>
      <c r="CM10" s="57">
        <v>43070</v>
      </c>
      <c r="CN10" s="57">
        <v>43100</v>
      </c>
      <c r="CO10" s="58">
        <v>43101</v>
      </c>
      <c r="CP10" s="58">
        <v>43132</v>
      </c>
      <c r="CQ10" s="58">
        <v>43160</v>
      </c>
      <c r="CR10" s="58">
        <v>43191</v>
      </c>
      <c r="CS10" s="58">
        <v>43221</v>
      </c>
      <c r="CT10" s="58">
        <v>43252</v>
      </c>
      <c r="CU10" s="58">
        <v>43282</v>
      </c>
      <c r="CV10" s="58">
        <v>43313</v>
      </c>
      <c r="CW10" s="58">
        <v>43344</v>
      </c>
      <c r="CX10" s="58">
        <v>43374</v>
      </c>
      <c r="CY10" s="58">
        <v>43405</v>
      </c>
      <c r="CZ10" s="58">
        <v>43435</v>
      </c>
      <c r="DA10" s="58">
        <v>43465</v>
      </c>
      <c r="DB10" s="58">
        <v>43466</v>
      </c>
      <c r="DC10" s="58">
        <v>43497</v>
      </c>
      <c r="DD10" s="58">
        <v>43525</v>
      </c>
      <c r="DE10" s="58">
        <v>43556</v>
      </c>
      <c r="DF10" s="58">
        <v>43586</v>
      </c>
      <c r="DG10" s="58">
        <v>43617</v>
      </c>
      <c r="DH10" s="58">
        <v>43647</v>
      </c>
      <c r="DI10" s="58">
        <v>43678</v>
      </c>
      <c r="DJ10" s="58">
        <v>43709</v>
      </c>
      <c r="DK10" s="58">
        <v>43739</v>
      </c>
      <c r="DL10" s="58">
        <v>43770</v>
      </c>
      <c r="DM10" s="58">
        <v>43800</v>
      </c>
      <c r="DN10" s="58">
        <v>43830</v>
      </c>
      <c r="DO10" s="58">
        <v>43831</v>
      </c>
      <c r="DP10" s="58">
        <v>43862</v>
      </c>
      <c r="DQ10" s="58">
        <v>43891</v>
      </c>
      <c r="DR10" s="58">
        <v>43922</v>
      </c>
      <c r="DS10" s="58">
        <v>43952</v>
      </c>
      <c r="DT10" s="58">
        <v>43983</v>
      </c>
      <c r="DU10" s="58">
        <v>44013</v>
      </c>
      <c r="DV10" s="58">
        <v>44044</v>
      </c>
      <c r="DW10" s="58">
        <v>44075</v>
      </c>
      <c r="DX10" s="58">
        <v>44105</v>
      </c>
      <c r="DY10" s="58">
        <v>44136</v>
      </c>
      <c r="DZ10" s="58">
        <v>44166</v>
      </c>
      <c r="EA10" s="58">
        <v>44196</v>
      </c>
      <c r="EB10" s="58">
        <v>44197</v>
      </c>
      <c r="EC10" s="58">
        <v>44228</v>
      </c>
      <c r="ED10" s="58">
        <v>44256</v>
      </c>
      <c r="EE10" s="58">
        <v>44287</v>
      </c>
      <c r="EF10" s="58">
        <v>44317</v>
      </c>
      <c r="EG10" s="58">
        <v>44348</v>
      </c>
      <c r="EH10" s="58">
        <v>44378</v>
      </c>
      <c r="EI10" s="58">
        <v>44409</v>
      </c>
      <c r="EJ10" s="58">
        <v>44440</v>
      </c>
      <c r="EK10" s="58">
        <v>44470</v>
      </c>
      <c r="EL10" s="58">
        <v>44501</v>
      </c>
      <c r="EM10" s="58">
        <v>44531</v>
      </c>
      <c r="EN10" s="58">
        <v>44561</v>
      </c>
      <c r="EO10" s="58">
        <v>44562</v>
      </c>
      <c r="EP10" s="58">
        <v>44593</v>
      </c>
      <c r="EQ10" s="58">
        <v>44621</v>
      </c>
      <c r="ER10" s="58">
        <v>44652</v>
      </c>
      <c r="ES10" s="58">
        <v>44682</v>
      </c>
      <c r="ET10" s="58">
        <v>44713</v>
      </c>
      <c r="EU10" s="58">
        <v>44743</v>
      </c>
      <c r="EV10" s="58">
        <v>44774</v>
      </c>
      <c r="EW10" s="58">
        <v>44805</v>
      </c>
      <c r="EX10" s="58">
        <v>44835</v>
      </c>
      <c r="EY10" s="58">
        <v>44866</v>
      </c>
      <c r="EZ10" s="58">
        <v>44896</v>
      </c>
      <c r="FA10" s="58">
        <v>44926</v>
      </c>
      <c r="FB10" s="58">
        <v>44927</v>
      </c>
      <c r="FC10" s="58">
        <v>44958</v>
      </c>
      <c r="FD10" s="58">
        <v>44986</v>
      </c>
      <c r="FE10" s="58">
        <v>45017</v>
      </c>
      <c r="FF10" s="58">
        <v>45047</v>
      </c>
      <c r="FG10" s="58">
        <v>45078</v>
      </c>
      <c r="FH10" s="58">
        <v>45108</v>
      </c>
      <c r="FI10" s="58">
        <v>45139</v>
      </c>
      <c r="FJ10" s="58">
        <v>45170</v>
      </c>
      <c r="FK10" s="58">
        <v>45200</v>
      </c>
      <c r="FL10" s="58">
        <v>45231</v>
      </c>
      <c r="FM10" s="58">
        <v>45261</v>
      </c>
      <c r="FN10" s="58">
        <v>45291</v>
      </c>
      <c r="FO10" s="58">
        <v>45292</v>
      </c>
      <c r="FP10" s="58">
        <v>45323</v>
      </c>
      <c r="FQ10" s="58">
        <v>45352</v>
      </c>
      <c r="FR10" s="58">
        <v>45383</v>
      </c>
      <c r="FS10" s="58">
        <v>45413</v>
      </c>
      <c r="FT10" s="58">
        <v>45444</v>
      </c>
      <c r="FU10" s="58">
        <v>45474</v>
      </c>
      <c r="FV10" s="58">
        <v>45505</v>
      </c>
      <c r="FW10" s="58">
        <v>45536</v>
      </c>
      <c r="FX10" s="58">
        <v>45566</v>
      </c>
      <c r="FY10" s="58">
        <v>45597</v>
      </c>
      <c r="FZ10" s="58">
        <v>45627</v>
      </c>
      <c r="GA10" s="58">
        <v>45657</v>
      </c>
      <c r="GB10" s="58">
        <v>45658</v>
      </c>
      <c r="GC10" s="58">
        <v>45689</v>
      </c>
      <c r="GD10" s="58">
        <v>45717</v>
      </c>
      <c r="GE10" s="58">
        <v>45748</v>
      </c>
      <c r="GF10" s="58">
        <v>45778</v>
      </c>
      <c r="GG10" s="58">
        <v>45809</v>
      </c>
      <c r="GH10" s="58">
        <v>45839</v>
      </c>
      <c r="GI10" s="58">
        <v>45870</v>
      </c>
      <c r="GJ10" s="58">
        <v>45901</v>
      </c>
      <c r="GK10" s="58">
        <v>45931</v>
      </c>
      <c r="GL10" s="58">
        <v>45962</v>
      </c>
      <c r="GM10" s="58">
        <v>45992</v>
      </c>
      <c r="GN10" s="58">
        <v>46022</v>
      </c>
      <c r="GO10" s="58">
        <v>46023</v>
      </c>
      <c r="GP10" s="58">
        <v>46054</v>
      </c>
      <c r="GQ10" s="58">
        <v>46082</v>
      </c>
      <c r="GR10" s="58">
        <v>46113</v>
      </c>
      <c r="GS10" s="58">
        <v>46143</v>
      </c>
    </row>
    <row r="11" spans="1:201" x14ac:dyDescent="0.25">
      <c r="A11" s="6" t="s">
        <v>123</v>
      </c>
      <c r="B11" s="59">
        <v>2.7</v>
      </c>
      <c r="C11" s="59">
        <v>2.9</v>
      </c>
      <c r="D11" s="59">
        <v>3.1</v>
      </c>
      <c r="E11" s="59">
        <v>3.3</v>
      </c>
      <c r="F11" s="59">
        <v>3.2</v>
      </c>
      <c r="G11" s="59">
        <v>3.1</v>
      </c>
      <c r="H11" s="59">
        <v>2.9</v>
      </c>
      <c r="I11" s="59">
        <v>3</v>
      </c>
      <c r="J11" s="59">
        <v>3.3</v>
      </c>
      <c r="K11" s="59">
        <v>3.3</v>
      </c>
      <c r="L11" s="59">
        <v>3.3</v>
      </c>
      <c r="M11" s="59">
        <v>3</v>
      </c>
      <c r="N11" s="59">
        <v>3.1</v>
      </c>
      <c r="O11" s="59">
        <v>2.9</v>
      </c>
      <c r="P11" s="59">
        <v>2.9</v>
      </c>
      <c r="Q11" s="59">
        <v>2.9</v>
      </c>
      <c r="R11" s="59">
        <v>2.7</v>
      </c>
      <c r="S11" s="59">
        <v>2.6</v>
      </c>
      <c r="T11" s="59">
        <v>2.5</v>
      </c>
      <c r="U11" s="59">
        <v>2.5</v>
      </c>
      <c r="V11" s="59">
        <v>2.7</v>
      </c>
      <c r="W11" s="59">
        <v>2.7</v>
      </c>
      <c r="X11" s="59">
        <v>2.6</v>
      </c>
      <c r="Y11" s="59">
        <v>2.4</v>
      </c>
      <c r="Z11" s="59">
        <v>2.2999999999999998</v>
      </c>
      <c r="AA11" s="59">
        <v>2.6</v>
      </c>
      <c r="AB11" s="59">
        <v>2.1</v>
      </c>
      <c r="AC11" s="59">
        <v>2</v>
      </c>
      <c r="AD11" s="59">
        <v>1.9</v>
      </c>
      <c r="AE11" s="59">
        <v>1.4</v>
      </c>
      <c r="AF11" s="59">
        <v>1.6</v>
      </c>
      <c r="AG11" s="59">
        <v>1.8</v>
      </c>
      <c r="AH11" s="59">
        <v>1.7</v>
      </c>
      <c r="AI11" s="59">
        <v>1.5</v>
      </c>
      <c r="AJ11" s="59">
        <v>1.3</v>
      </c>
      <c r="AK11" s="59">
        <v>0.9</v>
      </c>
      <c r="AL11" s="59">
        <v>1</v>
      </c>
      <c r="AM11" s="59">
        <v>1</v>
      </c>
      <c r="AN11" s="59">
        <v>1.5</v>
      </c>
      <c r="AO11" s="59">
        <v>0.9</v>
      </c>
      <c r="AP11" s="59">
        <v>0.8</v>
      </c>
      <c r="AQ11" s="59">
        <v>0.6</v>
      </c>
      <c r="AR11" s="59">
        <v>0.8</v>
      </c>
      <c r="AS11" s="59">
        <v>0.6</v>
      </c>
      <c r="AT11" s="59">
        <v>0.7</v>
      </c>
      <c r="AU11" s="59">
        <v>0.5</v>
      </c>
      <c r="AV11" s="59">
        <v>0.5</v>
      </c>
      <c r="AW11" s="59">
        <v>0.4</v>
      </c>
      <c r="AX11" s="59">
        <v>0.5</v>
      </c>
      <c r="AY11" s="59">
        <v>0.4</v>
      </c>
      <c r="AZ11" s="59">
        <v>-0.1</v>
      </c>
      <c r="BA11" s="59">
        <v>0.5</v>
      </c>
      <c r="BB11" s="59">
        <v>-0.5</v>
      </c>
      <c r="BC11" s="59">
        <v>-0.3</v>
      </c>
      <c r="BD11" s="59">
        <v>-0.1</v>
      </c>
      <c r="BE11" s="59">
        <v>0.1</v>
      </c>
      <c r="BF11" s="59">
        <v>0.5</v>
      </c>
      <c r="BG11" s="59">
        <v>0.3</v>
      </c>
      <c r="BH11" s="59">
        <v>0.4</v>
      </c>
      <c r="BI11" s="59">
        <v>0.3</v>
      </c>
      <c r="BJ11" s="59">
        <v>0.1</v>
      </c>
      <c r="BK11" s="59">
        <v>0.2</v>
      </c>
      <c r="BL11" s="59">
        <v>0.1</v>
      </c>
      <c r="BM11" s="59">
        <v>0.2</v>
      </c>
      <c r="BN11" s="60">
        <v>0.1</v>
      </c>
      <c r="BO11" s="59">
        <v>0.3</v>
      </c>
      <c r="BP11" s="59">
        <v>-0.1</v>
      </c>
      <c r="BQ11" s="59">
        <v>0</v>
      </c>
      <c r="BR11" s="61">
        <v>-0.2</v>
      </c>
      <c r="BS11" s="59">
        <v>-0.1</v>
      </c>
      <c r="BT11" s="59">
        <v>0.1</v>
      </c>
      <c r="BU11" s="59">
        <v>0.2</v>
      </c>
      <c r="BV11" s="59">
        <v>0.2</v>
      </c>
      <c r="BW11" s="59">
        <v>0.4</v>
      </c>
      <c r="BX11" s="59">
        <v>0.5</v>
      </c>
      <c r="BY11" s="59">
        <v>0.7</v>
      </c>
      <c r="BZ11" s="59">
        <v>1.1000000000000001</v>
      </c>
      <c r="CA11" s="59">
        <v>0.2</v>
      </c>
      <c r="CB11" s="60">
        <v>1.7</v>
      </c>
      <c r="CC11" s="60">
        <v>2</v>
      </c>
      <c r="CD11" s="60">
        <v>1.7</v>
      </c>
      <c r="CE11" s="60">
        <v>2</v>
      </c>
      <c r="CF11" s="60">
        <v>1.6</v>
      </c>
      <c r="CG11" s="62">
        <v>1.5</v>
      </c>
      <c r="CH11" s="62">
        <v>1.5</v>
      </c>
      <c r="CI11" s="62">
        <v>1.7</v>
      </c>
      <c r="CJ11" s="62">
        <v>1.8</v>
      </c>
      <c r="CK11" s="62">
        <v>1.7</v>
      </c>
      <c r="CL11" s="62">
        <v>1.8</v>
      </c>
      <c r="CM11" s="62">
        <v>1.6</v>
      </c>
      <c r="CN11" s="62">
        <v>1.7</v>
      </c>
      <c r="CO11" s="63">
        <v>1.6</v>
      </c>
      <c r="CP11" s="63">
        <v>1.4</v>
      </c>
      <c r="CQ11" s="64">
        <v>1.6</v>
      </c>
      <c r="CR11" s="60">
        <v>1.5</v>
      </c>
      <c r="CS11" s="60">
        <v>2</v>
      </c>
      <c r="CT11" s="60">
        <v>2.1</v>
      </c>
      <c r="CU11" s="65">
        <v>2.2999999999999998</v>
      </c>
      <c r="CV11" s="65">
        <v>2.2000000000000002</v>
      </c>
      <c r="CW11" s="65">
        <v>2.2000000000000002</v>
      </c>
      <c r="CX11" s="65">
        <v>2.2999999999999998</v>
      </c>
      <c r="CY11" s="65">
        <v>2</v>
      </c>
      <c r="CZ11" s="65">
        <v>1.6</v>
      </c>
      <c r="DA11" s="65">
        <v>1.9</v>
      </c>
      <c r="DB11" s="65">
        <v>1.5</v>
      </c>
      <c r="DC11" s="65">
        <v>1.6</v>
      </c>
      <c r="DD11" s="65">
        <v>1.6</v>
      </c>
      <c r="DE11" s="65">
        <v>1.9</v>
      </c>
      <c r="DF11" s="65">
        <v>1.6</v>
      </c>
      <c r="DG11" s="65">
        <v>1.6</v>
      </c>
      <c r="DH11" s="65">
        <v>1.4</v>
      </c>
      <c r="DI11" s="65">
        <v>1.4</v>
      </c>
      <c r="DJ11" s="65">
        <v>1.2</v>
      </c>
      <c r="DK11" s="65">
        <v>1.1000000000000001</v>
      </c>
      <c r="DL11" s="65">
        <v>1.3</v>
      </c>
      <c r="DM11" s="65">
        <v>1.6</v>
      </c>
      <c r="DN11" s="65">
        <v>1.5</v>
      </c>
      <c r="DO11" s="65">
        <v>1.7</v>
      </c>
      <c r="DP11" s="65">
        <v>1.5</v>
      </c>
      <c r="DQ11" s="65">
        <v>1.2</v>
      </c>
      <c r="DR11" s="65">
        <v>0.7</v>
      </c>
      <c r="DS11" s="65">
        <v>0.5</v>
      </c>
      <c r="DT11" s="65">
        <v>0.8</v>
      </c>
      <c r="DU11" s="60">
        <v>0.8</v>
      </c>
      <c r="DV11" s="60">
        <v>0.3</v>
      </c>
      <c r="DW11" s="60">
        <v>0.2</v>
      </c>
      <c r="DX11" s="60">
        <v>0.3</v>
      </c>
      <c r="DY11" s="60">
        <v>0.2</v>
      </c>
      <c r="DZ11" s="66">
        <v>0.2</v>
      </c>
      <c r="EA11" s="66">
        <v>0.7</v>
      </c>
      <c r="EB11" s="66">
        <v>1.2</v>
      </c>
      <c r="EC11" s="66">
        <v>1.3</v>
      </c>
      <c r="ED11" s="66">
        <v>1.7</v>
      </c>
      <c r="EE11" s="66">
        <v>2</v>
      </c>
      <c r="EF11" s="66">
        <v>2.2999999999999998</v>
      </c>
      <c r="EG11" s="66">
        <v>2.2000000000000002</v>
      </c>
      <c r="EH11" s="66">
        <v>2.5</v>
      </c>
      <c r="EI11" s="66">
        <v>3.2</v>
      </c>
      <c r="EJ11" s="66">
        <v>3.6</v>
      </c>
      <c r="EK11" s="66">
        <v>4.4000000000000004</v>
      </c>
      <c r="EL11" s="66">
        <v>5.2</v>
      </c>
      <c r="EM11" s="66">
        <v>5.3</v>
      </c>
      <c r="EN11" s="66">
        <v>2.9</v>
      </c>
      <c r="EO11" s="66">
        <v>5.6</v>
      </c>
      <c r="EP11" s="66">
        <v>6.2</v>
      </c>
      <c r="EQ11" s="68">
        <v>7.8</v>
      </c>
      <c r="ER11" s="68">
        <v>8.1</v>
      </c>
      <c r="ES11" s="68">
        <v>8.8000000000000007</v>
      </c>
      <c r="ET11" s="68">
        <v>9.6</v>
      </c>
      <c r="EU11" s="68">
        <v>9.8000000000000007</v>
      </c>
      <c r="EV11" s="68">
        <v>10.1</v>
      </c>
      <c r="EW11" s="68">
        <v>10.9</v>
      </c>
      <c r="EX11" s="68">
        <v>11.5</v>
      </c>
      <c r="EY11" s="68">
        <v>11.1</v>
      </c>
      <c r="EZ11" s="68">
        <v>10.4</v>
      </c>
      <c r="FA11" s="68">
        <v>9.1999999999999993</v>
      </c>
      <c r="FB11" s="68">
        <v>10</v>
      </c>
      <c r="FC11" s="68">
        <v>9.9</v>
      </c>
      <c r="FD11" s="68">
        <v>8.3000000000000007</v>
      </c>
      <c r="FE11" s="68">
        <v>8.1</v>
      </c>
      <c r="FF11" s="68">
        <v>7.1</v>
      </c>
      <c r="FG11" s="68">
        <v>6.4</v>
      </c>
      <c r="FH11" s="68">
        <v>6.1</v>
      </c>
      <c r="FI11" s="68">
        <v>5.9</v>
      </c>
      <c r="FJ11" s="68">
        <v>5</v>
      </c>
      <c r="FK11" s="68">
        <v>3.6</v>
      </c>
      <c r="FL11" s="68">
        <v>3.1</v>
      </c>
      <c r="FM11" s="68">
        <v>3.4</v>
      </c>
      <c r="FN11" s="68">
        <v>6.4</v>
      </c>
      <c r="FO11" s="68">
        <v>3.1</v>
      </c>
      <c r="FP11" s="68">
        <v>2.8</v>
      </c>
      <c r="FQ11" s="68">
        <v>2.6</v>
      </c>
      <c r="FR11" s="68">
        <v>2.6</v>
      </c>
      <c r="FS11" s="68">
        <v>2.7</v>
      </c>
      <c r="FT11" s="68">
        <v>2.6</v>
      </c>
      <c r="FU11" s="68">
        <v>2.8</v>
      </c>
      <c r="FV11" s="68">
        <v>2.4</v>
      </c>
      <c r="FW11" s="68">
        <v>2.1</v>
      </c>
      <c r="FX11" s="68">
        <v>2.2999999999999998</v>
      </c>
      <c r="FY11" s="68">
        <v>2.5</v>
      </c>
      <c r="FZ11" s="68">
        <v>2.7</v>
      </c>
      <c r="GA11" s="68">
        <v>2.6</v>
      </c>
      <c r="GB11" s="68">
        <v>2.8</v>
      </c>
      <c r="GC11" s="68">
        <v>2.7</v>
      </c>
      <c r="GD11" s="68">
        <v>2.5</v>
      </c>
      <c r="GE11" s="68">
        <v>2.4</v>
      </c>
      <c r="GF11" s="68">
        <v>2.2000000000000002</v>
      </c>
      <c r="GG11" s="68">
        <v>2.2999999999999998</v>
      </c>
      <c r="GH11" s="68">
        <v>2.4</v>
      </c>
      <c r="GI11" s="68">
        <v>2.4</v>
      </c>
      <c r="GJ11" s="68">
        <v>2.6</v>
      </c>
      <c r="GK11" s="68">
        <v>2.5</v>
      </c>
      <c r="GL11" s="68">
        <v>2.4</v>
      </c>
      <c r="GM11" s="68">
        <v>2.2999999999999998</v>
      </c>
      <c r="GN11" s="68">
        <v>2.5</v>
      </c>
      <c r="GO11" s="68">
        <v>2</v>
      </c>
      <c r="GP11" s="68">
        <v>2.1</v>
      </c>
      <c r="GQ11" s="68">
        <v>2.8</v>
      </c>
      <c r="GR11" s="68">
        <v>3.2</v>
      </c>
      <c r="GS11" s="68">
        <v>3.3</v>
      </c>
    </row>
    <row r="12" spans="1:201" x14ac:dyDescent="0.25">
      <c r="A12" s="6" t="s">
        <v>124</v>
      </c>
      <c r="B12" s="59">
        <v>2.5</v>
      </c>
      <c r="C12" s="59">
        <v>2.6</v>
      </c>
      <c r="D12" s="59">
        <v>2.9</v>
      </c>
      <c r="E12" s="59">
        <v>3</v>
      </c>
      <c r="F12" s="59">
        <v>3</v>
      </c>
      <c r="G12" s="59">
        <v>2.9</v>
      </c>
      <c r="H12" s="59">
        <v>2.7</v>
      </c>
      <c r="I12" s="59">
        <v>2.7</v>
      </c>
      <c r="J12" s="59">
        <v>3</v>
      </c>
      <c r="K12" s="59">
        <v>3.1</v>
      </c>
      <c r="L12" s="59">
        <v>3.1</v>
      </c>
      <c r="M12" s="59">
        <v>2.8</v>
      </c>
      <c r="N12" s="59">
        <v>2.9</v>
      </c>
      <c r="O12" s="59">
        <v>2.7</v>
      </c>
      <c r="P12" s="59">
        <v>2.8</v>
      </c>
      <c r="Q12" s="59">
        <v>2.8</v>
      </c>
      <c r="R12" s="59">
        <v>2.7</v>
      </c>
      <c r="S12" s="59">
        <v>2.5</v>
      </c>
      <c r="T12" s="59">
        <v>2.5</v>
      </c>
      <c r="U12" s="59">
        <v>2.5</v>
      </c>
      <c r="V12" s="59">
        <v>2.8</v>
      </c>
      <c r="W12" s="59">
        <v>2.8</v>
      </c>
      <c r="X12" s="59">
        <v>2.6</v>
      </c>
      <c r="Y12" s="59">
        <v>2.2999999999999998</v>
      </c>
      <c r="Z12" s="59">
        <v>2.2999999999999998</v>
      </c>
      <c r="AA12" s="59">
        <v>2.6</v>
      </c>
      <c r="AB12" s="59">
        <v>2</v>
      </c>
      <c r="AC12" s="59">
        <v>1.9</v>
      </c>
      <c r="AD12" s="59">
        <v>1.7</v>
      </c>
      <c r="AE12" s="59">
        <v>1.2</v>
      </c>
      <c r="AF12" s="59">
        <v>1.4</v>
      </c>
      <c r="AG12" s="59">
        <v>1.5</v>
      </c>
      <c r="AH12" s="59">
        <v>1.5</v>
      </c>
      <c r="AI12" s="59">
        <v>1.3</v>
      </c>
      <c r="AJ12" s="59">
        <v>1</v>
      </c>
      <c r="AK12" s="59">
        <v>0.7</v>
      </c>
      <c r="AL12" s="59">
        <v>0.8</v>
      </c>
      <c r="AM12" s="59">
        <v>0.8</v>
      </c>
      <c r="AN12" s="59">
        <v>1.3</v>
      </c>
      <c r="AO12" s="59">
        <v>0.7</v>
      </c>
      <c r="AP12" s="59">
        <v>0.7</v>
      </c>
      <c r="AQ12" s="59">
        <v>0.4</v>
      </c>
      <c r="AR12" s="59">
        <v>0.7</v>
      </c>
      <c r="AS12" s="59">
        <v>0.5</v>
      </c>
      <c r="AT12" s="59">
        <v>0.5</v>
      </c>
      <c r="AU12" s="59">
        <v>0.4</v>
      </c>
      <c r="AV12" s="59">
        <v>0.3</v>
      </c>
      <c r="AW12" s="59">
        <v>0.3</v>
      </c>
      <c r="AX12" s="59">
        <v>0.3</v>
      </c>
      <c r="AY12" s="59">
        <v>0.3</v>
      </c>
      <c r="AZ12" s="59">
        <v>-0.2</v>
      </c>
      <c r="BA12" s="59">
        <v>0.4</v>
      </c>
      <c r="BB12" s="59">
        <v>-0.6</v>
      </c>
      <c r="BC12" s="59">
        <v>-0.3</v>
      </c>
      <c r="BD12" s="59">
        <v>-0.1</v>
      </c>
      <c r="BE12" s="59">
        <v>0.1</v>
      </c>
      <c r="BF12" s="59">
        <v>0.5</v>
      </c>
      <c r="BG12" s="59">
        <v>0.4</v>
      </c>
      <c r="BH12" s="59">
        <v>0.4</v>
      </c>
      <c r="BI12" s="59">
        <v>0.3</v>
      </c>
      <c r="BJ12" s="59">
        <v>0.1</v>
      </c>
      <c r="BK12" s="59">
        <v>0.3</v>
      </c>
      <c r="BL12" s="59">
        <v>0.1</v>
      </c>
      <c r="BM12" s="59">
        <v>0.2</v>
      </c>
      <c r="BN12" s="60">
        <v>0.1</v>
      </c>
      <c r="BO12" s="59">
        <v>0.3</v>
      </c>
      <c r="BP12" s="59">
        <v>-0.2</v>
      </c>
      <c r="BQ12" s="59">
        <v>-0.1</v>
      </c>
      <c r="BR12" s="61">
        <v>-0.3</v>
      </c>
      <c r="BS12" s="59">
        <v>-0.2</v>
      </c>
      <c r="BT12" s="59">
        <v>0</v>
      </c>
      <c r="BU12" s="59">
        <v>0.1</v>
      </c>
      <c r="BV12" s="59">
        <v>0.2</v>
      </c>
      <c r="BW12" s="59">
        <v>0.3</v>
      </c>
      <c r="BX12" s="59">
        <v>0.5</v>
      </c>
      <c r="BY12" s="59">
        <v>0.6</v>
      </c>
      <c r="BZ12" s="59">
        <v>1.1000000000000001</v>
      </c>
      <c r="CA12" s="59">
        <v>0.2</v>
      </c>
      <c r="CB12" s="60">
        <v>1.7</v>
      </c>
      <c r="CC12" s="60">
        <v>1.9</v>
      </c>
      <c r="CD12" s="60">
        <v>1.5</v>
      </c>
      <c r="CE12" s="60">
        <v>1.9</v>
      </c>
      <c r="CF12" s="60">
        <v>1.4</v>
      </c>
      <c r="CG12" s="62">
        <v>1.3</v>
      </c>
      <c r="CH12" s="62">
        <v>1.4</v>
      </c>
      <c r="CI12" s="62">
        <v>1.6</v>
      </c>
      <c r="CJ12" s="62">
        <v>1.6</v>
      </c>
      <c r="CK12" s="62">
        <v>1.5</v>
      </c>
      <c r="CL12" s="62">
        <v>1.6</v>
      </c>
      <c r="CM12" s="62">
        <v>1.4</v>
      </c>
      <c r="CN12" s="62">
        <v>1.6</v>
      </c>
      <c r="CO12" s="63">
        <v>1.4</v>
      </c>
      <c r="CP12" s="63">
        <v>1.2</v>
      </c>
      <c r="CQ12" s="64">
        <v>1.4</v>
      </c>
      <c r="CR12" s="60">
        <v>1.3</v>
      </c>
      <c r="CS12" s="60">
        <v>2</v>
      </c>
      <c r="CT12" s="60">
        <v>2</v>
      </c>
      <c r="CU12" s="65">
        <v>2.2000000000000002</v>
      </c>
      <c r="CV12" s="65">
        <v>2.1</v>
      </c>
      <c r="CW12" s="65">
        <v>2.1</v>
      </c>
      <c r="CX12" s="65">
        <v>2.2999999999999998</v>
      </c>
      <c r="CY12" s="65">
        <v>1.9</v>
      </c>
      <c r="CZ12" s="65">
        <v>1.6</v>
      </c>
      <c r="DA12" s="65">
        <v>1.8</v>
      </c>
      <c r="DB12" s="65">
        <v>1.4</v>
      </c>
      <c r="DC12" s="65">
        <v>1.6</v>
      </c>
      <c r="DD12" s="65">
        <v>1.6</v>
      </c>
      <c r="DE12" s="65">
        <v>1.9</v>
      </c>
      <c r="DF12" s="65">
        <v>1.5</v>
      </c>
      <c r="DG12" s="65">
        <v>1.5</v>
      </c>
      <c r="DH12" s="65">
        <v>1.3</v>
      </c>
      <c r="DI12" s="65">
        <v>1.3</v>
      </c>
      <c r="DJ12" s="65">
        <v>1.1000000000000001</v>
      </c>
      <c r="DK12" s="65">
        <v>1</v>
      </c>
      <c r="DL12" s="65">
        <v>1.3</v>
      </c>
      <c r="DM12" s="65">
        <v>1.6</v>
      </c>
      <c r="DN12" s="65">
        <v>1.4</v>
      </c>
      <c r="DO12" s="65">
        <v>1.7</v>
      </c>
      <c r="DP12" s="65">
        <v>1.6</v>
      </c>
      <c r="DQ12" s="65">
        <v>1.1000000000000001</v>
      </c>
      <c r="DR12" s="65">
        <v>0.6</v>
      </c>
      <c r="DS12" s="65">
        <v>0.5</v>
      </c>
      <c r="DT12" s="65">
        <v>0.7</v>
      </c>
      <c r="DU12" s="60">
        <v>0.8</v>
      </c>
      <c r="DV12" s="60">
        <v>0.4</v>
      </c>
      <c r="DW12" s="60">
        <v>0.2</v>
      </c>
      <c r="DX12" s="60">
        <v>0.2</v>
      </c>
      <c r="DY12" s="60">
        <v>0.2</v>
      </c>
      <c r="DZ12" s="66">
        <v>0.2</v>
      </c>
      <c r="EA12" s="66">
        <v>0.7</v>
      </c>
      <c r="EB12" s="66">
        <v>1.2</v>
      </c>
      <c r="EC12" s="66">
        <v>1.3</v>
      </c>
      <c r="ED12" s="66">
        <v>1.7</v>
      </c>
      <c r="EE12" s="66">
        <v>2</v>
      </c>
      <c r="EF12" s="66">
        <v>2.2999999999999998</v>
      </c>
      <c r="EG12" s="66">
        <v>2.2000000000000002</v>
      </c>
      <c r="EH12" s="66">
        <v>2.5</v>
      </c>
      <c r="EI12" s="66">
        <v>3.2</v>
      </c>
      <c r="EJ12" s="66">
        <v>3.6</v>
      </c>
      <c r="EK12" s="66">
        <v>4.4000000000000004</v>
      </c>
      <c r="EL12" s="66">
        <v>5.2</v>
      </c>
      <c r="EM12" s="66">
        <v>5.3</v>
      </c>
      <c r="EN12" s="66">
        <v>2.9</v>
      </c>
      <c r="EO12" s="66">
        <v>5.6</v>
      </c>
      <c r="EP12" s="66">
        <v>6.2</v>
      </c>
      <c r="EQ12" s="68">
        <v>7.8</v>
      </c>
      <c r="ER12" s="68">
        <v>8.1</v>
      </c>
      <c r="ES12" s="68">
        <v>8.8000000000000007</v>
      </c>
      <c r="ET12" s="68">
        <v>9.6</v>
      </c>
      <c r="EU12" s="68">
        <v>9.8000000000000007</v>
      </c>
      <c r="EV12" s="68">
        <v>10.1</v>
      </c>
      <c r="EW12" s="68">
        <v>10.9</v>
      </c>
      <c r="EX12" s="68">
        <v>11.5</v>
      </c>
      <c r="EY12" s="68">
        <v>11.1</v>
      </c>
      <c r="EZ12" s="68">
        <v>10.4</v>
      </c>
      <c r="FA12" s="68">
        <v>9.1999999999999993</v>
      </c>
      <c r="FB12" s="68">
        <v>10</v>
      </c>
      <c r="FC12" s="68">
        <v>9.9</v>
      </c>
      <c r="FD12" s="68">
        <v>8.3000000000000007</v>
      </c>
      <c r="FE12" s="68">
        <v>8.1</v>
      </c>
      <c r="FF12" s="68">
        <v>7.1</v>
      </c>
      <c r="FG12" s="68">
        <v>6.4</v>
      </c>
      <c r="FH12" s="68">
        <v>6.1</v>
      </c>
      <c r="FI12" s="68">
        <v>5.9</v>
      </c>
      <c r="FJ12" s="68">
        <v>5</v>
      </c>
      <c r="FK12" s="68">
        <v>3.6</v>
      </c>
      <c r="FL12" s="68">
        <v>3.1</v>
      </c>
      <c r="FM12" s="68">
        <v>3.4</v>
      </c>
      <c r="FN12" s="68">
        <v>6.4</v>
      </c>
      <c r="FO12" s="68">
        <v>3.1</v>
      </c>
      <c r="FP12" s="68">
        <v>2.8</v>
      </c>
      <c r="FQ12" s="68">
        <v>2.6</v>
      </c>
      <c r="FR12" s="68">
        <v>2.6</v>
      </c>
      <c r="FS12" s="68">
        <v>2.7</v>
      </c>
      <c r="FT12" s="68">
        <v>2.6</v>
      </c>
      <c r="FU12" s="68">
        <v>2.8</v>
      </c>
      <c r="FV12" s="68">
        <v>2.4</v>
      </c>
      <c r="FW12" s="68">
        <v>2.1</v>
      </c>
      <c r="FX12" s="68">
        <v>2.2999999999999998</v>
      </c>
      <c r="FY12" s="68">
        <v>2.5</v>
      </c>
      <c r="FZ12" s="68">
        <v>2.7</v>
      </c>
      <c r="GA12" s="68">
        <v>2.6</v>
      </c>
      <c r="GB12" s="68">
        <v>2.8</v>
      </c>
      <c r="GC12" s="68">
        <v>2.7</v>
      </c>
      <c r="GD12" s="68">
        <v>2.5</v>
      </c>
      <c r="GE12" s="68">
        <v>2.4</v>
      </c>
      <c r="GF12" s="68">
        <v>2.2000000000000002</v>
      </c>
      <c r="GG12" s="68">
        <v>2.2999999999999998</v>
      </c>
      <c r="GH12" s="68">
        <v>2.4</v>
      </c>
      <c r="GI12" s="68">
        <v>2.4</v>
      </c>
      <c r="GJ12" s="68">
        <v>2.6</v>
      </c>
      <c r="GK12" s="68">
        <v>2.5</v>
      </c>
      <c r="GL12" s="68">
        <v>2.4</v>
      </c>
      <c r="GM12" s="68">
        <v>2.2999999999999998</v>
      </c>
      <c r="GN12" s="68">
        <v>2.5</v>
      </c>
      <c r="GO12" s="68">
        <v>2</v>
      </c>
      <c r="GP12" s="68">
        <v>2.1</v>
      </c>
      <c r="GQ12" s="68">
        <v>2.8</v>
      </c>
      <c r="GR12" s="68">
        <v>3.2</v>
      </c>
      <c r="GS12" s="68">
        <v>3.3</v>
      </c>
    </row>
    <row r="13" spans="1:201" x14ac:dyDescent="0.25">
      <c r="A13" s="6" t="s">
        <v>132</v>
      </c>
      <c r="B13" s="59">
        <v>2.2999999999999998</v>
      </c>
      <c r="C13" s="59">
        <v>2.4</v>
      </c>
      <c r="D13" s="59">
        <v>2.7</v>
      </c>
      <c r="E13" s="59">
        <v>2.8</v>
      </c>
      <c r="F13" s="59">
        <v>2.7</v>
      </c>
      <c r="G13" s="59">
        <v>2.7</v>
      </c>
      <c r="H13" s="59">
        <v>2.6</v>
      </c>
      <c r="I13" s="59">
        <v>2.6</v>
      </c>
      <c r="J13" s="59">
        <v>3</v>
      </c>
      <c r="K13" s="59">
        <v>3</v>
      </c>
      <c r="L13" s="59">
        <v>3</v>
      </c>
      <c r="M13" s="59">
        <v>2.7</v>
      </c>
      <c r="N13" s="59">
        <v>2.7</v>
      </c>
      <c r="O13" s="59">
        <v>2.6</v>
      </c>
      <c r="P13" s="59">
        <v>2.7</v>
      </c>
      <c r="Q13" s="59">
        <v>2.7</v>
      </c>
      <c r="R13" s="59">
        <v>2.6</v>
      </c>
      <c r="S13" s="59">
        <v>2.4</v>
      </c>
      <c r="T13" s="59">
        <v>2.4</v>
      </c>
      <c r="U13" s="59">
        <v>2.4</v>
      </c>
      <c r="V13" s="59">
        <v>2.6</v>
      </c>
      <c r="W13" s="59">
        <v>2.6</v>
      </c>
      <c r="X13" s="59">
        <v>2.5</v>
      </c>
      <c r="Y13" s="59">
        <v>2.2000000000000002</v>
      </c>
      <c r="Z13" s="59">
        <v>2.2000000000000002</v>
      </c>
      <c r="AA13" s="59">
        <v>2.5</v>
      </c>
      <c r="AB13" s="59">
        <v>2</v>
      </c>
      <c r="AC13" s="59">
        <v>1.9</v>
      </c>
      <c r="AD13" s="59">
        <v>1.7</v>
      </c>
      <c r="AE13" s="59">
        <v>1.2</v>
      </c>
      <c r="AF13" s="59">
        <v>1.4</v>
      </c>
      <c r="AG13" s="59">
        <v>1.6</v>
      </c>
      <c r="AH13" s="59">
        <v>1.6</v>
      </c>
      <c r="AI13" s="59">
        <v>1.3</v>
      </c>
      <c r="AJ13" s="59">
        <v>1.1000000000000001</v>
      </c>
      <c r="AK13" s="59">
        <v>0.7</v>
      </c>
      <c r="AL13" s="59">
        <v>0.8</v>
      </c>
      <c r="AM13" s="59">
        <v>0.8</v>
      </c>
      <c r="AN13" s="59">
        <v>1.3</v>
      </c>
      <c r="AO13" s="59">
        <v>0.7</v>
      </c>
      <c r="AP13" s="59">
        <v>0.7</v>
      </c>
      <c r="AQ13" s="59">
        <v>0.5</v>
      </c>
      <c r="AR13" s="59">
        <v>0.7</v>
      </c>
      <c r="AS13" s="59">
        <v>0.5</v>
      </c>
      <c r="AT13" s="59">
        <v>0.5</v>
      </c>
      <c r="AU13" s="59">
        <v>0.4</v>
      </c>
      <c r="AV13" s="59">
        <v>0.4</v>
      </c>
      <c r="AW13" s="59">
        <v>0.3</v>
      </c>
      <c r="AX13" s="59">
        <v>0.4</v>
      </c>
      <c r="AY13" s="59">
        <v>0.3</v>
      </c>
      <c r="AZ13" s="59">
        <v>-0.2</v>
      </c>
      <c r="BA13" s="59">
        <v>0.4</v>
      </c>
      <c r="BB13" s="59">
        <v>-0.6</v>
      </c>
      <c r="BC13" s="59">
        <v>-0.3</v>
      </c>
      <c r="BD13" s="59">
        <v>-0.1</v>
      </c>
      <c r="BE13" s="59">
        <v>0.2</v>
      </c>
      <c r="BF13" s="59">
        <v>0.6</v>
      </c>
      <c r="BG13" s="59">
        <v>0.5</v>
      </c>
      <c r="BH13" s="59">
        <v>0.5</v>
      </c>
      <c r="BI13" s="59">
        <v>0.4</v>
      </c>
      <c r="BJ13" s="59">
        <v>0.2</v>
      </c>
      <c r="BK13" s="59">
        <v>0.4</v>
      </c>
      <c r="BL13" s="59">
        <v>0.1</v>
      </c>
      <c r="BM13" s="59">
        <v>0.2</v>
      </c>
      <c r="BN13" s="60">
        <v>0.2</v>
      </c>
      <c r="BO13" s="59">
        <v>0.3</v>
      </c>
      <c r="BP13" s="59">
        <v>-0.1</v>
      </c>
      <c r="BQ13" s="59">
        <v>-0.1</v>
      </c>
      <c r="BR13" s="61">
        <v>-0.3</v>
      </c>
      <c r="BS13" s="59">
        <v>-0.1</v>
      </c>
      <c r="BT13" s="59">
        <v>0</v>
      </c>
      <c r="BU13" s="59">
        <v>0.1</v>
      </c>
      <c r="BV13" s="59">
        <v>0.2</v>
      </c>
      <c r="BW13" s="59">
        <v>0.4</v>
      </c>
      <c r="BX13" s="59">
        <v>0.5</v>
      </c>
      <c r="BY13" s="59">
        <v>0.6</v>
      </c>
      <c r="BZ13" s="59">
        <v>1.1000000000000001</v>
      </c>
      <c r="CA13" s="59">
        <v>0.2</v>
      </c>
      <c r="CB13" s="60">
        <v>1.7</v>
      </c>
      <c r="CC13" s="60">
        <v>2</v>
      </c>
      <c r="CD13" s="60">
        <v>1.5</v>
      </c>
      <c r="CE13" s="60">
        <v>1.9</v>
      </c>
      <c r="CF13" s="60">
        <v>1.4</v>
      </c>
      <c r="CG13" s="62">
        <v>1.3</v>
      </c>
      <c r="CH13" s="62">
        <v>1.3</v>
      </c>
      <c r="CI13" s="62">
        <v>1.5</v>
      </c>
      <c r="CJ13" s="62">
        <v>1.6</v>
      </c>
      <c r="CK13" s="62">
        <v>1.4</v>
      </c>
      <c r="CL13" s="62">
        <v>1.5</v>
      </c>
      <c r="CM13" s="62">
        <v>1.3</v>
      </c>
      <c r="CN13" s="62">
        <v>1.5</v>
      </c>
      <c r="CO13" s="63">
        <v>1.3</v>
      </c>
      <c r="CP13" s="63">
        <v>1.1000000000000001</v>
      </c>
      <c r="CQ13" s="64">
        <v>1.4</v>
      </c>
      <c r="CR13" s="60">
        <v>1.2</v>
      </c>
      <c r="CS13" s="60">
        <v>1.9</v>
      </c>
      <c r="CT13" s="60">
        <v>2</v>
      </c>
      <c r="CU13" s="65">
        <v>2.2000000000000002</v>
      </c>
      <c r="CV13" s="65">
        <v>2.1</v>
      </c>
      <c r="CW13" s="65">
        <v>2.1</v>
      </c>
      <c r="CX13" s="65">
        <v>2.2999999999999998</v>
      </c>
      <c r="CY13" s="65">
        <v>1.9</v>
      </c>
      <c r="CZ13" s="65">
        <v>1.5</v>
      </c>
      <c r="DA13" s="65">
        <v>1.8</v>
      </c>
      <c r="DB13" s="65">
        <v>1.4</v>
      </c>
      <c r="DC13" s="65">
        <v>1.5</v>
      </c>
      <c r="DD13" s="65">
        <v>1.4</v>
      </c>
      <c r="DE13" s="65">
        <v>1.7</v>
      </c>
      <c r="DF13" s="65">
        <v>1.2</v>
      </c>
      <c r="DG13" s="65">
        <v>1.3</v>
      </c>
      <c r="DH13" s="65">
        <v>1</v>
      </c>
      <c r="DI13" s="65">
        <v>1</v>
      </c>
      <c r="DJ13" s="65">
        <v>0.8</v>
      </c>
      <c r="DK13" s="65">
        <v>0.7</v>
      </c>
      <c r="DL13" s="65">
        <v>1</v>
      </c>
      <c r="DM13" s="65">
        <v>1.3</v>
      </c>
      <c r="DN13" s="65">
        <v>1.2</v>
      </c>
      <c r="DO13" s="65">
        <v>1.4</v>
      </c>
      <c r="DP13" s="65">
        <v>1.2</v>
      </c>
      <c r="DQ13" s="65">
        <v>0.8</v>
      </c>
      <c r="DR13" s="65">
        <v>0.3</v>
      </c>
      <c r="DS13" s="65">
        <v>0.1</v>
      </c>
      <c r="DT13" s="65">
        <v>0.3</v>
      </c>
      <c r="DU13" s="60">
        <v>0.4</v>
      </c>
      <c r="DV13" s="60">
        <v>-0.2</v>
      </c>
      <c r="DW13" s="60">
        <v>-0.3</v>
      </c>
      <c r="DX13" s="60">
        <v>-0.3</v>
      </c>
      <c r="DY13" s="60">
        <v>-0.3</v>
      </c>
      <c r="DZ13" s="66">
        <v>-0.3</v>
      </c>
      <c r="EA13" s="66">
        <v>0.3</v>
      </c>
      <c r="EB13" s="66">
        <v>0.9</v>
      </c>
      <c r="EC13" s="66">
        <v>0.9</v>
      </c>
      <c r="ED13" s="66">
        <v>1.3</v>
      </c>
      <c r="EE13" s="66">
        <v>1.6</v>
      </c>
      <c r="EF13" s="66">
        <v>2</v>
      </c>
      <c r="EG13" s="66">
        <v>1.9</v>
      </c>
      <c r="EH13" s="66">
        <v>2.2000000000000002</v>
      </c>
      <c r="EI13" s="66">
        <v>3</v>
      </c>
      <c r="EJ13" s="66">
        <v>3.4</v>
      </c>
      <c r="EK13" s="66">
        <v>4.0999999999999996</v>
      </c>
      <c r="EL13" s="66">
        <v>4.9000000000000004</v>
      </c>
      <c r="EM13" s="66">
        <v>5</v>
      </c>
      <c r="EN13" s="66">
        <v>2.6</v>
      </c>
      <c r="EO13" s="66">
        <v>5.0999999999999996</v>
      </c>
      <c r="EP13" s="66">
        <v>5.9</v>
      </c>
      <c r="EQ13" s="68">
        <v>7.5</v>
      </c>
      <c r="ER13" s="68">
        <v>7.5</v>
      </c>
      <c r="ES13" s="68">
        <v>8.1</v>
      </c>
      <c r="ET13" s="68">
        <v>8.6999999999999993</v>
      </c>
      <c r="EU13" s="68">
        <v>8.9</v>
      </c>
      <c r="EV13" s="68">
        <v>9.1999999999999993</v>
      </c>
      <c r="EW13" s="68">
        <v>10</v>
      </c>
      <c r="EX13" s="68">
        <v>10.7</v>
      </c>
      <c r="EY13" s="68">
        <v>10.1</v>
      </c>
      <c r="EZ13" s="68">
        <v>9.3000000000000007</v>
      </c>
      <c r="FA13" s="68">
        <v>8.4</v>
      </c>
      <c r="FB13" s="68">
        <v>8.6999999999999993</v>
      </c>
      <c r="FC13" s="68">
        <v>8.6</v>
      </c>
      <c r="FD13" s="68">
        <v>6.9</v>
      </c>
      <c r="FE13" s="68">
        <v>7</v>
      </c>
      <c r="FF13" s="68">
        <v>6.1</v>
      </c>
      <c r="FG13" s="68">
        <v>5.5</v>
      </c>
      <c r="FH13" s="68">
        <v>5.3</v>
      </c>
      <c r="FI13" s="68">
        <v>5.3</v>
      </c>
      <c r="FJ13" s="68">
        <v>4.4000000000000004</v>
      </c>
      <c r="FK13" s="68">
        <v>2.9</v>
      </c>
      <c r="FL13" s="68">
        <v>2.4</v>
      </c>
      <c r="FM13" s="68">
        <v>2.9</v>
      </c>
      <c r="FN13" s="68">
        <v>5.5</v>
      </c>
      <c r="FO13" s="68">
        <v>2.8</v>
      </c>
      <c r="FP13" s="68">
        <v>2.6</v>
      </c>
      <c r="FQ13" s="68">
        <v>2.4</v>
      </c>
      <c r="FR13" s="68">
        <v>2.4</v>
      </c>
      <c r="FS13" s="68">
        <v>2.6</v>
      </c>
      <c r="FT13" s="68">
        <v>2.5</v>
      </c>
      <c r="FU13" s="68">
        <v>2.6</v>
      </c>
      <c r="FV13" s="68">
        <v>2.2000000000000002</v>
      </c>
      <c r="FW13" s="68">
        <v>1.7</v>
      </c>
      <c r="FX13" s="68">
        <v>2</v>
      </c>
      <c r="FY13" s="68">
        <v>2.2000000000000002</v>
      </c>
      <c r="FZ13" s="68">
        <v>2.4</v>
      </c>
      <c r="GA13" s="68">
        <v>2.4</v>
      </c>
      <c r="GB13" s="68">
        <v>2.5</v>
      </c>
      <c r="GC13" s="68">
        <v>2.2999999999999998</v>
      </c>
      <c r="GD13" s="68">
        <v>2.2000000000000002</v>
      </c>
      <c r="GE13" s="68">
        <v>2.2000000000000002</v>
      </c>
      <c r="GF13" s="68">
        <v>1.9</v>
      </c>
      <c r="GG13" s="68">
        <v>2</v>
      </c>
      <c r="GH13" s="68">
        <v>2</v>
      </c>
      <c r="GI13" s="68">
        <v>2.1</v>
      </c>
      <c r="GJ13" s="68">
        <v>2.2000000000000002</v>
      </c>
      <c r="GK13" s="68">
        <v>2.1</v>
      </c>
      <c r="GL13" s="68">
        <v>2.1</v>
      </c>
      <c r="GM13" s="68">
        <v>2</v>
      </c>
      <c r="GN13" s="68">
        <v>2.1</v>
      </c>
      <c r="GO13" s="68">
        <v>1.7</v>
      </c>
      <c r="GP13" s="68">
        <v>1.9</v>
      </c>
      <c r="GQ13" s="68">
        <v>2.6</v>
      </c>
      <c r="GR13" s="68">
        <v>3.1</v>
      </c>
      <c r="GS13" s="68">
        <v>3.2</v>
      </c>
    </row>
    <row r="14" spans="1:201" x14ac:dyDescent="0.25">
      <c r="A14" s="6" t="s">
        <v>40</v>
      </c>
      <c r="B14" s="59">
        <v>3.5</v>
      </c>
      <c r="C14" s="59">
        <v>3.5</v>
      </c>
      <c r="D14" s="59">
        <v>3.3</v>
      </c>
      <c r="E14" s="59">
        <v>3.1</v>
      </c>
      <c r="F14" s="59">
        <v>2.9</v>
      </c>
      <c r="G14" s="59">
        <v>3.3</v>
      </c>
      <c r="H14" s="59">
        <v>4</v>
      </c>
      <c r="I14" s="59">
        <v>3.5</v>
      </c>
      <c r="J14" s="59">
        <v>3.2</v>
      </c>
      <c r="K14" s="59">
        <v>3.2</v>
      </c>
      <c r="L14" s="59">
        <v>3.5</v>
      </c>
      <c r="M14" s="59">
        <v>3.2</v>
      </c>
      <c r="N14" s="59">
        <v>3.4</v>
      </c>
      <c r="O14" s="59">
        <v>3.3</v>
      </c>
      <c r="P14" s="59">
        <v>3.4</v>
      </c>
      <c r="Q14" s="59">
        <v>3.1</v>
      </c>
      <c r="R14" s="59">
        <v>2.9</v>
      </c>
      <c r="S14" s="59">
        <v>2.6</v>
      </c>
      <c r="T14" s="59">
        <v>2.2000000000000002</v>
      </c>
      <c r="U14" s="59">
        <v>2</v>
      </c>
      <c r="V14" s="59">
        <v>2.6</v>
      </c>
      <c r="W14" s="59">
        <v>2.6</v>
      </c>
      <c r="X14" s="59">
        <v>2.7</v>
      </c>
      <c r="Y14" s="59">
        <v>2.2000000000000002</v>
      </c>
      <c r="Z14" s="59">
        <v>2.1</v>
      </c>
      <c r="AA14" s="59">
        <v>2.6</v>
      </c>
      <c r="AB14" s="59">
        <v>1.5</v>
      </c>
      <c r="AC14" s="59">
        <v>1.5</v>
      </c>
      <c r="AD14" s="59">
        <v>1.4</v>
      </c>
      <c r="AE14" s="59">
        <v>1.2</v>
      </c>
      <c r="AF14" s="59">
        <v>1.2</v>
      </c>
      <c r="AG14" s="59">
        <v>1.6</v>
      </c>
      <c r="AH14" s="59">
        <v>1.6</v>
      </c>
      <c r="AI14" s="59">
        <v>1.1000000000000001</v>
      </c>
      <c r="AJ14" s="59">
        <v>1</v>
      </c>
      <c r="AK14" s="59">
        <v>0.7</v>
      </c>
      <c r="AL14" s="59">
        <v>0.9</v>
      </c>
      <c r="AM14" s="59">
        <v>1.2</v>
      </c>
      <c r="AN14" s="59">
        <v>1.2</v>
      </c>
      <c r="AO14" s="59">
        <v>1.1000000000000001</v>
      </c>
      <c r="AP14" s="59">
        <v>0.8</v>
      </c>
      <c r="AQ14" s="59">
        <v>0.8</v>
      </c>
      <c r="AR14" s="59">
        <v>0.8</v>
      </c>
      <c r="AS14" s="59">
        <v>0.7</v>
      </c>
      <c r="AT14" s="59">
        <v>0.6</v>
      </c>
      <c r="AU14" s="59">
        <v>0.5</v>
      </c>
      <c r="AV14" s="59">
        <v>0.4</v>
      </c>
      <c r="AW14" s="59">
        <v>0.2</v>
      </c>
      <c r="AX14" s="59">
        <v>0.3</v>
      </c>
      <c r="AY14" s="59">
        <v>0.1</v>
      </c>
      <c r="AZ14" s="59">
        <v>-0.4</v>
      </c>
      <c r="BA14" s="59">
        <v>0.5</v>
      </c>
      <c r="BB14" s="59">
        <v>-0.6</v>
      </c>
      <c r="BC14" s="59">
        <v>-0.4</v>
      </c>
      <c r="BD14" s="59">
        <v>-0.1</v>
      </c>
      <c r="BE14" s="59">
        <v>0.4</v>
      </c>
      <c r="BF14" s="59">
        <v>0.8</v>
      </c>
      <c r="BG14" s="59">
        <v>0.9</v>
      </c>
      <c r="BH14" s="59">
        <v>0.9</v>
      </c>
      <c r="BI14" s="59">
        <v>0.8</v>
      </c>
      <c r="BJ14" s="59">
        <v>0.9</v>
      </c>
      <c r="BK14" s="59">
        <v>1.1000000000000001</v>
      </c>
      <c r="BL14" s="59">
        <v>1.4</v>
      </c>
      <c r="BM14" s="59">
        <v>1.4</v>
      </c>
      <c r="BN14" s="60">
        <v>0.6</v>
      </c>
      <c r="BO14" s="59">
        <v>1.9</v>
      </c>
      <c r="BP14" s="59">
        <v>1.1000000000000001</v>
      </c>
      <c r="BQ14" s="59">
        <v>1.6</v>
      </c>
      <c r="BR14" s="61">
        <v>1.5</v>
      </c>
      <c r="BS14" s="59">
        <v>1.6</v>
      </c>
      <c r="BT14" s="59">
        <v>1.8</v>
      </c>
      <c r="BU14" s="59">
        <v>2</v>
      </c>
      <c r="BV14" s="59">
        <v>2</v>
      </c>
      <c r="BW14" s="59">
        <v>1.8</v>
      </c>
      <c r="BX14" s="59">
        <v>1.9</v>
      </c>
      <c r="BY14" s="59">
        <v>1.7</v>
      </c>
      <c r="BZ14" s="59">
        <v>2.2000000000000002</v>
      </c>
      <c r="CA14" s="59">
        <v>1.8</v>
      </c>
      <c r="CB14" s="60">
        <v>3.1</v>
      </c>
      <c r="CC14" s="60">
        <v>3.3</v>
      </c>
      <c r="CD14" s="60">
        <v>2.5</v>
      </c>
      <c r="CE14" s="60">
        <v>2.7</v>
      </c>
      <c r="CF14" s="60">
        <v>1.9</v>
      </c>
      <c r="CG14" s="62">
        <v>1.5</v>
      </c>
      <c r="CH14" s="62">
        <v>1.8</v>
      </c>
      <c r="CI14" s="62">
        <v>2</v>
      </c>
      <c r="CJ14" s="62">
        <v>2</v>
      </c>
      <c r="CK14" s="62">
        <v>1.8</v>
      </c>
      <c r="CL14" s="62">
        <v>2.1</v>
      </c>
      <c r="CM14" s="62">
        <v>2.1</v>
      </c>
      <c r="CN14" s="62">
        <v>2.2000000000000002</v>
      </c>
      <c r="CO14" s="63">
        <v>1.8</v>
      </c>
      <c r="CP14" s="63">
        <v>1.5</v>
      </c>
      <c r="CQ14" s="64">
        <v>1.5</v>
      </c>
      <c r="CR14" s="60">
        <v>1.6</v>
      </c>
      <c r="CS14" s="60">
        <v>2.2999999999999998</v>
      </c>
      <c r="CT14" s="60">
        <v>2.6</v>
      </c>
      <c r="CU14" s="65">
        <v>2.7</v>
      </c>
      <c r="CV14" s="65">
        <v>2.6</v>
      </c>
      <c r="CW14" s="65">
        <v>2.8</v>
      </c>
      <c r="CX14" s="65">
        <v>3.2</v>
      </c>
      <c r="CY14" s="65">
        <v>2.9</v>
      </c>
      <c r="CZ14" s="65">
        <v>2.2000000000000002</v>
      </c>
      <c r="DA14" s="65">
        <v>2.2999999999999998</v>
      </c>
      <c r="DB14" s="65">
        <v>1.8</v>
      </c>
      <c r="DC14" s="65">
        <v>2</v>
      </c>
      <c r="DD14" s="65">
        <v>2.2000000000000002</v>
      </c>
      <c r="DE14" s="65">
        <v>2</v>
      </c>
      <c r="DF14" s="65">
        <v>1.7</v>
      </c>
      <c r="DG14" s="65">
        <v>1.3</v>
      </c>
      <c r="DH14" s="65">
        <v>1.2</v>
      </c>
      <c r="DI14" s="65">
        <v>0.9</v>
      </c>
      <c r="DJ14" s="65">
        <v>0.6</v>
      </c>
      <c r="DK14" s="65">
        <v>0.2</v>
      </c>
      <c r="DL14" s="65">
        <v>0.4</v>
      </c>
      <c r="DM14" s="65">
        <v>0.9</v>
      </c>
      <c r="DN14" s="65">
        <v>1.3</v>
      </c>
      <c r="DO14" s="65">
        <v>1.4</v>
      </c>
      <c r="DP14" s="65">
        <v>1</v>
      </c>
      <c r="DQ14" s="65">
        <v>0.4</v>
      </c>
      <c r="DR14" s="65">
        <v>0</v>
      </c>
      <c r="DS14" s="65">
        <v>-0.2</v>
      </c>
      <c r="DT14" s="65">
        <v>0.2</v>
      </c>
      <c r="DU14" s="60">
        <v>1.7</v>
      </c>
      <c r="DV14" s="60">
        <v>-0.9</v>
      </c>
      <c r="DW14" s="60">
        <v>0.5</v>
      </c>
      <c r="DX14" s="60">
        <v>0.4</v>
      </c>
      <c r="DY14" s="60">
        <v>0.2</v>
      </c>
      <c r="DZ14" s="66">
        <v>0.4</v>
      </c>
      <c r="EA14" s="66">
        <v>0.4</v>
      </c>
      <c r="EB14" s="66">
        <v>0.6</v>
      </c>
      <c r="EC14" s="66">
        <v>0.3</v>
      </c>
      <c r="ED14" s="66">
        <v>1.6</v>
      </c>
      <c r="EE14" s="66">
        <v>2.1</v>
      </c>
      <c r="EF14" s="66">
        <v>2.5</v>
      </c>
      <c r="EG14" s="66">
        <v>2.6</v>
      </c>
      <c r="EH14" s="66">
        <v>1.4</v>
      </c>
      <c r="EI14" s="66">
        <v>4.7</v>
      </c>
      <c r="EJ14" s="66">
        <v>3.8</v>
      </c>
      <c r="EK14" s="66">
        <v>5.4</v>
      </c>
      <c r="EL14" s="66">
        <v>7.1</v>
      </c>
      <c r="EM14" s="66">
        <v>6.6</v>
      </c>
      <c r="EN14" s="66">
        <v>3.2</v>
      </c>
      <c r="EO14" s="66">
        <v>8.5</v>
      </c>
      <c r="EP14" s="66">
        <v>9.5</v>
      </c>
      <c r="EQ14" s="68">
        <v>9.3000000000000007</v>
      </c>
      <c r="ER14" s="68">
        <v>9.3000000000000007</v>
      </c>
      <c r="ES14" s="68">
        <v>9.9</v>
      </c>
      <c r="ET14" s="68">
        <v>10.5</v>
      </c>
      <c r="EU14" s="68">
        <v>10.4</v>
      </c>
      <c r="EV14" s="68">
        <v>10.5</v>
      </c>
      <c r="EW14" s="68">
        <v>12.1</v>
      </c>
      <c r="EX14" s="68">
        <v>13.1</v>
      </c>
      <c r="EY14" s="68">
        <v>10.5</v>
      </c>
      <c r="EZ14" s="68">
        <v>10.199999999999999</v>
      </c>
      <c r="FA14" s="68">
        <v>10.3</v>
      </c>
      <c r="FB14" s="68">
        <v>7.4</v>
      </c>
      <c r="FC14" s="68">
        <v>5.4</v>
      </c>
      <c r="FD14" s="68">
        <v>4.9000000000000004</v>
      </c>
      <c r="FE14" s="68">
        <v>3.3</v>
      </c>
      <c r="FF14" s="68">
        <v>2.7</v>
      </c>
      <c r="FG14" s="68">
        <v>1.6</v>
      </c>
      <c r="FH14" s="68">
        <v>1.7</v>
      </c>
      <c r="FI14" s="68">
        <v>2.4</v>
      </c>
      <c r="FJ14" s="68">
        <v>0.7</v>
      </c>
      <c r="FK14" s="68">
        <v>-1.7</v>
      </c>
      <c r="FL14" s="68">
        <v>-0.8</v>
      </c>
      <c r="FM14" s="68">
        <v>0.5</v>
      </c>
      <c r="FN14" s="68">
        <v>2.2999999999999998</v>
      </c>
      <c r="FO14" s="68">
        <v>1.5</v>
      </c>
      <c r="FP14" s="68">
        <v>3.6</v>
      </c>
      <c r="FQ14" s="68">
        <v>3.8</v>
      </c>
      <c r="FR14" s="68">
        <v>4.9000000000000004</v>
      </c>
      <c r="FS14" s="68">
        <v>4.9000000000000004</v>
      </c>
      <c r="FT14" s="68">
        <v>5.4</v>
      </c>
      <c r="FU14" s="68">
        <v>5.4</v>
      </c>
      <c r="FV14" s="68">
        <v>4.3</v>
      </c>
      <c r="FW14" s="68">
        <v>4.3</v>
      </c>
      <c r="FX14" s="68">
        <v>4.5</v>
      </c>
      <c r="FY14" s="68">
        <v>4.8</v>
      </c>
      <c r="FZ14" s="68">
        <v>4.4000000000000004</v>
      </c>
      <c r="GA14" s="68">
        <v>4.3</v>
      </c>
      <c r="GB14" s="68">
        <v>4.4000000000000004</v>
      </c>
      <c r="GC14" s="68">
        <v>4.4000000000000004</v>
      </c>
      <c r="GD14" s="68">
        <v>3.6</v>
      </c>
      <c r="GE14" s="68">
        <v>3.1</v>
      </c>
      <c r="GF14" s="68">
        <v>2.8</v>
      </c>
      <c r="GG14" s="68">
        <v>2.9</v>
      </c>
      <c r="GH14" s="68">
        <v>2.6</v>
      </c>
      <c r="GI14" s="68">
        <v>2.6</v>
      </c>
      <c r="GJ14" s="68">
        <v>2.7</v>
      </c>
      <c r="GK14" s="68">
        <v>2.5</v>
      </c>
      <c r="GL14" s="68">
        <v>2.6</v>
      </c>
      <c r="GM14" s="68">
        <v>2.2000000000000002</v>
      </c>
      <c r="GN14" s="68">
        <v>3</v>
      </c>
      <c r="GO14" s="68">
        <v>1.4</v>
      </c>
      <c r="GP14" s="68">
        <v>1.4</v>
      </c>
      <c r="GQ14" s="68">
        <v>2.2000000000000002</v>
      </c>
      <c r="GR14" s="68">
        <v>4.2</v>
      </c>
      <c r="GS14" s="68">
        <v>4</v>
      </c>
    </row>
    <row r="15" spans="1:201" x14ac:dyDescent="0.25">
      <c r="A15" s="6" t="s">
        <v>41</v>
      </c>
      <c r="B15" s="59">
        <v>4.3</v>
      </c>
      <c r="C15" s="59">
        <v>4.5999999999999996</v>
      </c>
      <c r="D15" s="59">
        <v>4.5999999999999996</v>
      </c>
      <c r="E15" s="59">
        <v>3.3</v>
      </c>
      <c r="F15" s="59">
        <v>3.4</v>
      </c>
      <c r="G15" s="59">
        <v>3.5</v>
      </c>
      <c r="H15" s="59">
        <v>3.4</v>
      </c>
      <c r="I15" s="59">
        <v>3.1</v>
      </c>
      <c r="J15" s="59">
        <v>2.9</v>
      </c>
      <c r="K15" s="59">
        <v>3</v>
      </c>
      <c r="L15" s="59">
        <v>2.6</v>
      </c>
      <c r="M15" s="59">
        <v>2</v>
      </c>
      <c r="N15" s="59">
        <v>3.4</v>
      </c>
      <c r="O15" s="59">
        <v>1.9</v>
      </c>
      <c r="P15" s="59">
        <v>2</v>
      </c>
      <c r="Q15" s="59">
        <v>1.7</v>
      </c>
      <c r="R15" s="59">
        <v>2</v>
      </c>
      <c r="S15" s="59">
        <v>1.8</v>
      </c>
      <c r="T15" s="59">
        <v>1.6</v>
      </c>
      <c r="U15" s="59">
        <v>2.4</v>
      </c>
      <c r="V15" s="59">
        <v>3.1</v>
      </c>
      <c r="W15" s="59">
        <v>3.5</v>
      </c>
      <c r="X15" s="59">
        <v>3</v>
      </c>
      <c r="Y15" s="59">
        <v>2.7</v>
      </c>
      <c r="Z15" s="59">
        <v>2.8</v>
      </c>
      <c r="AA15" s="59">
        <v>2.4</v>
      </c>
      <c r="AB15" s="59">
        <v>2.6</v>
      </c>
      <c r="AC15" s="59">
        <v>2.2000000000000002</v>
      </c>
      <c r="AD15" s="59">
        <v>1.6</v>
      </c>
      <c r="AE15" s="59">
        <v>1</v>
      </c>
      <c r="AF15" s="59">
        <v>1</v>
      </c>
      <c r="AG15" s="59">
        <v>1.2</v>
      </c>
      <c r="AH15" s="59">
        <v>0</v>
      </c>
      <c r="AI15" s="59">
        <v>-0.7</v>
      </c>
      <c r="AJ15" s="59">
        <v>-1.3</v>
      </c>
      <c r="AK15" s="59">
        <v>-1.1000000000000001</v>
      </c>
      <c r="AL15" s="59">
        <v>-1</v>
      </c>
      <c r="AM15" s="59">
        <v>-0.9</v>
      </c>
      <c r="AN15" s="59">
        <v>0.4</v>
      </c>
      <c r="AO15" s="59">
        <v>-1.3</v>
      </c>
      <c r="AP15" s="59">
        <v>-2.1</v>
      </c>
      <c r="AQ15" s="59">
        <v>-2</v>
      </c>
      <c r="AR15" s="59">
        <v>-1.3</v>
      </c>
      <c r="AS15" s="59">
        <v>-1.8</v>
      </c>
      <c r="AT15" s="59">
        <v>-1.8</v>
      </c>
      <c r="AU15" s="59">
        <v>-1.1000000000000001</v>
      </c>
      <c r="AV15" s="59">
        <v>-1</v>
      </c>
      <c r="AW15" s="59">
        <v>-1.4</v>
      </c>
      <c r="AX15" s="59">
        <v>-1.5</v>
      </c>
      <c r="AY15" s="59">
        <v>-1.9</v>
      </c>
      <c r="AZ15" s="59">
        <v>-2</v>
      </c>
      <c r="BA15" s="59">
        <v>-1.6</v>
      </c>
      <c r="BB15" s="59">
        <v>-2.4</v>
      </c>
      <c r="BC15" s="59">
        <v>-1.7</v>
      </c>
      <c r="BD15" s="59">
        <v>-1.1000000000000001</v>
      </c>
      <c r="BE15" s="59">
        <v>-0.9</v>
      </c>
      <c r="BF15" s="59">
        <v>-0.3</v>
      </c>
      <c r="BG15" s="59">
        <v>-0.6</v>
      </c>
      <c r="BH15" s="59">
        <v>-1</v>
      </c>
      <c r="BI15" s="59">
        <v>-0.8</v>
      </c>
      <c r="BJ15" s="59">
        <v>-0.9</v>
      </c>
      <c r="BK15" s="59">
        <v>-1.2</v>
      </c>
      <c r="BL15" s="59">
        <v>-1</v>
      </c>
      <c r="BM15" s="59">
        <v>-0.9</v>
      </c>
      <c r="BN15" s="60">
        <v>-1.1000000000000001</v>
      </c>
      <c r="BO15" s="59">
        <v>-0.4</v>
      </c>
      <c r="BP15" s="59">
        <v>-1</v>
      </c>
      <c r="BQ15" s="59">
        <v>-1.9</v>
      </c>
      <c r="BR15" s="61">
        <v>-2.5</v>
      </c>
      <c r="BS15" s="59">
        <v>-2.5</v>
      </c>
      <c r="BT15" s="59">
        <v>-1.9</v>
      </c>
      <c r="BU15" s="59">
        <v>-1.1000000000000001</v>
      </c>
      <c r="BV15" s="59">
        <v>-1.1000000000000001</v>
      </c>
      <c r="BW15" s="59">
        <v>-1.1000000000000001</v>
      </c>
      <c r="BX15" s="59">
        <v>-1</v>
      </c>
      <c r="BY15" s="59">
        <v>-0.8</v>
      </c>
      <c r="BZ15" s="59">
        <v>-0.5</v>
      </c>
      <c r="CA15" s="59">
        <v>-1.3</v>
      </c>
      <c r="CB15" s="60">
        <v>0.4</v>
      </c>
      <c r="CC15" s="60">
        <v>0.9</v>
      </c>
      <c r="CD15" s="60">
        <v>1</v>
      </c>
      <c r="CE15" s="60">
        <v>1.6</v>
      </c>
      <c r="CF15" s="60">
        <v>1.4</v>
      </c>
      <c r="CG15" s="62">
        <v>1.1000000000000001</v>
      </c>
      <c r="CH15" s="62">
        <v>0.6</v>
      </c>
      <c r="CI15" s="62">
        <v>0.7</v>
      </c>
      <c r="CJ15" s="62">
        <v>1.3</v>
      </c>
      <c r="CK15" s="62">
        <v>1.5</v>
      </c>
      <c r="CL15" s="62">
        <v>1.9</v>
      </c>
      <c r="CM15" s="62">
        <v>1.8</v>
      </c>
      <c r="CN15" s="62">
        <v>1.2</v>
      </c>
      <c r="CO15" s="63">
        <v>1.3</v>
      </c>
      <c r="CP15" s="63">
        <v>1.5</v>
      </c>
      <c r="CQ15" s="64">
        <v>1.9</v>
      </c>
      <c r="CR15" s="60">
        <v>1.7</v>
      </c>
      <c r="CS15" s="60">
        <v>2.2999999999999998</v>
      </c>
      <c r="CT15" s="60">
        <v>3</v>
      </c>
      <c r="CU15" s="65">
        <v>3.6</v>
      </c>
      <c r="CV15" s="65">
        <v>3.7</v>
      </c>
      <c r="CW15" s="65">
        <v>3.6</v>
      </c>
      <c r="CX15" s="65">
        <v>3.6</v>
      </c>
      <c r="CY15" s="65">
        <v>3</v>
      </c>
      <c r="CZ15" s="65">
        <v>2.2999999999999998</v>
      </c>
      <c r="DA15" s="65">
        <v>2.6</v>
      </c>
      <c r="DB15" s="65">
        <v>2.2999999999999998</v>
      </c>
      <c r="DC15" s="65">
        <v>2.4</v>
      </c>
      <c r="DD15" s="65">
        <v>2.8</v>
      </c>
      <c r="DE15" s="65">
        <v>3.1</v>
      </c>
      <c r="DF15" s="65">
        <v>2.9</v>
      </c>
      <c r="DG15" s="65">
        <v>2.2999999999999998</v>
      </c>
      <c r="DH15" s="65">
        <v>2.6</v>
      </c>
      <c r="DI15" s="65">
        <v>2.5</v>
      </c>
      <c r="DJ15" s="65">
        <v>1.6</v>
      </c>
      <c r="DK15" s="65">
        <v>1.6</v>
      </c>
      <c r="DL15" s="65">
        <v>2.2000000000000002</v>
      </c>
      <c r="DM15" s="65">
        <v>3.1</v>
      </c>
      <c r="DN15" s="65">
        <v>2.5</v>
      </c>
      <c r="DO15" s="65">
        <v>3.4</v>
      </c>
      <c r="DP15" s="65">
        <v>3.1</v>
      </c>
      <c r="DQ15" s="65">
        <v>2.4</v>
      </c>
      <c r="DR15" s="65">
        <v>1.3</v>
      </c>
      <c r="DS15" s="65">
        <v>1</v>
      </c>
      <c r="DT15" s="65">
        <v>0.9</v>
      </c>
      <c r="DU15" s="60">
        <v>0.4</v>
      </c>
      <c r="DV15" s="60">
        <v>0.7</v>
      </c>
      <c r="DW15" s="60">
        <v>0.6</v>
      </c>
      <c r="DX15" s="60">
        <v>0.6</v>
      </c>
      <c r="DY15" s="60">
        <v>0.3</v>
      </c>
      <c r="DZ15" s="66">
        <v>0</v>
      </c>
      <c r="EA15" s="66">
        <v>1.2</v>
      </c>
      <c r="EB15" s="66">
        <v>-0.3</v>
      </c>
      <c r="EC15" s="66">
        <v>0.2</v>
      </c>
      <c r="ED15" s="66">
        <v>0.8</v>
      </c>
      <c r="EE15" s="66">
        <v>1.9</v>
      </c>
      <c r="EF15" s="66">
        <v>2.2999999999999998</v>
      </c>
      <c r="EG15" s="66">
        <v>2.4</v>
      </c>
      <c r="EH15" s="66">
        <v>2.2000000000000002</v>
      </c>
      <c r="EI15" s="66">
        <v>2.5</v>
      </c>
      <c r="EJ15" s="66">
        <v>4</v>
      </c>
      <c r="EK15" s="66">
        <v>5.2</v>
      </c>
      <c r="EL15" s="66">
        <v>6.3</v>
      </c>
      <c r="EM15" s="66">
        <v>6.6</v>
      </c>
      <c r="EN15" s="66">
        <v>2.8</v>
      </c>
      <c r="EO15" s="66">
        <v>7.7</v>
      </c>
      <c r="EP15" s="66">
        <v>8.4</v>
      </c>
      <c r="EQ15" s="68">
        <v>10.5</v>
      </c>
      <c r="ER15" s="68">
        <v>12.1</v>
      </c>
      <c r="ES15" s="68">
        <v>13.4</v>
      </c>
      <c r="ET15" s="68">
        <v>14.8</v>
      </c>
      <c r="EU15" s="68">
        <v>14.9</v>
      </c>
      <c r="EV15" s="68">
        <v>15</v>
      </c>
      <c r="EW15" s="68">
        <v>15.6</v>
      </c>
      <c r="EX15" s="68">
        <v>14.8</v>
      </c>
      <c r="EY15" s="68">
        <v>14.3</v>
      </c>
      <c r="EZ15" s="68">
        <v>14.3</v>
      </c>
      <c r="FA15" s="68">
        <v>13</v>
      </c>
      <c r="FB15" s="68">
        <v>14.3</v>
      </c>
      <c r="FC15" s="68">
        <v>13.7</v>
      </c>
      <c r="FD15" s="68">
        <v>12.1</v>
      </c>
      <c r="FE15" s="68">
        <v>10.3</v>
      </c>
      <c r="FF15" s="68">
        <v>8.6</v>
      </c>
      <c r="FG15" s="68">
        <v>7.5</v>
      </c>
      <c r="FH15" s="68">
        <v>7.8</v>
      </c>
      <c r="FI15" s="68">
        <v>7.5</v>
      </c>
      <c r="FJ15" s="68">
        <v>6.4</v>
      </c>
      <c r="FK15" s="68">
        <v>5.9</v>
      </c>
      <c r="FL15" s="68">
        <v>5.5</v>
      </c>
      <c r="FM15" s="68">
        <v>5</v>
      </c>
      <c r="FN15" s="68">
        <v>8.6</v>
      </c>
      <c r="FO15" s="68">
        <v>3.9</v>
      </c>
      <c r="FP15" s="68">
        <v>3.5</v>
      </c>
      <c r="FQ15" s="68">
        <v>3.1</v>
      </c>
      <c r="FR15" s="68">
        <v>2.5</v>
      </c>
      <c r="FS15" s="68">
        <v>2.7</v>
      </c>
      <c r="FT15" s="68">
        <v>2.8</v>
      </c>
      <c r="FU15" s="68">
        <v>2.8</v>
      </c>
      <c r="FV15" s="68">
        <v>2.4</v>
      </c>
      <c r="FW15" s="68">
        <v>1.5</v>
      </c>
      <c r="FX15" s="68">
        <v>2</v>
      </c>
      <c r="FY15" s="68">
        <v>2</v>
      </c>
      <c r="FZ15" s="68">
        <v>2.1</v>
      </c>
      <c r="GA15" s="68">
        <v>2.6</v>
      </c>
      <c r="GB15" s="68">
        <v>3.8</v>
      </c>
      <c r="GC15" s="68">
        <v>3.9</v>
      </c>
      <c r="GD15" s="68">
        <v>4</v>
      </c>
      <c r="GE15" s="68">
        <v>2.8</v>
      </c>
      <c r="GF15" s="68">
        <v>2.9</v>
      </c>
      <c r="GG15" s="68">
        <v>3.1</v>
      </c>
      <c r="GH15" s="68">
        <v>3.4</v>
      </c>
      <c r="GI15" s="68">
        <v>3.5</v>
      </c>
      <c r="GJ15" s="68">
        <v>4</v>
      </c>
      <c r="GK15" s="68">
        <v>3.8</v>
      </c>
      <c r="GL15" s="68">
        <v>3.7</v>
      </c>
      <c r="GM15" s="68">
        <v>3.5</v>
      </c>
      <c r="GN15" s="68">
        <v>3.5</v>
      </c>
      <c r="GO15" s="68">
        <v>2.2999999999999998</v>
      </c>
      <c r="GP15" s="68">
        <v>2.1</v>
      </c>
      <c r="GQ15" s="68">
        <v>2.8</v>
      </c>
      <c r="GR15" s="68">
        <v>6</v>
      </c>
      <c r="GS15" s="68">
        <v>6.3</v>
      </c>
    </row>
    <row r="16" spans="1:201" x14ac:dyDescent="0.25">
      <c r="A16" s="6" t="s">
        <v>42</v>
      </c>
      <c r="B16" s="59">
        <v>1.9</v>
      </c>
      <c r="C16" s="59">
        <v>2</v>
      </c>
      <c r="D16" s="59">
        <v>1.8</v>
      </c>
      <c r="E16" s="59">
        <v>1.6</v>
      </c>
      <c r="F16" s="59">
        <v>1.9</v>
      </c>
      <c r="G16" s="59">
        <v>2</v>
      </c>
      <c r="H16" s="59">
        <v>1.9</v>
      </c>
      <c r="I16" s="59">
        <v>2.1</v>
      </c>
      <c r="J16" s="59">
        <v>2.2000000000000002</v>
      </c>
      <c r="K16" s="59">
        <v>2.7</v>
      </c>
      <c r="L16" s="59">
        <v>2.9</v>
      </c>
      <c r="M16" s="59">
        <v>2.8</v>
      </c>
      <c r="N16" s="59">
        <v>2.2000000000000002</v>
      </c>
      <c r="O16" s="59">
        <v>3.8</v>
      </c>
      <c r="P16" s="59">
        <v>3.9</v>
      </c>
      <c r="Q16" s="59">
        <v>4.2</v>
      </c>
      <c r="R16" s="59">
        <v>3.9</v>
      </c>
      <c r="S16" s="59">
        <v>3.6</v>
      </c>
      <c r="T16" s="59">
        <v>3.8</v>
      </c>
      <c r="U16" s="59">
        <v>3.4</v>
      </c>
      <c r="V16" s="59">
        <v>3.5</v>
      </c>
      <c r="W16" s="59">
        <v>3.5</v>
      </c>
      <c r="X16" s="59">
        <v>3.6</v>
      </c>
      <c r="Y16" s="59">
        <v>2.8</v>
      </c>
      <c r="Z16" s="59">
        <v>2.4</v>
      </c>
      <c r="AA16" s="59">
        <v>3.5</v>
      </c>
      <c r="AB16" s="59">
        <v>1.9</v>
      </c>
      <c r="AC16" s="59">
        <v>1.7</v>
      </c>
      <c r="AD16" s="59">
        <v>1.5</v>
      </c>
      <c r="AE16" s="59">
        <v>1.7</v>
      </c>
      <c r="AF16" s="59">
        <v>1.2</v>
      </c>
      <c r="AG16" s="59">
        <v>1.5</v>
      </c>
      <c r="AH16" s="59">
        <v>1.4</v>
      </c>
      <c r="AI16" s="59">
        <v>1.2</v>
      </c>
      <c r="AJ16" s="59">
        <v>1</v>
      </c>
      <c r="AK16" s="59">
        <v>0.8</v>
      </c>
      <c r="AL16" s="59">
        <v>1</v>
      </c>
      <c r="AM16" s="59">
        <v>1.5</v>
      </c>
      <c r="AN16" s="59">
        <v>1.4</v>
      </c>
      <c r="AO16" s="59">
        <v>0.3</v>
      </c>
      <c r="AP16" s="59">
        <v>0.3</v>
      </c>
      <c r="AQ16" s="59">
        <v>0.3</v>
      </c>
      <c r="AR16" s="59">
        <v>0.1</v>
      </c>
      <c r="AS16" s="59">
        <v>0.5</v>
      </c>
      <c r="AT16" s="59">
        <v>0</v>
      </c>
      <c r="AU16" s="59">
        <v>0.5</v>
      </c>
      <c r="AV16" s="59">
        <v>0.7</v>
      </c>
      <c r="AW16" s="59">
        <v>0.8</v>
      </c>
      <c r="AX16" s="59">
        <v>0.8</v>
      </c>
      <c r="AY16" s="59">
        <v>0.6</v>
      </c>
      <c r="AZ16" s="59">
        <v>0</v>
      </c>
      <c r="BA16" s="59">
        <v>0.4</v>
      </c>
      <c r="BB16" s="59">
        <v>-0.1</v>
      </c>
      <c r="BC16" s="59">
        <v>0</v>
      </c>
      <c r="BD16" s="59">
        <v>0.1</v>
      </c>
      <c r="BE16" s="59">
        <v>0.5</v>
      </c>
      <c r="BF16" s="59">
        <v>0.7</v>
      </c>
      <c r="BG16" s="59">
        <v>0.9</v>
      </c>
      <c r="BH16" s="59">
        <v>0.5</v>
      </c>
      <c r="BI16" s="59">
        <v>0.3</v>
      </c>
      <c r="BJ16" s="59">
        <v>0.3</v>
      </c>
      <c r="BK16" s="59">
        <v>0.2</v>
      </c>
      <c r="BL16" s="59">
        <v>0</v>
      </c>
      <c r="BM16" s="59">
        <v>0</v>
      </c>
      <c r="BN16" s="60">
        <v>0.3</v>
      </c>
      <c r="BO16" s="59">
        <v>0.5</v>
      </c>
      <c r="BP16" s="59">
        <v>0.5</v>
      </c>
      <c r="BQ16" s="59">
        <v>0.3</v>
      </c>
      <c r="BR16" s="61">
        <v>0.5</v>
      </c>
      <c r="BS16" s="59">
        <v>0</v>
      </c>
      <c r="BT16" s="59">
        <v>-0.1</v>
      </c>
      <c r="BU16" s="59">
        <v>0.5</v>
      </c>
      <c r="BV16" s="59">
        <v>0.5</v>
      </c>
      <c r="BW16" s="59">
        <v>0.5</v>
      </c>
      <c r="BX16" s="59">
        <v>0.8</v>
      </c>
      <c r="BY16" s="59">
        <v>1.6</v>
      </c>
      <c r="BZ16" s="59">
        <v>2.1</v>
      </c>
      <c r="CA16" s="59">
        <v>0.7</v>
      </c>
      <c r="CB16" s="60">
        <v>2.2999999999999998</v>
      </c>
      <c r="CC16" s="60">
        <v>2.6</v>
      </c>
      <c r="CD16" s="60">
        <v>2.7</v>
      </c>
      <c r="CE16" s="60">
        <v>2.1</v>
      </c>
      <c r="CF16" s="60">
        <v>2.5</v>
      </c>
      <c r="CG16" s="62">
        <v>2.4</v>
      </c>
      <c r="CH16" s="62">
        <v>2.4</v>
      </c>
      <c r="CI16" s="62">
        <v>2.5</v>
      </c>
      <c r="CJ16" s="62">
        <v>2.5</v>
      </c>
      <c r="CK16" s="62">
        <v>2.8</v>
      </c>
      <c r="CL16" s="62">
        <v>2.5</v>
      </c>
      <c r="CM16" s="62">
        <v>2.2000000000000002</v>
      </c>
      <c r="CN16" s="62">
        <v>2.5</v>
      </c>
      <c r="CO16" s="63">
        <v>2</v>
      </c>
      <c r="CP16" s="63">
        <v>1.6</v>
      </c>
      <c r="CQ16" s="64">
        <v>1.5</v>
      </c>
      <c r="CR16" s="60">
        <v>1.7</v>
      </c>
      <c r="CS16" s="60">
        <v>2</v>
      </c>
      <c r="CT16" s="60">
        <v>2.4</v>
      </c>
      <c r="CU16" s="65">
        <v>2.2000000000000002</v>
      </c>
      <c r="CV16" s="65">
        <v>2.2999999999999998</v>
      </c>
      <c r="CW16" s="65">
        <v>2.1</v>
      </c>
      <c r="CX16" s="65">
        <v>2</v>
      </c>
      <c r="CY16" s="65">
        <v>1.6</v>
      </c>
      <c r="CZ16" s="65">
        <v>1.6</v>
      </c>
      <c r="DA16" s="65">
        <v>1.9</v>
      </c>
      <c r="DB16" s="65">
        <v>1.9</v>
      </c>
      <c r="DC16" s="65">
        <v>2.2999999999999998</v>
      </c>
      <c r="DD16" s="65">
        <v>2.6</v>
      </c>
      <c r="DE16" s="65">
        <v>2.4</v>
      </c>
      <c r="DF16" s="65">
        <v>2.6</v>
      </c>
      <c r="DG16" s="65">
        <v>2.4</v>
      </c>
      <c r="DH16" s="65">
        <v>2.6</v>
      </c>
      <c r="DI16" s="65">
        <v>2.7</v>
      </c>
      <c r="DJ16" s="65">
        <v>2.5</v>
      </c>
      <c r="DK16" s="65">
        <v>2.6</v>
      </c>
      <c r="DL16" s="65">
        <v>3.1</v>
      </c>
      <c r="DM16" s="65">
        <v>3.2</v>
      </c>
      <c r="DN16" s="65">
        <v>2.6</v>
      </c>
      <c r="DO16" s="65">
        <v>3.8</v>
      </c>
      <c r="DP16" s="65">
        <v>3.8</v>
      </c>
      <c r="DQ16" s="65">
        <v>3.6</v>
      </c>
      <c r="DR16" s="65">
        <v>3.2</v>
      </c>
      <c r="DS16" s="65">
        <v>3</v>
      </c>
      <c r="DT16" s="65">
        <v>3.4</v>
      </c>
      <c r="DU16" s="60">
        <v>3.6</v>
      </c>
      <c r="DV16" s="60">
        <v>3.5</v>
      </c>
      <c r="DW16" s="60">
        <v>3.4</v>
      </c>
      <c r="DX16" s="60">
        <v>3</v>
      </c>
      <c r="DY16" s="60">
        <v>2.8</v>
      </c>
      <c r="DZ16" s="66">
        <v>2.4</v>
      </c>
      <c r="EA16" s="66">
        <v>3.3</v>
      </c>
      <c r="EB16" s="66">
        <v>2.2000000000000002</v>
      </c>
      <c r="EC16" s="66">
        <v>2</v>
      </c>
      <c r="ED16" s="66">
        <v>2.2000000000000002</v>
      </c>
      <c r="EE16" s="66">
        <v>3.1</v>
      </c>
      <c r="EF16" s="66">
        <v>2.8</v>
      </c>
      <c r="EG16" s="66">
        <v>2.5</v>
      </c>
      <c r="EH16" s="66">
        <v>2.6</v>
      </c>
      <c r="EI16" s="66">
        <v>3.1</v>
      </c>
      <c r="EJ16" s="66">
        <v>4</v>
      </c>
      <c r="EK16" s="66">
        <v>4.8</v>
      </c>
      <c r="EL16" s="66">
        <v>4.8</v>
      </c>
      <c r="EM16" s="66">
        <v>5.4</v>
      </c>
      <c r="EN16" s="66">
        <v>3.3</v>
      </c>
      <c r="EO16" s="66">
        <v>8.6999999999999993</v>
      </c>
      <c r="EP16" s="66">
        <v>10</v>
      </c>
      <c r="EQ16" s="68">
        <v>11.8</v>
      </c>
      <c r="ER16" s="68">
        <v>13.2</v>
      </c>
      <c r="ES16" s="68">
        <v>15.2</v>
      </c>
      <c r="ET16" s="68">
        <v>16.600000000000001</v>
      </c>
      <c r="EU16" s="68">
        <v>17.3</v>
      </c>
      <c r="EV16" s="68">
        <v>17.100000000000001</v>
      </c>
      <c r="EW16" s="68">
        <v>17.8</v>
      </c>
      <c r="EX16" s="68">
        <v>15.5</v>
      </c>
      <c r="EY16" s="68">
        <v>17.100000000000001</v>
      </c>
      <c r="EZ16" s="68">
        <v>16.7</v>
      </c>
      <c r="FA16" s="68">
        <v>14.8</v>
      </c>
      <c r="FB16" s="68">
        <v>19.100000000000001</v>
      </c>
      <c r="FC16" s="68">
        <v>18.399999999999999</v>
      </c>
      <c r="FD16" s="68">
        <v>16.5</v>
      </c>
      <c r="FE16" s="68">
        <v>14.2</v>
      </c>
      <c r="FF16" s="68">
        <v>12.5</v>
      </c>
      <c r="FG16" s="68">
        <v>11.1</v>
      </c>
      <c r="FH16" s="68">
        <v>10.199999999999999</v>
      </c>
      <c r="FI16" s="68">
        <v>10.1</v>
      </c>
      <c r="FJ16" s="68">
        <v>8.1999999999999993</v>
      </c>
      <c r="FK16" s="68">
        <v>9.5</v>
      </c>
      <c r="FL16" s="68">
        <v>8</v>
      </c>
      <c r="FM16" s="68">
        <v>7.6</v>
      </c>
      <c r="FN16" s="68">
        <v>12</v>
      </c>
      <c r="FO16" s="68">
        <v>2.7</v>
      </c>
      <c r="FP16" s="68">
        <v>2.2999999999999998</v>
      </c>
      <c r="FQ16" s="68">
        <v>2.2000000000000002</v>
      </c>
      <c r="FR16" s="68">
        <v>3.1</v>
      </c>
      <c r="FS16" s="68">
        <v>2.8</v>
      </c>
      <c r="FT16" s="68">
        <v>2.2000000000000002</v>
      </c>
      <c r="FU16" s="68">
        <v>2.5</v>
      </c>
      <c r="FV16" s="68">
        <v>2.4</v>
      </c>
      <c r="FW16" s="68">
        <v>2.8</v>
      </c>
      <c r="FX16" s="68">
        <v>3</v>
      </c>
      <c r="FY16" s="68">
        <v>3.1</v>
      </c>
      <c r="FZ16" s="68">
        <v>3.3</v>
      </c>
      <c r="GA16" s="68">
        <v>2.7</v>
      </c>
      <c r="GB16" s="68">
        <v>2.9</v>
      </c>
      <c r="GC16" s="68">
        <v>2.7</v>
      </c>
      <c r="GD16" s="68">
        <v>2.6</v>
      </c>
      <c r="GE16" s="68">
        <v>1.7</v>
      </c>
      <c r="GF16" s="68">
        <v>2.2999999999999998</v>
      </c>
      <c r="GG16" s="68">
        <v>2.7</v>
      </c>
      <c r="GH16" s="68">
        <v>2.5</v>
      </c>
      <c r="GI16" s="68">
        <v>2.2999999999999998</v>
      </c>
      <c r="GJ16" s="68">
        <v>2</v>
      </c>
      <c r="GK16" s="68">
        <v>2.2999999999999998</v>
      </c>
      <c r="GL16" s="68">
        <v>1.8</v>
      </c>
      <c r="GM16" s="68">
        <v>1.7</v>
      </c>
      <c r="GN16" s="68">
        <v>2.2999999999999998</v>
      </c>
      <c r="GO16" s="68">
        <v>1.2</v>
      </c>
      <c r="GP16" s="68">
        <v>1</v>
      </c>
      <c r="GQ16" s="68">
        <v>1.5</v>
      </c>
      <c r="GR16" s="68">
        <v>2.1</v>
      </c>
      <c r="GS16" s="68">
        <v>1.8</v>
      </c>
    </row>
    <row r="17" spans="1:201" x14ac:dyDescent="0.25">
      <c r="A17" s="6" t="s">
        <v>43</v>
      </c>
      <c r="B17" s="59">
        <v>2.6</v>
      </c>
      <c r="C17" s="59">
        <v>2.6</v>
      </c>
      <c r="D17" s="59">
        <v>2.6</v>
      </c>
      <c r="E17" s="59">
        <v>2.9</v>
      </c>
      <c r="F17" s="59">
        <v>3.1</v>
      </c>
      <c r="G17" s="59">
        <v>3</v>
      </c>
      <c r="H17" s="59">
        <v>2.9</v>
      </c>
      <c r="I17" s="59">
        <v>2.5</v>
      </c>
      <c r="J17" s="59">
        <v>2.4</v>
      </c>
      <c r="K17" s="59">
        <v>2.7</v>
      </c>
      <c r="L17" s="59">
        <v>2.5</v>
      </c>
      <c r="M17" s="59">
        <v>2.4</v>
      </c>
      <c r="N17" s="59">
        <v>2.7</v>
      </c>
      <c r="O17" s="59">
        <v>2.7</v>
      </c>
      <c r="P17" s="59">
        <v>2.7</v>
      </c>
      <c r="Q17" s="59">
        <v>2.7</v>
      </c>
      <c r="R17" s="59">
        <v>2.2000000000000002</v>
      </c>
      <c r="S17" s="59">
        <v>2.1</v>
      </c>
      <c r="T17" s="59">
        <v>2.1</v>
      </c>
      <c r="U17" s="59">
        <v>2.2000000000000002</v>
      </c>
      <c r="V17" s="59">
        <v>2.6</v>
      </c>
      <c r="W17" s="59">
        <v>2.5</v>
      </c>
      <c r="X17" s="59">
        <v>2.2999999999999998</v>
      </c>
      <c r="Y17" s="59">
        <v>2.2000000000000002</v>
      </c>
      <c r="Z17" s="59">
        <v>1.9</v>
      </c>
      <c r="AA17" s="59">
        <v>2.4</v>
      </c>
      <c r="AB17" s="59">
        <v>1</v>
      </c>
      <c r="AC17" s="59">
        <v>1</v>
      </c>
      <c r="AD17" s="59">
        <v>0.7</v>
      </c>
      <c r="AE17" s="59">
        <v>0.5</v>
      </c>
      <c r="AF17" s="59">
        <v>0.6</v>
      </c>
      <c r="AG17" s="59">
        <v>0.7</v>
      </c>
      <c r="AH17" s="59">
        <v>0.4</v>
      </c>
      <c r="AI17" s="59">
        <v>0</v>
      </c>
      <c r="AJ17" s="59">
        <v>0.1</v>
      </c>
      <c r="AK17" s="59">
        <v>0.3</v>
      </c>
      <c r="AL17" s="59">
        <v>0.3</v>
      </c>
      <c r="AM17" s="59">
        <v>0.5</v>
      </c>
      <c r="AN17" s="59">
        <v>0.5</v>
      </c>
      <c r="AO17" s="59">
        <v>0.8</v>
      </c>
      <c r="AP17" s="59">
        <v>0.3</v>
      </c>
      <c r="AQ17" s="59">
        <v>0.1</v>
      </c>
      <c r="AR17" s="59">
        <v>0.5</v>
      </c>
      <c r="AS17" s="59">
        <v>0.3</v>
      </c>
      <c r="AT17" s="59">
        <v>0.4</v>
      </c>
      <c r="AU17" s="59">
        <v>0.5</v>
      </c>
      <c r="AV17" s="59">
        <v>0.3</v>
      </c>
      <c r="AW17" s="59">
        <v>0.3</v>
      </c>
      <c r="AX17" s="59">
        <v>0.3</v>
      </c>
      <c r="AY17" s="59">
        <v>0.2</v>
      </c>
      <c r="AZ17" s="59">
        <v>0.1</v>
      </c>
      <c r="BA17" s="59">
        <v>0.3</v>
      </c>
      <c r="BB17" s="59">
        <v>-0.4</v>
      </c>
      <c r="BC17" s="59">
        <v>0</v>
      </c>
      <c r="BD17" s="59">
        <v>0.4</v>
      </c>
      <c r="BE17" s="59">
        <v>0.4</v>
      </c>
      <c r="BF17" s="59">
        <v>0.4</v>
      </c>
      <c r="BG17" s="59">
        <v>0.4</v>
      </c>
      <c r="BH17" s="59">
        <v>0.5</v>
      </c>
      <c r="BI17" s="59">
        <v>0.4</v>
      </c>
      <c r="BJ17" s="59">
        <v>0.2</v>
      </c>
      <c r="BK17" s="59">
        <v>0.1</v>
      </c>
      <c r="BL17" s="59">
        <v>0.1</v>
      </c>
      <c r="BM17" s="59">
        <v>0.3</v>
      </c>
      <c r="BN17" s="60">
        <v>0.2</v>
      </c>
      <c r="BO17" s="59">
        <v>0.5</v>
      </c>
      <c r="BP17" s="59">
        <v>0.1</v>
      </c>
      <c r="BQ17" s="59">
        <v>-0.3</v>
      </c>
      <c r="BR17" s="61">
        <v>-0.3</v>
      </c>
      <c r="BS17" s="59">
        <v>-0.1</v>
      </c>
      <c r="BT17" s="59">
        <v>0.1</v>
      </c>
      <c r="BU17" s="59">
        <v>0</v>
      </c>
      <c r="BV17" s="59">
        <v>0</v>
      </c>
      <c r="BW17" s="59">
        <v>-0.3</v>
      </c>
      <c r="BX17" s="59">
        <v>0</v>
      </c>
      <c r="BY17" s="59">
        <v>0.2</v>
      </c>
      <c r="BZ17" s="59">
        <v>0.3</v>
      </c>
      <c r="CA17" s="59">
        <v>0</v>
      </c>
      <c r="CB17" s="60">
        <v>0.7</v>
      </c>
      <c r="CC17" s="60">
        <v>0.9</v>
      </c>
      <c r="CD17" s="60">
        <v>0.9</v>
      </c>
      <c r="CE17" s="60">
        <v>1</v>
      </c>
      <c r="CF17" s="60">
        <v>0.7</v>
      </c>
      <c r="CG17" s="62">
        <v>0.4</v>
      </c>
      <c r="CH17" s="62">
        <v>1.5</v>
      </c>
      <c r="CI17" s="62">
        <v>1.5</v>
      </c>
      <c r="CJ17" s="62">
        <v>1.6</v>
      </c>
      <c r="CK17" s="62">
        <v>1.5</v>
      </c>
      <c r="CL17" s="62">
        <v>1.3</v>
      </c>
      <c r="CM17" s="62">
        <v>0.8</v>
      </c>
      <c r="CN17" s="62">
        <v>1.1000000000000001</v>
      </c>
      <c r="CO17" s="63">
        <v>0.5</v>
      </c>
      <c r="CP17" s="63">
        <v>0.5</v>
      </c>
      <c r="CQ17" s="64">
        <v>0.4</v>
      </c>
      <c r="CR17" s="60">
        <v>0.7</v>
      </c>
      <c r="CS17" s="60">
        <v>1</v>
      </c>
      <c r="CT17" s="60">
        <v>1.1000000000000001</v>
      </c>
      <c r="CU17" s="65">
        <v>0.9</v>
      </c>
      <c r="CV17" s="65">
        <v>0.8</v>
      </c>
      <c r="CW17" s="65">
        <v>0.5</v>
      </c>
      <c r="CX17" s="65">
        <v>0.7</v>
      </c>
      <c r="CY17" s="65">
        <v>0.7</v>
      </c>
      <c r="CZ17" s="65">
        <v>0.7</v>
      </c>
      <c r="DA17" s="65">
        <v>0.7</v>
      </c>
      <c r="DB17" s="65">
        <v>1.3</v>
      </c>
      <c r="DC17" s="65">
        <v>1.1000000000000001</v>
      </c>
      <c r="DD17" s="65">
        <v>1.2</v>
      </c>
      <c r="DE17" s="65">
        <v>0.9</v>
      </c>
      <c r="DF17" s="65">
        <v>0.7</v>
      </c>
      <c r="DG17" s="65">
        <v>0.5</v>
      </c>
      <c r="DH17" s="65">
        <v>0.4</v>
      </c>
      <c r="DI17" s="65">
        <v>0.4</v>
      </c>
      <c r="DJ17" s="65">
        <v>0.4</v>
      </c>
      <c r="DK17" s="65">
        <v>0.5</v>
      </c>
      <c r="DL17" s="65">
        <v>0.6</v>
      </c>
      <c r="DM17" s="65">
        <v>0.8</v>
      </c>
      <c r="DN17" s="65">
        <v>0.7</v>
      </c>
      <c r="DO17" s="65">
        <v>0.7</v>
      </c>
      <c r="DP17" s="65">
        <v>0.7</v>
      </c>
      <c r="DQ17" s="65">
        <v>0.3</v>
      </c>
      <c r="DR17" s="65">
        <v>-0.1</v>
      </c>
      <c r="DS17" s="65">
        <v>-0.2</v>
      </c>
      <c r="DT17" s="65">
        <v>0.2</v>
      </c>
      <c r="DU17" s="60">
        <v>0.4</v>
      </c>
      <c r="DV17" s="60">
        <v>0.4</v>
      </c>
      <c r="DW17" s="60">
        <v>0.5</v>
      </c>
      <c r="DX17" s="60">
        <v>0.4</v>
      </c>
      <c r="DY17" s="60">
        <v>0.4</v>
      </c>
      <c r="DZ17" s="66">
        <v>0.4</v>
      </c>
      <c r="EA17" s="66">
        <v>0.3</v>
      </c>
      <c r="EB17" s="66">
        <v>0.5</v>
      </c>
      <c r="EC17" s="66">
        <v>0.5</v>
      </c>
      <c r="ED17" s="66">
        <v>0.9</v>
      </c>
      <c r="EE17" s="66">
        <v>1.4</v>
      </c>
      <c r="EF17" s="66">
        <v>1.8</v>
      </c>
      <c r="EG17" s="66">
        <v>1.8</v>
      </c>
      <c r="EH17" s="66">
        <v>1.7</v>
      </c>
      <c r="EI17" s="66">
        <v>1.8</v>
      </c>
      <c r="EJ17" s="66">
        <v>2.4</v>
      </c>
      <c r="EK17" s="66">
        <v>3.2</v>
      </c>
      <c r="EL17" s="66">
        <v>3.7</v>
      </c>
      <c r="EM17" s="66">
        <v>3.4</v>
      </c>
      <c r="EN17" s="66">
        <v>1.9</v>
      </c>
      <c r="EO17" s="66">
        <v>4.8</v>
      </c>
      <c r="EP17" s="66">
        <v>5.2</v>
      </c>
      <c r="EQ17" s="68">
        <v>6</v>
      </c>
      <c r="ER17" s="68">
        <v>7.4</v>
      </c>
      <c r="ES17" s="68">
        <v>8.1999999999999993</v>
      </c>
      <c r="ET17" s="68">
        <v>9.1</v>
      </c>
      <c r="EU17" s="68">
        <v>9.6999999999999993</v>
      </c>
      <c r="EV17" s="68">
        <v>9.9</v>
      </c>
      <c r="EW17" s="68">
        <v>11.2</v>
      </c>
      <c r="EX17" s="68">
        <v>11.4</v>
      </c>
      <c r="EY17" s="68">
        <v>9.8000000000000007</v>
      </c>
      <c r="EZ17" s="68">
        <v>9.6</v>
      </c>
      <c r="FA17" s="68">
        <v>8.6</v>
      </c>
      <c r="FB17" s="68">
        <v>8.4</v>
      </c>
      <c r="FC17" s="68">
        <v>8.3000000000000007</v>
      </c>
      <c r="FD17" s="68">
        <v>7.3</v>
      </c>
      <c r="FE17" s="68">
        <v>5.6</v>
      </c>
      <c r="FF17" s="68">
        <v>2.9</v>
      </c>
      <c r="FG17" s="68">
        <v>2.4</v>
      </c>
      <c r="FH17" s="68">
        <v>3.2</v>
      </c>
      <c r="FI17" s="68">
        <v>2.4</v>
      </c>
      <c r="FJ17" s="68">
        <v>0.6</v>
      </c>
      <c r="FK17" s="68">
        <v>-0.4</v>
      </c>
      <c r="FL17" s="68">
        <v>0.2</v>
      </c>
      <c r="FM17" s="68">
        <v>0.4</v>
      </c>
      <c r="FN17" s="68">
        <v>3.4</v>
      </c>
      <c r="FO17" s="68">
        <v>1</v>
      </c>
      <c r="FP17" s="68">
        <v>0.6</v>
      </c>
      <c r="FQ17" s="68">
        <v>0.8</v>
      </c>
      <c r="FR17" s="68">
        <v>0.5</v>
      </c>
      <c r="FS17" s="68">
        <v>2.1</v>
      </c>
      <c r="FT17" s="68">
        <v>1.8</v>
      </c>
      <c r="FU17" s="68">
        <v>1</v>
      </c>
      <c r="FV17" s="68">
        <v>1.3</v>
      </c>
      <c r="FW17" s="68">
        <v>1.2</v>
      </c>
      <c r="FX17" s="68">
        <v>1.6</v>
      </c>
      <c r="FY17" s="68">
        <v>1.6</v>
      </c>
      <c r="FZ17" s="68">
        <v>1.8</v>
      </c>
      <c r="GA17" s="68">
        <v>1.3</v>
      </c>
      <c r="GB17" s="68">
        <v>1.4</v>
      </c>
      <c r="GC17" s="68">
        <v>2</v>
      </c>
      <c r="GD17" s="68">
        <v>1.4</v>
      </c>
      <c r="GE17" s="68">
        <v>1.5</v>
      </c>
      <c r="GF17" s="68">
        <v>1.5</v>
      </c>
      <c r="GG17" s="68">
        <v>1.8</v>
      </c>
      <c r="GH17" s="68">
        <v>2.2000000000000002</v>
      </c>
      <c r="GI17" s="68">
        <v>1.9</v>
      </c>
      <c r="GJ17" s="68">
        <v>2.2000000000000002</v>
      </c>
      <c r="GK17" s="68">
        <v>2.1</v>
      </c>
      <c r="GL17" s="68">
        <v>2</v>
      </c>
      <c r="GM17" s="68">
        <v>1.9</v>
      </c>
      <c r="GN17" s="68">
        <v>1.8</v>
      </c>
      <c r="GO17" s="68">
        <v>0.6</v>
      </c>
      <c r="GP17" s="68">
        <v>0.5</v>
      </c>
      <c r="GQ17" s="68">
        <v>1</v>
      </c>
      <c r="GR17" s="68">
        <v>1.2</v>
      </c>
      <c r="GS17" s="68">
        <v>1.8</v>
      </c>
    </row>
    <row r="18" spans="1:201" x14ac:dyDescent="0.25">
      <c r="A18" s="6" t="s">
        <v>44</v>
      </c>
      <c r="B18" s="59">
        <v>2</v>
      </c>
      <c r="C18" s="59">
        <v>2.2000000000000002</v>
      </c>
      <c r="D18" s="59">
        <v>2.2999999999999998</v>
      </c>
      <c r="E18" s="59">
        <v>2.7</v>
      </c>
      <c r="F18" s="59">
        <v>2.4</v>
      </c>
      <c r="G18" s="59">
        <v>2.4</v>
      </c>
      <c r="H18" s="59">
        <v>2.6</v>
      </c>
      <c r="I18" s="59">
        <v>2.5</v>
      </c>
      <c r="J18" s="59">
        <v>2.8</v>
      </c>
      <c r="K18" s="59">
        <v>2.8</v>
      </c>
      <c r="L18" s="59">
        <v>2.7</v>
      </c>
      <c r="M18" s="59">
        <v>2.2999999999999998</v>
      </c>
      <c r="N18" s="59">
        <v>2.5</v>
      </c>
      <c r="O18" s="59">
        <v>2.2999999999999998</v>
      </c>
      <c r="P18" s="59">
        <v>2.6</v>
      </c>
      <c r="Q18" s="59">
        <v>2.4</v>
      </c>
      <c r="R18" s="59">
        <v>2.2000000000000002</v>
      </c>
      <c r="S18" s="59">
        <v>2.1</v>
      </c>
      <c r="T18" s="59">
        <v>1.9</v>
      </c>
      <c r="U18" s="59">
        <v>1.9</v>
      </c>
      <c r="V18" s="59">
        <v>2.2000000000000002</v>
      </c>
      <c r="W18" s="59">
        <v>2.1</v>
      </c>
      <c r="X18" s="59">
        <v>2</v>
      </c>
      <c r="Y18" s="59">
        <v>1.9</v>
      </c>
      <c r="Z18" s="59">
        <v>2</v>
      </c>
      <c r="AA18" s="59">
        <v>2.1</v>
      </c>
      <c r="AB18" s="59">
        <v>1.9</v>
      </c>
      <c r="AC18" s="59">
        <v>1.8</v>
      </c>
      <c r="AD18" s="59">
        <v>1.8</v>
      </c>
      <c r="AE18" s="59">
        <v>1.1000000000000001</v>
      </c>
      <c r="AF18" s="59">
        <v>1.6</v>
      </c>
      <c r="AG18" s="59">
        <v>1.9</v>
      </c>
      <c r="AH18" s="59">
        <v>2</v>
      </c>
      <c r="AI18" s="59">
        <v>1.6</v>
      </c>
      <c r="AJ18" s="59">
        <v>1.5</v>
      </c>
      <c r="AK18" s="59">
        <v>1.2</v>
      </c>
      <c r="AL18" s="59">
        <v>1.6</v>
      </c>
      <c r="AM18" s="59">
        <v>1.3</v>
      </c>
      <c r="AN18" s="59">
        <v>1.6</v>
      </c>
      <c r="AO18" s="59">
        <v>1.2</v>
      </c>
      <c r="AP18" s="59">
        <v>1</v>
      </c>
      <c r="AQ18" s="59">
        <v>0.8</v>
      </c>
      <c r="AR18" s="59">
        <v>1.1000000000000001</v>
      </c>
      <c r="AS18" s="59">
        <v>0.7</v>
      </c>
      <c r="AT18" s="59">
        <v>0.9</v>
      </c>
      <c r="AU18" s="59">
        <v>0.7</v>
      </c>
      <c r="AV18" s="59">
        <v>0.8</v>
      </c>
      <c r="AW18" s="59">
        <v>0.8</v>
      </c>
      <c r="AX18" s="59">
        <v>0.7</v>
      </c>
      <c r="AY18" s="59">
        <v>0.5</v>
      </c>
      <c r="AZ18" s="59">
        <v>0.1</v>
      </c>
      <c r="BA18" s="59">
        <v>0.8</v>
      </c>
      <c r="BB18" s="59">
        <v>-0.5</v>
      </c>
      <c r="BC18" s="59">
        <v>-0.1</v>
      </c>
      <c r="BD18" s="59">
        <v>0.2</v>
      </c>
      <c r="BE18" s="59">
        <v>1.1000000000000001</v>
      </c>
      <c r="BF18" s="59">
        <v>1.6</v>
      </c>
      <c r="BG18" s="59">
        <v>1.2</v>
      </c>
      <c r="BH18" s="59">
        <v>1.2</v>
      </c>
      <c r="BI18" s="59">
        <v>1.2</v>
      </c>
      <c r="BJ18" s="59">
        <v>0.9</v>
      </c>
      <c r="BK18" s="59">
        <v>1.2</v>
      </c>
      <c r="BL18" s="59">
        <v>0.2</v>
      </c>
      <c r="BM18" s="59">
        <v>0.2</v>
      </c>
      <c r="BN18" s="60">
        <v>0.7</v>
      </c>
      <c r="BO18" s="59">
        <v>0.4</v>
      </c>
      <c r="BP18" s="59">
        <v>-0.1</v>
      </c>
      <c r="BQ18" s="59">
        <v>0.1</v>
      </c>
      <c r="BR18" s="61">
        <v>-0.3</v>
      </c>
      <c r="BS18" s="59">
        <v>-0.1</v>
      </c>
      <c r="BT18" s="59">
        <v>0.1</v>
      </c>
      <c r="BU18" s="59">
        <v>0.4</v>
      </c>
      <c r="BV18" s="59">
        <v>0.3</v>
      </c>
      <c r="BW18" s="59">
        <v>0.5</v>
      </c>
      <c r="BX18" s="59">
        <v>0.7</v>
      </c>
      <c r="BY18" s="59">
        <v>0.7</v>
      </c>
      <c r="BZ18" s="59">
        <v>1.6</v>
      </c>
      <c r="CA18" s="59">
        <v>0.4</v>
      </c>
      <c r="CB18" s="60">
        <v>1.8</v>
      </c>
      <c r="CC18" s="60">
        <v>2.1</v>
      </c>
      <c r="CD18" s="60">
        <v>1.5</v>
      </c>
      <c r="CE18" s="60">
        <v>2</v>
      </c>
      <c r="CF18" s="60">
        <v>1.4</v>
      </c>
      <c r="CG18" s="62">
        <v>1.7</v>
      </c>
      <c r="CH18" s="62">
        <v>1.7</v>
      </c>
      <c r="CI18" s="62">
        <v>1.9</v>
      </c>
      <c r="CJ18" s="62">
        <v>1.9</v>
      </c>
      <c r="CK18" s="62">
        <v>1.5</v>
      </c>
      <c r="CL18" s="62">
        <v>1.8</v>
      </c>
      <c r="CM18" s="62">
        <v>1.5</v>
      </c>
      <c r="CN18" s="62">
        <v>1.7</v>
      </c>
      <c r="CO18" s="63">
        <v>1.4</v>
      </c>
      <c r="CP18" s="63">
        <v>1.2</v>
      </c>
      <c r="CQ18" s="64">
        <v>1.7</v>
      </c>
      <c r="CR18" s="60">
        <v>1.3</v>
      </c>
      <c r="CS18" s="60">
        <v>2.4</v>
      </c>
      <c r="CT18" s="60">
        <v>2</v>
      </c>
      <c r="CU18" s="65">
        <v>2.2000000000000002</v>
      </c>
      <c r="CV18" s="65">
        <v>2.1</v>
      </c>
      <c r="CW18" s="65">
        <v>2.2000000000000002</v>
      </c>
      <c r="CX18" s="65">
        <v>2.6</v>
      </c>
      <c r="CY18" s="65">
        <v>2.1</v>
      </c>
      <c r="CZ18" s="65">
        <v>1.6</v>
      </c>
      <c r="DA18" s="65">
        <v>1.9</v>
      </c>
      <c r="DB18" s="65">
        <v>1.7</v>
      </c>
      <c r="DC18" s="65">
        <v>1.7</v>
      </c>
      <c r="DD18" s="65">
        <v>1.4</v>
      </c>
      <c r="DE18" s="65">
        <v>2.1</v>
      </c>
      <c r="DF18" s="65">
        <v>1.3</v>
      </c>
      <c r="DG18" s="65">
        <v>1.6</v>
      </c>
      <c r="DH18" s="65">
        <v>1.2</v>
      </c>
      <c r="DI18" s="65">
        <v>1</v>
      </c>
      <c r="DJ18" s="65">
        <v>0.9</v>
      </c>
      <c r="DK18" s="65">
        <v>0.8</v>
      </c>
      <c r="DL18" s="65">
        <v>1.2</v>
      </c>
      <c r="DM18" s="65">
        <v>1.6</v>
      </c>
      <c r="DN18" s="65">
        <v>1.4</v>
      </c>
      <c r="DO18" s="65">
        <v>1.7</v>
      </c>
      <c r="DP18" s="65">
        <v>1.7</v>
      </c>
      <c r="DQ18" s="65">
        <v>1.3</v>
      </c>
      <c r="DR18" s="65">
        <v>0.8</v>
      </c>
      <c r="DS18" s="65">
        <v>0.5</v>
      </c>
      <c r="DT18" s="65">
        <v>0.8</v>
      </c>
      <c r="DU18" s="60">
        <v>0</v>
      </c>
      <c r="DV18" s="60">
        <v>-0.1</v>
      </c>
      <c r="DW18" s="60">
        <v>-0.4</v>
      </c>
      <c r="DX18" s="60">
        <v>-0.4</v>
      </c>
      <c r="DY18" s="60">
        <v>-0.7</v>
      </c>
      <c r="DZ18" s="66">
        <v>-0.6</v>
      </c>
      <c r="EA18" s="66">
        <v>0.4</v>
      </c>
      <c r="EB18" s="66">
        <v>1.6</v>
      </c>
      <c r="EC18" s="66">
        <v>1.6</v>
      </c>
      <c r="ED18" s="66">
        <v>2</v>
      </c>
      <c r="EE18" s="66">
        <v>2</v>
      </c>
      <c r="EF18" s="66">
        <v>2.4</v>
      </c>
      <c r="EG18" s="66">
        <v>2</v>
      </c>
      <c r="EH18" s="66">
        <v>3.1</v>
      </c>
      <c r="EI18" s="66">
        <v>3.4</v>
      </c>
      <c r="EJ18" s="66">
        <v>4</v>
      </c>
      <c r="EK18" s="66">
        <v>4.5999999999999996</v>
      </c>
      <c r="EL18" s="66">
        <v>6</v>
      </c>
      <c r="EM18" s="66">
        <v>5.7</v>
      </c>
      <c r="EN18" s="66">
        <v>3.2</v>
      </c>
      <c r="EO18" s="66">
        <v>5.0999999999999996</v>
      </c>
      <c r="EP18" s="66">
        <v>5.4</v>
      </c>
      <c r="EQ18" s="68">
        <v>7.6</v>
      </c>
      <c r="ER18" s="68">
        <v>7.9</v>
      </c>
      <c r="ES18" s="68">
        <v>8.6</v>
      </c>
      <c r="ET18" s="68">
        <v>8.3000000000000007</v>
      </c>
      <c r="EU18" s="68">
        <v>8.4</v>
      </c>
      <c r="EV18" s="68">
        <v>8.8000000000000007</v>
      </c>
      <c r="EW18" s="68">
        <v>11</v>
      </c>
      <c r="EX18" s="68">
        <v>11.6</v>
      </c>
      <c r="EY18" s="68">
        <v>11.3</v>
      </c>
      <c r="EZ18" s="68">
        <v>9.6</v>
      </c>
      <c r="FA18" s="68">
        <v>8.6999999999999993</v>
      </c>
      <c r="FB18" s="68">
        <v>9.1999999999999993</v>
      </c>
      <c r="FC18" s="68">
        <v>9.3000000000000007</v>
      </c>
      <c r="FD18" s="68">
        <v>7.7</v>
      </c>
      <c r="FE18" s="68">
        <v>7.5</v>
      </c>
      <c r="FF18" s="68">
        <v>6.3</v>
      </c>
      <c r="FG18" s="68">
        <v>6.7</v>
      </c>
      <c r="FH18" s="68">
        <v>6.5</v>
      </c>
      <c r="FI18" s="68">
        <v>6.4</v>
      </c>
      <c r="FJ18" s="68">
        <v>4.3</v>
      </c>
      <c r="FK18" s="68">
        <v>2.9</v>
      </c>
      <c r="FL18" s="68">
        <v>2.2999999999999998</v>
      </c>
      <c r="FM18" s="68">
        <v>3.7</v>
      </c>
      <c r="FN18" s="68">
        <v>6</v>
      </c>
      <c r="FO18" s="68">
        <v>3</v>
      </c>
      <c r="FP18" s="68">
        <v>2.7</v>
      </c>
      <c r="FQ18" s="68">
        <v>2.4</v>
      </c>
      <c r="FR18" s="68">
        <v>2.4</v>
      </c>
      <c r="FS18" s="68">
        <v>2.8</v>
      </c>
      <c r="FT18" s="68">
        <v>2.6</v>
      </c>
      <c r="FU18" s="68">
        <v>2.6</v>
      </c>
      <c r="FV18" s="68">
        <v>2.1</v>
      </c>
      <c r="FW18" s="68">
        <v>1.9</v>
      </c>
      <c r="FX18" s="68">
        <v>2.4</v>
      </c>
      <c r="FY18" s="68">
        <v>2.4</v>
      </c>
      <c r="FZ18" s="68">
        <v>2.8</v>
      </c>
      <c r="GA18" s="68">
        <v>2.5</v>
      </c>
      <c r="GB18" s="68">
        <v>2.8</v>
      </c>
      <c r="GC18" s="68">
        <v>2.6</v>
      </c>
      <c r="GD18" s="68">
        <v>2.2999999999999998</v>
      </c>
      <c r="GE18" s="68">
        <v>2.2000000000000002</v>
      </c>
      <c r="GF18" s="68">
        <v>2.1</v>
      </c>
      <c r="GG18" s="68">
        <v>2</v>
      </c>
      <c r="GH18" s="68">
        <v>1.9</v>
      </c>
      <c r="GI18" s="68">
        <v>2</v>
      </c>
      <c r="GJ18" s="68">
        <v>2.2999999999999998</v>
      </c>
      <c r="GK18" s="68">
        <v>2.2999999999999998</v>
      </c>
      <c r="GL18" s="68">
        <v>2.5</v>
      </c>
      <c r="GM18" s="68">
        <v>2</v>
      </c>
      <c r="GN18" s="68">
        <v>2.2999999999999998</v>
      </c>
      <c r="GO18" s="68">
        <v>2.1</v>
      </c>
      <c r="GP18" s="68">
        <v>2</v>
      </c>
      <c r="GQ18" s="68">
        <v>2.8</v>
      </c>
      <c r="GR18" s="68">
        <v>2.9</v>
      </c>
      <c r="GS18" s="68">
        <v>2.7</v>
      </c>
    </row>
    <row r="19" spans="1:201" x14ac:dyDescent="0.25">
      <c r="A19" s="6" t="s">
        <v>45</v>
      </c>
      <c r="B19" s="59">
        <v>5.0999999999999996</v>
      </c>
      <c r="C19" s="59">
        <v>5.5</v>
      </c>
      <c r="D19" s="59">
        <v>5.0999999999999996</v>
      </c>
      <c r="E19" s="59">
        <v>5.4</v>
      </c>
      <c r="F19" s="59">
        <v>5.5</v>
      </c>
      <c r="G19" s="59">
        <v>4.9000000000000004</v>
      </c>
      <c r="H19" s="59">
        <v>5.3</v>
      </c>
      <c r="I19" s="59">
        <v>5.6</v>
      </c>
      <c r="J19" s="59">
        <v>5.3</v>
      </c>
      <c r="K19" s="59">
        <v>4.7</v>
      </c>
      <c r="L19" s="59">
        <v>4.4000000000000004</v>
      </c>
      <c r="M19" s="59">
        <v>4.0999999999999996</v>
      </c>
      <c r="N19" s="59">
        <v>5.0999999999999996</v>
      </c>
      <c r="O19" s="59">
        <v>4.7</v>
      </c>
      <c r="P19" s="59">
        <v>4.4000000000000004</v>
      </c>
      <c r="Q19" s="59">
        <v>4.5999999999999996</v>
      </c>
      <c r="R19" s="59">
        <v>4.3</v>
      </c>
      <c r="S19" s="59">
        <v>4.0999999999999996</v>
      </c>
      <c r="T19" s="59">
        <v>4.4000000000000004</v>
      </c>
      <c r="U19" s="59">
        <v>4.0999999999999996</v>
      </c>
      <c r="V19" s="59">
        <v>4.2</v>
      </c>
      <c r="W19" s="59">
        <v>4.0999999999999996</v>
      </c>
      <c r="X19" s="59">
        <v>4.2</v>
      </c>
      <c r="Y19" s="59">
        <v>3.8</v>
      </c>
      <c r="Z19" s="59">
        <v>3.6</v>
      </c>
      <c r="AA19" s="59">
        <v>4.2</v>
      </c>
      <c r="AB19" s="59">
        <v>3.7</v>
      </c>
      <c r="AC19" s="59">
        <v>4</v>
      </c>
      <c r="AD19" s="59">
        <v>3.8</v>
      </c>
      <c r="AE19" s="59">
        <v>3.4</v>
      </c>
      <c r="AF19" s="59">
        <v>3.6</v>
      </c>
      <c r="AG19" s="59">
        <v>4.0999999999999996</v>
      </c>
      <c r="AH19" s="59">
        <v>4</v>
      </c>
      <c r="AI19" s="59">
        <v>3.6</v>
      </c>
      <c r="AJ19" s="59">
        <v>2.6</v>
      </c>
      <c r="AK19" s="59">
        <v>2.2000000000000002</v>
      </c>
      <c r="AL19" s="59">
        <v>2.1</v>
      </c>
      <c r="AM19" s="59">
        <v>2</v>
      </c>
      <c r="AN19" s="59">
        <v>3.2</v>
      </c>
      <c r="AO19" s="59">
        <v>1.6</v>
      </c>
      <c r="AP19" s="59">
        <v>1.1000000000000001</v>
      </c>
      <c r="AQ19" s="59">
        <v>0.7</v>
      </c>
      <c r="AR19" s="59">
        <v>0.8</v>
      </c>
      <c r="AS19" s="59">
        <v>0.6</v>
      </c>
      <c r="AT19" s="59">
        <v>0.4</v>
      </c>
      <c r="AU19" s="59">
        <v>0</v>
      </c>
      <c r="AV19" s="59">
        <v>-0.2</v>
      </c>
      <c r="AW19" s="59">
        <v>0.2</v>
      </c>
      <c r="AX19" s="59">
        <v>0.5</v>
      </c>
      <c r="AY19" s="59">
        <v>0</v>
      </c>
      <c r="AZ19" s="59">
        <v>0.1</v>
      </c>
      <c r="BA19" s="59">
        <v>0.5</v>
      </c>
      <c r="BB19" s="59">
        <v>-0.5</v>
      </c>
      <c r="BC19" s="59">
        <v>-0.2</v>
      </c>
      <c r="BD19" s="59">
        <v>0</v>
      </c>
      <c r="BE19" s="59">
        <v>0.4</v>
      </c>
      <c r="BF19" s="59">
        <v>0.5</v>
      </c>
      <c r="BG19" s="59">
        <v>0.3</v>
      </c>
      <c r="BH19" s="59">
        <v>0.1</v>
      </c>
      <c r="BI19" s="59">
        <v>0.2</v>
      </c>
      <c r="BJ19" s="59">
        <v>-0.3</v>
      </c>
      <c r="BK19" s="59">
        <v>0</v>
      </c>
      <c r="BL19" s="59">
        <v>0.5</v>
      </c>
      <c r="BM19" s="59">
        <v>-0.2</v>
      </c>
      <c r="BN19" s="60">
        <v>0.1</v>
      </c>
      <c r="BO19" s="59">
        <v>0.1</v>
      </c>
      <c r="BP19" s="59">
        <v>0.4</v>
      </c>
      <c r="BQ19" s="59">
        <v>0.5</v>
      </c>
      <c r="BR19" s="61">
        <v>0</v>
      </c>
      <c r="BS19" s="59">
        <v>0</v>
      </c>
      <c r="BT19" s="59">
        <v>0.4</v>
      </c>
      <c r="BU19" s="59">
        <v>0.8</v>
      </c>
      <c r="BV19" s="59">
        <v>1.1000000000000001</v>
      </c>
      <c r="BW19" s="59">
        <v>1.7</v>
      </c>
      <c r="BX19" s="59">
        <v>1</v>
      </c>
      <c r="BY19" s="59">
        <v>1.4</v>
      </c>
      <c r="BZ19" s="59">
        <v>2.2999999999999998</v>
      </c>
      <c r="CA19" s="59">
        <v>0.8</v>
      </c>
      <c r="CB19" s="60">
        <v>2.8</v>
      </c>
      <c r="CC19" s="60">
        <v>3.4</v>
      </c>
      <c r="CD19" s="60">
        <v>3</v>
      </c>
      <c r="CE19" s="60">
        <v>3.5</v>
      </c>
      <c r="CF19" s="60">
        <v>3.5</v>
      </c>
      <c r="CG19" s="62">
        <v>3.1</v>
      </c>
      <c r="CH19" s="62">
        <v>3.9</v>
      </c>
      <c r="CI19" s="62">
        <v>4.2</v>
      </c>
      <c r="CJ19" s="62">
        <v>3.9</v>
      </c>
      <c r="CK19" s="62">
        <v>4</v>
      </c>
      <c r="CL19" s="62">
        <v>4.5</v>
      </c>
      <c r="CM19" s="62">
        <v>3.8</v>
      </c>
      <c r="CN19" s="62">
        <v>3.7</v>
      </c>
      <c r="CO19" s="63">
        <v>3.6</v>
      </c>
      <c r="CP19" s="63">
        <v>3.2</v>
      </c>
      <c r="CQ19" s="64">
        <v>2.9</v>
      </c>
      <c r="CR19" s="60">
        <v>2.9</v>
      </c>
      <c r="CS19" s="60">
        <v>3.1</v>
      </c>
      <c r="CT19" s="60">
        <v>3.9</v>
      </c>
      <c r="CU19" s="65">
        <v>3.3</v>
      </c>
      <c r="CV19" s="65">
        <v>3.5</v>
      </c>
      <c r="CW19" s="65">
        <v>3.5</v>
      </c>
      <c r="CX19" s="65">
        <v>4.5</v>
      </c>
      <c r="CY19" s="65">
        <v>3.2</v>
      </c>
      <c r="CZ19" s="65">
        <v>3.3</v>
      </c>
      <c r="DA19" s="65">
        <v>3.4</v>
      </c>
      <c r="DB19" s="65">
        <v>2.7</v>
      </c>
      <c r="DC19" s="65">
        <v>1.9</v>
      </c>
      <c r="DD19" s="65">
        <v>2.2000000000000002</v>
      </c>
      <c r="DE19" s="65">
        <v>3.2</v>
      </c>
      <c r="DF19" s="65">
        <v>3.1</v>
      </c>
      <c r="DG19" s="65">
        <v>2.6</v>
      </c>
      <c r="DH19" s="65">
        <v>2</v>
      </c>
      <c r="DI19" s="65">
        <v>2.1</v>
      </c>
      <c r="DJ19" s="65">
        <v>2.2000000000000002</v>
      </c>
      <c r="DK19" s="65">
        <v>1.4</v>
      </c>
      <c r="DL19" s="65">
        <v>1.8</v>
      </c>
      <c r="DM19" s="65">
        <v>1.8</v>
      </c>
      <c r="DN19" s="65">
        <v>2.2999999999999998</v>
      </c>
      <c r="DO19" s="65">
        <v>1.6</v>
      </c>
      <c r="DP19" s="65">
        <v>2</v>
      </c>
      <c r="DQ19" s="65">
        <v>1</v>
      </c>
      <c r="DR19" s="65">
        <v>-0.9</v>
      </c>
      <c r="DS19" s="65">
        <v>-1.8</v>
      </c>
      <c r="DT19" s="65">
        <v>-1.6</v>
      </c>
      <c r="DU19" s="60">
        <v>-1.3</v>
      </c>
      <c r="DV19" s="60">
        <v>-1.3</v>
      </c>
      <c r="DW19" s="60">
        <v>-1.3</v>
      </c>
      <c r="DX19" s="60">
        <v>-1.7</v>
      </c>
      <c r="DY19" s="60">
        <v>-1.2</v>
      </c>
      <c r="DZ19" s="66">
        <v>-0.9</v>
      </c>
      <c r="EA19" s="66">
        <v>-0.6</v>
      </c>
      <c r="EB19" s="66">
        <v>0.3</v>
      </c>
      <c r="EC19" s="66">
        <v>0.5</v>
      </c>
      <c r="ED19" s="66">
        <v>0.9</v>
      </c>
      <c r="EE19" s="66">
        <v>1.6</v>
      </c>
      <c r="EF19" s="66">
        <v>3.2</v>
      </c>
      <c r="EG19" s="66">
        <v>3.7</v>
      </c>
      <c r="EH19" s="66">
        <v>4.9000000000000004</v>
      </c>
      <c r="EI19" s="66">
        <v>5</v>
      </c>
      <c r="EJ19" s="66">
        <v>6.4</v>
      </c>
      <c r="EK19" s="66">
        <v>6.8</v>
      </c>
      <c r="EL19" s="66">
        <v>8.6</v>
      </c>
      <c r="EM19" s="66">
        <v>12</v>
      </c>
      <c r="EN19" s="66">
        <v>4.5</v>
      </c>
      <c r="EO19" s="66">
        <v>11</v>
      </c>
      <c r="EP19" s="66">
        <v>11.6</v>
      </c>
      <c r="EQ19" s="68">
        <v>14.8</v>
      </c>
      <c r="ER19" s="68">
        <v>19.100000000000001</v>
      </c>
      <c r="ES19" s="68">
        <v>20.100000000000001</v>
      </c>
      <c r="ET19" s="68">
        <v>22</v>
      </c>
      <c r="EU19" s="68">
        <v>23.2</v>
      </c>
      <c r="EV19" s="68">
        <v>25.2</v>
      </c>
      <c r="EW19" s="68">
        <v>24.1</v>
      </c>
      <c r="EX19" s="68">
        <v>22.5</v>
      </c>
      <c r="EY19" s="68">
        <v>21.4</v>
      </c>
      <c r="EZ19" s="68">
        <v>17.5</v>
      </c>
      <c r="FA19" s="68">
        <v>19.399999999999999</v>
      </c>
      <c r="FB19" s="68">
        <v>18.600000000000001</v>
      </c>
      <c r="FC19" s="68">
        <v>17.8</v>
      </c>
      <c r="FD19" s="68">
        <v>15.6</v>
      </c>
      <c r="FE19" s="68">
        <v>13.2</v>
      </c>
      <c r="FF19" s="68">
        <v>11.2</v>
      </c>
      <c r="FG19" s="68">
        <v>9</v>
      </c>
      <c r="FH19" s="68">
        <v>6.2</v>
      </c>
      <c r="FI19" s="68">
        <v>4.3</v>
      </c>
      <c r="FJ19" s="68">
        <v>3.9</v>
      </c>
      <c r="FK19" s="68">
        <v>5</v>
      </c>
      <c r="FL19" s="68">
        <v>4.0999999999999996</v>
      </c>
      <c r="FM19" s="68">
        <v>4.3</v>
      </c>
      <c r="FN19" s="68">
        <v>9.1</v>
      </c>
      <c r="FO19" s="68">
        <v>5</v>
      </c>
      <c r="FP19" s="68">
        <v>4.4000000000000004</v>
      </c>
      <c r="FQ19" s="68">
        <v>4.0999999999999996</v>
      </c>
      <c r="FR19" s="68">
        <v>3.2</v>
      </c>
      <c r="FS19" s="68">
        <v>3.1</v>
      </c>
      <c r="FT19" s="68">
        <v>2.8</v>
      </c>
      <c r="FU19" s="68">
        <v>3.5</v>
      </c>
      <c r="FV19" s="68">
        <v>3.4</v>
      </c>
      <c r="FW19" s="68">
        <v>3.2</v>
      </c>
      <c r="FX19" s="68">
        <v>4.5</v>
      </c>
      <c r="FY19" s="68">
        <v>3.8</v>
      </c>
      <c r="FZ19" s="68">
        <v>4.0999999999999996</v>
      </c>
      <c r="GA19" s="68">
        <v>3.7</v>
      </c>
      <c r="GB19" s="68">
        <v>3.8</v>
      </c>
      <c r="GC19" s="68">
        <v>5.0999999999999996</v>
      </c>
      <c r="GD19" s="68">
        <v>4.3</v>
      </c>
      <c r="GE19" s="68">
        <v>4.4000000000000004</v>
      </c>
      <c r="GF19" s="68">
        <v>4.5999999999999996</v>
      </c>
      <c r="GG19" s="68">
        <v>5.2</v>
      </c>
      <c r="GH19" s="68">
        <v>5.6</v>
      </c>
      <c r="GI19" s="68">
        <v>6.2</v>
      </c>
      <c r="GJ19" s="68">
        <v>5.3</v>
      </c>
      <c r="GK19" s="68">
        <v>4.5</v>
      </c>
      <c r="GL19" s="68">
        <v>4.7</v>
      </c>
      <c r="GM19" s="68">
        <v>4</v>
      </c>
      <c r="GN19" s="68">
        <v>4.8</v>
      </c>
      <c r="GO19" s="68">
        <v>3.8</v>
      </c>
      <c r="GP19" s="68">
        <v>3.2</v>
      </c>
      <c r="GQ19" s="68">
        <v>3.5</v>
      </c>
      <c r="GR19" s="68">
        <v>3.2</v>
      </c>
      <c r="GS19" s="68">
        <v>3.6</v>
      </c>
    </row>
    <row r="20" spans="1:201" x14ac:dyDescent="0.25">
      <c r="A20" s="6" t="s">
        <v>46</v>
      </c>
      <c r="B20" s="59">
        <v>0.3</v>
      </c>
      <c r="C20" s="59">
        <v>0.9</v>
      </c>
      <c r="D20" s="59">
        <v>1.3</v>
      </c>
      <c r="E20" s="59">
        <v>1.5</v>
      </c>
      <c r="F20" s="59">
        <v>1.3</v>
      </c>
      <c r="G20" s="59">
        <v>1.2</v>
      </c>
      <c r="H20" s="59">
        <v>1</v>
      </c>
      <c r="I20" s="59">
        <v>1</v>
      </c>
      <c r="J20" s="59">
        <v>1.3</v>
      </c>
      <c r="K20" s="59">
        <v>1.5</v>
      </c>
      <c r="L20" s="59">
        <v>1.7</v>
      </c>
      <c r="M20" s="59">
        <v>1.4</v>
      </c>
      <c r="N20" s="59">
        <v>1.2</v>
      </c>
      <c r="O20" s="59">
        <v>1.3</v>
      </c>
      <c r="P20" s="59">
        <v>1.6</v>
      </c>
      <c r="Q20" s="59">
        <v>2.2000000000000002</v>
      </c>
      <c r="R20" s="59">
        <v>1.8</v>
      </c>
      <c r="S20" s="59">
        <v>1.8</v>
      </c>
      <c r="T20" s="59">
        <v>1.9</v>
      </c>
      <c r="U20" s="59">
        <v>2</v>
      </c>
      <c r="V20" s="59">
        <v>2.6</v>
      </c>
      <c r="W20" s="59">
        <v>2.4</v>
      </c>
      <c r="X20" s="59">
        <v>2.1</v>
      </c>
      <c r="Y20" s="59">
        <v>1.6</v>
      </c>
      <c r="Z20" s="59">
        <v>1.7</v>
      </c>
      <c r="AA20" s="59">
        <v>1.9</v>
      </c>
      <c r="AB20" s="59">
        <v>1.6</v>
      </c>
      <c r="AC20" s="59">
        <v>1.3</v>
      </c>
      <c r="AD20" s="59">
        <v>0.5</v>
      </c>
      <c r="AE20" s="59">
        <v>0.5</v>
      </c>
      <c r="AF20" s="59">
        <v>0.5</v>
      </c>
      <c r="AG20" s="59">
        <v>0.7</v>
      </c>
      <c r="AH20" s="59">
        <v>0.8</v>
      </c>
      <c r="AI20" s="59">
        <v>0</v>
      </c>
      <c r="AJ20" s="59">
        <v>0</v>
      </c>
      <c r="AK20" s="59">
        <v>-0.1</v>
      </c>
      <c r="AL20" s="59">
        <v>0.3</v>
      </c>
      <c r="AM20" s="59">
        <v>0.4</v>
      </c>
      <c r="AN20" s="59">
        <v>0.5</v>
      </c>
      <c r="AO20" s="59">
        <v>0.3</v>
      </c>
      <c r="AP20" s="59">
        <v>0.1</v>
      </c>
      <c r="AQ20" s="59">
        <v>0.2</v>
      </c>
      <c r="AR20" s="59">
        <v>0.3</v>
      </c>
      <c r="AS20" s="59">
        <v>0.4</v>
      </c>
      <c r="AT20" s="59">
        <v>0.5</v>
      </c>
      <c r="AU20" s="59">
        <v>0.4</v>
      </c>
      <c r="AV20" s="59">
        <v>0.6</v>
      </c>
      <c r="AW20" s="59">
        <v>0.5</v>
      </c>
      <c r="AX20" s="59">
        <v>0.4</v>
      </c>
      <c r="AY20" s="59">
        <v>0.2</v>
      </c>
      <c r="AZ20" s="59">
        <v>-0.3</v>
      </c>
      <c r="BA20" s="59">
        <v>0.3</v>
      </c>
      <c r="BB20" s="59">
        <v>-0.4</v>
      </c>
      <c r="BC20" s="59">
        <v>-0.4</v>
      </c>
      <c r="BD20" s="59">
        <v>-0.2</v>
      </c>
      <c r="BE20" s="59">
        <v>-0.3</v>
      </c>
      <c r="BF20" s="59">
        <v>0.2</v>
      </c>
      <c r="BG20" s="59">
        <v>0.4</v>
      </c>
      <c r="BH20" s="59">
        <v>0.2</v>
      </c>
      <c r="BI20" s="59">
        <v>0.2</v>
      </c>
      <c r="BJ20" s="59">
        <v>0</v>
      </c>
      <c r="BK20" s="59">
        <v>0</v>
      </c>
      <c r="BL20" s="59">
        <v>-0.1</v>
      </c>
      <c r="BM20" s="59">
        <v>0.2</v>
      </c>
      <c r="BN20" s="60">
        <v>0</v>
      </c>
      <c r="BO20" s="59">
        <v>0</v>
      </c>
      <c r="BP20" s="59">
        <v>-0.2</v>
      </c>
      <c r="BQ20" s="59">
        <v>-0.5</v>
      </c>
      <c r="BR20" s="61">
        <v>-0.2</v>
      </c>
      <c r="BS20" s="59">
        <v>-0.2</v>
      </c>
      <c r="BT20" s="59">
        <v>0.1</v>
      </c>
      <c r="BU20" s="59">
        <v>0.1</v>
      </c>
      <c r="BV20" s="59">
        <v>-0.4</v>
      </c>
      <c r="BW20" s="59">
        <v>-0.4</v>
      </c>
      <c r="BX20" s="59">
        <v>-0.4</v>
      </c>
      <c r="BY20" s="59">
        <v>-0.2</v>
      </c>
      <c r="BZ20" s="59">
        <v>-0.2</v>
      </c>
      <c r="CA20" s="59">
        <v>-0.2</v>
      </c>
      <c r="CB20" s="60">
        <v>0.1</v>
      </c>
      <c r="CC20" s="60">
        <v>0.3</v>
      </c>
      <c r="CD20" s="60">
        <v>0.6</v>
      </c>
      <c r="CE20" s="60">
        <v>0.7</v>
      </c>
      <c r="CF20" s="60">
        <v>0</v>
      </c>
      <c r="CG20" s="62">
        <v>-0.6</v>
      </c>
      <c r="CH20" s="62">
        <v>-0.2</v>
      </c>
      <c r="CI20" s="62">
        <v>0.4</v>
      </c>
      <c r="CJ20" s="62">
        <v>0.2</v>
      </c>
      <c r="CK20" s="62">
        <v>0.4</v>
      </c>
      <c r="CL20" s="62">
        <v>0.5</v>
      </c>
      <c r="CM20" s="62">
        <v>0.5</v>
      </c>
      <c r="CN20" s="62">
        <v>0.3</v>
      </c>
      <c r="CO20" s="63">
        <v>0.3</v>
      </c>
      <c r="CP20" s="63">
        <v>0.6</v>
      </c>
      <c r="CQ20" s="64">
        <v>0.5</v>
      </c>
      <c r="CR20" s="60">
        <v>-0.1</v>
      </c>
      <c r="CS20" s="60">
        <v>0.7</v>
      </c>
      <c r="CT20" s="60">
        <v>0.8</v>
      </c>
      <c r="CU20" s="65">
        <v>1.1000000000000001</v>
      </c>
      <c r="CV20" s="65">
        <v>0.9</v>
      </c>
      <c r="CW20" s="65">
        <v>1.2</v>
      </c>
      <c r="CX20" s="65">
        <v>1.2</v>
      </c>
      <c r="CY20" s="65">
        <v>0.8</v>
      </c>
      <c r="CZ20" s="65">
        <v>0.8</v>
      </c>
      <c r="DA20" s="65">
        <v>0.7</v>
      </c>
      <c r="DB20" s="65">
        <v>0.8</v>
      </c>
      <c r="DC20" s="65">
        <v>0.8</v>
      </c>
      <c r="DD20" s="65">
        <v>1.1000000000000001</v>
      </c>
      <c r="DE20" s="65">
        <v>1.7</v>
      </c>
      <c r="DF20" s="65">
        <v>1</v>
      </c>
      <c r="DG20" s="65">
        <v>1.1000000000000001</v>
      </c>
      <c r="DH20" s="65">
        <v>0.4</v>
      </c>
      <c r="DI20" s="65">
        <v>0.5</v>
      </c>
      <c r="DJ20" s="65">
        <v>0.6</v>
      </c>
      <c r="DK20" s="65">
        <v>0.6</v>
      </c>
      <c r="DL20" s="65">
        <v>0.8</v>
      </c>
      <c r="DM20" s="65">
        <v>1.1000000000000001</v>
      </c>
      <c r="DN20" s="65">
        <v>0.9</v>
      </c>
      <c r="DO20" s="65">
        <v>1.1000000000000001</v>
      </c>
      <c r="DP20" s="65">
        <v>0.9</v>
      </c>
      <c r="DQ20" s="65">
        <v>0.5</v>
      </c>
      <c r="DR20" s="65">
        <v>-0.3</v>
      </c>
      <c r="DS20" s="65">
        <v>-0.8</v>
      </c>
      <c r="DT20" s="65">
        <v>-0.7</v>
      </c>
      <c r="DU20" s="60">
        <v>-0.5</v>
      </c>
      <c r="DV20" s="60">
        <v>-1.1000000000000001</v>
      </c>
      <c r="DW20" s="60">
        <v>-1.2</v>
      </c>
      <c r="DX20" s="60">
        <v>-1.5</v>
      </c>
      <c r="DY20" s="60">
        <v>-1</v>
      </c>
      <c r="DZ20" s="66">
        <v>-1</v>
      </c>
      <c r="EA20" s="66">
        <v>-0.5</v>
      </c>
      <c r="EB20" s="66">
        <v>-0.1</v>
      </c>
      <c r="EC20" s="66">
        <v>-0.4</v>
      </c>
      <c r="ED20" s="66">
        <v>0.1</v>
      </c>
      <c r="EE20" s="66">
        <v>1.1000000000000001</v>
      </c>
      <c r="EF20" s="66">
        <v>1.9</v>
      </c>
      <c r="EG20" s="66">
        <v>1.6</v>
      </c>
      <c r="EH20" s="66">
        <v>2.1</v>
      </c>
      <c r="EI20" s="66">
        <v>3</v>
      </c>
      <c r="EJ20" s="66">
        <v>3.8</v>
      </c>
      <c r="EK20" s="66">
        <v>5.0999999999999996</v>
      </c>
      <c r="EL20" s="66">
        <v>5.4</v>
      </c>
      <c r="EM20" s="66">
        <v>5.7</v>
      </c>
      <c r="EN20" s="66">
        <v>2.4</v>
      </c>
      <c r="EO20" s="66">
        <v>5.0999999999999996</v>
      </c>
      <c r="EP20" s="66">
        <v>5.7</v>
      </c>
      <c r="EQ20" s="68">
        <v>7</v>
      </c>
      <c r="ER20" s="68">
        <v>7.3</v>
      </c>
      <c r="ES20" s="68">
        <v>8.1999999999999993</v>
      </c>
      <c r="ET20" s="68">
        <v>9.5</v>
      </c>
      <c r="EU20" s="68">
        <v>9.6999999999999993</v>
      </c>
      <c r="EV20" s="68">
        <v>9.1</v>
      </c>
      <c r="EW20" s="68">
        <v>8.6</v>
      </c>
      <c r="EX20" s="68">
        <v>9.4</v>
      </c>
      <c r="EY20" s="68">
        <v>9</v>
      </c>
      <c r="EZ20" s="68">
        <v>8.1999999999999993</v>
      </c>
      <c r="FA20" s="68">
        <v>8.1</v>
      </c>
      <c r="FB20" s="68">
        <v>7.5</v>
      </c>
      <c r="FC20" s="68">
        <v>8.1</v>
      </c>
      <c r="FD20" s="68">
        <v>7</v>
      </c>
      <c r="FE20" s="68">
        <v>6.2</v>
      </c>
      <c r="FF20" s="68">
        <v>5.4</v>
      </c>
      <c r="FG20" s="68">
        <v>4.9000000000000004</v>
      </c>
      <c r="FH20" s="68">
        <v>4.5</v>
      </c>
      <c r="FI20" s="68">
        <v>4.9000000000000004</v>
      </c>
      <c r="FJ20" s="68">
        <v>5</v>
      </c>
      <c r="FK20" s="68">
        <v>3.6</v>
      </c>
      <c r="FL20" s="68">
        <v>2.4</v>
      </c>
      <c r="FM20" s="68">
        <v>3.2</v>
      </c>
      <c r="FN20" s="68">
        <v>5.2</v>
      </c>
      <c r="FO20" s="68">
        <v>2.8</v>
      </c>
      <c r="FP20" s="68">
        <v>2.2999999999999998</v>
      </c>
      <c r="FQ20" s="68">
        <v>1.7</v>
      </c>
      <c r="FR20" s="68">
        <v>1.6</v>
      </c>
      <c r="FS20" s="68">
        <v>1.9</v>
      </c>
      <c r="FT20" s="68">
        <v>1.5</v>
      </c>
      <c r="FU20" s="68">
        <v>1.5</v>
      </c>
      <c r="FV20" s="68">
        <v>1.1000000000000001</v>
      </c>
      <c r="FW20" s="68">
        <v>0</v>
      </c>
      <c r="FX20" s="68">
        <v>0.2</v>
      </c>
      <c r="FY20" s="68">
        <v>0.5</v>
      </c>
      <c r="FZ20" s="68">
        <v>1</v>
      </c>
      <c r="GA20" s="68">
        <v>1.3</v>
      </c>
      <c r="GB20" s="68">
        <v>1.7</v>
      </c>
      <c r="GC20" s="68">
        <v>1.5</v>
      </c>
      <c r="GD20" s="68">
        <v>1.8</v>
      </c>
      <c r="GE20" s="68">
        <v>2.1</v>
      </c>
      <c r="GF20" s="68">
        <v>1.4</v>
      </c>
      <c r="GG20" s="68">
        <v>1.6</v>
      </c>
      <c r="GH20" s="68">
        <v>1.6</v>
      </c>
      <c r="GI20" s="68">
        <v>1.9</v>
      </c>
      <c r="GJ20" s="68">
        <v>2.7</v>
      </c>
      <c r="GK20" s="68">
        <v>2.8</v>
      </c>
      <c r="GL20" s="68">
        <v>3.1</v>
      </c>
      <c r="GM20" s="68">
        <v>2.7</v>
      </c>
      <c r="GN20" s="68">
        <v>2.1</v>
      </c>
      <c r="GO20" s="68">
        <v>2.5</v>
      </c>
      <c r="GP20" s="68">
        <v>2.5</v>
      </c>
      <c r="GQ20" s="68">
        <v>3.6</v>
      </c>
      <c r="GR20" s="68">
        <v>3.6</v>
      </c>
      <c r="GS20" s="68">
        <v>3.5</v>
      </c>
    </row>
    <row r="21" spans="1:201" x14ac:dyDescent="0.25">
      <c r="A21" s="6" t="s">
        <v>47</v>
      </c>
      <c r="B21" s="59">
        <v>4.9000000000000004</v>
      </c>
      <c r="C21" s="59">
        <v>4.2</v>
      </c>
      <c r="D21" s="59">
        <v>4.3</v>
      </c>
      <c r="E21" s="59">
        <v>3.7</v>
      </c>
      <c r="F21" s="59">
        <v>3.1</v>
      </c>
      <c r="G21" s="59">
        <v>3.1</v>
      </c>
      <c r="H21" s="59">
        <v>2.1</v>
      </c>
      <c r="I21" s="59">
        <v>1.4</v>
      </c>
      <c r="J21" s="59">
        <v>2.9</v>
      </c>
      <c r="K21" s="59">
        <v>2.9</v>
      </c>
      <c r="L21" s="59">
        <v>2.8</v>
      </c>
      <c r="M21" s="59">
        <v>2.2000000000000002</v>
      </c>
      <c r="N21" s="59">
        <v>3.1</v>
      </c>
      <c r="O21" s="59">
        <v>2.1</v>
      </c>
      <c r="P21" s="59">
        <v>1.7</v>
      </c>
      <c r="Q21" s="59">
        <v>1.4</v>
      </c>
      <c r="R21" s="59">
        <v>1.5</v>
      </c>
      <c r="S21" s="59">
        <v>0.9</v>
      </c>
      <c r="T21" s="59">
        <v>1</v>
      </c>
      <c r="U21" s="59">
        <v>0.9</v>
      </c>
      <c r="V21" s="59">
        <v>1.1000000000000001</v>
      </c>
      <c r="W21" s="59">
        <v>0.3</v>
      </c>
      <c r="X21" s="59">
        <v>0.9</v>
      </c>
      <c r="Y21" s="59">
        <v>0.4</v>
      </c>
      <c r="Z21" s="59">
        <v>0.3</v>
      </c>
      <c r="AA21" s="59">
        <v>1</v>
      </c>
      <c r="AB21" s="59">
        <v>0</v>
      </c>
      <c r="AC21" s="59">
        <v>0.1</v>
      </c>
      <c r="AD21" s="59">
        <v>-0.2</v>
      </c>
      <c r="AE21" s="59">
        <v>-0.6</v>
      </c>
      <c r="AF21" s="59">
        <v>-0.3</v>
      </c>
      <c r="AG21" s="59">
        <v>-0.3</v>
      </c>
      <c r="AH21" s="59">
        <v>-0.5</v>
      </c>
      <c r="AI21" s="59">
        <v>-1</v>
      </c>
      <c r="AJ21" s="59">
        <v>-1</v>
      </c>
      <c r="AK21" s="59">
        <v>-1.9</v>
      </c>
      <c r="AL21" s="59">
        <v>-2.9</v>
      </c>
      <c r="AM21" s="59">
        <v>-1.8</v>
      </c>
      <c r="AN21" s="59">
        <v>-0.9</v>
      </c>
      <c r="AO21" s="59">
        <v>-1.4</v>
      </c>
      <c r="AP21" s="59">
        <v>-0.9</v>
      </c>
      <c r="AQ21" s="59">
        <v>-1.5</v>
      </c>
      <c r="AR21" s="59">
        <v>-1.6</v>
      </c>
      <c r="AS21" s="59">
        <v>-2.1</v>
      </c>
      <c r="AT21" s="59">
        <v>-1.5</v>
      </c>
      <c r="AU21" s="59">
        <v>-0.8</v>
      </c>
      <c r="AV21" s="59">
        <v>-0.2</v>
      </c>
      <c r="AW21" s="59">
        <v>-1.1000000000000001</v>
      </c>
      <c r="AX21" s="59">
        <v>-1.8</v>
      </c>
      <c r="AY21" s="59">
        <v>-1.2</v>
      </c>
      <c r="AZ21" s="59">
        <v>-2.5</v>
      </c>
      <c r="BA21" s="59">
        <v>-1.4</v>
      </c>
      <c r="BB21" s="59">
        <v>-2.8</v>
      </c>
      <c r="BC21" s="59">
        <v>-1.9</v>
      </c>
      <c r="BD21" s="59">
        <v>-1.9</v>
      </c>
      <c r="BE21" s="59">
        <v>-1.8</v>
      </c>
      <c r="BF21" s="59">
        <v>-1.4</v>
      </c>
      <c r="BG21" s="59">
        <v>-1.1000000000000001</v>
      </c>
      <c r="BH21" s="59">
        <v>-1.3</v>
      </c>
      <c r="BI21" s="59">
        <v>-0.4</v>
      </c>
      <c r="BJ21" s="59">
        <v>-0.8</v>
      </c>
      <c r="BK21" s="59">
        <v>-0.1</v>
      </c>
      <c r="BL21" s="59">
        <v>-0.1</v>
      </c>
      <c r="BM21" s="59">
        <v>0.4</v>
      </c>
      <c r="BN21" s="60">
        <v>-1.1000000000000001</v>
      </c>
      <c r="BO21" s="59">
        <v>-0.1</v>
      </c>
      <c r="BP21" s="59">
        <v>0.1</v>
      </c>
      <c r="BQ21" s="59">
        <v>-0.7</v>
      </c>
      <c r="BR21" s="61">
        <v>-0.4</v>
      </c>
      <c r="BS21" s="59">
        <v>-0.2</v>
      </c>
      <c r="BT21" s="59">
        <v>0.2</v>
      </c>
      <c r="BU21" s="59">
        <v>0.2</v>
      </c>
      <c r="BV21" s="59">
        <v>0.4</v>
      </c>
      <c r="BW21" s="59">
        <v>-0.1</v>
      </c>
      <c r="BX21" s="59">
        <v>0.6</v>
      </c>
      <c r="BY21" s="59">
        <v>-0.2</v>
      </c>
      <c r="BZ21" s="59">
        <v>0.3</v>
      </c>
      <c r="CA21" s="59">
        <v>0</v>
      </c>
      <c r="CB21" s="60">
        <v>1.5</v>
      </c>
      <c r="CC21" s="60">
        <v>1.4</v>
      </c>
      <c r="CD21" s="60">
        <v>1.7</v>
      </c>
      <c r="CE21" s="60">
        <v>1.7</v>
      </c>
      <c r="CF21" s="60">
        <v>1.5</v>
      </c>
      <c r="CG21" s="62">
        <v>0.9</v>
      </c>
      <c r="CH21" s="62">
        <v>0.9</v>
      </c>
      <c r="CI21" s="62">
        <v>0.6</v>
      </c>
      <c r="CJ21" s="62">
        <v>1</v>
      </c>
      <c r="CK21" s="62">
        <v>0.5</v>
      </c>
      <c r="CL21" s="62">
        <v>1.1000000000000001</v>
      </c>
      <c r="CM21" s="62">
        <v>1</v>
      </c>
      <c r="CN21" s="62">
        <v>1.1000000000000001</v>
      </c>
      <c r="CO21" s="63">
        <v>0.2</v>
      </c>
      <c r="CP21" s="63">
        <v>0.4</v>
      </c>
      <c r="CQ21" s="64">
        <v>0.2</v>
      </c>
      <c r="CR21" s="60">
        <v>0.5</v>
      </c>
      <c r="CS21" s="60">
        <v>0.8</v>
      </c>
      <c r="CT21" s="60">
        <v>1</v>
      </c>
      <c r="CU21" s="65">
        <v>0.8</v>
      </c>
      <c r="CV21" s="65">
        <v>0.9</v>
      </c>
      <c r="CW21" s="65">
        <v>1.1000000000000001</v>
      </c>
      <c r="CX21" s="65">
        <v>1.8</v>
      </c>
      <c r="CY21" s="65">
        <v>1.1000000000000001</v>
      </c>
      <c r="CZ21" s="65">
        <v>0.6</v>
      </c>
      <c r="DA21" s="65">
        <v>0.8</v>
      </c>
      <c r="DB21" s="65">
        <v>0.5</v>
      </c>
      <c r="DC21" s="65">
        <v>0.8</v>
      </c>
      <c r="DD21" s="65">
        <v>1</v>
      </c>
      <c r="DE21" s="65">
        <v>1.1000000000000001</v>
      </c>
      <c r="DF21" s="65">
        <v>0.6</v>
      </c>
      <c r="DG21" s="65">
        <v>0.2</v>
      </c>
      <c r="DH21" s="65">
        <v>0.4</v>
      </c>
      <c r="DI21" s="65">
        <v>0.1</v>
      </c>
      <c r="DJ21" s="65">
        <v>0.2</v>
      </c>
      <c r="DK21" s="65">
        <v>-0.3</v>
      </c>
      <c r="DL21" s="65">
        <v>0.5</v>
      </c>
      <c r="DM21" s="65">
        <v>1.1000000000000001</v>
      </c>
      <c r="DN21" s="65">
        <v>0.5</v>
      </c>
      <c r="DO21" s="65">
        <v>1.1000000000000001</v>
      </c>
      <c r="DP21" s="65">
        <v>0.4</v>
      </c>
      <c r="DQ21" s="65">
        <v>0.2</v>
      </c>
      <c r="DR21" s="65">
        <v>-0.9</v>
      </c>
      <c r="DS21" s="65">
        <v>-0.7</v>
      </c>
      <c r="DT21" s="65">
        <v>-1.9</v>
      </c>
      <c r="DU21" s="60">
        <v>-2.1</v>
      </c>
      <c r="DV21" s="60">
        <v>-2.2999999999999998</v>
      </c>
      <c r="DW21" s="60">
        <v>-2.2999999999999998</v>
      </c>
      <c r="DX21" s="60">
        <v>-2</v>
      </c>
      <c r="DY21" s="60">
        <v>-2.1</v>
      </c>
      <c r="DZ21" s="66">
        <v>-2.4</v>
      </c>
      <c r="EA21" s="66">
        <v>-1.3</v>
      </c>
      <c r="EB21" s="66">
        <v>-2.4</v>
      </c>
      <c r="EC21" s="66">
        <v>-1.9</v>
      </c>
      <c r="ED21" s="66">
        <v>-2</v>
      </c>
      <c r="EE21" s="66">
        <v>-1.1000000000000001</v>
      </c>
      <c r="EF21" s="66">
        <v>-1.2</v>
      </c>
      <c r="EG21" s="66">
        <v>0.6</v>
      </c>
      <c r="EH21" s="66">
        <v>0.7</v>
      </c>
      <c r="EI21" s="66">
        <v>1.2</v>
      </c>
      <c r="EJ21" s="66">
        <v>1.9</v>
      </c>
      <c r="EK21" s="66">
        <v>2.8</v>
      </c>
      <c r="EL21" s="66">
        <v>4</v>
      </c>
      <c r="EM21" s="66">
        <v>4.4000000000000004</v>
      </c>
      <c r="EN21" s="66">
        <v>0.6</v>
      </c>
      <c r="EO21" s="66">
        <v>5.5</v>
      </c>
      <c r="EP21" s="66">
        <v>6.3</v>
      </c>
      <c r="EQ21" s="68">
        <v>8</v>
      </c>
      <c r="ER21" s="68">
        <v>9.1</v>
      </c>
      <c r="ES21" s="68">
        <v>10.5</v>
      </c>
      <c r="ET21" s="68">
        <v>11.6</v>
      </c>
      <c r="EU21" s="68">
        <v>11.3</v>
      </c>
      <c r="EV21" s="68">
        <v>11.2</v>
      </c>
      <c r="EW21" s="68">
        <v>12.1</v>
      </c>
      <c r="EX21" s="68">
        <v>9.5</v>
      </c>
      <c r="EY21" s="68">
        <v>8.8000000000000007</v>
      </c>
      <c r="EZ21" s="68">
        <v>7.6</v>
      </c>
      <c r="FA21" s="68">
        <v>9.3000000000000007</v>
      </c>
      <c r="FB21" s="68">
        <v>7.3</v>
      </c>
      <c r="FC21" s="68">
        <v>6.5</v>
      </c>
      <c r="FD21" s="68">
        <v>5.4</v>
      </c>
      <c r="FE21" s="68">
        <v>4.5</v>
      </c>
      <c r="FF21" s="68">
        <v>4.0999999999999996</v>
      </c>
      <c r="FG21" s="68">
        <v>2.8</v>
      </c>
      <c r="FH21" s="68">
        <v>3.5</v>
      </c>
      <c r="FI21" s="68">
        <v>3.5</v>
      </c>
      <c r="FJ21" s="68">
        <v>2.4</v>
      </c>
      <c r="FK21" s="68">
        <v>3.8</v>
      </c>
      <c r="FL21" s="68">
        <v>2.9</v>
      </c>
      <c r="FM21" s="68">
        <v>3.7</v>
      </c>
      <c r="FN21" s="68">
        <v>4.2</v>
      </c>
      <c r="FO21" s="68">
        <v>3.2</v>
      </c>
      <c r="FP21" s="68">
        <v>3.1</v>
      </c>
      <c r="FQ21" s="68">
        <v>3.4</v>
      </c>
      <c r="FR21" s="68">
        <v>3.2</v>
      </c>
      <c r="FS21" s="68">
        <v>2.4</v>
      </c>
      <c r="FT21" s="68">
        <v>2.5</v>
      </c>
      <c r="FU21" s="68">
        <v>3</v>
      </c>
      <c r="FV21" s="68">
        <v>3.2</v>
      </c>
      <c r="FW21" s="68">
        <v>3.1</v>
      </c>
      <c r="FX21" s="68">
        <v>3.1</v>
      </c>
      <c r="FY21" s="68">
        <v>3</v>
      </c>
      <c r="FZ21" s="68">
        <v>2.9</v>
      </c>
      <c r="GA21" s="68">
        <v>3</v>
      </c>
      <c r="GB21" s="68">
        <v>3.1</v>
      </c>
      <c r="GC21" s="68">
        <v>3</v>
      </c>
      <c r="GD21" s="68">
        <v>3.1</v>
      </c>
      <c r="GE21" s="68">
        <v>2.6</v>
      </c>
      <c r="GF21" s="68">
        <v>3.3</v>
      </c>
      <c r="GG21" s="68">
        <v>3.6</v>
      </c>
      <c r="GH21" s="68">
        <v>3.7</v>
      </c>
      <c r="GI21" s="68">
        <v>3.1</v>
      </c>
      <c r="GJ21" s="68">
        <v>1.8</v>
      </c>
      <c r="GK21" s="68">
        <v>1.6</v>
      </c>
      <c r="GL21" s="68">
        <v>2.8</v>
      </c>
      <c r="GM21" s="68">
        <v>2.9</v>
      </c>
      <c r="GN21" s="68">
        <v>2.9</v>
      </c>
      <c r="GO21" s="68">
        <v>2.9</v>
      </c>
      <c r="GP21" s="68">
        <v>3.1</v>
      </c>
      <c r="GQ21" s="68">
        <v>3.4</v>
      </c>
      <c r="GR21" s="68">
        <v>4.5999999999999996</v>
      </c>
      <c r="GS21" s="68">
        <v>4.9000000000000004</v>
      </c>
    </row>
    <row r="22" spans="1:201" x14ac:dyDescent="0.25">
      <c r="A22" s="6" t="s">
        <v>48</v>
      </c>
      <c r="B22" s="59">
        <v>3</v>
      </c>
      <c r="C22" s="59">
        <v>3.4</v>
      </c>
      <c r="D22" s="59">
        <v>3.3</v>
      </c>
      <c r="E22" s="59">
        <v>3.5</v>
      </c>
      <c r="F22" s="59">
        <v>3.4</v>
      </c>
      <c r="G22" s="59">
        <v>3.1</v>
      </c>
      <c r="H22" s="59">
        <v>3</v>
      </c>
      <c r="I22" s="59">
        <v>2.7</v>
      </c>
      <c r="J22" s="59">
        <v>3</v>
      </c>
      <c r="K22" s="59">
        <v>3</v>
      </c>
      <c r="L22" s="59">
        <v>2.9</v>
      </c>
      <c r="M22" s="59">
        <v>2.4</v>
      </c>
      <c r="N22" s="59">
        <v>3.1</v>
      </c>
      <c r="O22" s="59">
        <v>2</v>
      </c>
      <c r="P22" s="59">
        <v>1.9</v>
      </c>
      <c r="Q22" s="59">
        <v>1.8</v>
      </c>
      <c r="R22" s="59">
        <v>2</v>
      </c>
      <c r="S22" s="59">
        <v>1.9</v>
      </c>
      <c r="T22" s="59">
        <v>1.8</v>
      </c>
      <c r="U22" s="59">
        <v>2.2000000000000002</v>
      </c>
      <c r="V22" s="59">
        <v>2.7</v>
      </c>
      <c r="W22" s="59">
        <v>3.4</v>
      </c>
      <c r="X22" s="59">
        <v>3.5</v>
      </c>
      <c r="Y22" s="59">
        <v>3</v>
      </c>
      <c r="Z22" s="59">
        <v>3</v>
      </c>
      <c r="AA22" s="59">
        <v>2.4</v>
      </c>
      <c r="AB22" s="59">
        <v>2.8</v>
      </c>
      <c r="AC22" s="59">
        <v>2.9</v>
      </c>
      <c r="AD22" s="59">
        <v>2.5</v>
      </c>
      <c r="AE22" s="59">
        <v>1.5</v>
      </c>
      <c r="AF22" s="59">
        <v>1.8</v>
      </c>
      <c r="AG22" s="59">
        <v>2.2000000000000002</v>
      </c>
      <c r="AH22" s="59">
        <v>1.9</v>
      </c>
      <c r="AI22" s="59">
        <v>1.6</v>
      </c>
      <c r="AJ22" s="59">
        <v>0.5</v>
      </c>
      <c r="AK22" s="59">
        <v>0.1</v>
      </c>
      <c r="AL22" s="59">
        <v>0.3</v>
      </c>
      <c r="AM22" s="59">
        <v>0.3</v>
      </c>
      <c r="AN22" s="59">
        <v>1.5</v>
      </c>
      <c r="AO22" s="59">
        <v>0.3</v>
      </c>
      <c r="AP22" s="59">
        <v>0.1</v>
      </c>
      <c r="AQ22" s="59">
        <v>-0.2</v>
      </c>
      <c r="AR22" s="59">
        <v>0.3</v>
      </c>
      <c r="AS22" s="59">
        <v>0.2</v>
      </c>
      <c r="AT22" s="59">
        <v>0</v>
      </c>
      <c r="AU22" s="59">
        <v>-0.4</v>
      </c>
      <c r="AV22" s="59">
        <v>-0.5</v>
      </c>
      <c r="AW22" s="59">
        <v>-0.3</v>
      </c>
      <c r="AX22" s="59">
        <v>-0.2</v>
      </c>
      <c r="AY22" s="59">
        <v>-0.5</v>
      </c>
      <c r="AZ22" s="59">
        <v>-1.1000000000000001</v>
      </c>
      <c r="BA22" s="59">
        <v>-0.2</v>
      </c>
      <c r="BB22" s="59">
        <v>-1.5</v>
      </c>
      <c r="BC22" s="59">
        <v>-1.2</v>
      </c>
      <c r="BD22" s="59">
        <v>-0.8</v>
      </c>
      <c r="BE22" s="59">
        <v>-0.7</v>
      </c>
      <c r="BF22" s="59">
        <v>-0.3</v>
      </c>
      <c r="BG22" s="59">
        <v>0</v>
      </c>
      <c r="BH22" s="59">
        <v>0</v>
      </c>
      <c r="BI22" s="59">
        <v>-0.5</v>
      </c>
      <c r="BJ22" s="59">
        <v>-1.1000000000000001</v>
      </c>
      <c r="BK22" s="59">
        <v>-0.9</v>
      </c>
      <c r="BL22" s="59">
        <v>-0.4</v>
      </c>
      <c r="BM22" s="59">
        <v>-0.1</v>
      </c>
      <c r="BN22" s="60">
        <v>-0.6</v>
      </c>
      <c r="BO22" s="59">
        <v>-0.4</v>
      </c>
      <c r="BP22" s="59">
        <v>-1</v>
      </c>
      <c r="BQ22" s="59">
        <v>-1</v>
      </c>
      <c r="BR22" s="61">
        <v>-1.2</v>
      </c>
      <c r="BS22" s="59">
        <v>-1.1000000000000001</v>
      </c>
      <c r="BT22" s="59">
        <v>-0.9</v>
      </c>
      <c r="BU22" s="59">
        <v>-0.6</v>
      </c>
      <c r="BV22" s="59">
        <v>-0.3</v>
      </c>
      <c r="BW22" s="59">
        <v>0</v>
      </c>
      <c r="BX22" s="59">
        <v>0.5</v>
      </c>
      <c r="BY22" s="59">
        <v>0.5</v>
      </c>
      <c r="BZ22" s="59">
        <v>1.4</v>
      </c>
      <c r="CA22" s="59">
        <v>-0.3</v>
      </c>
      <c r="CB22" s="60">
        <v>2.9</v>
      </c>
      <c r="CC22" s="60">
        <v>3</v>
      </c>
      <c r="CD22" s="60">
        <v>2.1</v>
      </c>
      <c r="CE22" s="60">
        <v>2.6</v>
      </c>
      <c r="CF22" s="60">
        <v>2</v>
      </c>
      <c r="CG22" s="62">
        <v>1.6</v>
      </c>
      <c r="CH22" s="62">
        <v>1.7</v>
      </c>
      <c r="CI22" s="62">
        <v>2</v>
      </c>
      <c r="CJ22" s="62">
        <v>1.8</v>
      </c>
      <c r="CK22" s="62">
        <v>1.7</v>
      </c>
      <c r="CL22" s="62">
        <v>1.8</v>
      </c>
      <c r="CM22" s="62">
        <v>1.2</v>
      </c>
      <c r="CN22" s="62">
        <v>2</v>
      </c>
      <c r="CO22" s="63">
        <v>0.7</v>
      </c>
      <c r="CP22" s="63">
        <v>1.2</v>
      </c>
      <c r="CQ22" s="64">
        <v>1.3</v>
      </c>
      <c r="CR22" s="60">
        <v>1.1000000000000001</v>
      </c>
      <c r="CS22" s="60">
        <v>2.1</v>
      </c>
      <c r="CT22" s="60">
        <v>2.2999999999999998</v>
      </c>
      <c r="CU22" s="65">
        <v>2.2999999999999998</v>
      </c>
      <c r="CV22" s="65">
        <v>2.2000000000000002</v>
      </c>
      <c r="CW22" s="65">
        <v>2.2999999999999998</v>
      </c>
      <c r="CX22" s="65">
        <v>2.2999999999999998</v>
      </c>
      <c r="CY22" s="65">
        <v>1.7</v>
      </c>
      <c r="CZ22" s="65">
        <v>1.2</v>
      </c>
      <c r="DA22" s="65">
        <v>1.7</v>
      </c>
      <c r="DB22" s="65">
        <v>1</v>
      </c>
      <c r="DC22" s="65">
        <v>1.1000000000000001</v>
      </c>
      <c r="DD22" s="65">
        <v>1.3</v>
      </c>
      <c r="DE22" s="65">
        <v>1.7</v>
      </c>
      <c r="DF22" s="65">
        <v>0.9</v>
      </c>
      <c r="DG22" s="65">
        <v>0.6</v>
      </c>
      <c r="DH22" s="65">
        <v>0.6</v>
      </c>
      <c r="DI22" s="65">
        <v>0.5</v>
      </c>
      <c r="DJ22" s="65">
        <v>0.2</v>
      </c>
      <c r="DK22" s="65">
        <v>0.2</v>
      </c>
      <c r="DL22" s="65">
        <v>0.5</v>
      </c>
      <c r="DM22" s="65">
        <v>0.8</v>
      </c>
      <c r="DN22" s="65">
        <v>0.8</v>
      </c>
      <c r="DO22" s="65">
        <v>1.1000000000000001</v>
      </c>
      <c r="DP22" s="65">
        <v>0.9</v>
      </c>
      <c r="DQ22" s="65">
        <v>0.1</v>
      </c>
      <c r="DR22" s="65">
        <v>-0.7</v>
      </c>
      <c r="DS22" s="65">
        <v>-0.9</v>
      </c>
      <c r="DT22" s="65">
        <v>-0.3</v>
      </c>
      <c r="DU22" s="60">
        <v>-0.7</v>
      </c>
      <c r="DV22" s="60">
        <v>-0.6</v>
      </c>
      <c r="DW22" s="60">
        <v>-0.6</v>
      </c>
      <c r="DX22" s="60">
        <v>-0.9</v>
      </c>
      <c r="DY22" s="60">
        <v>-0.8</v>
      </c>
      <c r="DZ22" s="66">
        <v>-0.6</v>
      </c>
      <c r="EA22" s="66">
        <v>-0.3</v>
      </c>
      <c r="EB22" s="66">
        <v>0.4</v>
      </c>
      <c r="EC22" s="66">
        <v>-0.1</v>
      </c>
      <c r="ED22" s="66">
        <v>1.2</v>
      </c>
      <c r="EE22" s="66">
        <v>2</v>
      </c>
      <c r="EF22" s="66">
        <v>2.4</v>
      </c>
      <c r="EG22" s="66">
        <v>2.5</v>
      </c>
      <c r="EH22" s="66">
        <v>2.9</v>
      </c>
      <c r="EI22" s="66">
        <v>3.3</v>
      </c>
      <c r="EJ22" s="66">
        <v>4</v>
      </c>
      <c r="EK22" s="66">
        <v>5.4</v>
      </c>
      <c r="EL22" s="66">
        <v>5.5</v>
      </c>
      <c r="EM22" s="66">
        <v>6.6</v>
      </c>
      <c r="EN22" s="66">
        <v>3</v>
      </c>
      <c r="EO22" s="66">
        <v>6.1</v>
      </c>
      <c r="EP22" s="66">
        <v>7.6</v>
      </c>
      <c r="EQ22" s="68">
        <v>9.8000000000000007</v>
      </c>
      <c r="ER22" s="68">
        <v>8.3000000000000007</v>
      </c>
      <c r="ES22" s="68">
        <v>8.5</v>
      </c>
      <c r="ET22" s="68">
        <v>10</v>
      </c>
      <c r="EU22" s="68">
        <v>10.7</v>
      </c>
      <c r="EV22" s="68">
        <v>10.5</v>
      </c>
      <c r="EW22" s="68">
        <v>9</v>
      </c>
      <c r="EX22" s="68">
        <v>7.3</v>
      </c>
      <c r="EY22" s="68">
        <v>6.7</v>
      </c>
      <c r="EZ22" s="68">
        <v>5.5</v>
      </c>
      <c r="FA22" s="68">
        <v>8.3000000000000007</v>
      </c>
      <c r="FB22" s="68">
        <v>5.9</v>
      </c>
      <c r="FC22" s="68">
        <v>6</v>
      </c>
      <c r="FD22" s="68">
        <v>3.1</v>
      </c>
      <c r="FE22" s="68">
        <v>3.8</v>
      </c>
      <c r="FF22" s="68">
        <v>2.9</v>
      </c>
      <c r="FG22" s="68">
        <v>1.6</v>
      </c>
      <c r="FH22" s="68">
        <v>2.1</v>
      </c>
      <c r="FI22" s="68">
        <v>2.4</v>
      </c>
      <c r="FJ22" s="68">
        <v>3.3</v>
      </c>
      <c r="FK22" s="68">
        <v>3.5</v>
      </c>
      <c r="FL22" s="68">
        <v>3.3</v>
      </c>
      <c r="FM22" s="68">
        <v>3.3</v>
      </c>
      <c r="FN22" s="68">
        <v>3.4</v>
      </c>
      <c r="FO22" s="68">
        <v>3.5</v>
      </c>
      <c r="FP22" s="68">
        <v>2.9</v>
      </c>
      <c r="FQ22" s="68">
        <v>3.2</v>
      </c>
      <c r="FR22" s="68">
        <v>3.4</v>
      </c>
      <c r="FS22" s="68">
        <v>3.8</v>
      </c>
      <c r="FT22" s="68">
        <v>3.6</v>
      </c>
      <c r="FU22" s="68">
        <v>2.9</v>
      </c>
      <c r="FV22" s="68">
        <v>2.4</v>
      </c>
      <c r="FW22" s="68">
        <v>1.7</v>
      </c>
      <c r="FX22" s="68">
        <v>1.8</v>
      </c>
      <c r="FY22" s="68">
        <v>2.4</v>
      </c>
      <c r="FZ22" s="68">
        <v>2.8</v>
      </c>
      <c r="GA22" s="68">
        <v>2.9</v>
      </c>
      <c r="GB22" s="68">
        <v>2.9</v>
      </c>
      <c r="GC22" s="68">
        <v>2.9</v>
      </c>
      <c r="GD22" s="68">
        <v>2.2000000000000002</v>
      </c>
      <c r="GE22" s="68">
        <v>2.2000000000000002</v>
      </c>
      <c r="GF22" s="68">
        <v>2</v>
      </c>
      <c r="GG22" s="68">
        <v>2.2999999999999998</v>
      </c>
      <c r="GH22" s="68">
        <v>2.7</v>
      </c>
      <c r="GI22" s="68">
        <v>2.7</v>
      </c>
      <c r="GJ22" s="68">
        <v>3</v>
      </c>
      <c r="GK22" s="68">
        <v>3.2</v>
      </c>
      <c r="GL22" s="68">
        <v>3.2</v>
      </c>
      <c r="GM22" s="68">
        <v>3</v>
      </c>
      <c r="GN22" s="68">
        <v>2.7</v>
      </c>
      <c r="GO22" s="68">
        <v>2.4</v>
      </c>
      <c r="GP22" s="68">
        <v>2.5</v>
      </c>
      <c r="GQ22" s="68">
        <v>3.4</v>
      </c>
      <c r="GR22" s="68">
        <v>3.5</v>
      </c>
      <c r="GS22" s="68">
        <v>3.6</v>
      </c>
    </row>
    <row r="23" spans="1:201" x14ac:dyDescent="0.25">
      <c r="A23" s="6" t="s">
        <v>49</v>
      </c>
      <c r="B23" s="59">
        <v>2</v>
      </c>
      <c r="C23" s="59">
        <v>1.8</v>
      </c>
      <c r="D23" s="59">
        <v>2.2000000000000002</v>
      </c>
      <c r="E23" s="59">
        <v>2.2000000000000002</v>
      </c>
      <c r="F23" s="59">
        <v>2.2000000000000002</v>
      </c>
      <c r="G23" s="59">
        <v>2.2999999999999998</v>
      </c>
      <c r="H23" s="59">
        <v>2.1</v>
      </c>
      <c r="I23" s="59">
        <v>2.4</v>
      </c>
      <c r="J23" s="59">
        <v>2.4</v>
      </c>
      <c r="K23" s="59">
        <v>2.5</v>
      </c>
      <c r="L23" s="59">
        <v>2.7</v>
      </c>
      <c r="M23" s="59">
        <v>2.7</v>
      </c>
      <c r="N23" s="59">
        <v>2.2999999999999998</v>
      </c>
      <c r="O23" s="59">
        <v>2.6</v>
      </c>
      <c r="P23" s="59">
        <v>2.6</v>
      </c>
      <c r="Q23" s="59">
        <v>2.6</v>
      </c>
      <c r="R23" s="59">
        <v>2.4</v>
      </c>
      <c r="S23" s="59">
        <v>2.2999999999999998</v>
      </c>
      <c r="T23" s="59">
        <v>2.2000000000000002</v>
      </c>
      <c r="U23" s="59">
        <v>2.2000000000000002</v>
      </c>
      <c r="V23" s="59">
        <v>2.4</v>
      </c>
      <c r="W23" s="59">
        <v>2.2000000000000002</v>
      </c>
      <c r="X23" s="59">
        <v>2.1</v>
      </c>
      <c r="Y23" s="59">
        <v>1.6</v>
      </c>
      <c r="Z23" s="59">
        <v>1.5</v>
      </c>
      <c r="AA23" s="59">
        <v>2.2000000000000002</v>
      </c>
      <c r="AB23" s="59">
        <v>1.3</v>
      </c>
      <c r="AC23" s="59">
        <v>1.2</v>
      </c>
      <c r="AD23" s="59">
        <v>1.1000000000000001</v>
      </c>
      <c r="AE23" s="59">
        <v>0.8</v>
      </c>
      <c r="AF23" s="59">
        <v>0.9</v>
      </c>
      <c r="AG23" s="59">
        <v>1</v>
      </c>
      <c r="AH23" s="59">
        <v>1.2</v>
      </c>
      <c r="AI23" s="59">
        <v>1</v>
      </c>
      <c r="AJ23" s="59">
        <v>1</v>
      </c>
      <c r="AK23" s="59">
        <v>0.7</v>
      </c>
      <c r="AL23" s="59">
        <v>0.8</v>
      </c>
      <c r="AM23" s="59">
        <v>0.8</v>
      </c>
      <c r="AN23" s="59">
        <v>1</v>
      </c>
      <c r="AO23" s="59">
        <v>0.8</v>
      </c>
      <c r="AP23" s="59">
        <v>1.1000000000000001</v>
      </c>
      <c r="AQ23" s="59">
        <v>0.8</v>
      </c>
      <c r="AR23" s="59">
        <v>0.8</v>
      </c>
      <c r="AS23" s="59">
        <v>0.8</v>
      </c>
      <c r="AT23" s="59">
        <v>0.6</v>
      </c>
      <c r="AU23" s="59">
        <v>0.6</v>
      </c>
      <c r="AV23" s="59">
        <v>0.5</v>
      </c>
      <c r="AW23" s="59">
        <v>0.4</v>
      </c>
      <c r="AX23" s="59">
        <v>0.5</v>
      </c>
      <c r="AY23" s="59">
        <v>0.4</v>
      </c>
      <c r="AZ23" s="59">
        <v>0.1</v>
      </c>
      <c r="BA23" s="59">
        <v>0.6</v>
      </c>
      <c r="BB23" s="59">
        <v>-0.4</v>
      </c>
      <c r="BC23" s="59">
        <v>-0.3</v>
      </c>
      <c r="BD23" s="59">
        <v>0</v>
      </c>
      <c r="BE23" s="59">
        <v>0.1</v>
      </c>
      <c r="BF23" s="59">
        <v>0.3</v>
      </c>
      <c r="BG23" s="59">
        <v>0.3</v>
      </c>
      <c r="BH23" s="59">
        <v>0.2</v>
      </c>
      <c r="BI23" s="59">
        <v>0.1</v>
      </c>
      <c r="BJ23" s="59">
        <v>0.1</v>
      </c>
      <c r="BK23" s="59">
        <v>0.1</v>
      </c>
      <c r="BL23" s="59">
        <v>0.1</v>
      </c>
      <c r="BM23" s="59">
        <v>0.3</v>
      </c>
      <c r="BN23" s="60">
        <v>0.1</v>
      </c>
      <c r="BO23" s="59">
        <v>0.3</v>
      </c>
      <c r="BP23" s="59">
        <v>-0.1</v>
      </c>
      <c r="BQ23" s="59">
        <v>-0.1</v>
      </c>
      <c r="BR23" s="61">
        <v>-0.1</v>
      </c>
      <c r="BS23" s="59">
        <v>0.1</v>
      </c>
      <c r="BT23" s="59">
        <v>0.3</v>
      </c>
      <c r="BU23" s="59">
        <v>0.4</v>
      </c>
      <c r="BV23" s="59">
        <v>0.4</v>
      </c>
      <c r="BW23" s="59">
        <v>0.5</v>
      </c>
      <c r="BX23" s="59">
        <v>0.5</v>
      </c>
      <c r="BY23" s="59">
        <v>0.7</v>
      </c>
      <c r="BZ23" s="59">
        <v>0.8</v>
      </c>
      <c r="CA23" s="59">
        <v>0.3</v>
      </c>
      <c r="CB23" s="60">
        <v>1.6</v>
      </c>
      <c r="CC23" s="60">
        <v>1.4</v>
      </c>
      <c r="CD23" s="60">
        <v>1.4</v>
      </c>
      <c r="CE23" s="60">
        <v>1.4</v>
      </c>
      <c r="CF23" s="60">
        <v>0.9</v>
      </c>
      <c r="CG23" s="62">
        <v>0.8</v>
      </c>
      <c r="CH23" s="62">
        <v>0.8</v>
      </c>
      <c r="CI23" s="62">
        <v>1</v>
      </c>
      <c r="CJ23" s="62">
        <v>1.1000000000000001</v>
      </c>
      <c r="CK23" s="62">
        <v>1.2</v>
      </c>
      <c r="CL23" s="62">
        <v>1.2</v>
      </c>
      <c r="CM23" s="62">
        <v>1.2</v>
      </c>
      <c r="CN23" s="62">
        <v>1.2</v>
      </c>
      <c r="CO23" s="63">
        <v>1.5</v>
      </c>
      <c r="CP23" s="63">
        <v>1.3</v>
      </c>
      <c r="CQ23" s="64">
        <v>1.7</v>
      </c>
      <c r="CR23" s="60">
        <v>1.8</v>
      </c>
      <c r="CS23" s="60">
        <v>2.2999999999999998</v>
      </c>
      <c r="CT23" s="60">
        <v>2.2999999999999998</v>
      </c>
      <c r="CU23" s="65">
        <v>2.6</v>
      </c>
      <c r="CV23" s="65">
        <v>2.6</v>
      </c>
      <c r="CW23" s="65">
        <v>2.5</v>
      </c>
      <c r="CX23" s="65">
        <v>2.5</v>
      </c>
      <c r="CY23" s="65">
        <v>2.2000000000000002</v>
      </c>
      <c r="CZ23" s="65">
        <v>1.9</v>
      </c>
      <c r="DA23" s="65">
        <v>2.1</v>
      </c>
      <c r="DB23" s="65">
        <v>1.4</v>
      </c>
      <c r="DC23" s="65">
        <v>1.5</v>
      </c>
      <c r="DD23" s="65">
        <v>1.3</v>
      </c>
      <c r="DE23" s="65">
        <v>1.4</v>
      </c>
      <c r="DF23" s="65">
        <v>1.1000000000000001</v>
      </c>
      <c r="DG23" s="65">
        <v>1.4</v>
      </c>
      <c r="DH23" s="65">
        <v>1.3</v>
      </c>
      <c r="DI23" s="65">
        <v>1.3</v>
      </c>
      <c r="DJ23" s="65">
        <v>1.1000000000000001</v>
      </c>
      <c r="DK23" s="65">
        <v>0.9</v>
      </c>
      <c r="DL23" s="65">
        <v>1.2</v>
      </c>
      <c r="DM23" s="65">
        <v>1.6</v>
      </c>
      <c r="DN23" s="65">
        <v>1.3</v>
      </c>
      <c r="DO23" s="65">
        <v>1.7</v>
      </c>
      <c r="DP23" s="65">
        <v>1.6</v>
      </c>
      <c r="DQ23" s="65">
        <v>0.8</v>
      </c>
      <c r="DR23" s="65">
        <v>0.4</v>
      </c>
      <c r="DS23" s="65">
        <v>0.4</v>
      </c>
      <c r="DT23" s="65">
        <v>0.2</v>
      </c>
      <c r="DU23" s="60">
        <v>0.8</v>
      </c>
      <c r="DV23" s="60">
        <v>0.2</v>
      </c>
      <c r="DW23" s="60">
        <v>0</v>
      </c>
      <c r="DX23" s="60">
        <v>0.1</v>
      </c>
      <c r="DY23" s="60">
        <v>0.2</v>
      </c>
      <c r="DZ23" s="66">
        <v>0</v>
      </c>
      <c r="EA23" s="66">
        <v>0.5</v>
      </c>
      <c r="EB23" s="66">
        <v>0.8</v>
      </c>
      <c r="EC23" s="66">
        <v>0.8</v>
      </c>
      <c r="ED23" s="66">
        <v>1.4</v>
      </c>
      <c r="EE23" s="66">
        <v>1.6</v>
      </c>
      <c r="EF23" s="66">
        <v>1.8</v>
      </c>
      <c r="EG23" s="66">
        <v>1.9</v>
      </c>
      <c r="EH23" s="66">
        <v>1.5</v>
      </c>
      <c r="EI23" s="66">
        <v>2.4</v>
      </c>
      <c r="EJ23" s="66">
        <v>2.7</v>
      </c>
      <c r="EK23" s="66">
        <v>3.2</v>
      </c>
      <c r="EL23" s="66">
        <v>3.4</v>
      </c>
      <c r="EM23" s="66">
        <v>3.4</v>
      </c>
      <c r="EN23" s="66">
        <v>2.1</v>
      </c>
      <c r="EO23" s="66">
        <v>3.3</v>
      </c>
      <c r="EP23" s="66">
        <v>4.2</v>
      </c>
      <c r="EQ23" s="68">
        <v>5.0999999999999996</v>
      </c>
      <c r="ER23" s="68">
        <v>5.4</v>
      </c>
      <c r="ES23" s="68">
        <v>5.8</v>
      </c>
      <c r="ET23" s="68">
        <v>6.5</v>
      </c>
      <c r="EU23" s="68">
        <v>6.8</v>
      </c>
      <c r="EV23" s="68">
        <v>6.6</v>
      </c>
      <c r="EW23" s="68">
        <v>6.2</v>
      </c>
      <c r="EX23" s="68">
        <v>7.1</v>
      </c>
      <c r="EY23" s="68">
        <v>7.1</v>
      </c>
      <c r="EZ23" s="68">
        <v>6.7</v>
      </c>
      <c r="FA23" s="68">
        <v>5.9</v>
      </c>
      <c r="FB23" s="68">
        <v>7</v>
      </c>
      <c r="FC23" s="68">
        <v>7.3</v>
      </c>
      <c r="FD23" s="68">
        <v>6.7</v>
      </c>
      <c r="FE23" s="68">
        <v>6.9</v>
      </c>
      <c r="FF23" s="68">
        <v>6</v>
      </c>
      <c r="FG23" s="68">
        <v>5.3</v>
      </c>
      <c r="FH23" s="68">
        <v>5.0999999999999996</v>
      </c>
      <c r="FI23" s="68">
        <v>5.7</v>
      </c>
      <c r="FJ23" s="68">
        <v>5.7</v>
      </c>
      <c r="FK23" s="68">
        <v>4.5</v>
      </c>
      <c r="FL23" s="68">
        <v>3.9</v>
      </c>
      <c r="FM23" s="68">
        <v>4.0999999999999996</v>
      </c>
      <c r="FN23" s="68">
        <v>5.7</v>
      </c>
      <c r="FO23" s="68">
        <v>3.4</v>
      </c>
      <c r="FP23" s="68">
        <v>3.2</v>
      </c>
      <c r="FQ23" s="68">
        <v>2.4</v>
      </c>
      <c r="FR23" s="68">
        <v>2.4</v>
      </c>
      <c r="FS23" s="68">
        <v>2.6</v>
      </c>
      <c r="FT23" s="68">
        <v>2.5</v>
      </c>
      <c r="FU23" s="68">
        <v>2.7</v>
      </c>
      <c r="FV23" s="68">
        <v>2.2000000000000002</v>
      </c>
      <c r="FW23" s="68">
        <v>1.4</v>
      </c>
      <c r="FX23" s="68">
        <v>1.6</v>
      </c>
      <c r="FY23" s="68">
        <v>1.7</v>
      </c>
      <c r="FZ23" s="68">
        <v>1.8</v>
      </c>
      <c r="GA23" s="68">
        <v>2.2999999999999998</v>
      </c>
      <c r="GB23" s="68">
        <v>1.8</v>
      </c>
      <c r="GC23" s="68">
        <v>0.9</v>
      </c>
      <c r="GD23" s="68">
        <v>0.9</v>
      </c>
      <c r="GE23" s="68">
        <v>0.9</v>
      </c>
      <c r="GF23" s="68">
        <v>0.6</v>
      </c>
      <c r="GG23" s="68">
        <v>0.9</v>
      </c>
      <c r="GH23" s="68">
        <v>0.9</v>
      </c>
      <c r="GI23" s="68">
        <v>0.8</v>
      </c>
      <c r="GJ23" s="68">
        <v>1.1000000000000001</v>
      </c>
      <c r="GK23" s="68">
        <v>0.8</v>
      </c>
      <c r="GL23" s="68">
        <v>0.8</v>
      </c>
      <c r="GM23" s="68">
        <v>0.7</v>
      </c>
      <c r="GN23" s="68">
        <v>0.9</v>
      </c>
      <c r="GO23" s="68">
        <v>0.4</v>
      </c>
      <c r="GP23" s="68">
        <v>1.1000000000000001</v>
      </c>
      <c r="GQ23" s="68">
        <v>2</v>
      </c>
      <c r="GR23" s="68">
        <v>2.5</v>
      </c>
      <c r="GS23" s="68">
        <v>2.8</v>
      </c>
    </row>
    <row r="24" spans="1:201" x14ac:dyDescent="0.25">
      <c r="A24" s="6" t="s">
        <v>50</v>
      </c>
      <c r="B24" s="59">
        <v>1.8</v>
      </c>
      <c r="C24" s="59">
        <v>2.1</v>
      </c>
      <c r="D24" s="59">
        <v>2.5</v>
      </c>
      <c r="E24" s="59">
        <v>2.2999999999999998</v>
      </c>
      <c r="F24" s="59">
        <v>2.5</v>
      </c>
      <c r="G24" s="59">
        <v>2</v>
      </c>
      <c r="H24" s="59">
        <v>1.9</v>
      </c>
      <c r="I24" s="59">
        <v>2.1</v>
      </c>
      <c r="J24" s="59">
        <v>2.1</v>
      </c>
      <c r="K24" s="59">
        <v>2.5</v>
      </c>
      <c r="L24" s="59">
        <v>2.5</v>
      </c>
      <c r="M24" s="59">
        <v>2.1</v>
      </c>
      <c r="N24" s="59">
        <v>2.2000000000000002</v>
      </c>
      <c r="O24" s="59">
        <v>1.4</v>
      </c>
      <c r="P24" s="59">
        <v>1.6</v>
      </c>
      <c r="Q24" s="59">
        <v>2</v>
      </c>
      <c r="R24" s="59">
        <v>2.6</v>
      </c>
      <c r="S24" s="59">
        <v>3.5</v>
      </c>
      <c r="T24" s="59">
        <v>3.6</v>
      </c>
      <c r="U24" s="59">
        <v>3.4</v>
      </c>
      <c r="V24" s="59">
        <v>4.0999999999999996</v>
      </c>
      <c r="W24" s="59">
        <v>4.8</v>
      </c>
      <c r="X24" s="59">
        <v>4.5999999999999996</v>
      </c>
      <c r="Y24" s="59">
        <v>4.0999999999999996</v>
      </c>
      <c r="Z24" s="59">
        <v>4.4000000000000004</v>
      </c>
      <c r="AA24" s="59">
        <v>3.4</v>
      </c>
      <c r="AB24" s="59">
        <v>4.5999999999999996</v>
      </c>
      <c r="AC24" s="59">
        <v>4.4000000000000004</v>
      </c>
      <c r="AD24" s="59">
        <v>3.4</v>
      </c>
      <c r="AE24" s="59">
        <v>3.1</v>
      </c>
      <c r="AF24" s="59">
        <v>1.8</v>
      </c>
      <c r="AG24" s="59">
        <v>2.2000000000000002</v>
      </c>
      <c r="AH24" s="59">
        <v>2.7</v>
      </c>
      <c r="AI24" s="59">
        <v>2.4</v>
      </c>
      <c r="AJ24" s="59">
        <v>1.7</v>
      </c>
      <c r="AK24" s="59">
        <v>0.8</v>
      </c>
      <c r="AL24" s="59">
        <v>0.7</v>
      </c>
      <c r="AM24" s="59">
        <v>0.5</v>
      </c>
      <c r="AN24" s="59">
        <v>2.2999999999999998</v>
      </c>
      <c r="AO24" s="59">
        <v>0.4</v>
      </c>
      <c r="AP24" s="59">
        <v>-0.2</v>
      </c>
      <c r="AQ24" s="59">
        <v>-0.1</v>
      </c>
      <c r="AR24" s="59">
        <v>-0.1</v>
      </c>
      <c r="AS24" s="59">
        <v>0.4</v>
      </c>
      <c r="AT24" s="59">
        <v>0.5</v>
      </c>
      <c r="AU24" s="59">
        <v>0.6</v>
      </c>
      <c r="AV24" s="59">
        <v>0.3</v>
      </c>
      <c r="AW24" s="59">
        <v>0.2</v>
      </c>
      <c r="AX24" s="59">
        <v>0.5</v>
      </c>
      <c r="AY24" s="59">
        <v>0.3</v>
      </c>
      <c r="AZ24" s="59">
        <v>-0.1</v>
      </c>
      <c r="BA24" s="59">
        <v>0.2</v>
      </c>
      <c r="BB24" s="59">
        <v>-0.6</v>
      </c>
      <c r="BC24" s="59">
        <v>-0.4</v>
      </c>
      <c r="BD24" s="59">
        <v>0</v>
      </c>
      <c r="BE24" s="59">
        <v>-0.1</v>
      </c>
      <c r="BF24" s="59">
        <v>0</v>
      </c>
      <c r="BG24" s="59">
        <v>0.1</v>
      </c>
      <c r="BH24" s="59">
        <v>-0.2</v>
      </c>
      <c r="BI24" s="59">
        <v>-0.1</v>
      </c>
      <c r="BJ24" s="59">
        <v>-0.5</v>
      </c>
      <c r="BK24" s="59">
        <v>-0.5</v>
      </c>
      <c r="BL24" s="59">
        <v>-0.4</v>
      </c>
      <c r="BM24" s="59">
        <v>-0.3</v>
      </c>
      <c r="BN24" s="60">
        <v>-0.3</v>
      </c>
      <c r="BO24" s="59">
        <v>-0.2</v>
      </c>
      <c r="BP24" s="59">
        <v>-0.6</v>
      </c>
      <c r="BQ24" s="59">
        <v>-0.9</v>
      </c>
      <c r="BR24" s="61">
        <v>-0.9</v>
      </c>
      <c r="BS24" s="59">
        <v>-1.2</v>
      </c>
      <c r="BT24" s="59">
        <v>-1.2</v>
      </c>
      <c r="BU24" s="59">
        <v>-1.1000000000000001</v>
      </c>
      <c r="BV24" s="59">
        <v>-1.5</v>
      </c>
      <c r="BW24" s="59">
        <v>-0.7</v>
      </c>
      <c r="BX24" s="59">
        <v>-0.3</v>
      </c>
      <c r="BY24" s="59">
        <v>0.2</v>
      </c>
      <c r="BZ24" s="59">
        <v>0.7</v>
      </c>
      <c r="CA24" s="59">
        <v>-0.6</v>
      </c>
      <c r="CB24" s="60">
        <v>0.9</v>
      </c>
      <c r="CC24" s="60">
        <v>1.4</v>
      </c>
      <c r="CD24" s="60">
        <v>1.1000000000000001</v>
      </c>
      <c r="CE24" s="60">
        <v>1.4</v>
      </c>
      <c r="CF24" s="60">
        <v>1</v>
      </c>
      <c r="CG24" s="62">
        <v>1.1000000000000001</v>
      </c>
      <c r="CH24" s="62">
        <v>1.2</v>
      </c>
      <c r="CI24" s="62">
        <v>1.5</v>
      </c>
      <c r="CJ24" s="62">
        <v>1.6</v>
      </c>
      <c r="CK24" s="62">
        <v>1.6</v>
      </c>
      <c r="CL24" s="62">
        <v>1.6</v>
      </c>
      <c r="CM24" s="62">
        <v>1.3</v>
      </c>
      <c r="CN24" s="62">
        <v>1.3</v>
      </c>
      <c r="CO24" s="63">
        <v>1.2</v>
      </c>
      <c r="CP24" s="63">
        <v>0.9</v>
      </c>
      <c r="CQ24" s="64">
        <v>1.2</v>
      </c>
      <c r="CR24" s="60">
        <v>1.4</v>
      </c>
      <c r="CS24" s="60">
        <v>1.8</v>
      </c>
      <c r="CT24" s="60">
        <v>2.2000000000000002</v>
      </c>
      <c r="CU24" s="65">
        <v>2.2000000000000002</v>
      </c>
      <c r="CV24" s="65">
        <v>2.1</v>
      </c>
      <c r="CW24" s="65">
        <v>1.6</v>
      </c>
      <c r="CX24" s="65">
        <v>1.7</v>
      </c>
      <c r="CY24" s="65">
        <v>1.3</v>
      </c>
      <c r="CZ24" s="65">
        <v>1</v>
      </c>
      <c r="DA24" s="65">
        <v>1.6</v>
      </c>
      <c r="DB24" s="65">
        <v>0.6</v>
      </c>
      <c r="DC24" s="65">
        <v>0.8</v>
      </c>
      <c r="DD24" s="65">
        <v>1.1000000000000001</v>
      </c>
      <c r="DE24" s="65">
        <v>0.8</v>
      </c>
      <c r="DF24" s="65">
        <v>1</v>
      </c>
      <c r="DG24" s="65">
        <v>0.5</v>
      </c>
      <c r="DH24" s="65">
        <v>0.9</v>
      </c>
      <c r="DI24" s="65">
        <v>0.5</v>
      </c>
      <c r="DJ24" s="65">
        <v>0.6</v>
      </c>
      <c r="DK24" s="65">
        <v>0.7</v>
      </c>
      <c r="DL24" s="65">
        <v>0.8</v>
      </c>
      <c r="DM24" s="65">
        <v>1.3</v>
      </c>
      <c r="DN24" s="65">
        <v>0.8</v>
      </c>
      <c r="DO24" s="65">
        <v>1.8</v>
      </c>
      <c r="DP24" s="65">
        <v>1.2</v>
      </c>
      <c r="DQ24" s="65">
        <v>0.5</v>
      </c>
      <c r="DR24" s="65">
        <v>-0.1</v>
      </c>
      <c r="DS24" s="65">
        <v>-0.7</v>
      </c>
      <c r="DT24" s="65">
        <v>-0.4</v>
      </c>
      <c r="DU24" s="60">
        <v>-0.6</v>
      </c>
      <c r="DV24" s="60">
        <v>-0.4</v>
      </c>
      <c r="DW24" s="60">
        <v>-0.3</v>
      </c>
      <c r="DX24" s="60">
        <v>-0.2</v>
      </c>
      <c r="DY24" s="60">
        <v>0</v>
      </c>
      <c r="DZ24" s="66">
        <v>-0.3</v>
      </c>
      <c r="EA24" s="66">
        <v>0</v>
      </c>
      <c r="EB24" s="66">
        <v>0</v>
      </c>
      <c r="EC24" s="66">
        <v>0.7</v>
      </c>
      <c r="ED24" s="66">
        <v>1.6</v>
      </c>
      <c r="EE24" s="66">
        <v>2.1</v>
      </c>
      <c r="EF24" s="66">
        <v>2.4</v>
      </c>
      <c r="EG24" s="66">
        <v>2.2000000000000002</v>
      </c>
      <c r="EH24" s="66">
        <v>2.7</v>
      </c>
      <c r="EI24" s="66">
        <v>3.1</v>
      </c>
      <c r="EJ24" s="66">
        <v>3.5</v>
      </c>
      <c r="EK24" s="66">
        <v>3.9</v>
      </c>
      <c r="EL24" s="66">
        <v>4.7</v>
      </c>
      <c r="EM24" s="66">
        <v>5.2</v>
      </c>
      <c r="EN24" s="66">
        <v>2.7</v>
      </c>
      <c r="EO24" s="66">
        <v>5.5</v>
      </c>
      <c r="EP24" s="66">
        <v>6.3</v>
      </c>
      <c r="EQ24" s="68">
        <v>7.3</v>
      </c>
      <c r="ER24" s="68">
        <v>9.6</v>
      </c>
      <c r="ES24" s="68">
        <v>10.7</v>
      </c>
      <c r="ET24" s="68">
        <v>12.1</v>
      </c>
      <c r="EU24" s="68">
        <v>12.7</v>
      </c>
      <c r="EV24" s="68">
        <v>12.6</v>
      </c>
      <c r="EW24" s="68">
        <v>12.5</v>
      </c>
      <c r="EX24" s="68">
        <v>12.7</v>
      </c>
      <c r="EY24" s="68">
        <v>12.9</v>
      </c>
      <c r="EZ24" s="68">
        <v>12.7</v>
      </c>
      <c r="FA24" s="68">
        <v>10.7</v>
      </c>
      <c r="FB24" s="68">
        <v>12.5</v>
      </c>
      <c r="FC24" s="68">
        <v>11.7</v>
      </c>
      <c r="FD24" s="68">
        <v>10.6</v>
      </c>
      <c r="FE24" s="68">
        <v>8.9</v>
      </c>
      <c r="FF24" s="68">
        <v>8.1999999999999993</v>
      </c>
      <c r="FG24" s="68">
        <v>8.3000000000000007</v>
      </c>
      <c r="FH24" s="68">
        <v>8</v>
      </c>
      <c r="FI24" s="68">
        <v>8.4</v>
      </c>
      <c r="FJ24" s="68">
        <v>7.4</v>
      </c>
      <c r="FK24" s="68">
        <v>6.7</v>
      </c>
      <c r="FL24" s="68">
        <v>5.5</v>
      </c>
      <c r="FM24" s="68">
        <v>5.4</v>
      </c>
      <c r="FN24" s="68">
        <v>8.4</v>
      </c>
      <c r="FO24" s="68">
        <v>4.8</v>
      </c>
      <c r="FP24" s="68">
        <v>4.8</v>
      </c>
      <c r="FQ24" s="68">
        <v>4.9000000000000004</v>
      </c>
      <c r="FR24" s="68">
        <v>4.7</v>
      </c>
      <c r="FS24" s="68">
        <v>4.3</v>
      </c>
      <c r="FT24" s="68">
        <v>3.5</v>
      </c>
      <c r="FU24" s="68">
        <v>3.3</v>
      </c>
      <c r="FV24" s="68">
        <v>3</v>
      </c>
      <c r="FW24" s="68">
        <v>3.1</v>
      </c>
      <c r="FX24" s="68">
        <v>3.6</v>
      </c>
      <c r="FY24" s="68">
        <v>4</v>
      </c>
      <c r="FZ24" s="68">
        <v>4.5</v>
      </c>
      <c r="GA24" s="68">
        <v>4</v>
      </c>
      <c r="GB24" s="68">
        <v>5.0999999999999996</v>
      </c>
      <c r="GC24" s="68">
        <v>4.7</v>
      </c>
      <c r="GD24" s="68">
        <v>4.3</v>
      </c>
      <c r="GE24" s="68">
        <v>4</v>
      </c>
      <c r="GF24" s="68">
        <v>4.3</v>
      </c>
      <c r="GG24" s="68">
        <v>4.3</v>
      </c>
      <c r="GH24" s="68">
        <v>4.5</v>
      </c>
      <c r="GI24" s="68">
        <v>4.5999999999999996</v>
      </c>
      <c r="GJ24" s="68">
        <v>4.5999999999999996</v>
      </c>
      <c r="GK24" s="68">
        <v>4</v>
      </c>
      <c r="GL24" s="68">
        <v>4.3</v>
      </c>
      <c r="GM24" s="68">
        <v>3.8</v>
      </c>
      <c r="GN24" s="68">
        <v>4.4000000000000004</v>
      </c>
      <c r="GO24" s="68">
        <v>3.6</v>
      </c>
      <c r="GP24" s="68">
        <v>3.9</v>
      </c>
      <c r="GQ24" s="68">
        <v>4.5999999999999996</v>
      </c>
      <c r="GR24" s="68">
        <v>5.4</v>
      </c>
      <c r="GS24" s="68">
        <v>4.9000000000000004</v>
      </c>
    </row>
    <row r="25" spans="1:201" x14ac:dyDescent="0.25">
      <c r="A25" s="6" t="s">
        <v>51</v>
      </c>
      <c r="B25" s="59">
        <v>1.9</v>
      </c>
      <c r="C25" s="59">
        <v>2.2000000000000002</v>
      </c>
      <c r="D25" s="59">
        <v>2.8</v>
      </c>
      <c r="E25" s="59">
        <v>2.9</v>
      </c>
      <c r="F25" s="59">
        <v>2.9</v>
      </c>
      <c r="G25" s="59">
        <v>3.1</v>
      </c>
      <c r="H25" s="59">
        <v>2</v>
      </c>
      <c r="I25" s="59">
        <v>2.2999999999999998</v>
      </c>
      <c r="J25" s="59">
        <v>3.6</v>
      </c>
      <c r="K25" s="59">
        <v>3.7</v>
      </c>
      <c r="L25" s="59">
        <v>3.7</v>
      </c>
      <c r="M25" s="59">
        <v>3.7</v>
      </c>
      <c r="N25" s="59">
        <v>2.9</v>
      </c>
      <c r="O25" s="59">
        <v>3.5</v>
      </c>
      <c r="P25" s="59">
        <v>3.5</v>
      </c>
      <c r="Q25" s="59">
        <v>3.8</v>
      </c>
      <c r="R25" s="59">
        <v>3.6</v>
      </c>
      <c r="S25" s="59">
        <v>3.5</v>
      </c>
      <c r="T25" s="59">
        <v>3.6</v>
      </c>
      <c r="U25" s="59">
        <v>3.7</v>
      </c>
      <c r="V25" s="59">
        <v>3.3</v>
      </c>
      <c r="W25" s="59">
        <v>3.4</v>
      </c>
      <c r="X25" s="59">
        <v>2.8</v>
      </c>
      <c r="Y25" s="59">
        <v>2.6</v>
      </c>
      <c r="Z25" s="59">
        <v>2.6</v>
      </c>
      <c r="AA25" s="59">
        <v>3.3</v>
      </c>
      <c r="AB25" s="59">
        <v>2.2999999999999998</v>
      </c>
      <c r="AC25" s="59">
        <v>1.9</v>
      </c>
      <c r="AD25" s="59">
        <v>1.8</v>
      </c>
      <c r="AE25" s="59">
        <v>1.3</v>
      </c>
      <c r="AF25" s="59">
        <v>1.3</v>
      </c>
      <c r="AG25" s="59">
        <v>1.3</v>
      </c>
      <c r="AH25" s="59">
        <v>1.1000000000000001</v>
      </c>
      <c r="AI25" s="59">
        <v>1.1000000000000001</v>
      </c>
      <c r="AJ25" s="59">
        <v>1</v>
      </c>
      <c r="AK25" s="59">
        <v>0.7</v>
      </c>
      <c r="AL25" s="59">
        <v>0.6</v>
      </c>
      <c r="AM25" s="59">
        <v>0.6</v>
      </c>
      <c r="AN25" s="59">
        <v>1.3</v>
      </c>
      <c r="AO25" s="59">
        <v>0.5</v>
      </c>
      <c r="AP25" s="59">
        <v>0.4</v>
      </c>
      <c r="AQ25" s="59">
        <v>0.4</v>
      </c>
      <c r="AR25" s="59">
        <v>0.5</v>
      </c>
      <c r="AS25" s="59">
        <v>0.4</v>
      </c>
      <c r="AT25" s="59">
        <v>0.2</v>
      </c>
      <c r="AU25" s="59">
        <v>0</v>
      </c>
      <c r="AV25" s="59">
        <v>-0.1</v>
      </c>
      <c r="AW25" s="59">
        <v>-0.1</v>
      </c>
      <c r="AX25" s="59">
        <v>0.1</v>
      </c>
      <c r="AY25" s="59">
        <v>0.2</v>
      </c>
      <c r="AZ25" s="59">
        <v>-0.1</v>
      </c>
      <c r="BA25" s="59">
        <v>0.2</v>
      </c>
      <c r="BB25" s="59">
        <v>-0.4</v>
      </c>
      <c r="BC25" s="59">
        <v>0.1</v>
      </c>
      <c r="BD25" s="59">
        <v>0</v>
      </c>
      <c r="BE25" s="59">
        <v>0</v>
      </c>
      <c r="BF25" s="59">
        <v>0.2</v>
      </c>
      <c r="BG25" s="59">
        <v>0.2</v>
      </c>
      <c r="BH25" s="59">
        <v>0.4</v>
      </c>
      <c r="BI25" s="59">
        <v>0.4</v>
      </c>
      <c r="BJ25" s="59">
        <v>0.1</v>
      </c>
      <c r="BK25" s="59">
        <v>0.4</v>
      </c>
      <c r="BL25" s="59">
        <v>0.2</v>
      </c>
      <c r="BM25" s="59">
        <v>0.1</v>
      </c>
      <c r="BN25" s="60">
        <v>0.2</v>
      </c>
      <c r="BO25" s="59">
        <v>0.4</v>
      </c>
      <c r="BP25" s="59">
        <v>-0.3</v>
      </c>
      <c r="BQ25" s="59">
        <v>-0.2</v>
      </c>
      <c r="BR25" s="61">
        <v>-0.5</v>
      </c>
      <c r="BS25" s="59">
        <v>-0.4</v>
      </c>
      <c r="BT25" s="59">
        <v>-0.2</v>
      </c>
      <c r="BU25" s="59">
        <v>-0.1</v>
      </c>
      <c r="BV25" s="59">
        <v>-0.1</v>
      </c>
      <c r="BW25" s="59">
        <v>0.1</v>
      </c>
      <c r="BX25" s="59">
        <v>-0.1</v>
      </c>
      <c r="BY25" s="59">
        <v>0.1</v>
      </c>
      <c r="BZ25" s="59">
        <v>0.6</v>
      </c>
      <c r="CA25" s="59">
        <v>-0.1</v>
      </c>
      <c r="CB25" s="60">
        <v>1</v>
      </c>
      <c r="CC25" s="60">
        <v>1.6</v>
      </c>
      <c r="CD25" s="60">
        <v>1.5</v>
      </c>
      <c r="CE25" s="60">
        <v>2</v>
      </c>
      <c r="CF25" s="60">
        <v>1.6</v>
      </c>
      <c r="CG25" s="62">
        <v>1.2</v>
      </c>
      <c r="CH25" s="62">
        <v>1.1000000000000001</v>
      </c>
      <c r="CI25" s="62">
        <v>1.4</v>
      </c>
      <c r="CJ25" s="62">
        <v>1.4</v>
      </c>
      <c r="CK25" s="62">
        <v>1.1000000000000001</v>
      </c>
      <c r="CL25" s="62">
        <v>1</v>
      </c>
      <c r="CM25" s="62">
        <v>1</v>
      </c>
      <c r="CN25" s="62">
        <v>1.3</v>
      </c>
      <c r="CO25" s="63">
        <v>1.1000000000000001</v>
      </c>
      <c r="CP25" s="63">
        <v>0.6</v>
      </c>
      <c r="CQ25" s="64">
        <v>0.9</v>
      </c>
      <c r="CR25" s="60">
        <v>0.6</v>
      </c>
      <c r="CS25" s="60">
        <v>1</v>
      </c>
      <c r="CT25" s="60">
        <v>1.3</v>
      </c>
      <c r="CU25" s="65">
        <v>2</v>
      </c>
      <c r="CV25" s="65">
        <v>1.6</v>
      </c>
      <c r="CW25" s="65">
        <v>1.5</v>
      </c>
      <c r="CX25" s="65">
        <v>1.6</v>
      </c>
      <c r="CY25" s="65">
        <v>1.6</v>
      </c>
      <c r="CZ25" s="65">
        <v>1.1000000000000001</v>
      </c>
      <c r="DA25" s="65">
        <v>1.2</v>
      </c>
      <c r="DB25" s="65">
        <v>1</v>
      </c>
      <c r="DC25" s="65">
        <v>1.1000000000000001</v>
      </c>
      <c r="DD25" s="65">
        <v>1.1000000000000001</v>
      </c>
      <c r="DE25" s="65">
        <v>1.1000000000000001</v>
      </c>
      <c r="DF25" s="65">
        <v>1</v>
      </c>
      <c r="DG25" s="65">
        <v>0.7</v>
      </c>
      <c r="DH25" s="65">
        <v>0.2</v>
      </c>
      <c r="DI25" s="65">
        <v>0.5</v>
      </c>
      <c r="DJ25" s="65">
        <v>0.2</v>
      </c>
      <c r="DK25" s="65">
        <v>0.2</v>
      </c>
      <c r="DL25" s="65">
        <v>0.2</v>
      </c>
      <c r="DM25" s="65">
        <v>0.5</v>
      </c>
      <c r="DN25" s="65">
        <v>0.7</v>
      </c>
      <c r="DO25" s="65">
        <v>0.4</v>
      </c>
      <c r="DP25" s="65">
        <v>0.1</v>
      </c>
      <c r="DQ25" s="65">
        <v>0.1</v>
      </c>
      <c r="DR25" s="65">
        <v>0.1</v>
      </c>
      <c r="DS25" s="65">
        <v>-0.4</v>
      </c>
      <c r="DT25" s="65">
        <v>-0.4</v>
      </c>
      <c r="DU25" s="60">
        <v>0.7</v>
      </c>
      <c r="DV25" s="60">
        <v>-0.5</v>
      </c>
      <c r="DW25" s="60">
        <v>-1.1000000000000001</v>
      </c>
      <c r="DX25" s="60">
        <v>-0.6</v>
      </c>
      <c r="DY25" s="60">
        <v>-0.4</v>
      </c>
      <c r="DZ25" s="66">
        <v>-0.2</v>
      </c>
      <c r="EA25" s="66">
        <v>-0.2</v>
      </c>
      <c r="EB25" s="66">
        <v>0.7</v>
      </c>
      <c r="EC25" s="66">
        <v>1</v>
      </c>
      <c r="ED25" s="66">
        <v>0.5</v>
      </c>
      <c r="EE25" s="66">
        <v>0.8</v>
      </c>
      <c r="EF25" s="66">
        <v>1.2</v>
      </c>
      <c r="EG25" s="66">
        <v>1.3</v>
      </c>
      <c r="EH25" s="66">
        <v>1.1000000000000001</v>
      </c>
      <c r="EI25" s="66">
        <v>2.4</v>
      </c>
      <c r="EJ25" s="66">
        <v>2.9</v>
      </c>
      <c r="EK25" s="66">
        <v>3.2</v>
      </c>
      <c r="EL25" s="66">
        <v>4</v>
      </c>
      <c r="EM25" s="66">
        <v>4.2</v>
      </c>
      <c r="EN25" s="66">
        <v>2</v>
      </c>
      <c r="EO25" s="66">
        <v>5</v>
      </c>
      <c r="EP25" s="66">
        <v>6.2</v>
      </c>
      <c r="EQ25" s="68">
        <v>6.9</v>
      </c>
      <c r="ER25" s="68">
        <v>6.4</v>
      </c>
      <c r="ES25" s="68">
        <v>7.3</v>
      </c>
      <c r="ET25" s="68">
        <v>8.5</v>
      </c>
      <c r="EU25" s="68">
        <v>8.4</v>
      </c>
      <c r="EV25" s="68">
        <v>9.1</v>
      </c>
      <c r="EW25" s="68">
        <v>9.5</v>
      </c>
      <c r="EX25" s="68">
        <v>12.6</v>
      </c>
      <c r="EY25" s="68">
        <v>12.5</v>
      </c>
      <c r="EZ25" s="68">
        <v>12.2</v>
      </c>
      <c r="FA25" s="68">
        <v>8.6999999999999993</v>
      </c>
      <c r="FB25" s="68">
        <v>10.7</v>
      </c>
      <c r="FC25" s="68">
        <v>9.8000000000000007</v>
      </c>
      <c r="FD25" s="68">
        <v>8</v>
      </c>
      <c r="FE25" s="68">
        <v>8.6</v>
      </c>
      <c r="FF25" s="68">
        <v>8</v>
      </c>
      <c r="FG25" s="68">
        <v>6.8</v>
      </c>
      <c r="FH25" s="68">
        <v>6.3</v>
      </c>
      <c r="FI25" s="68">
        <v>5.6</v>
      </c>
      <c r="FJ25" s="68">
        <v>5.6</v>
      </c>
      <c r="FK25" s="68">
        <v>1.8</v>
      </c>
      <c r="FL25" s="68">
        <v>0.6</v>
      </c>
      <c r="FM25" s="68">
        <v>0.6</v>
      </c>
      <c r="FN25" s="68">
        <v>5.9</v>
      </c>
      <c r="FO25" s="68">
        <v>0.9</v>
      </c>
      <c r="FP25" s="68">
        <v>0.8</v>
      </c>
      <c r="FQ25" s="68">
        <v>1.2</v>
      </c>
      <c r="FR25" s="68">
        <v>0.9</v>
      </c>
      <c r="FS25" s="68">
        <v>0.7</v>
      </c>
      <c r="FT25" s="68">
        <v>0.9</v>
      </c>
      <c r="FU25" s="68">
        <v>1.6</v>
      </c>
      <c r="FV25" s="68">
        <v>1.3</v>
      </c>
      <c r="FW25" s="68">
        <v>0.7</v>
      </c>
      <c r="FX25" s="68">
        <v>1</v>
      </c>
      <c r="FY25" s="68">
        <v>1.4</v>
      </c>
      <c r="FZ25" s="68">
        <v>1.3</v>
      </c>
      <c r="GA25" s="68">
        <v>1.1000000000000001</v>
      </c>
      <c r="GB25" s="68">
        <v>1.7</v>
      </c>
      <c r="GC25" s="68">
        <v>1.7</v>
      </c>
      <c r="GD25" s="68">
        <v>2.1</v>
      </c>
      <c r="GE25" s="68">
        <v>2</v>
      </c>
      <c r="GF25" s="68">
        <v>1.7</v>
      </c>
      <c r="GG25" s="68">
        <v>1.7</v>
      </c>
      <c r="GH25" s="68">
        <v>1.7</v>
      </c>
      <c r="GI25" s="68">
        <v>1.6</v>
      </c>
      <c r="GJ25" s="68">
        <v>1.7</v>
      </c>
      <c r="GK25" s="68">
        <v>1.3</v>
      </c>
      <c r="GL25" s="68">
        <v>1.1000000000000001</v>
      </c>
      <c r="GM25" s="68">
        <v>1.2</v>
      </c>
      <c r="GN25" s="68">
        <v>1.6</v>
      </c>
      <c r="GO25" s="68">
        <v>1</v>
      </c>
      <c r="GP25" s="68">
        <v>1.5</v>
      </c>
      <c r="GQ25" s="68">
        <v>1.6</v>
      </c>
      <c r="GR25" s="68">
        <v>2.8</v>
      </c>
      <c r="GS25" s="68">
        <v>3.2</v>
      </c>
    </row>
    <row r="26" spans="1:201" x14ac:dyDescent="0.25">
      <c r="A26" s="6" t="s">
        <v>52</v>
      </c>
      <c r="B26" s="59">
        <v>3</v>
      </c>
      <c r="C26" s="59">
        <v>3.1</v>
      </c>
      <c r="D26" s="59">
        <v>3.2</v>
      </c>
      <c r="E26" s="59">
        <v>3.5</v>
      </c>
      <c r="F26" s="59">
        <v>4.0999999999999996</v>
      </c>
      <c r="G26" s="59">
        <v>4.5</v>
      </c>
      <c r="H26" s="59">
        <v>3.5</v>
      </c>
      <c r="I26" s="59">
        <v>2.7</v>
      </c>
      <c r="J26" s="59">
        <v>2.5</v>
      </c>
      <c r="K26" s="59">
        <v>3.2</v>
      </c>
      <c r="L26" s="59">
        <v>4.0999999999999996</v>
      </c>
      <c r="M26" s="59">
        <v>4.2</v>
      </c>
      <c r="N26" s="59">
        <v>3.5</v>
      </c>
      <c r="O26" s="59">
        <v>3.1</v>
      </c>
      <c r="P26" s="59">
        <v>3.1</v>
      </c>
      <c r="Q26" s="59">
        <v>3.5</v>
      </c>
      <c r="R26" s="59">
        <v>3.6</v>
      </c>
      <c r="S26" s="59">
        <v>3.7</v>
      </c>
      <c r="T26" s="59">
        <v>2.9</v>
      </c>
      <c r="U26" s="59">
        <v>3.8</v>
      </c>
      <c r="V26" s="59">
        <v>4.5</v>
      </c>
      <c r="W26" s="59">
        <v>3.6</v>
      </c>
      <c r="X26" s="59">
        <v>2.6</v>
      </c>
      <c r="Y26" s="59">
        <v>1.4</v>
      </c>
      <c r="Z26" s="59">
        <v>1.5</v>
      </c>
      <c r="AA26" s="59">
        <v>3.1</v>
      </c>
      <c r="AB26" s="59">
        <v>2</v>
      </c>
      <c r="AC26" s="59">
        <v>1.8</v>
      </c>
      <c r="AD26" s="59">
        <v>1.3</v>
      </c>
      <c r="AE26" s="59">
        <v>0.1</v>
      </c>
      <c r="AF26" s="59">
        <v>0.1</v>
      </c>
      <c r="AG26" s="59">
        <v>0.8</v>
      </c>
      <c r="AH26" s="59">
        <v>0.7</v>
      </c>
      <c r="AI26" s="59">
        <v>0.1</v>
      </c>
      <c r="AJ26" s="59">
        <v>0.3</v>
      </c>
      <c r="AK26" s="59">
        <v>-0.5</v>
      </c>
      <c r="AL26" s="59">
        <v>-0.8</v>
      </c>
      <c r="AM26" s="59">
        <v>-1.3</v>
      </c>
      <c r="AN26" s="59">
        <v>0.4</v>
      </c>
      <c r="AO26" s="59">
        <v>-1.6</v>
      </c>
      <c r="AP26" s="59">
        <v>-1.3</v>
      </c>
      <c r="AQ26" s="59">
        <v>-0.9</v>
      </c>
      <c r="AR26" s="59">
        <v>-0.4</v>
      </c>
      <c r="AS26" s="59">
        <v>-0.1</v>
      </c>
      <c r="AT26" s="59">
        <v>0</v>
      </c>
      <c r="AU26" s="59">
        <v>0.9</v>
      </c>
      <c r="AV26" s="59">
        <v>0.8</v>
      </c>
      <c r="AW26" s="59">
        <v>0</v>
      </c>
      <c r="AX26" s="59">
        <v>0.3</v>
      </c>
      <c r="AY26" s="59">
        <v>0</v>
      </c>
      <c r="AZ26" s="59">
        <v>-1</v>
      </c>
      <c r="BA26" s="59">
        <v>-0.3</v>
      </c>
      <c r="BB26" s="59">
        <v>-0.7</v>
      </c>
      <c r="BC26" s="59">
        <v>-0.8</v>
      </c>
      <c r="BD26" s="59">
        <v>-1.4</v>
      </c>
      <c r="BE26" s="59">
        <v>-1.7</v>
      </c>
      <c r="BF26" s="59">
        <v>-1.7</v>
      </c>
      <c r="BG26" s="59">
        <v>-2.1</v>
      </c>
      <c r="BH26" s="59">
        <v>-2.4</v>
      </c>
      <c r="BI26" s="59">
        <v>-1.9</v>
      </c>
      <c r="BJ26" s="59">
        <v>-1.9</v>
      </c>
      <c r="BK26" s="59">
        <v>-1.8</v>
      </c>
      <c r="BL26" s="59">
        <v>-1.5</v>
      </c>
      <c r="BM26" s="59">
        <v>-0.6</v>
      </c>
      <c r="BN26" s="60">
        <v>-1.5</v>
      </c>
      <c r="BO26" s="59">
        <v>-1.1000000000000001</v>
      </c>
      <c r="BP26" s="59">
        <v>-2.2000000000000002</v>
      </c>
      <c r="BQ26" s="59">
        <v>-2.1</v>
      </c>
      <c r="BR26" s="61">
        <v>-2.1</v>
      </c>
      <c r="BS26" s="59">
        <v>-1.9</v>
      </c>
      <c r="BT26" s="59">
        <v>-2</v>
      </c>
      <c r="BU26" s="59">
        <v>-0.4</v>
      </c>
      <c r="BV26" s="59">
        <v>-0.6</v>
      </c>
      <c r="BW26" s="59">
        <v>-0.4</v>
      </c>
      <c r="BX26" s="59">
        <v>-1</v>
      </c>
      <c r="BY26" s="59">
        <v>-0.8</v>
      </c>
      <c r="BZ26" s="59">
        <v>0.1</v>
      </c>
      <c r="CA26" s="59">
        <v>-1.2</v>
      </c>
      <c r="CB26" s="60">
        <v>0.7</v>
      </c>
      <c r="CC26" s="60">
        <v>1.4</v>
      </c>
      <c r="CD26" s="60">
        <v>1.5</v>
      </c>
      <c r="CE26" s="60">
        <v>2.1</v>
      </c>
      <c r="CF26" s="60">
        <v>0.9</v>
      </c>
      <c r="CG26" s="62">
        <v>0.9</v>
      </c>
      <c r="CH26" s="62">
        <v>0</v>
      </c>
      <c r="CI26" s="62">
        <v>0.5</v>
      </c>
      <c r="CJ26" s="62">
        <v>0.1</v>
      </c>
      <c r="CK26" s="62">
        <v>0.4</v>
      </c>
      <c r="CL26" s="62">
        <v>0.2</v>
      </c>
      <c r="CM26" s="62">
        <v>-0.4</v>
      </c>
      <c r="CN26" s="62">
        <v>0.7</v>
      </c>
      <c r="CO26" s="63">
        <v>-1.5</v>
      </c>
      <c r="CP26" s="63">
        <v>-0.4</v>
      </c>
      <c r="CQ26" s="64">
        <v>-0.4</v>
      </c>
      <c r="CR26" s="60">
        <v>-0.3</v>
      </c>
      <c r="CS26" s="60">
        <v>1</v>
      </c>
      <c r="CT26" s="60">
        <v>1.7</v>
      </c>
      <c r="CU26" s="65">
        <v>1.4</v>
      </c>
      <c r="CV26" s="65">
        <v>1.7</v>
      </c>
      <c r="CW26" s="65">
        <v>1.6</v>
      </c>
      <c r="CX26" s="65">
        <v>2</v>
      </c>
      <c r="CY26" s="65">
        <v>1.6</v>
      </c>
      <c r="CZ26" s="65">
        <v>1</v>
      </c>
      <c r="DA26" s="65">
        <v>0.8</v>
      </c>
      <c r="DB26" s="65">
        <v>2.1</v>
      </c>
      <c r="DC26" s="65">
        <v>0.8</v>
      </c>
      <c r="DD26" s="65">
        <v>1.1000000000000001</v>
      </c>
      <c r="DE26" s="65">
        <v>1.2</v>
      </c>
      <c r="DF26" s="65">
        <v>0.2</v>
      </c>
      <c r="DG26" s="65">
        <v>0.3</v>
      </c>
      <c r="DH26" s="65">
        <v>0.1</v>
      </c>
      <c r="DI26" s="65">
        <v>0.6</v>
      </c>
      <c r="DJ26" s="65">
        <v>-0.5</v>
      </c>
      <c r="DK26" s="65">
        <v>-0.5</v>
      </c>
      <c r="DL26" s="65">
        <v>0.5</v>
      </c>
      <c r="DM26" s="65">
        <v>0.7</v>
      </c>
      <c r="DN26" s="65">
        <v>0.5</v>
      </c>
      <c r="DO26" s="65">
        <v>0.7</v>
      </c>
      <c r="DP26" s="65">
        <v>1</v>
      </c>
      <c r="DQ26" s="65">
        <v>0.1</v>
      </c>
      <c r="DR26" s="65">
        <v>-1.2</v>
      </c>
      <c r="DS26" s="65">
        <v>-1.4</v>
      </c>
      <c r="DT26" s="65">
        <v>-2.2000000000000002</v>
      </c>
      <c r="DU26" s="60">
        <v>-2.1</v>
      </c>
      <c r="DV26" s="60">
        <v>-2.9</v>
      </c>
      <c r="DW26" s="60">
        <v>-1.9</v>
      </c>
      <c r="DX26" s="60">
        <v>-1.4</v>
      </c>
      <c r="DY26" s="60">
        <v>-1.1000000000000001</v>
      </c>
      <c r="DZ26" s="66">
        <v>-0.8</v>
      </c>
      <c r="EA26" s="66">
        <v>-1.1000000000000001</v>
      </c>
      <c r="EB26" s="66">
        <v>-0.8</v>
      </c>
      <c r="EC26" s="66">
        <v>-0.9</v>
      </c>
      <c r="ED26" s="66">
        <v>0.3</v>
      </c>
      <c r="EE26" s="66">
        <v>1.2</v>
      </c>
      <c r="EF26" s="66">
        <v>1.5</v>
      </c>
      <c r="EG26" s="66">
        <v>2.2000000000000002</v>
      </c>
      <c r="EH26" s="66">
        <v>2.7</v>
      </c>
      <c r="EI26" s="66">
        <v>3.3</v>
      </c>
      <c r="EJ26" s="66">
        <v>3.6</v>
      </c>
      <c r="EK26" s="66">
        <v>4.4000000000000004</v>
      </c>
      <c r="EL26" s="66">
        <v>4.7</v>
      </c>
      <c r="EM26" s="66">
        <v>4.8</v>
      </c>
      <c r="EN26" s="66">
        <v>2.2999999999999998</v>
      </c>
      <c r="EO26" s="66">
        <v>5</v>
      </c>
      <c r="EP26" s="66">
        <v>5.8</v>
      </c>
      <c r="EQ26" s="68">
        <v>6.3</v>
      </c>
      <c r="ER26" s="68">
        <v>8.6</v>
      </c>
      <c r="ES26" s="68">
        <v>8.8000000000000007</v>
      </c>
      <c r="ET26" s="68">
        <v>9</v>
      </c>
      <c r="EU26" s="68">
        <v>10.6</v>
      </c>
      <c r="EV26" s="68">
        <v>9.6</v>
      </c>
      <c r="EW26" s="68">
        <v>9</v>
      </c>
      <c r="EX26" s="68">
        <v>8.6</v>
      </c>
      <c r="EY26" s="68">
        <v>8.1</v>
      </c>
      <c r="EZ26" s="68">
        <v>7.6</v>
      </c>
      <c r="FA26" s="68">
        <v>8.1</v>
      </c>
      <c r="FB26" s="68">
        <v>6.8</v>
      </c>
      <c r="FC26" s="68">
        <v>6.7</v>
      </c>
      <c r="FD26" s="68">
        <v>6.1</v>
      </c>
      <c r="FE26" s="68">
        <v>3.9</v>
      </c>
      <c r="FF26" s="68">
        <v>3.6</v>
      </c>
      <c r="FG26" s="68">
        <v>2.8</v>
      </c>
      <c r="FH26" s="68">
        <v>2.4</v>
      </c>
      <c r="FI26" s="68">
        <v>3.1</v>
      </c>
      <c r="FJ26" s="68">
        <v>4.3</v>
      </c>
      <c r="FK26" s="68">
        <v>3.6</v>
      </c>
      <c r="FL26" s="68">
        <v>2.4</v>
      </c>
      <c r="FM26" s="68">
        <v>1.9</v>
      </c>
      <c r="FN26" s="68">
        <v>3.9</v>
      </c>
      <c r="FO26" s="68">
        <v>2.1</v>
      </c>
      <c r="FP26" s="68">
        <v>2.1</v>
      </c>
      <c r="FQ26" s="68">
        <v>1.6</v>
      </c>
      <c r="FR26" s="68">
        <v>2.1</v>
      </c>
      <c r="FS26" s="68">
        <v>3</v>
      </c>
      <c r="FT26" s="68">
        <v>3</v>
      </c>
      <c r="FU26" s="68">
        <v>2.4</v>
      </c>
      <c r="FV26" s="68">
        <v>2.2000000000000002</v>
      </c>
      <c r="FW26" s="68">
        <v>1.6</v>
      </c>
      <c r="FX26" s="68">
        <v>1.6</v>
      </c>
      <c r="FY26" s="68">
        <v>2.2000000000000002</v>
      </c>
      <c r="FZ26" s="68">
        <v>3.1</v>
      </c>
      <c r="GA26" s="68">
        <v>2.2999999999999998</v>
      </c>
      <c r="GB26" s="68">
        <v>2.9</v>
      </c>
      <c r="GC26" s="68">
        <v>2.2999999999999998</v>
      </c>
      <c r="GD26" s="68">
        <v>2.1</v>
      </c>
      <c r="GE26" s="68">
        <v>1.4</v>
      </c>
      <c r="GF26" s="68">
        <v>0.4</v>
      </c>
      <c r="GG26" s="68">
        <v>0.5</v>
      </c>
      <c r="GH26" s="68">
        <v>0.1</v>
      </c>
      <c r="GI26" s="68">
        <v>0</v>
      </c>
      <c r="GJ26" s="68">
        <v>0</v>
      </c>
      <c r="GK26" s="68">
        <v>0.2</v>
      </c>
      <c r="GL26" s="68">
        <v>0.1</v>
      </c>
      <c r="GM26" s="68">
        <v>0.1</v>
      </c>
      <c r="GN26" s="68">
        <v>0.8</v>
      </c>
      <c r="GO26" s="68">
        <v>1.2</v>
      </c>
      <c r="GP26" s="68">
        <v>0.9</v>
      </c>
      <c r="GQ26" s="68">
        <v>1.5</v>
      </c>
      <c r="GR26" s="68">
        <v>3</v>
      </c>
      <c r="GS26" s="68">
        <v>3.5</v>
      </c>
    </row>
    <row r="27" spans="1:201" x14ac:dyDescent="0.25">
      <c r="A27" s="6" t="s">
        <v>53</v>
      </c>
      <c r="B27" s="59">
        <v>3.5</v>
      </c>
      <c r="C27" s="59">
        <v>3.8</v>
      </c>
      <c r="D27" s="59">
        <v>4.0999999999999996</v>
      </c>
      <c r="E27" s="59">
        <v>4.3</v>
      </c>
      <c r="F27" s="59">
        <v>4.8</v>
      </c>
      <c r="G27" s="59">
        <v>4.7</v>
      </c>
      <c r="H27" s="59">
        <v>4.2</v>
      </c>
      <c r="I27" s="59">
        <v>4.5999999999999996</v>
      </c>
      <c r="J27" s="59">
        <v>4.4000000000000004</v>
      </c>
      <c r="K27" s="59">
        <v>4.3</v>
      </c>
      <c r="L27" s="59">
        <v>4</v>
      </c>
      <c r="M27" s="59">
        <v>3.9</v>
      </c>
      <c r="N27" s="59">
        <v>4.2</v>
      </c>
      <c r="O27" s="59">
        <v>3.4</v>
      </c>
      <c r="P27" s="59">
        <v>3.3</v>
      </c>
      <c r="Q27" s="59">
        <v>3.2</v>
      </c>
      <c r="R27" s="59">
        <v>2.8</v>
      </c>
      <c r="S27" s="59">
        <v>2.2999999999999998</v>
      </c>
      <c r="T27" s="59">
        <v>2.1</v>
      </c>
      <c r="U27" s="59">
        <v>1.9</v>
      </c>
      <c r="V27" s="59">
        <v>1.9</v>
      </c>
      <c r="W27" s="59">
        <v>1.9</v>
      </c>
      <c r="X27" s="59">
        <v>1.6</v>
      </c>
      <c r="Y27" s="59">
        <v>1.5</v>
      </c>
      <c r="Z27" s="59">
        <v>1.6</v>
      </c>
      <c r="AA27" s="59">
        <v>2.2999999999999998</v>
      </c>
      <c r="AB27" s="59">
        <v>0.6</v>
      </c>
      <c r="AC27" s="59">
        <v>0.4</v>
      </c>
      <c r="AD27" s="59">
        <v>0.3</v>
      </c>
      <c r="AE27" s="59">
        <v>-0.4</v>
      </c>
      <c r="AF27" s="59">
        <v>-0.2</v>
      </c>
      <c r="AG27" s="59">
        <v>0.2</v>
      </c>
      <c r="AH27" s="59">
        <v>0.5</v>
      </c>
      <c r="AI27" s="59">
        <v>-0.1</v>
      </c>
      <c r="AJ27" s="59">
        <v>-0.4</v>
      </c>
      <c r="AK27" s="59">
        <v>0</v>
      </c>
      <c r="AL27" s="59">
        <v>-0.3</v>
      </c>
      <c r="AM27" s="59">
        <v>-0.4</v>
      </c>
      <c r="AN27" s="59">
        <v>0</v>
      </c>
      <c r="AO27" s="59">
        <v>0.5</v>
      </c>
      <c r="AP27" s="59">
        <v>0.5</v>
      </c>
      <c r="AQ27" s="59">
        <v>0.3</v>
      </c>
      <c r="AR27" s="59">
        <v>0.8</v>
      </c>
      <c r="AS27" s="59">
        <v>0.8</v>
      </c>
      <c r="AT27" s="59">
        <v>0.8</v>
      </c>
      <c r="AU27" s="59">
        <v>0.6</v>
      </c>
      <c r="AV27" s="59">
        <v>0.8</v>
      </c>
      <c r="AW27" s="59">
        <v>1.2</v>
      </c>
      <c r="AX27" s="59">
        <v>0.7</v>
      </c>
      <c r="AY27" s="59">
        <v>0.9</v>
      </c>
      <c r="AZ27" s="59">
        <v>0.3</v>
      </c>
      <c r="BA27" s="59">
        <v>0.7</v>
      </c>
      <c r="BB27" s="59">
        <v>-0.3</v>
      </c>
      <c r="BC27" s="59">
        <v>0</v>
      </c>
      <c r="BD27" s="59">
        <v>0.5</v>
      </c>
      <c r="BE27" s="59">
        <v>0.6</v>
      </c>
      <c r="BF27" s="59">
        <v>1.2</v>
      </c>
      <c r="BG27" s="59">
        <v>0.7</v>
      </c>
      <c r="BH27" s="59">
        <v>-0.2</v>
      </c>
      <c r="BI27" s="59">
        <v>0.2</v>
      </c>
      <c r="BJ27" s="59">
        <v>-0.4</v>
      </c>
      <c r="BK27" s="59">
        <v>-0.2</v>
      </c>
      <c r="BL27" s="59">
        <v>0</v>
      </c>
      <c r="BM27" s="59">
        <v>0.4</v>
      </c>
      <c r="BN27" s="60">
        <v>0.2</v>
      </c>
      <c r="BO27" s="59">
        <v>-0.3</v>
      </c>
      <c r="BP27" s="59">
        <v>-0.6</v>
      </c>
      <c r="BQ27" s="59">
        <v>-0.6</v>
      </c>
      <c r="BR27" s="61">
        <v>-0.7</v>
      </c>
      <c r="BS27" s="59">
        <v>-0.8</v>
      </c>
      <c r="BT27" s="59">
        <v>-0.6</v>
      </c>
      <c r="BU27" s="59">
        <v>0.1</v>
      </c>
      <c r="BV27" s="59">
        <v>-0.1</v>
      </c>
      <c r="BW27" s="59">
        <v>0.5</v>
      </c>
      <c r="BX27" s="59">
        <v>1.1000000000000001</v>
      </c>
      <c r="BY27" s="59">
        <v>1.2</v>
      </c>
      <c r="BZ27" s="59">
        <v>2.1</v>
      </c>
      <c r="CA27" s="59">
        <v>0.1</v>
      </c>
      <c r="CB27" s="60">
        <v>2.8</v>
      </c>
      <c r="CC27" s="60">
        <v>3.2</v>
      </c>
      <c r="CD27" s="60">
        <v>3.3</v>
      </c>
      <c r="CE27" s="60">
        <v>3.3</v>
      </c>
      <c r="CF27" s="60">
        <v>2.7</v>
      </c>
      <c r="CG27" s="62">
        <v>3.1</v>
      </c>
      <c r="CH27" s="62">
        <v>2.6</v>
      </c>
      <c r="CI27" s="62">
        <v>3.2</v>
      </c>
      <c r="CJ27" s="62">
        <v>3</v>
      </c>
      <c r="CK27" s="62">
        <v>2.7</v>
      </c>
      <c r="CL27" s="62">
        <v>2.7</v>
      </c>
      <c r="CM27" s="62">
        <v>2.2000000000000002</v>
      </c>
      <c r="CN27" s="62">
        <v>2.9</v>
      </c>
      <c r="CO27" s="63">
        <v>2</v>
      </c>
      <c r="CP27" s="63">
        <v>1.8</v>
      </c>
      <c r="CQ27" s="64">
        <v>2.2000000000000002</v>
      </c>
      <c r="CR27" s="60">
        <v>2.1</v>
      </c>
      <c r="CS27" s="60">
        <v>2.4</v>
      </c>
      <c r="CT27" s="60">
        <v>2.7</v>
      </c>
      <c r="CU27" s="65">
        <v>2.7</v>
      </c>
      <c r="CV27" s="65">
        <v>2.8</v>
      </c>
      <c r="CW27" s="65">
        <v>3.3</v>
      </c>
      <c r="CX27" s="65">
        <v>3.2</v>
      </c>
      <c r="CY27" s="65">
        <v>2.9</v>
      </c>
      <c r="CZ27" s="65">
        <v>2.5</v>
      </c>
      <c r="DA27" s="65">
        <v>2.6</v>
      </c>
      <c r="DB27" s="65">
        <v>2.9</v>
      </c>
      <c r="DC27" s="65">
        <v>2.8</v>
      </c>
      <c r="DD27" s="65">
        <v>2.7</v>
      </c>
      <c r="DE27" s="65">
        <v>3.4</v>
      </c>
      <c r="DF27" s="65">
        <v>3.5</v>
      </c>
      <c r="DG27" s="65">
        <v>3.1</v>
      </c>
      <c r="DH27" s="65">
        <v>3</v>
      </c>
      <c r="DI27" s="65">
        <v>3.1</v>
      </c>
      <c r="DJ27" s="65">
        <v>2.2999999999999998</v>
      </c>
      <c r="DK27" s="65">
        <v>2.2000000000000002</v>
      </c>
      <c r="DL27" s="65">
        <v>2</v>
      </c>
      <c r="DM27" s="65">
        <v>2.1</v>
      </c>
      <c r="DN27" s="65">
        <v>2.7</v>
      </c>
      <c r="DO27" s="65">
        <v>2.2000000000000002</v>
      </c>
      <c r="DP27" s="65">
        <v>2.2000000000000002</v>
      </c>
      <c r="DQ27" s="65">
        <v>1.4</v>
      </c>
      <c r="DR27" s="65">
        <v>-0.1</v>
      </c>
      <c r="DS27" s="65">
        <v>-1</v>
      </c>
      <c r="DT27" s="65">
        <v>-1.1000000000000001</v>
      </c>
      <c r="DU27" s="60">
        <v>0.1</v>
      </c>
      <c r="DV27" s="60">
        <v>-0.5</v>
      </c>
      <c r="DW27" s="60">
        <v>-0.4</v>
      </c>
      <c r="DX27" s="60">
        <v>-0.7</v>
      </c>
      <c r="DY27" s="60">
        <v>-0.7</v>
      </c>
      <c r="DZ27" s="66">
        <v>-0.5</v>
      </c>
      <c r="EA27" s="66">
        <v>0.1</v>
      </c>
      <c r="EB27" s="66">
        <v>-0.4</v>
      </c>
      <c r="EC27" s="66">
        <v>-0.2</v>
      </c>
      <c r="ED27" s="66">
        <v>0.3</v>
      </c>
      <c r="EE27" s="66">
        <v>1.7</v>
      </c>
      <c r="EF27" s="66">
        <v>2.6</v>
      </c>
      <c r="EG27" s="66">
        <v>2.7</v>
      </c>
      <c r="EH27" s="66">
        <v>2.8</v>
      </c>
      <c r="EI27" s="66">
        <v>3.6</v>
      </c>
      <c r="EJ27" s="66">
        <v>4.7</v>
      </c>
      <c r="EK27" s="66">
        <v>6</v>
      </c>
      <c r="EL27" s="66">
        <v>7.4</v>
      </c>
      <c r="EM27" s="66">
        <v>7.9</v>
      </c>
      <c r="EN27" s="66">
        <v>3.2</v>
      </c>
      <c r="EO27" s="66">
        <v>7.4</v>
      </c>
      <c r="EP27" s="66">
        <v>8.8000000000000007</v>
      </c>
      <c r="EQ27" s="68">
        <v>11.5</v>
      </c>
      <c r="ER27" s="68">
        <v>13</v>
      </c>
      <c r="ES27" s="68">
        <v>16.8</v>
      </c>
      <c r="ET27" s="68">
        <v>19.2</v>
      </c>
      <c r="EU27" s="68">
        <v>21.3</v>
      </c>
      <c r="EV27" s="68">
        <v>21.4</v>
      </c>
      <c r="EW27" s="68">
        <v>22</v>
      </c>
      <c r="EX27" s="68">
        <v>21.7</v>
      </c>
      <c r="EY27" s="68">
        <v>21.7</v>
      </c>
      <c r="EZ27" s="68">
        <v>20.7</v>
      </c>
      <c r="FA27" s="68">
        <v>17.2</v>
      </c>
      <c r="FB27" s="68">
        <v>21.3</v>
      </c>
      <c r="FC27" s="68">
        <v>20.100000000000001</v>
      </c>
      <c r="FD27" s="68">
        <v>17.2</v>
      </c>
      <c r="FE27" s="68">
        <v>15</v>
      </c>
      <c r="FF27" s="68">
        <v>12.3</v>
      </c>
      <c r="FG27" s="68">
        <v>8.1</v>
      </c>
      <c r="FH27" s="68">
        <v>6.6</v>
      </c>
      <c r="FI27" s="68">
        <v>5.6</v>
      </c>
      <c r="FJ27" s="68">
        <v>3.5</v>
      </c>
      <c r="FK27" s="68">
        <v>2.2999999999999998</v>
      </c>
      <c r="FL27" s="68">
        <v>1.1000000000000001</v>
      </c>
      <c r="FM27" s="68">
        <v>0.8</v>
      </c>
      <c r="FN27" s="68">
        <v>9.1</v>
      </c>
      <c r="FO27" s="68">
        <v>1.1000000000000001</v>
      </c>
      <c r="FP27" s="68">
        <v>0.6</v>
      </c>
      <c r="FQ27" s="68">
        <v>1</v>
      </c>
      <c r="FR27" s="68">
        <v>1.1000000000000001</v>
      </c>
      <c r="FS27" s="68">
        <v>0.1</v>
      </c>
      <c r="FT27" s="68">
        <v>1.5</v>
      </c>
      <c r="FU27" s="68">
        <v>0.8</v>
      </c>
      <c r="FV27" s="68">
        <v>0.9</v>
      </c>
      <c r="FW27" s="68">
        <v>1.6</v>
      </c>
      <c r="FX27" s="68">
        <v>2.1</v>
      </c>
      <c r="FY27" s="68">
        <v>2.2999999999999998</v>
      </c>
      <c r="FZ27" s="68">
        <v>3.4</v>
      </c>
      <c r="GA27" s="68">
        <v>1.3</v>
      </c>
      <c r="GB27" s="68">
        <v>3.1</v>
      </c>
      <c r="GC27" s="68">
        <v>3.7</v>
      </c>
      <c r="GD27" s="68">
        <v>3.5</v>
      </c>
      <c r="GE27" s="68">
        <v>4</v>
      </c>
      <c r="GF27" s="68">
        <v>3.7</v>
      </c>
      <c r="GG27" s="68">
        <v>3.9</v>
      </c>
      <c r="GH27" s="68">
        <v>3.9</v>
      </c>
      <c r="GI27" s="68">
        <v>4.2</v>
      </c>
      <c r="GJ27" s="68">
        <v>4.2</v>
      </c>
      <c r="GK27" s="68">
        <v>4.3</v>
      </c>
      <c r="GL27" s="68">
        <v>3.8</v>
      </c>
      <c r="GM27" s="68">
        <v>3.4</v>
      </c>
      <c r="GN27" s="68">
        <v>3.8</v>
      </c>
      <c r="GO27" s="68">
        <v>2.9</v>
      </c>
      <c r="GP27" s="68">
        <v>2.4</v>
      </c>
      <c r="GQ27" s="68">
        <v>3.4</v>
      </c>
      <c r="GR27" s="68">
        <v>2.9</v>
      </c>
      <c r="GS27" s="68">
        <v>3.5</v>
      </c>
    </row>
    <row r="28" spans="1:201" x14ac:dyDescent="0.25">
      <c r="A28" s="6" t="s">
        <v>54</v>
      </c>
      <c r="B28" s="59">
        <v>2.8</v>
      </c>
      <c r="C28" s="59">
        <v>3</v>
      </c>
      <c r="D28" s="59">
        <v>3.7</v>
      </c>
      <c r="E28" s="59">
        <v>4.4000000000000004</v>
      </c>
      <c r="F28" s="59">
        <v>5</v>
      </c>
      <c r="G28" s="59">
        <v>4.8</v>
      </c>
      <c r="H28" s="59">
        <v>4.5999999999999996</v>
      </c>
      <c r="I28" s="59">
        <v>4.4000000000000004</v>
      </c>
      <c r="J28" s="59">
        <v>4.7</v>
      </c>
      <c r="K28" s="59">
        <v>4.2</v>
      </c>
      <c r="L28" s="59">
        <v>4.4000000000000004</v>
      </c>
      <c r="M28" s="59">
        <v>3.5</v>
      </c>
      <c r="N28" s="59">
        <v>4.0999999999999996</v>
      </c>
      <c r="O28" s="59">
        <v>3.4</v>
      </c>
      <c r="P28" s="59">
        <v>3.7</v>
      </c>
      <c r="Q28" s="59">
        <v>3.7</v>
      </c>
      <c r="R28" s="59">
        <v>3.3</v>
      </c>
      <c r="S28" s="59">
        <v>2.6</v>
      </c>
      <c r="T28" s="59">
        <v>2.6</v>
      </c>
      <c r="U28" s="59">
        <v>2.9</v>
      </c>
      <c r="V28" s="59">
        <v>3.4</v>
      </c>
      <c r="W28" s="59">
        <v>3.3</v>
      </c>
      <c r="X28" s="59">
        <v>3.2</v>
      </c>
      <c r="Y28" s="59">
        <v>2.8</v>
      </c>
      <c r="Z28" s="59">
        <v>2.9</v>
      </c>
      <c r="AA28" s="59">
        <v>3.2</v>
      </c>
      <c r="AB28" s="59">
        <v>2.7</v>
      </c>
      <c r="AC28" s="59">
        <v>2.2999999999999998</v>
      </c>
      <c r="AD28" s="59">
        <v>1.6</v>
      </c>
      <c r="AE28" s="59">
        <v>1.4</v>
      </c>
      <c r="AF28" s="59">
        <v>1.5</v>
      </c>
      <c r="AG28" s="59">
        <v>1.3</v>
      </c>
      <c r="AH28" s="59">
        <v>0.6</v>
      </c>
      <c r="AI28" s="59">
        <v>0.5</v>
      </c>
      <c r="AJ28" s="59">
        <v>0.5</v>
      </c>
      <c r="AK28" s="59">
        <v>0.5</v>
      </c>
      <c r="AL28" s="59">
        <v>0.5</v>
      </c>
      <c r="AM28" s="59">
        <v>0.5</v>
      </c>
      <c r="AN28" s="59">
        <v>1.2</v>
      </c>
      <c r="AO28" s="59">
        <v>0.2</v>
      </c>
      <c r="AP28" s="59">
        <v>0.3</v>
      </c>
      <c r="AQ28" s="59">
        <v>0.4</v>
      </c>
      <c r="AR28" s="59">
        <v>0.3</v>
      </c>
      <c r="AS28" s="59">
        <v>0.1</v>
      </c>
      <c r="AT28" s="59">
        <v>0.3</v>
      </c>
      <c r="AU28" s="59">
        <v>0.5</v>
      </c>
      <c r="AV28" s="59">
        <v>0.3</v>
      </c>
      <c r="AW28" s="59">
        <v>0</v>
      </c>
      <c r="AX28" s="59">
        <v>0.3</v>
      </c>
      <c r="AY28" s="59">
        <v>0.4</v>
      </c>
      <c r="AZ28" s="59">
        <v>-0.1</v>
      </c>
      <c r="BA28" s="59">
        <v>0.2</v>
      </c>
      <c r="BB28" s="59">
        <v>-1.4</v>
      </c>
      <c r="BC28" s="59">
        <v>-1.5</v>
      </c>
      <c r="BD28" s="59">
        <v>-1.1000000000000001</v>
      </c>
      <c r="BE28" s="59">
        <v>-0.6</v>
      </c>
      <c r="BF28" s="59">
        <v>-0.1</v>
      </c>
      <c r="BG28" s="59">
        <v>-0.2</v>
      </c>
      <c r="BH28" s="59">
        <v>-0.2</v>
      </c>
      <c r="BI28" s="59">
        <v>-1</v>
      </c>
      <c r="BJ28" s="59">
        <v>-0.8</v>
      </c>
      <c r="BK28" s="59">
        <v>-0.4</v>
      </c>
      <c r="BL28" s="59">
        <v>-0.5</v>
      </c>
      <c r="BM28" s="59">
        <v>-0.2</v>
      </c>
      <c r="BN28" s="60">
        <v>-0.7</v>
      </c>
      <c r="BO28" s="59">
        <v>0.7</v>
      </c>
      <c r="BP28" s="59">
        <v>0.5</v>
      </c>
      <c r="BQ28" s="59">
        <v>0.8</v>
      </c>
      <c r="BR28" s="61">
        <v>0.8</v>
      </c>
      <c r="BS28" s="59">
        <v>0.2</v>
      </c>
      <c r="BT28" s="59">
        <v>0.4</v>
      </c>
      <c r="BU28" s="59">
        <v>0</v>
      </c>
      <c r="BV28" s="59">
        <v>0.5</v>
      </c>
      <c r="BW28" s="59">
        <v>0.6</v>
      </c>
      <c r="BX28" s="59">
        <v>0.7</v>
      </c>
      <c r="BY28" s="59">
        <v>1.1000000000000001</v>
      </c>
      <c r="BZ28" s="59">
        <v>2</v>
      </c>
      <c r="CA28" s="59">
        <v>0.7</v>
      </c>
      <c r="CB28" s="60">
        <v>2.6</v>
      </c>
      <c r="CC28" s="60">
        <v>3.2</v>
      </c>
      <c r="CD28" s="60">
        <v>3.2</v>
      </c>
      <c r="CE28" s="60">
        <v>3.5</v>
      </c>
      <c r="CF28" s="60">
        <v>3.2</v>
      </c>
      <c r="CG28" s="62">
        <v>3.5</v>
      </c>
      <c r="CH28" s="62">
        <v>4.0999999999999996</v>
      </c>
      <c r="CI28" s="62">
        <v>4.5999999999999996</v>
      </c>
      <c r="CJ28" s="62">
        <v>4.5999999999999996</v>
      </c>
      <c r="CK28" s="62">
        <v>4.2</v>
      </c>
      <c r="CL28" s="62">
        <v>4.2</v>
      </c>
      <c r="CM28" s="62">
        <v>3.8</v>
      </c>
      <c r="CN28" s="62">
        <v>3.7</v>
      </c>
      <c r="CO28" s="63">
        <v>3.6</v>
      </c>
      <c r="CP28" s="63">
        <v>3.2</v>
      </c>
      <c r="CQ28" s="64">
        <v>2.5</v>
      </c>
      <c r="CR28" s="60">
        <v>2.2000000000000002</v>
      </c>
      <c r="CS28" s="60">
        <v>2.9</v>
      </c>
      <c r="CT28" s="60">
        <v>2.5</v>
      </c>
      <c r="CU28" s="65">
        <v>2.2999999999999998</v>
      </c>
      <c r="CV28" s="65">
        <v>1.8</v>
      </c>
      <c r="CW28" s="65">
        <v>2.4</v>
      </c>
      <c r="CX28" s="65">
        <v>2.9</v>
      </c>
      <c r="CY28" s="65">
        <v>2.4</v>
      </c>
      <c r="CZ28" s="65">
        <v>1.8</v>
      </c>
      <c r="DA28" s="65">
        <v>2.5</v>
      </c>
      <c r="DB28" s="65">
        <v>1.6</v>
      </c>
      <c r="DC28" s="65">
        <v>2</v>
      </c>
      <c r="DD28" s="65">
        <v>2.6</v>
      </c>
      <c r="DE28" s="65">
        <v>2.7</v>
      </c>
      <c r="DF28" s="65">
        <v>2.5</v>
      </c>
      <c r="DG28" s="65">
        <v>2.4</v>
      </c>
      <c r="DH28" s="65">
        <v>2.5</v>
      </c>
      <c r="DI28" s="65">
        <v>2.5</v>
      </c>
      <c r="DJ28" s="65">
        <v>2</v>
      </c>
      <c r="DK28" s="65">
        <v>1.5</v>
      </c>
      <c r="DL28" s="65">
        <v>1.7</v>
      </c>
      <c r="DM28" s="65">
        <v>2.7</v>
      </c>
      <c r="DN28" s="65">
        <v>2.2000000000000002</v>
      </c>
      <c r="DO28" s="65">
        <v>3</v>
      </c>
      <c r="DP28" s="65">
        <v>2.8</v>
      </c>
      <c r="DQ28" s="65">
        <v>1.7</v>
      </c>
      <c r="DR28" s="65">
        <v>0.9</v>
      </c>
      <c r="DS28" s="65">
        <v>0.2</v>
      </c>
      <c r="DT28" s="65">
        <v>0.9</v>
      </c>
      <c r="DU28" s="60">
        <v>0.9</v>
      </c>
      <c r="DV28" s="60">
        <v>1.2</v>
      </c>
      <c r="DW28" s="60">
        <v>0.6</v>
      </c>
      <c r="DX28" s="60">
        <v>0.5</v>
      </c>
      <c r="DY28" s="60">
        <v>0.4</v>
      </c>
      <c r="DZ28" s="66">
        <v>-0.1</v>
      </c>
      <c r="EA28" s="66">
        <v>1.1000000000000001</v>
      </c>
      <c r="EB28" s="66">
        <v>0.2</v>
      </c>
      <c r="EC28" s="66">
        <v>0.4</v>
      </c>
      <c r="ED28" s="66">
        <v>1.6</v>
      </c>
      <c r="EE28" s="66">
        <v>2.4</v>
      </c>
      <c r="EF28" s="66">
        <v>3.5</v>
      </c>
      <c r="EG28" s="66">
        <v>3.5</v>
      </c>
      <c r="EH28" s="66">
        <v>4.3</v>
      </c>
      <c r="EI28" s="66">
        <v>5</v>
      </c>
      <c r="EJ28" s="66">
        <v>6.4</v>
      </c>
      <c r="EK28" s="66">
        <v>8.1999999999999993</v>
      </c>
      <c r="EL28" s="66">
        <v>9.3000000000000007</v>
      </c>
      <c r="EM28" s="66">
        <v>10.7</v>
      </c>
      <c r="EN28" s="66">
        <v>4.5999999999999996</v>
      </c>
      <c r="EO28" s="66">
        <v>12.3</v>
      </c>
      <c r="EP28" s="66">
        <v>14</v>
      </c>
      <c r="EQ28" s="68">
        <v>15.6</v>
      </c>
      <c r="ER28" s="68">
        <v>16.600000000000001</v>
      </c>
      <c r="ES28" s="68">
        <v>18.5</v>
      </c>
      <c r="ET28" s="68">
        <v>20.5</v>
      </c>
      <c r="EU28" s="68">
        <v>20.9</v>
      </c>
      <c r="EV28" s="68">
        <v>21.1</v>
      </c>
      <c r="EW28" s="68">
        <v>22.5</v>
      </c>
      <c r="EX28" s="68">
        <v>22.1</v>
      </c>
      <c r="EY28" s="68">
        <v>21.4</v>
      </c>
      <c r="EZ28" s="68">
        <v>20</v>
      </c>
      <c r="FA28" s="68">
        <v>18.899999999999999</v>
      </c>
      <c r="FB28" s="68">
        <v>18.5</v>
      </c>
      <c r="FC28" s="68">
        <v>17.2</v>
      </c>
      <c r="FD28" s="68">
        <v>15.2</v>
      </c>
      <c r="FE28" s="68">
        <v>13.3</v>
      </c>
      <c r="FF28" s="68">
        <v>10.7</v>
      </c>
      <c r="FG28" s="68">
        <v>8.1999999999999993</v>
      </c>
      <c r="FH28" s="68">
        <v>7.2</v>
      </c>
      <c r="FI28" s="68">
        <v>6.4</v>
      </c>
      <c r="FJ28" s="68">
        <v>4.0999999999999996</v>
      </c>
      <c r="FK28" s="68">
        <v>3.1</v>
      </c>
      <c r="FL28" s="68">
        <v>2.4</v>
      </c>
      <c r="FM28" s="68">
        <v>1.6</v>
      </c>
      <c r="FN28" s="68">
        <v>8.6999999999999993</v>
      </c>
      <c r="FO28" s="68">
        <v>1.1000000000000001</v>
      </c>
      <c r="FP28" s="68">
        <v>1.1000000000000001</v>
      </c>
      <c r="FQ28" s="68">
        <v>0.4</v>
      </c>
      <c r="FR28" s="68">
        <v>0.4</v>
      </c>
      <c r="FS28" s="68">
        <v>0.9</v>
      </c>
      <c r="FT28" s="68">
        <v>1</v>
      </c>
      <c r="FU28" s="68">
        <v>1.1000000000000001</v>
      </c>
      <c r="FV28" s="68">
        <v>0.8</v>
      </c>
      <c r="FW28" s="68">
        <v>0.4</v>
      </c>
      <c r="FX28" s="68">
        <v>0.1</v>
      </c>
      <c r="FY28" s="68">
        <v>1.1000000000000001</v>
      </c>
      <c r="FZ28" s="68">
        <v>1.9</v>
      </c>
      <c r="GA28" s="68">
        <v>0.9</v>
      </c>
      <c r="GB28" s="68">
        <v>3.4</v>
      </c>
      <c r="GC28" s="68">
        <v>3.2</v>
      </c>
      <c r="GD28" s="68">
        <v>3.7</v>
      </c>
      <c r="GE28" s="68">
        <v>3.6</v>
      </c>
      <c r="GF28" s="68">
        <v>3</v>
      </c>
      <c r="GG28" s="68">
        <v>3.2</v>
      </c>
      <c r="GH28" s="68">
        <v>3.4</v>
      </c>
      <c r="GI28" s="68">
        <v>3.6</v>
      </c>
      <c r="GJ28" s="68">
        <v>3.7</v>
      </c>
      <c r="GK28" s="68">
        <v>3.7</v>
      </c>
      <c r="GL28" s="68">
        <v>3.6</v>
      </c>
      <c r="GM28" s="68">
        <v>3.2</v>
      </c>
      <c r="GN28" s="68">
        <v>3.4</v>
      </c>
      <c r="GO28" s="68">
        <v>2.8</v>
      </c>
      <c r="GP28" s="68">
        <v>3.3</v>
      </c>
      <c r="GQ28" s="68">
        <v>4.4000000000000004</v>
      </c>
      <c r="GR28" s="68">
        <v>4.9000000000000004</v>
      </c>
      <c r="GS28" s="68">
        <v>5.0999999999999996</v>
      </c>
    </row>
    <row r="29" spans="1:201" x14ac:dyDescent="0.25">
      <c r="A29" s="6" t="s">
        <v>55</v>
      </c>
      <c r="B29" s="59">
        <v>3.4</v>
      </c>
      <c r="C29" s="59">
        <v>3.9</v>
      </c>
      <c r="D29" s="59">
        <v>4</v>
      </c>
      <c r="E29" s="59">
        <v>4</v>
      </c>
      <c r="F29" s="59">
        <v>3.8</v>
      </c>
      <c r="G29" s="59">
        <v>3.8</v>
      </c>
      <c r="H29" s="59">
        <v>3.2</v>
      </c>
      <c r="I29" s="59">
        <v>3.7</v>
      </c>
      <c r="J29" s="59">
        <v>3.8</v>
      </c>
      <c r="K29" s="59">
        <v>3.8</v>
      </c>
      <c r="L29" s="59">
        <v>4</v>
      </c>
      <c r="M29" s="59">
        <v>3.4</v>
      </c>
      <c r="N29" s="59">
        <v>3.7</v>
      </c>
      <c r="O29" s="59">
        <v>3.2</v>
      </c>
      <c r="P29" s="59">
        <v>3.3</v>
      </c>
      <c r="Q29" s="59">
        <v>2.9</v>
      </c>
      <c r="R29" s="59">
        <v>3</v>
      </c>
      <c r="S29" s="59">
        <v>2.7</v>
      </c>
      <c r="T29" s="59">
        <v>2.6</v>
      </c>
      <c r="U29" s="59">
        <v>2.7</v>
      </c>
      <c r="V29" s="59">
        <v>2.8</v>
      </c>
      <c r="W29" s="59">
        <v>3.2</v>
      </c>
      <c r="X29" s="59">
        <v>3.2</v>
      </c>
      <c r="Y29" s="59">
        <v>2.7</v>
      </c>
      <c r="Z29" s="59">
        <v>2.5</v>
      </c>
      <c r="AA29" s="59">
        <v>2.9</v>
      </c>
      <c r="AB29" s="59">
        <v>2.1</v>
      </c>
      <c r="AC29" s="59">
        <v>2.4</v>
      </c>
      <c r="AD29" s="59">
        <v>2</v>
      </c>
      <c r="AE29" s="59">
        <v>1.7</v>
      </c>
      <c r="AF29" s="59">
        <v>1.4</v>
      </c>
      <c r="AG29" s="59">
        <v>2</v>
      </c>
      <c r="AH29" s="59">
        <v>1.8</v>
      </c>
      <c r="AI29" s="59">
        <v>1.7</v>
      </c>
      <c r="AJ29" s="59">
        <v>1.6</v>
      </c>
      <c r="AK29" s="59">
        <v>1.1000000000000001</v>
      </c>
      <c r="AL29" s="59">
        <v>1.1000000000000001</v>
      </c>
      <c r="AM29" s="59">
        <v>1.5</v>
      </c>
      <c r="AN29" s="59">
        <v>1.7</v>
      </c>
      <c r="AO29" s="59">
        <v>1.5</v>
      </c>
      <c r="AP29" s="59">
        <v>0.8</v>
      </c>
      <c r="AQ29" s="59">
        <v>0.8</v>
      </c>
      <c r="AR29" s="59">
        <v>0.9</v>
      </c>
      <c r="AS29" s="59">
        <v>1.4</v>
      </c>
      <c r="AT29" s="59">
        <v>1.2</v>
      </c>
      <c r="AU29" s="59">
        <v>1.2</v>
      </c>
      <c r="AV29" s="59">
        <v>0.7</v>
      </c>
      <c r="AW29" s="59">
        <v>0.3</v>
      </c>
      <c r="AX29" s="59">
        <v>0.4</v>
      </c>
      <c r="AY29" s="59">
        <v>0.2</v>
      </c>
      <c r="AZ29" s="59">
        <v>-0.9</v>
      </c>
      <c r="BA29" s="59">
        <v>0.7</v>
      </c>
      <c r="BB29" s="59">
        <v>-1.2</v>
      </c>
      <c r="BC29" s="59">
        <v>-0.3</v>
      </c>
      <c r="BD29" s="59">
        <v>0.1</v>
      </c>
      <c r="BE29" s="59">
        <v>0</v>
      </c>
      <c r="BF29" s="59">
        <v>0.4</v>
      </c>
      <c r="BG29" s="59">
        <v>0.5</v>
      </c>
      <c r="BH29" s="59">
        <v>0.2</v>
      </c>
      <c r="BI29" s="59">
        <v>0.1</v>
      </c>
      <c r="BJ29" s="59">
        <v>-0.2</v>
      </c>
      <c r="BK29" s="59">
        <v>-0.1</v>
      </c>
      <c r="BL29" s="59">
        <v>0.4</v>
      </c>
      <c r="BM29" s="59">
        <v>0.9</v>
      </c>
      <c r="BN29" s="60">
        <v>0.1</v>
      </c>
      <c r="BO29" s="59">
        <v>0.5</v>
      </c>
      <c r="BP29" s="59">
        <v>-0.3</v>
      </c>
      <c r="BQ29" s="59">
        <v>-0.6</v>
      </c>
      <c r="BR29" s="61">
        <v>-0.6</v>
      </c>
      <c r="BS29" s="59">
        <v>-0.6</v>
      </c>
      <c r="BT29" s="59">
        <v>-0.4</v>
      </c>
      <c r="BU29" s="59">
        <v>-0.4</v>
      </c>
      <c r="BV29" s="59">
        <v>-0.2</v>
      </c>
      <c r="BW29" s="59">
        <v>0.3</v>
      </c>
      <c r="BX29" s="59">
        <v>0.7</v>
      </c>
      <c r="BY29" s="59">
        <v>0.6</v>
      </c>
      <c r="BZ29" s="59">
        <v>1.6</v>
      </c>
      <c r="CA29" s="59">
        <v>0</v>
      </c>
      <c r="CB29" s="60">
        <v>2.5</v>
      </c>
      <c r="CC29" s="60">
        <v>2.7</v>
      </c>
      <c r="CD29" s="60">
        <v>2.5</v>
      </c>
      <c r="CE29" s="60">
        <v>2.6</v>
      </c>
      <c r="CF29" s="60">
        <v>1.9</v>
      </c>
      <c r="CG29" s="62">
        <v>1.5</v>
      </c>
      <c r="CH29" s="62">
        <v>1.8</v>
      </c>
      <c r="CI29" s="62">
        <v>2.2999999999999998</v>
      </c>
      <c r="CJ29" s="62">
        <v>2</v>
      </c>
      <c r="CK29" s="62">
        <v>2</v>
      </c>
      <c r="CL29" s="62">
        <v>2</v>
      </c>
      <c r="CM29" s="62">
        <v>1.6</v>
      </c>
      <c r="CN29" s="62">
        <v>2.1</v>
      </c>
      <c r="CO29" s="63">
        <v>1.3</v>
      </c>
      <c r="CP29" s="63">
        <v>1.1000000000000001</v>
      </c>
      <c r="CQ29" s="64">
        <v>1.2</v>
      </c>
      <c r="CR29" s="60">
        <v>1.3</v>
      </c>
      <c r="CS29" s="60">
        <v>2.1</v>
      </c>
      <c r="CT29" s="60">
        <v>2.4</v>
      </c>
      <c r="CU29" s="65">
        <v>2.5</v>
      </c>
      <c r="CV29" s="65">
        <v>2.4</v>
      </c>
      <c r="CW29" s="65">
        <v>2.7</v>
      </c>
      <c r="CX29" s="65">
        <v>2.8</v>
      </c>
      <c r="CY29" s="65">
        <v>2.6</v>
      </c>
      <c r="CZ29" s="65">
        <v>1.9</v>
      </c>
      <c r="DA29" s="65">
        <v>2</v>
      </c>
      <c r="DB29" s="65">
        <v>1.7</v>
      </c>
      <c r="DC29" s="65">
        <v>2.1</v>
      </c>
      <c r="DD29" s="65">
        <v>2.4</v>
      </c>
      <c r="DE29" s="65">
        <v>2.2000000000000002</v>
      </c>
      <c r="DF29" s="65">
        <v>2.1</v>
      </c>
      <c r="DG29" s="65">
        <v>1.5</v>
      </c>
      <c r="DH29" s="65">
        <v>1.6</v>
      </c>
      <c r="DI29" s="65">
        <v>1.4</v>
      </c>
      <c r="DJ29" s="65">
        <v>1.1000000000000001</v>
      </c>
      <c r="DK29" s="65">
        <v>0.8</v>
      </c>
      <c r="DL29" s="65">
        <v>1</v>
      </c>
      <c r="DM29" s="65">
        <v>1.8</v>
      </c>
      <c r="DN29" s="65">
        <v>1.7</v>
      </c>
      <c r="DO29" s="65">
        <v>2.5</v>
      </c>
      <c r="DP29" s="65">
        <v>1.8</v>
      </c>
      <c r="DQ29" s="65">
        <v>0.3</v>
      </c>
      <c r="DR29" s="65">
        <v>-0.8</v>
      </c>
      <c r="DS29" s="65">
        <v>-1.6</v>
      </c>
      <c r="DT29" s="65">
        <v>-0.4</v>
      </c>
      <c r="DU29" s="60">
        <v>0.1</v>
      </c>
      <c r="DV29" s="60">
        <v>-0.2</v>
      </c>
      <c r="DW29" s="60">
        <v>-0.3</v>
      </c>
      <c r="DX29" s="60">
        <v>-0.4</v>
      </c>
      <c r="DY29" s="60">
        <v>-0.6</v>
      </c>
      <c r="DZ29" s="66">
        <v>-0.3</v>
      </c>
      <c r="EA29" s="66">
        <v>0</v>
      </c>
      <c r="EB29" s="66">
        <v>1</v>
      </c>
      <c r="EC29" s="66">
        <v>-0.5</v>
      </c>
      <c r="ED29" s="66">
        <v>2.5</v>
      </c>
      <c r="EE29" s="66">
        <v>3.3</v>
      </c>
      <c r="EF29" s="66">
        <v>4.0999999999999996</v>
      </c>
      <c r="EG29" s="66">
        <v>3.4</v>
      </c>
      <c r="EH29" s="66">
        <v>3.3</v>
      </c>
      <c r="EI29" s="66">
        <v>3.5</v>
      </c>
      <c r="EJ29" s="66">
        <v>4</v>
      </c>
      <c r="EK29" s="66">
        <v>5.3</v>
      </c>
      <c r="EL29" s="66">
        <v>6.3</v>
      </c>
      <c r="EM29" s="66">
        <v>5.5</v>
      </c>
      <c r="EN29" s="66">
        <v>3.5</v>
      </c>
      <c r="EO29" s="66">
        <v>4.5999999999999996</v>
      </c>
      <c r="EP29" s="66">
        <v>7.8</v>
      </c>
      <c r="EQ29" s="68">
        <v>8</v>
      </c>
      <c r="ER29" s="68">
        <v>9</v>
      </c>
      <c r="ES29" s="68">
        <v>9.1</v>
      </c>
      <c r="ET29" s="68">
        <v>10.3</v>
      </c>
      <c r="EU29" s="68">
        <v>9.3000000000000007</v>
      </c>
      <c r="EV29" s="68">
        <v>8.6</v>
      </c>
      <c r="EW29" s="68">
        <v>8.8000000000000007</v>
      </c>
      <c r="EX29" s="68">
        <v>8.8000000000000007</v>
      </c>
      <c r="EY29" s="68">
        <v>7.3</v>
      </c>
      <c r="EZ29" s="68">
        <v>6.2</v>
      </c>
      <c r="FA29" s="68">
        <v>8.1999999999999993</v>
      </c>
      <c r="FB29" s="68">
        <v>5.8</v>
      </c>
      <c r="FC29" s="68">
        <v>4.8</v>
      </c>
      <c r="FD29" s="68">
        <v>2.9</v>
      </c>
      <c r="FE29" s="68">
        <v>2.7</v>
      </c>
      <c r="FF29" s="68">
        <v>2</v>
      </c>
      <c r="FG29" s="68">
        <v>1</v>
      </c>
      <c r="FH29" s="68">
        <v>2</v>
      </c>
      <c r="FI29" s="68">
        <v>3.5</v>
      </c>
      <c r="FJ29" s="68">
        <v>3.4</v>
      </c>
      <c r="FK29" s="68">
        <v>2.1</v>
      </c>
      <c r="FL29" s="68">
        <v>2.1</v>
      </c>
      <c r="FM29" s="68">
        <v>3.2</v>
      </c>
      <c r="FN29" s="68">
        <v>2.9</v>
      </c>
      <c r="FO29" s="68">
        <v>3</v>
      </c>
      <c r="FP29" s="68">
        <v>3.2</v>
      </c>
      <c r="FQ29" s="68">
        <v>3.2</v>
      </c>
      <c r="FR29" s="68">
        <v>3</v>
      </c>
      <c r="FS29" s="68">
        <v>3.2</v>
      </c>
      <c r="FT29" s="68">
        <v>2.8</v>
      </c>
      <c r="FU29" s="68">
        <v>2.6</v>
      </c>
      <c r="FV29" s="68">
        <v>1.7</v>
      </c>
      <c r="FW29" s="68">
        <v>0.8</v>
      </c>
      <c r="FX29" s="68">
        <v>0.9</v>
      </c>
      <c r="FY29" s="68">
        <v>1.1000000000000001</v>
      </c>
      <c r="FZ29" s="68">
        <v>1.6</v>
      </c>
      <c r="GA29" s="68">
        <v>2.2999999999999998</v>
      </c>
      <c r="GB29" s="68">
        <v>2.4</v>
      </c>
      <c r="GC29" s="68">
        <v>1.9</v>
      </c>
      <c r="GD29" s="68">
        <v>1.6</v>
      </c>
      <c r="GE29" s="68">
        <v>1.7</v>
      </c>
      <c r="GF29" s="68">
        <v>2.1</v>
      </c>
      <c r="GG29" s="68">
        <v>2.4</v>
      </c>
      <c r="GH29" s="68">
        <v>2.6</v>
      </c>
      <c r="GI29" s="68">
        <v>2.8</v>
      </c>
      <c r="GJ29" s="68">
        <v>3.1</v>
      </c>
      <c r="GK29" s="68">
        <v>3</v>
      </c>
      <c r="GL29" s="68">
        <v>3.5</v>
      </c>
      <c r="GM29" s="68">
        <v>3.3</v>
      </c>
      <c r="GN29" s="68">
        <v>2.5</v>
      </c>
      <c r="GO29" s="68">
        <v>1.6</v>
      </c>
      <c r="GP29" s="68">
        <v>1.8</v>
      </c>
      <c r="GQ29" s="68">
        <v>3.8</v>
      </c>
      <c r="GR29" s="68">
        <v>5.2</v>
      </c>
      <c r="GS29" s="68">
        <v>4.5</v>
      </c>
    </row>
    <row r="30" spans="1:201" x14ac:dyDescent="0.25">
      <c r="A30" s="6" t="s">
        <v>56</v>
      </c>
      <c r="B30" s="59">
        <v>4</v>
      </c>
      <c r="C30" s="59">
        <v>4.2</v>
      </c>
      <c r="D30" s="59">
        <v>4.5999999999999996</v>
      </c>
      <c r="E30" s="59">
        <v>4.4000000000000004</v>
      </c>
      <c r="F30" s="59">
        <v>3.9</v>
      </c>
      <c r="G30" s="59">
        <v>3.5</v>
      </c>
      <c r="H30" s="59">
        <v>3.1</v>
      </c>
      <c r="I30" s="59">
        <v>3.5</v>
      </c>
      <c r="J30" s="59">
        <v>3.7</v>
      </c>
      <c r="K30" s="59">
        <v>3.8</v>
      </c>
      <c r="L30" s="59">
        <v>4.3</v>
      </c>
      <c r="M30" s="59">
        <v>4.0999999999999996</v>
      </c>
      <c r="N30" s="59">
        <v>3.9</v>
      </c>
      <c r="O30" s="59">
        <v>5.6</v>
      </c>
      <c r="P30" s="59">
        <v>5.8</v>
      </c>
      <c r="Q30" s="59">
        <v>5.5</v>
      </c>
      <c r="R30" s="59">
        <v>5.6</v>
      </c>
      <c r="S30" s="59">
        <v>5.4</v>
      </c>
      <c r="T30" s="59">
        <v>5.6</v>
      </c>
      <c r="U30" s="59">
        <v>5.7</v>
      </c>
      <c r="V30" s="59">
        <v>6</v>
      </c>
      <c r="W30" s="59">
        <v>6.4</v>
      </c>
      <c r="X30" s="59">
        <v>6</v>
      </c>
      <c r="Y30" s="59">
        <v>5.3</v>
      </c>
      <c r="Z30" s="59">
        <v>5.0999999999999996</v>
      </c>
      <c r="AA30" s="59">
        <v>5.7</v>
      </c>
      <c r="AB30" s="59">
        <v>2.8</v>
      </c>
      <c r="AC30" s="59">
        <v>2.9</v>
      </c>
      <c r="AD30" s="59">
        <v>2.2999999999999998</v>
      </c>
      <c r="AE30" s="59">
        <v>1.8</v>
      </c>
      <c r="AF30" s="59">
        <v>1.7</v>
      </c>
      <c r="AG30" s="59">
        <v>2</v>
      </c>
      <c r="AH30" s="59">
        <v>1.8</v>
      </c>
      <c r="AI30" s="59">
        <v>1.6</v>
      </c>
      <c r="AJ30" s="59">
        <v>1.6</v>
      </c>
      <c r="AK30" s="59">
        <v>1.1000000000000001</v>
      </c>
      <c r="AL30" s="59">
        <v>0.4</v>
      </c>
      <c r="AM30" s="59">
        <v>0.6</v>
      </c>
      <c r="AN30" s="59">
        <v>1.7</v>
      </c>
      <c r="AO30" s="59">
        <v>0.8</v>
      </c>
      <c r="AP30" s="59">
        <v>0.3</v>
      </c>
      <c r="AQ30" s="59">
        <v>0.2</v>
      </c>
      <c r="AR30" s="59">
        <v>-0.2</v>
      </c>
      <c r="AS30" s="59">
        <v>0</v>
      </c>
      <c r="AT30" s="59">
        <v>-0.1</v>
      </c>
      <c r="AU30" s="59">
        <v>0.5</v>
      </c>
      <c r="AV30" s="59">
        <v>0.3</v>
      </c>
      <c r="AW30" s="59">
        <v>-0.5</v>
      </c>
      <c r="AX30" s="59">
        <v>-0.3</v>
      </c>
      <c r="AY30" s="59">
        <v>0.1</v>
      </c>
      <c r="AZ30" s="59">
        <v>-0.8</v>
      </c>
      <c r="BA30" s="59">
        <v>0</v>
      </c>
      <c r="BB30" s="59">
        <v>-1.4</v>
      </c>
      <c r="BC30" s="59">
        <v>-0.9</v>
      </c>
      <c r="BD30" s="59">
        <v>-0.5</v>
      </c>
      <c r="BE30" s="59">
        <v>0</v>
      </c>
      <c r="BF30" s="59">
        <v>0.6</v>
      </c>
      <c r="BG30" s="59">
        <v>0.7</v>
      </c>
      <c r="BH30" s="59">
        <v>0.5</v>
      </c>
      <c r="BI30" s="59">
        <v>0.1</v>
      </c>
      <c r="BJ30" s="59">
        <v>-0.1</v>
      </c>
      <c r="BK30" s="59">
        <v>0.2</v>
      </c>
      <c r="BL30" s="59">
        <v>0.6</v>
      </c>
      <c r="BM30" s="59">
        <v>1</v>
      </c>
      <c r="BN30" s="60">
        <v>0.1</v>
      </c>
      <c r="BO30" s="59">
        <v>1</v>
      </c>
      <c r="BP30" s="59">
        <v>0.3</v>
      </c>
      <c r="BQ30" s="59">
        <v>-0.2</v>
      </c>
      <c r="BR30" s="61">
        <v>0.3</v>
      </c>
      <c r="BS30" s="59">
        <v>-0.2</v>
      </c>
      <c r="BT30" s="59">
        <v>-0.1</v>
      </c>
      <c r="BU30" s="59">
        <v>-0.3</v>
      </c>
      <c r="BV30" s="59">
        <v>-0.1</v>
      </c>
      <c r="BW30" s="59">
        <v>0.7</v>
      </c>
      <c r="BX30" s="59">
        <v>1.1000000000000001</v>
      </c>
      <c r="BY30" s="59">
        <v>1</v>
      </c>
      <c r="BZ30" s="59">
        <v>1.8</v>
      </c>
      <c r="CA30" s="59">
        <v>0.4</v>
      </c>
      <c r="CB30" s="60">
        <v>2.4</v>
      </c>
      <c r="CC30" s="60">
        <v>2.9</v>
      </c>
      <c r="CD30" s="60">
        <v>2.7</v>
      </c>
      <c r="CE30" s="60">
        <v>2.2999999999999998</v>
      </c>
      <c r="CF30" s="60">
        <v>2.1</v>
      </c>
      <c r="CG30" s="62">
        <v>2</v>
      </c>
      <c r="CH30" s="62">
        <v>2.2000000000000002</v>
      </c>
      <c r="CI30" s="62">
        <v>2.7</v>
      </c>
      <c r="CJ30" s="62">
        <v>2.6</v>
      </c>
      <c r="CK30" s="62">
        <v>2.2000000000000002</v>
      </c>
      <c r="CL30" s="62">
        <v>2.6</v>
      </c>
      <c r="CM30" s="62">
        <v>2.2000000000000002</v>
      </c>
      <c r="CN30" s="62">
        <v>2.4</v>
      </c>
      <c r="CO30" s="63">
        <v>2.1</v>
      </c>
      <c r="CP30" s="63">
        <v>1.9</v>
      </c>
      <c r="CQ30" s="64">
        <v>2</v>
      </c>
      <c r="CR30" s="60">
        <v>2.4</v>
      </c>
      <c r="CS30" s="60">
        <v>2.9</v>
      </c>
      <c r="CT30" s="60">
        <v>3.2</v>
      </c>
      <c r="CU30" s="65">
        <v>3.4</v>
      </c>
      <c r="CV30" s="65">
        <v>3.4</v>
      </c>
      <c r="CW30" s="65">
        <v>3.7</v>
      </c>
      <c r="CX30" s="65">
        <v>3.9</v>
      </c>
      <c r="CY30" s="65">
        <v>3.2</v>
      </c>
      <c r="CZ30" s="65">
        <v>2.8</v>
      </c>
      <c r="DA30" s="65">
        <v>2.9</v>
      </c>
      <c r="DB30" s="65">
        <v>2.8</v>
      </c>
      <c r="DC30" s="65">
        <v>3.2</v>
      </c>
      <c r="DD30" s="65">
        <v>3.8</v>
      </c>
      <c r="DE30" s="65">
        <v>3.9</v>
      </c>
      <c r="DF30" s="65">
        <v>4</v>
      </c>
      <c r="DG30" s="65">
        <v>3.4</v>
      </c>
      <c r="DH30" s="65">
        <v>3.3</v>
      </c>
      <c r="DI30" s="65">
        <v>3.2</v>
      </c>
      <c r="DJ30" s="65">
        <v>2.9</v>
      </c>
      <c r="DK30" s="65">
        <v>3</v>
      </c>
      <c r="DL30" s="65">
        <v>3.4</v>
      </c>
      <c r="DM30" s="65">
        <v>4.0999999999999996</v>
      </c>
      <c r="DN30" s="65">
        <v>3.4</v>
      </c>
      <c r="DO30" s="65">
        <v>4.7</v>
      </c>
      <c r="DP30" s="65">
        <v>4.4000000000000004</v>
      </c>
      <c r="DQ30" s="65">
        <v>3.9</v>
      </c>
      <c r="DR30" s="65">
        <v>2.5</v>
      </c>
      <c r="DS30" s="65">
        <v>2.2000000000000002</v>
      </c>
      <c r="DT30" s="65">
        <v>2.9</v>
      </c>
      <c r="DU30" s="60">
        <v>3.9</v>
      </c>
      <c r="DV30" s="60">
        <v>4</v>
      </c>
      <c r="DW30" s="60">
        <v>3.5</v>
      </c>
      <c r="DX30" s="60">
        <v>3</v>
      </c>
      <c r="DY30" s="60">
        <v>2.8</v>
      </c>
      <c r="DZ30" s="66">
        <v>2.8</v>
      </c>
      <c r="EA30" s="66">
        <v>3.4</v>
      </c>
      <c r="EB30" s="66">
        <v>2.9</v>
      </c>
      <c r="EC30" s="66">
        <v>3.3</v>
      </c>
      <c r="ED30" s="66">
        <v>3.9</v>
      </c>
      <c r="EE30" s="66">
        <v>5.2</v>
      </c>
      <c r="EF30" s="66">
        <v>5.3</v>
      </c>
      <c r="EG30" s="66">
        <v>5.3</v>
      </c>
      <c r="EH30" s="66">
        <v>4.7</v>
      </c>
      <c r="EI30" s="66">
        <v>4.9000000000000004</v>
      </c>
      <c r="EJ30" s="66">
        <v>5.6</v>
      </c>
      <c r="EK30" s="66">
        <v>6.6</v>
      </c>
      <c r="EL30" s="66">
        <v>7.5</v>
      </c>
      <c r="EM30" s="66">
        <v>7.4</v>
      </c>
      <c r="EN30" s="66">
        <v>5.2</v>
      </c>
      <c r="EO30" s="66">
        <v>7.9</v>
      </c>
      <c r="EP30" s="66">
        <v>8.4</v>
      </c>
      <c r="EQ30" s="68">
        <v>8.6</v>
      </c>
      <c r="ER30" s="68">
        <v>9.6</v>
      </c>
      <c r="ES30" s="68">
        <v>10.8</v>
      </c>
      <c r="ET30" s="68">
        <v>12.6</v>
      </c>
      <c r="EU30" s="68">
        <v>14.7</v>
      </c>
      <c r="EV30" s="68">
        <v>18.600000000000001</v>
      </c>
      <c r="EW30" s="68">
        <v>20.7</v>
      </c>
      <c r="EX30" s="68">
        <v>21.9</v>
      </c>
      <c r="EY30" s="68">
        <v>23.1</v>
      </c>
      <c r="EZ30" s="68">
        <v>25</v>
      </c>
      <c r="FA30" s="68">
        <v>15.3</v>
      </c>
      <c r="FB30" s="68">
        <v>26.2</v>
      </c>
      <c r="FC30" s="68">
        <v>25.8</v>
      </c>
      <c r="FD30" s="68">
        <v>25.6</v>
      </c>
      <c r="FE30" s="68">
        <v>24.4</v>
      </c>
      <c r="FF30" s="68">
        <v>21.9</v>
      </c>
      <c r="FG30" s="68">
        <v>19.899999999999999</v>
      </c>
      <c r="FH30" s="68">
        <v>17.5</v>
      </c>
      <c r="FI30" s="68">
        <v>14.2</v>
      </c>
      <c r="FJ30" s="68">
        <v>12.2</v>
      </c>
      <c r="FK30" s="68">
        <v>9.6</v>
      </c>
      <c r="FL30" s="68">
        <v>7.7</v>
      </c>
      <c r="FM30" s="68">
        <v>5.5</v>
      </c>
      <c r="FN30" s="68">
        <v>17</v>
      </c>
      <c r="FO30" s="68">
        <v>3.7</v>
      </c>
      <c r="FP30" s="68">
        <v>3.6</v>
      </c>
      <c r="FQ30" s="68">
        <v>3.6</v>
      </c>
      <c r="FR30" s="68">
        <v>3.6</v>
      </c>
      <c r="FS30" s="68">
        <v>3.9</v>
      </c>
      <c r="FT30" s="68">
        <v>3.6</v>
      </c>
      <c r="FU30" s="68">
        <v>4.0999999999999996</v>
      </c>
      <c r="FV30" s="68">
        <v>3.4</v>
      </c>
      <c r="FW30" s="68">
        <v>3</v>
      </c>
      <c r="FX30" s="68">
        <v>3.4</v>
      </c>
      <c r="FY30" s="68">
        <v>3.9</v>
      </c>
      <c r="FZ30" s="68">
        <v>4.8</v>
      </c>
      <c r="GA30" s="68">
        <v>3.7</v>
      </c>
      <c r="GB30" s="68">
        <v>5.7</v>
      </c>
      <c r="GC30" s="68">
        <v>5.7</v>
      </c>
      <c r="GD30" s="68">
        <v>4.8</v>
      </c>
      <c r="GE30" s="68">
        <v>4.2</v>
      </c>
      <c r="GF30" s="68">
        <v>4.5</v>
      </c>
      <c r="GG30" s="68">
        <v>4.5999999999999996</v>
      </c>
      <c r="GH30" s="68">
        <v>4.2</v>
      </c>
      <c r="GI30" s="68">
        <v>4.2</v>
      </c>
      <c r="GJ30" s="68">
        <v>4.3</v>
      </c>
      <c r="GK30" s="68">
        <v>4.2</v>
      </c>
      <c r="GL30" s="68">
        <v>3.7</v>
      </c>
      <c r="GM30" s="68">
        <v>3.3</v>
      </c>
      <c r="GN30" s="68">
        <v>4.4000000000000004</v>
      </c>
      <c r="GO30" s="68">
        <v>2.2999999999999998</v>
      </c>
      <c r="GP30" s="68">
        <v>1.6</v>
      </c>
      <c r="GQ30" s="68">
        <v>2.1</v>
      </c>
      <c r="GR30" s="68">
        <v>2.6</v>
      </c>
      <c r="GS30" s="68">
        <v>2.2999999999999998</v>
      </c>
    </row>
    <row r="31" spans="1:201" x14ac:dyDescent="0.25">
      <c r="A31" s="6" t="s">
        <v>57</v>
      </c>
      <c r="B31" s="59">
        <v>3.3</v>
      </c>
      <c r="C31" s="59">
        <v>2.7</v>
      </c>
      <c r="D31" s="59">
        <v>2.8</v>
      </c>
      <c r="E31" s="59">
        <v>2.4</v>
      </c>
      <c r="F31" s="59">
        <v>2.5</v>
      </c>
      <c r="G31" s="59">
        <v>3.1</v>
      </c>
      <c r="H31" s="59">
        <v>2.4</v>
      </c>
      <c r="I31" s="59">
        <v>2.5</v>
      </c>
      <c r="J31" s="59">
        <v>2.8</v>
      </c>
      <c r="K31" s="59">
        <v>2.6</v>
      </c>
      <c r="L31" s="59">
        <v>1.7</v>
      </c>
      <c r="M31" s="59">
        <v>1.5</v>
      </c>
      <c r="N31" s="59">
        <v>2.5</v>
      </c>
      <c r="O31" s="59">
        <v>1.7</v>
      </c>
      <c r="P31" s="59">
        <v>2.6</v>
      </c>
      <c r="Q31" s="59">
        <v>2.6</v>
      </c>
      <c r="R31" s="59">
        <v>3.8</v>
      </c>
      <c r="S31" s="59">
        <v>3.7</v>
      </c>
      <c r="T31" s="59">
        <v>4.3</v>
      </c>
      <c r="U31" s="59">
        <v>4.2</v>
      </c>
      <c r="V31" s="59">
        <v>3.2</v>
      </c>
      <c r="W31" s="59">
        <v>2.9</v>
      </c>
      <c r="X31" s="59">
        <v>3.2</v>
      </c>
      <c r="Y31" s="59">
        <v>3.6</v>
      </c>
      <c r="Z31" s="59">
        <v>2.8</v>
      </c>
      <c r="AA31" s="59">
        <v>3.2</v>
      </c>
      <c r="AB31" s="59">
        <v>2.4</v>
      </c>
      <c r="AC31" s="59">
        <v>1.8</v>
      </c>
      <c r="AD31" s="59">
        <v>1.4</v>
      </c>
      <c r="AE31" s="59">
        <v>0.9</v>
      </c>
      <c r="AF31" s="59">
        <v>0.8</v>
      </c>
      <c r="AG31" s="59">
        <v>0.6</v>
      </c>
      <c r="AH31" s="59">
        <v>0.9</v>
      </c>
      <c r="AI31" s="59">
        <v>0.7</v>
      </c>
      <c r="AJ31" s="59">
        <v>0.5</v>
      </c>
      <c r="AK31" s="59">
        <v>0.6</v>
      </c>
      <c r="AL31" s="59">
        <v>0.3</v>
      </c>
      <c r="AM31" s="59">
        <v>1</v>
      </c>
      <c r="AN31" s="59">
        <v>1</v>
      </c>
      <c r="AO31" s="59">
        <v>0.9</v>
      </c>
      <c r="AP31" s="59">
        <v>1.6</v>
      </c>
      <c r="AQ31" s="59">
        <v>1.4</v>
      </c>
      <c r="AR31" s="59">
        <v>0.5</v>
      </c>
      <c r="AS31" s="59">
        <v>0.4</v>
      </c>
      <c r="AT31" s="59">
        <v>0.7</v>
      </c>
      <c r="AU31" s="59">
        <v>0.6</v>
      </c>
      <c r="AV31" s="59">
        <v>0.8</v>
      </c>
      <c r="AW31" s="59">
        <v>0.6</v>
      </c>
      <c r="AX31" s="59">
        <v>0.7</v>
      </c>
      <c r="AY31" s="59">
        <v>0.6</v>
      </c>
      <c r="AZ31" s="59">
        <v>0.4</v>
      </c>
      <c r="BA31" s="59">
        <v>0.8</v>
      </c>
      <c r="BB31" s="59">
        <v>0.8</v>
      </c>
      <c r="BC31" s="59">
        <v>0.5</v>
      </c>
      <c r="BD31" s="59">
        <v>0.5</v>
      </c>
      <c r="BE31" s="59">
        <v>1.4</v>
      </c>
      <c r="BF31" s="59">
        <v>1.3</v>
      </c>
      <c r="BG31" s="59">
        <v>1.1000000000000001</v>
      </c>
      <c r="BH31" s="59">
        <v>1.2</v>
      </c>
      <c r="BI31" s="59">
        <v>1.4</v>
      </c>
      <c r="BJ31" s="59">
        <v>1.6</v>
      </c>
      <c r="BK31" s="59">
        <v>1.6</v>
      </c>
      <c r="BL31" s="59">
        <v>1.3</v>
      </c>
      <c r="BM31" s="59">
        <v>1.2</v>
      </c>
      <c r="BN31" s="60">
        <v>1.2</v>
      </c>
      <c r="BO31" s="59">
        <v>0.8</v>
      </c>
      <c r="BP31" s="59">
        <v>1</v>
      </c>
      <c r="BQ31" s="59">
        <v>1</v>
      </c>
      <c r="BR31" s="61">
        <v>0.8</v>
      </c>
      <c r="BS31" s="59">
        <v>1</v>
      </c>
      <c r="BT31" s="59">
        <v>1</v>
      </c>
      <c r="BU31" s="59">
        <v>0.9</v>
      </c>
      <c r="BV31" s="59">
        <v>1</v>
      </c>
      <c r="BW31" s="59">
        <v>0.9</v>
      </c>
      <c r="BX31" s="59">
        <v>0.5</v>
      </c>
      <c r="BY31" s="59">
        <v>0.8</v>
      </c>
      <c r="BZ31" s="59">
        <v>1</v>
      </c>
      <c r="CA31" s="59">
        <v>0.9</v>
      </c>
      <c r="CB31" s="60">
        <v>1.5</v>
      </c>
      <c r="CC31" s="60">
        <v>1.2</v>
      </c>
      <c r="CD31" s="60">
        <v>1.1000000000000001</v>
      </c>
      <c r="CE31" s="60">
        <v>1.1000000000000001</v>
      </c>
      <c r="CF31" s="60">
        <v>1.1000000000000001</v>
      </c>
      <c r="CG31" s="62">
        <v>1</v>
      </c>
      <c r="CH31" s="62">
        <v>1.2</v>
      </c>
      <c r="CI31" s="62">
        <v>1.2</v>
      </c>
      <c r="CJ31" s="62">
        <v>1.2</v>
      </c>
      <c r="CK31" s="62">
        <v>1.5</v>
      </c>
      <c r="CL31" s="62">
        <v>1.5</v>
      </c>
      <c r="CM31" s="62">
        <v>1.3</v>
      </c>
      <c r="CN31" s="62">
        <v>1.3</v>
      </c>
      <c r="CO31" s="63">
        <v>1.2</v>
      </c>
      <c r="CP31" s="63">
        <v>1.3</v>
      </c>
      <c r="CQ31" s="64">
        <v>1.3</v>
      </c>
      <c r="CR31" s="60">
        <v>1.4</v>
      </c>
      <c r="CS31" s="60">
        <v>1.7</v>
      </c>
      <c r="CT31" s="60">
        <v>2</v>
      </c>
      <c r="CU31" s="65">
        <v>2.1</v>
      </c>
      <c r="CV31" s="65">
        <v>2.4</v>
      </c>
      <c r="CW31" s="65">
        <v>2.5</v>
      </c>
      <c r="CX31" s="65">
        <v>2.1</v>
      </c>
      <c r="CY31" s="65">
        <v>1.4</v>
      </c>
      <c r="CZ31" s="65">
        <v>1.2</v>
      </c>
      <c r="DA31" s="65">
        <v>1.7</v>
      </c>
      <c r="DB31" s="65">
        <v>0.9</v>
      </c>
      <c r="DC31" s="65">
        <v>1.3</v>
      </c>
      <c r="DD31" s="65">
        <v>1.3</v>
      </c>
      <c r="DE31" s="65">
        <v>1.7</v>
      </c>
      <c r="DF31" s="65">
        <v>1.7</v>
      </c>
      <c r="DG31" s="65">
        <v>1.8</v>
      </c>
      <c r="DH31" s="65">
        <v>1.8</v>
      </c>
      <c r="DI31" s="65">
        <v>1.9</v>
      </c>
      <c r="DJ31" s="65">
        <v>1.6</v>
      </c>
      <c r="DK31" s="65">
        <v>1.4</v>
      </c>
      <c r="DL31" s="65">
        <v>1.3</v>
      </c>
      <c r="DM31" s="65">
        <v>1.3</v>
      </c>
      <c r="DN31" s="65">
        <v>1.5</v>
      </c>
      <c r="DO31" s="65">
        <v>1.4</v>
      </c>
      <c r="DP31" s="65">
        <v>1.1000000000000001</v>
      </c>
      <c r="DQ31" s="65">
        <v>1.2</v>
      </c>
      <c r="DR31" s="65">
        <v>1.1000000000000001</v>
      </c>
      <c r="DS31" s="65">
        <v>0.9</v>
      </c>
      <c r="DT31" s="65">
        <v>1</v>
      </c>
      <c r="DU31" s="60">
        <v>0.7</v>
      </c>
      <c r="DV31" s="60">
        <v>0.7</v>
      </c>
      <c r="DW31" s="60">
        <v>0.5</v>
      </c>
      <c r="DX31" s="60">
        <v>0.6</v>
      </c>
      <c r="DY31" s="60">
        <v>0.2</v>
      </c>
      <c r="DZ31" s="66">
        <v>0.2</v>
      </c>
      <c r="EA31" s="66">
        <v>0.8</v>
      </c>
      <c r="EB31" s="66">
        <v>0.2</v>
      </c>
      <c r="EC31" s="66">
        <v>0.1</v>
      </c>
      <c r="ED31" s="66">
        <v>0.1</v>
      </c>
      <c r="EE31" s="66">
        <v>0.1</v>
      </c>
      <c r="EF31" s="66">
        <v>0.2</v>
      </c>
      <c r="EG31" s="66">
        <v>0.1</v>
      </c>
      <c r="EH31" s="66">
        <v>0.3</v>
      </c>
      <c r="EI31" s="66">
        <v>0.4</v>
      </c>
      <c r="EJ31" s="66">
        <v>0.7</v>
      </c>
      <c r="EK31" s="66">
        <v>1.4</v>
      </c>
      <c r="EL31" s="66">
        <v>2.4</v>
      </c>
      <c r="EM31" s="66">
        <v>2.6</v>
      </c>
      <c r="EN31" s="66">
        <v>0.7</v>
      </c>
      <c r="EO31" s="66">
        <v>4.0999999999999996</v>
      </c>
      <c r="EP31" s="66">
        <v>4.2</v>
      </c>
      <c r="EQ31" s="68">
        <v>4.5</v>
      </c>
      <c r="ER31" s="68">
        <v>5.4</v>
      </c>
      <c r="ES31" s="68">
        <v>5.8</v>
      </c>
      <c r="ET31" s="68">
        <v>6.1</v>
      </c>
      <c r="EU31" s="68">
        <v>6.8</v>
      </c>
      <c r="EV31" s="68">
        <v>7</v>
      </c>
      <c r="EW31" s="68">
        <v>7.4</v>
      </c>
      <c r="EX31" s="68">
        <v>7.4</v>
      </c>
      <c r="EY31" s="68">
        <v>7.2</v>
      </c>
      <c r="EZ31" s="68">
        <v>7.3</v>
      </c>
      <c r="FA31" s="68">
        <v>6.1</v>
      </c>
      <c r="FB31" s="68">
        <v>6.8</v>
      </c>
      <c r="FC31" s="68">
        <v>7</v>
      </c>
      <c r="FD31" s="68">
        <v>7.1</v>
      </c>
      <c r="FE31" s="68">
        <v>6.4</v>
      </c>
      <c r="FF31" s="68">
        <v>6.3</v>
      </c>
      <c r="FG31" s="68">
        <v>6.2</v>
      </c>
      <c r="FH31" s="68">
        <v>5.6</v>
      </c>
      <c r="FI31" s="68">
        <v>5</v>
      </c>
      <c r="FJ31" s="68">
        <v>4.9000000000000004</v>
      </c>
      <c r="FK31" s="68">
        <v>4.2</v>
      </c>
      <c r="FL31" s="68">
        <v>3.9</v>
      </c>
      <c r="FM31" s="68">
        <v>3.7</v>
      </c>
      <c r="FN31" s="68">
        <v>5.6</v>
      </c>
      <c r="FO31" s="68">
        <v>3.7</v>
      </c>
      <c r="FP31" s="68">
        <v>3</v>
      </c>
      <c r="FQ31" s="68">
        <v>2.6</v>
      </c>
      <c r="FR31" s="68">
        <v>2.4</v>
      </c>
      <c r="FS31" s="68">
        <v>2.2999999999999998</v>
      </c>
      <c r="FT31" s="68">
        <v>2.2000000000000002</v>
      </c>
      <c r="FU31" s="68">
        <v>2.2999999999999998</v>
      </c>
      <c r="FV31" s="68">
        <v>2.4</v>
      </c>
      <c r="FW31" s="68">
        <v>2.1</v>
      </c>
      <c r="FX31" s="68">
        <v>2.4</v>
      </c>
      <c r="FY31" s="68">
        <v>2.1</v>
      </c>
      <c r="FZ31" s="68">
        <v>1.8</v>
      </c>
      <c r="GA31" s="68">
        <v>2.4</v>
      </c>
      <c r="GB31" s="68">
        <v>1.8</v>
      </c>
      <c r="GC31" s="68">
        <v>2</v>
      </c>
      <c r="GD31" s="68">
        <v>2.2000000000000002</v>
      </c>
      <c r="GE31" s="68">
        <v>2.6</v>
      </c>
      <c r="GF31" s="68">
        <v>2.7</v>
      </c>
      <c r="GG31" s="68">
        <v>2.5</v>
      </c>
      <c r="GH31" s="68">
        <v>2.5</v>
      </c>
      <c r="GI31" s="68">
        <v>2.7</v>
      </c>
      <c r="GJ31" s="68">
        <v>2.4</v>
      </c>
      <c r="GK31" s="68">
        <v>2.5</v>
      </c>
      <c r="GL31" s="68">
        <v>2.4</v>
      </c>
      <c r="GM31" s="68">
        <v>2.5</v>
      </c>
      <c r="GN31" s="68">
        <v>2.4</v>
      </c>
      <c r="GO31" s="68">
        <v>2.2999999999999998</v>
      </c>
      <c r="GP31" s="68">
        <v>2.2999999999999998</v>
      </c>
      <c r="GQ31" s="68">
        <v>2.2999999999999998</v>
      </c>
      <c r="GR31" s="68">
        <v>2.5</v>
      </c>
      <c r="GS31" s="68">
        <v>2.1</v>
      </c>
    </row>
    <row r="32" spans="1:201" x14ac:dyDescent="0.25">
      <c r="A32" s="6" t="s">
        <v>58</v>
      </c>
      <c r="B32" s="59">
        <v>1.9</v>
      </c>
      <c r="C32" s="59">
        <v>2</v>
      </c>
      <c r="D32" s="59">
        <v>1.8</v>
      </c>
      <c r="E32" s="59">
        <v>2.1</v>
      </c>
      <c r="F32" s="59">
        <v>2.2999999999999998</v>
      </c>
      <c r="G32" s="59">
        <v>2.2999999999999998</v>
      </c>
      <c r="H32" s="59">
        <v>3.2</v>
      </c>
      <c r="I32" s="59">
        <v>3.2</v>
      </c>
      <c r="J32" s="59">
        <v>2.9</v>
      </c>
      <c r="K32" s="59">
        <v>2.8</v>
      </c>
      <c r="L32" s="59">
        <v>2.6</v>
      </c>
      <c r="M32" s="59">
        <v>2.5</v>
      </c>
      <c r="N32" s="59">
        <v>2.5</v>
      </c>
      <c r="O32" s="59">
        <v>2.9</v>
      </c>
      <c r="P32" s="59">
        <v>2.9</v>
      </c>
      <c r="Q32" s="59">
        <v>2.9</v>
      </c>
      <c r="R32" s="59">
        <v>2.8</v>
      </c>
      <c r="S32" s="59">
        <v>2.5</v>
      </c>
      <c r="T32" s="59">
        <v>2.5</v>
      </c>
      <c r="U32" s="59">
        <v>2.6</v>
      </c>
      <c r="V32" s="59">
        <v>2.6</v>
      </c>
      <c r="W32" s="59">
        <v>2.5</v>
      </c>
      <c r="X32" s="59">
        <v>3.3</v>
      </c>
      <c r="Y32" s="59">
        <v>3.2</v>
      </c>
      <c r="Z32" s="59">
        <v>3.4</v>
      </c>
      <c r="AA32" s="59">
        <v>2.8</v>
      </c>
      <c r="AB32" s="59">
        <v>3.2</v>
      </c>
      <c r="AC32" s="59">
        <v>3.2</v>
      </c>
      <c r="AD32" s="59">
        <v>3.2</v>
      </c>
      <c r="AE32" s="59">
        <v>2.8</v>
      </c>
      <c r="AF32" s="59">
        <v>3</v>
      </c>
      <c r="AG32" s="59">
        <v>3.2</v>
      </c>
      <c r="AH32" s="59">
        <v>3.1</v>
      </c>
      <c r="AI32" s="59">
        <v>2.8</v>
      </c>
      <c r="AJ32" s="59">
        <v>2.4</v>
      </c>
      <c r="AK32" s="59">
        <v>1.3</v>
      </c>
      <c r="AL32" s="59">
        <v>1.2</v>
      </c>
      <c r="AM32" s="59">
        <v>1.4</v>
      </c>
      <c r="AN32" s="59">
        <v>2.6</v>
      </c>
      <c r="AO32" s="59">
        <v>0.8</v>
      </c>
      <c r="AP32" s="59">
        <v>0.4</v>
      </c>
      <c r="AQ32" s="59">
        <v>0.1</v>
      </c>
      <c r="AR32" s="59">
        <v>0.6</v>
      </c>
      <c r="AS32" s="59">
        <v>0.1</v>
      </c>
      <c r="AT32" s="59">
        <v>0.3</v>
      </c>
      <c r="AU32" s="59">
        <v>0.3</v>
      </c>
      <c r="AV32" s="59">
        <v>0.4</v>
      </c>
      <c r="AW32" s="59">
        <v>0.2</v>
      </c>
      <c r="AX32" s="59">
        <v>0.4</v>
      </c>
      <c r="AY32" s="59">
        <v>0.3</v>
      </c>
      <c r="AZ32" s="59">
        <v>-0.1</v>
      </c>
      <c r="BA32" s="59">
        <v>0.3</v>
      </c>
      <c r="BB32" s="59">
        <v>-0.7</v>
      </c>
      <c r="BC32" s="59">
        <v>-0.5</v>
      </c>
      <c r="BD32" s="59">
        <v>-0.3</v>
      </c>
      <c r="BE32" s="59">
        <v>0</v>
      </c>
      <c r="BF32" s="59">
        <v>0.7</v>
      </c>
      <c r="BG32" s="59">
        <v>0.5</v>
      </c>
      <c r="BH32" s="59">
        <v>0.8</v>
      </c>
      <c r="BI32" s="59">
        <v>0.4</v>
      </c>
      <c r="BJ32" s="59">
        <v>0.3</v>
      </c>
      <c r="BK32" s="59">
        <v>0.4</v>
      </c>
      <c r="BL32" s="59">
        <v>0.4</v>
      </c>
      <c r="BM32" s="59">
        <v>0.5</v>
      </c>
      <c r="BN32" s="60">
        <v>0.2</v>
      </c>
      <c r="BO32" s="59">
        <v>0.2</v>
      </c>
      <c r="BP32" s="59">
        <v>0.3</v>
      </c>
      <c r="BQ32" s="59">
        <v>0.5</v>
      </c>
      <c r="BR32" s="61">
        <v>-0.2</v>
      </c>
      <c r="BS32" s="59">
        <v>-0.2</v>
      </c>
      <c r="BT32" s="59">
        <v>-0.2</v>
      </c>
      <c r="BU32" s="59">
        <v>-0.6</v>
      </c>
      <c r="BV32" s="59">
        <v>0.1</v>
      </c>
      <c r="BW32" s="59">
        <v>-0.1</v>
      </c>
      <c r="BX32" s="59">
        <v>0.3</v>
      </c>
      <c r="BY32" s="59">
        <v>0.4</v>
      </c>
      <c r="BZ32" s="59">
        <v>0.8</v>
      </c>
      <c r="CA32" s="59">
        <v>0.1</v>
      </c>
      <c r="CB32" s="60">
        <v>1.6</v>
      </c>
      <c r="CC32" s="60">
        <v>1.7</v>
      </c>
      <c r="CD32" s="60">
        <v>0.6</v>
      </c>
      <c r="CE32" s="60">
        <v>1.4</v>
      </c>
      <c r="CF32" s="60">
        <v>0.7</v>
      </c>
      <c r="CG32" s="62">
        <v>1</v>
      </c>
      <c r="CH32" s="62">
        <v>1.5</v>
      </c>
      <c r="CI32" s="62">
        <v>1.5</v>
      </c>
      <c r="CJ32" s="62">
        <v>1.4</v>
      </c>
      <c r="CK32" s="62">
        <v>1.3</v>
      </c>
      <c r="CL32" s="62">
        <v>1.5</v>
      </c>
      <c r="CM32" s="62">
        <v>1.2</v>
      </c>
      <c r="CN32" s="62">
        <v>1.3</v>
      </c>
      <c r="CO32" s="63">
        <v>1.5</v>
      </c>
      <c r="CP32" s="63">
        <v>1.2</v>
      </c>
      <c r="CQ32" s="64">
        <v>1</v>
      </c>
      <c r="CR32" s="60">
        <v>1</v>
      </c>
      <c r="CS32" s="60">
        <v>1.9</v>
      </c>
      <c r="CT32" s="60">
        <v>1.7</v>
      </c>
      <c r="CU32" s="65">
        <v>1.9</v>
      </c>
      <c r="CV32" s="65">
        <v>1.9</v>
      </c>
      <c r="CW32" s="65">
        <v>1.6</v>
      </c>
      <c r="CX32" s="65">
        <v>1.9</v>
      </c>
      <c r="CY32" s="65">
        <v>1.8</v>
      </c>
      <c r="CZ32" s="65">
        <v>1.8</v>
      </c>
      <c r="DA32" s="65">
        <v>1.6</v>
      </c>
      <c r="DB32" s="65">
        <v>2</v>
      </c>
      <c r="DC32" s="65">
        <v>2.6</v>
      </c>
      <c r="DD32" s="65">
        <v>2.9</v>
      </c>
      <c r="DE32" s="65">
        <v>3</v>
      </c>
      <c r="DF32" s="65">
        <v>2.2999999999999998</v>
      </c>
      <c r="DG32" s="65">
        <v>2.7</v>
      </c>
      <c r="DH32" s="65">
        <v>2.6</v>
      </c>
      <c r="DI32" s="65">
        <v>3.1</v>
      </c>
      <c r="DJ32" s="65">
        <v>2.7</v>
      </c>
      <c r="DK32" s="65">
        <v>2.8</v>
      </c>
      <c r="DL32" s="65">
        <v>2.5</v>
      </c>
      <c r="DM32" s="65">
        <v>2.8</v>
      </c>
      <c r="DN32" s="65">
        <v>2.7</v>
      </c>
      <c r="DO32" s="65">
        <v>1.7</v>
      </c>
      <c r="DP32" s="65">
        <v>1.3</v>
      </c>
      <c r="DQ32" s="65">
        <v>1.1000000000000001</v>
      </c>
      <c r="DR32" s="65">
        <v>1</v>
      </c>
      <c r="DS32" s="65">
        <v>1.1000000000000001</v>
      </c>
      <c r="DT32" s="65">
        <v>1.7</v>
      </c>
      <c r="DU32" s="60">
        <v>1.6</v>
      </c>
      <c r="DV32" s="60">
        <v>0.3</v>
      </c>
      <c r="DW32" s="60">
        <v>1</v>
      </c>
      <c r="DX32" s="60">
        <v>1.1000000000000001</v>
      </c>
      <c r="DY32" s="60">
        <v>0.7</v>
      </c>
      <c r="DZ32" s="66">
        <v>0.9</v>
      </c>
      <c r="EA32" s="66">
        <v>1.1000000000000001</v>
      </c>
      <c r="EB32" s="66">
        <v>1.6</v>
      </c>
      <c r="EC32" s="66">
        <v>1.9</v>
      </c>
      <c r="ED32" s="66">
        <v>1.9</v>
      </c>
      <c r="EE32" s="66">
        <v>1.7</v>
      </c>
      <c r="EF32" s="66">
        <v>2</v>
      </c>
      <c r="EG32" s="66">
        <v>1.7</v>
      </c>
      <c r="EH32" s="66">
        <v>1.4</v>
      </c>
      <c r="EI32" s="66">
        <v>2.7</v>
      </c>
      <c r="EJ32" s="66">
        <v>3</v>
      </c>
      <c r="EK32" s="66">
        <v>3.7</v>
      </c>
      <c r="EL32" s="66">
        <v>5.9</v>
      </c>
      <c r="EM32" s="66">
        <v>6.4</v>
      </c>
      <c r="EN32" s="66">
        <v>2.8</v>
      </c>
      <c r="EO32" s="66">
        <v>7.6</v>
      </c>
      <c r="EP32" s="66">
        <v>7.3</v>
      </c>
      <c r="EQ32" s="68">
        <v>11.7</v>
      </c>
      <c r="ER32" s="68">
        <v>11.2</v>
      </c>
      <c r="ES32" s="68">
        <v>10.199999999999999</v>
      </c>
      <c r="ET32" s="68">
        <v>9.9</v>
      </c>
      <c r="EU32" s="68">
        <v>11.6</v>
      </c>
      <c r="EV32" s="68">
        <v>13.7</v>
      </c>
      <c r="EW32" s="68">
        <v>17.100000000000001</v>
      </c>
      <c r="EX32" s="68">
        <v>16.8</v>
      </c>
      <c r="EY32" s="68">
        <v>11.3</v>
      </c>
      <c r="EZ32" s="68">
        <v>11</v>
      </c>
      <c r="FA32" s="68">
        <v>11.6</v>
      </c>
      <c r="FB32" s="68">
        <v>8.4</v>
      </c>
      <c r="FC32" s="68">
        <v>8.9</v>
      </c>
      <c r="FD32" s="68">
        <v>4.5</v>
      </c>
      <c r="FE32" s="68">
        <v>5.8</v>
      </c>
      <c r="FF32" s="68">
        <v>6.8</v>
      </c>
      <c r="FG32" s="68">
        <v>6.4</v>
      </c>
      <c r="FH32" s="68">
        <v>5.3</v>
      </c>
      <c r="FI32" s="68">
        <v>3.4</v>
      </c>
      <c r="FJ32" s="68">
        <v>-0.3</v>
      </c>
      <c r="FK32" s="68">
        <v>-1</v>
      </c>
      <c r="FL32" s="68">
        <v>1.4</v>
      </c>
      <c r="FM32" s="68">
        <v>1</v>
      </c>
      <c r="FN32" s="68">
        <v>4.0999999999999996</v>
      </c>
      <c r="FO32" s="68">
        <v>3.1</v>
      </c>
      <c r="FP32" s="68">
        <v>2.7</v>
      </c>
      <c r="FQ32" s="68">
        <v>3.1</v>
      </c>
      <c r="FR32" s="68">
        <v>2.6</v>
      </c>
      <c r="FS32" s="68">
        <v>2.7</v>
      </c>
      <c r="FT32" s="68">
        <v>3.4</v>
      </c>
      <c r="FU32" s="68">
        <v>3.5</v>
      </c>
      <c r="FV32" s="68">
        <v>3.3</v>
      </c>
      <c r="FW32" s="68">
        <v>3.3</v>
      </c>
      <c r="FX32" s="68">
        <v>3.3</v>
      </c>
      <c r="FY32" s="68">
        <v>3.8</v>
      </c>
      <c r="FZ32" s="68">
        <v>3.9</v>
      </c>
      <c r="GA32" s="68">
        <v>3.2</v>
      </c>
      <c r="GB32" s="68">
        <v>3</v>
      </c>
      <c r="GC32" s="68">
        <v>3.5</v>
      </c>
      <c r="GD32" s="68">
        <v>3.4</v>
      </c>
      <c r="GE32" s="68">
        <v>4.0999999999999996</v>
      </c>
      <c r="GF32" s="68">
        <v>2.9</v>
      </c>
      <c r="GG32" s="68">
        <v>2.7</v>
      </c>
      <c r="GH32" s="68">
        <v>2.6</v>
      </c>
      <c r="GI32" s="68">
        <v>2.4</v>
      </c>
      <c r="GJ32" s="68">
        <v>3</v>
      </c>
      <c r="GK32" s="68">
        <v>3</v>
      </c>
      <c r="GL32" s="68">
        <v>2.6</v>
      </c>
      <c r="GM32" s="68">
        <v>2.7</v>
      </c>
      <c r="GN32" s="68">
        <v>3</v>
      </c>
      <c r="GO32" s="68">
        <v>2.2000000000000002</v>
      </c>
      <c r="GP32" s="68">
        <v>2.2999999999999998</v>
      </c>
      <c r="GQ32" s="68">
        <v>2.6</v>
      </c>
      <c r="GR32" s="68">
        <v>2.5</v>
      </c>
      <c r="GS32" s="68">
        <v>3.4</v>
      </c>
    </row>
    <row r="33" spans="1:201" x14ac:dyDescent="0.25">
      <c r="A33" s="6" t="s">
        <v>59</v>
      </c>
      <c r="B33" s="59">
        <v>2.5</v>
      </c>
      <c r="C33" s="59">
        <v>3.1</v>
      </c>
      <c r="D33" s="59">
        <v>3.3</v>
      </c>
      <c r="E33" s="59">
        <v>3.7</v>
      </c>
      <c r="F33" s="59">
        <v>3.7</v>
      </c>
      <c r="G33" s="59">
        <v>3.7</v>
      </c>
      <c r="H33" s="59">
        <v>3.8</v>
      </c>
      <c r="I33" s="59">
        <v>3.7</v>
      </c>
      <c r="J33" s="59">
        <v>3.9</v>
      </c>
      <c r="K33" s="59">
        <v>3.8</v>
      </c>
      <c r="L33" s="59">
        <v>3.9</v>
      </c>
      <c r="M33" s="59">
        <v>3.4</v>
      </c>
      <c r="N33" s="59">
        <v>3.6</v>
      </c>
      <c r="O33" s="59">
        <v>2.9</v>
      </c>
      <c r="P33" s="59">
        <v>2.6</v>
      </c>
      <c r="Q33" s="59">
        <v>2.6</v>
      </c>
      <c r="R33" s="59">
        <v>2.2999999999999998</v>
      </c>
      <c r="S33" s="59">
        <v>2.2000000000000002</v>
      </c>
      <c r="T33" s="59">
        <v>2.2000000000000002</v>
      </c>
      <c r="U33" s="59">
        <v>2.1</v>
      </c>
      <c r="V33" s="59">
        <v>2.2999999999999998</v>
      </c>
      <c r="W33" s="59">
        <v>2.8</v>
      </c>
      <c r="X33" s="59">
        <v>2.9</v>
      </c>
      <c r="Y33" s="59">
        <v>2.9</v>
      </c>
      <c r="Z33" s="59">
        <v>2.9</v>
      </c>
      <c r="AA33" s="59">
        <v>2.6</v>
      </c>
      <c r="AB33" s="59">
        <v>2.8</v>
      </c>
      <c r="AC33" s="59">
        <v>2.6</v>
      </c>
      <c r="AD33" s="59">
        <v>2.4</v>
      </c>
      <c r="AE33" s="59">
        <v>2.1</v>
      </c>
      <c r="AF33" s="59">
        <v>2.4</v>
      </c>
      <c r="AG33" s="59">
        <v>2.2999999999999998</v>
      </c>
      <c r="AH33" s="59">
        <v>2.1</v>
      </c>
      <c r="AI33" s="59">
        <v>2</v>
      </c>
      <c r="AJ33" s="59">
        <v>1.8</v>
      </c>
      <c r="AK33" s="59">
        <v>1.5</v>
      </c>
      <c r="AL33" s="59">
        <v>1.4</v>
      </c>
      <c r="AM33" s="59">
        <v>2</v>
      </c>
      <c r="AN33" s="59">
        <v>2.1</v>
      </c>
      <c r="AO33" s="59">
        <v>1.5</v>
      </c>
      <c r="AP33" s="59">
        <v>1.5</v>
      </c>
      <c r="AQ33" s="59">
        <v>1.4</v>
      </c>
      <c r="AR33" s="59">
        <v>1.6</v>
      </c>
      <c r="AS33" s="59">
        <v>1.5</v>
      </c>
      <c r="AT33" s="59">
        <v>1.7</v>
      </c>
      <c r="AU33" s="59">
        <v>1.7</v>
      </c>
      <c r="AV33" s="59">
        <v>1.5</v>
      </c>
      <c r="AW33" s="59">
        <v>1.4</v>
      </c>
      <c r="AX33" s="59">
        <v>1.4</v>
      </c>
      <c r="AY33" s="59">
        <v>1.5</v>
      </c>
      <c r="AZ33" s="59">
        <v>0.8</v>
      </c>
      <c r="BA33" s="59">
        <v>1.5</v>
      </c>
      <c r="BB33" s="59">
        <v>0.5</v>
      </c>
      <c r="BC33" s="59">
        <v>0.5</v>
      </c>
      <c r="BD33" s="59">
        <v>0.9</v>
      </c>
      <c r="BE33" s="59">
        <v>0.9</v>
      </c>
      <c r="BF33" s="59">
        <v>1</v>
      </c>
      <c r="BG33" s="59">
        <v>1</v>
      </c>
      <c r="BH33" s="59">
        <v>1.1000000000000001</v>
      </c>
      <c r="BI33" s="59">
        <v>0.9</v>
      </c>
      <c r="BJ33" s="59">
        <v>0.6</v>
      </c>
      <c r="BK33" s="59">
        <v>0.7</v>
      </c>
      <c r="BL33" s="59">
        <v>0.5</v>
      </c>
      <c r="BM33" s="59">
        <v>1.1000000000000001</v>
      </c>
      <c r="BN33" s="60">
        <v>0.8</v>
      </c>
      <c r="BO33" s="59">
        <v>1.4</v>
      </c>
      <c r="BP33" s="59">
        <v>1</v>
      </c>
      <c r="BQ33" s="59">
        <v>0.7</v>
      </c>
      <c r="BR33" s="61">
        <v>0.7</v>
      </c>
      <c r="BS33" s="59">
        <v>0.6</v>
      </c>
      <c r="BT33" s="59">
        <v>0.6</v>
      </c>
      <c r="BU33" s="59">
        <v>0.6</v>
      </c>
      <c r="BV33" s="59">
        <v>0.6</v>
      </c>
      <c r="BW33" s="59">
        <v>1.1000000000000001</v>
      </c>
      <c r="BX33" s="59">
        <v>1.4</v>
      </c>
      <c r="BY33" s="59">
        <v>1.5</v>
      </c>
      <c r="BZ33" s="59">
        <v>1.6</v>
      </c>
      <c r="CA33" s="59">
        <v>1</v>
      </c>
      <c r="CB33" s="60">
        <v>2.1</v>
      </c>
      <c r="CC33" s="60">
        <v>2.4</v>
      </c>
      <c r="CD33" s="60">
        <v>2.1</v>
      </c>
      <c r="CE33" s="60">
        <v>2.2999999999999998</v>
      </c>
      <c r="CF33" s="60">
        <v>2.1</v>
      </c>
      <c r="CG33" s="62">
        <v>2</v>
      </c>
      <c r="CH33" s="62">
        <v>2</v>
      </c>
      <c r="CI33" s="62">
        <v>2.1</v>
      </c>
      <c r="CJ33" s="62">
        <v>2.5</v>
      </c>
      <c r="CK33" s="62">
        <v>2.4</v>
      </c>
      <c r="CL33" s="62">
        <v>2.4</v>
      </c>
      <c r="CM33" s="62">
        <v>2.2999999999999998</v>
      </c>
      <c r="CN33" s="62">
        <v>2.2000000000000002</v>
      </c>
      <c r="CO33" s="63">
        <v>1.9</v>
      </c>
      <c r="CP33" s="63">
        <v>1.9</v>
      </c>
      <c r="CQ33" s="64">
        <v>2.1</v>
      </c>
      <c r="CR33" s="60">
        <v>2</v>
      </c>
      <c r="CS33" s="60">
        <v>2.1</v>
      </c>
      <c r="CT33" s="60">
        <v>2.2999999999999998</v>
      </c>
      <c r="CU33" s="65">
        <v>2.2999999999999998</v>
      </c>
      <c r="CV33" s="65">
        <v>2.2999999999999998</v>
      </c>
      <c r="CW33" s="65">
        <v>2.1</v>
      </c>
      <c r="CX33" s="65">
        <v>2.4</v>
      </c>
      <c r="CY33" s="65">
        <v>2.2999999999999998</v>
      </c>
      <c r="CZ33" s="65">
        <v>1.7</v>
      </c>
      <c r="DA33" s="65">
        <v>2.1</v>
      </c>
      <c r="DB33" s="65">
        <v>1.7</v>
      </c>
      <c r="DC33" s="65">
        <v>1.4</v>
      </c>
      <c r="DD33" s="65">
        <v>1.7</v>
      </c>
      <c r="DE33" s="65">
        <v>1.7</v>
      </c>
      <c r="DF33" s="65">
        <v>1.7</v>
      </c>
      <c r="DG33" s="65">
        <v>1.6</v>
      </c>
      <c r="DH33" s="65">
        <v>1.4</v>
      </c>
      <c r="DI33" s="65">
        <v>1.4</v>
      </c>
      <c r="DJ33" s="65">
        <v>1.2</v>
      </c>
      <c r="DK33" s="65">
        <v>1</v>
      </c>
      <c r="DL33" s="65">
        <v>1.2</v>
      </c>
      <c r="DM33" s="65">
        <v>1.8</v>
      </c>
      <c r="DN33" s="65">
        <v>1.5</v>
      </c>
      <c r="DO33" s="65">
        <v>2.2000000000000002</v>
      </c>
      <c r="DP33" s="65">
        <v>2.2000000000000002</v>
      </c>
      <c r="DQ33" s="65">
        <v>1.6</v>
      </c>
      <c r="DR33" s="65">
        <v>1.5</v>
      </c>
      <c r="DS33" s="65">
        <v>0.6</v>
      </c>
      <c r="DT33" s="65">
        <v>1.1000000000000001</v>
      </c>
      <c r="DU33" s="60">
        <v>1.8</v>
      </c>
      <c r="DV33" s="60">
        <v>1.4</v>
      </c>
      <c r="DW33" s="60">
        <v>1.2</v>
      </c>
      <c r="DX33" s="60">
        <v>1.1000000000000001</v>
      </c>
      <c r="DY33" s="60">
        <v>1.1000000000000001</v>
      </c>
      <c r="DZ33" s="66">
        <v>1</v>
      </c>
      <c r="EA33" s="66">
        <v>1.4</v>
      </c>
      <c r="EB33" s="66">
        <v>1.1000000000000001</v>
      </c>
      <c r="EC33" s="66">
        <v>1.4</v>
      </c>
      <c r="ED33" s="66">
        <v>2</v>
      </c>
      <c r="EE33" s="66">
        <v>1.9</v>
      </c>
      <c r="EF33" s="66">
        <v>3</v>
      </c>
      <c r="EG33" s="66">
        <v>2.8</v>
      </c>
      <c r="EH33" s="66">
        <v>2.8</v>
      </c>
      <c r="EI33" s="66">
        <v>3.2</v>
      </c>
      <c r="EJ33" s="66">
        <v>3.3</v>
      </c>
      <c r="EK33" s="66">
        <v>3.8</v>
      </c>
      <c r="EL33" s="66">
        <v>4.0999999999999996</v>
      </c>
      <c r="EM33" s="66">
        <v>3.8</v>
      </c>
      <c r="EN33" s="66">
        <v>2.8</v>
      </c>
      <c r="EO33" s="66">
        <v>4.5</v>
      </c>
      <c r="EP33" s="66">
        <v>5.5</v>
      </c>
      <c r="EQ33" s="68">
        <v>6.6</v>
      </c>
      <c r="ER33" s="68">
        <v>7.1</v>
      </c>
      <c r="ES33" s="68">
        <v>7.7</v>
      </c>
      <c r="ET33" s="68">
        <v>8.6999999999999993</v>
      </c>
      <c r="EU33" s="68">
        <v>9.4</v>
      </c>
      <c r="EV33" s="68">
        <v>9.1999999999999993</v>
      </c>
      <c r="EW33" s="68">
        <v>11</v>
      </c>
      <c r="EX33" s="68">
        <v>11.6</v>
      </c>
      <c r="EY33" s="68">
        <v>11.2</v>
      </c>
      <c r="EZ33" s="68">
        <v>10.5</v>
      </c>
      <c r="FA33" s="68">
        <v>8.6</v>
      </c>
      <c r="FB33" s="68">
        <v>11.6</v>
      </c>
      <c r="FC33" s="68">
        <v>11</v>
      </c>
      <c r="FD33" s="68">
        <v>9.1999999999999993</v>
      </c>
      <c r="FE33" s="68">
        <v>9.4</v>
      </c>
      <c r="FF33" s="68">
        <v>8.6999999999999993</v>
      </c>
      <c r="FG33" s="68">
        <v>7.8</v>
      </c>
      <c r="FH33" s="68">
        <v>7</v>
      </c>
      <c r="FI33" s="68">
        <v>7.5</v>
      </c>
      <c r="FJ33" s="68">
        <v>5.8</v>
      </c>
      <c r="FK33" s="68">
        <v>4.9000000000000004</v>
      </c>
      <c r="FL33" s="68">
        <v>4.9000000000000004</v>
      </c>
      <c r="FM33" s="68">
        <v>5.7</v>
      </c>
      <c r="FN33" s="68">
        <v>7.7</v>
      </c>
      <c r="FO33" s="68">
        <v>4.3</v>
      </c>
      <c r="FP33" s="68">
        <v>4</v>
      </c>
      <c r="FQ33" s="68">
        <v>4.0999999999999996</v>
      </c>
      <c r="FR33" s="68">
        <v>3.4</v>
      </c>
      <c r="FS33" s="68">
        <v>3.3</v>
      </c>
      <c r="FT33" s="68">
        <v>3.1</v>
      </c>
      <c r="FU33" s="68">
        <v>2.9</v>
      </c>
      <c r="FV33" s="68">
        <v>2.4</v>
      </c>
      <c r="FW33" s="68">
        <v>1.8</v>
      </c>
      <c r="FX33" s="68">
        <v>1.8</v>
      </c>
      <c r="FY33" s="68">
        <v>1.9</v>
      </c>
      <c r="FZ33" s="68">
        <v>2.1</v>
      </c>
      <c r="GA33" s="68">
        <v>2.9</v>
      </c>
      <c r="GB33" s="68">
        <v>3.4</v>
      </c>
      <c r="GC33" s="68">
        <v>3.4</v>
      </c>
      <c r="GD33" s="68">
        <v>3.1</v>
      </c>
      <c r="GE33" s="68">
        <v>3.3</v>
      </c>
      <c r="GF33" s="68">
        <v>3</v>
      </c>
      <c r="GG33" s="68">
        <v>3.2</v>
      </c>
      <c r="GH33" s="68">
        <v>3.7</v>
      </c>
      <c r="GI33" s="68">
        <v>4.0999999999999996</v>
      </c>
      <c r="GJ33" s="68">
        <v>3.9</v>
      </c>
      <c r="GK33" s="68">
        <v>4</v>
      </c>
      <c r="GL33" s="68">
        <v>4</v>
      </c>
      <c r="GM33" s="68">
        <v>3.8</v>
      </c>
      <c r="GN33" s="68">
        <v>3.6</v>
      </c>
      <c r="GO33" s="68">
        <v>2.1</v>
      </c>
      <c r="GP33" s="68">
        <v>2.2999999999999998</v>
      </c>
      <c r="GQ33" s="68">
        <v>3.2</v>
      </c>
      <c r="GR33" s="68">
        <v>3.4</v>
      </c>
      <c r="GS33" s="68">
        <v>3.7</v>
      </c>
    </row>
    <row r="34" spans="1:201" x14ac:dyDescent="0.25">
      <c r="A34" s="6" t="s">
        <v>60</v>
      </c>
      <c r="B34" s="59">
        <v>3.5</v>
      </c>
      <c r="C34" s="59">
        <v>3.4</v>
      </c>
      <c r="D34" s="59">
        <v>4</v>
      </c>
      <c r="E34" s="59">
        <v>4.0999999999999996</v>
      </c>
      <c r="F34" s="59">
        <v>4.3</v>
      </c>
      <c r="G34" s="59">
        <v>3.7</v>
      </c>
      <c r="H34" s="59">
        <v>3.6</v>
      </c>
      <c r="I34" s="59">
        <v>4</v>
      </c>
      <c r="J34" s="59">
        <v>3.5</v>
      </c>
      <c r="K34" s="59">
        <v>3.8</v>
      </c>
      <c r="L34" s="59">
        <v>4.4000000000000004</v>
      </c>
      <c r="M34" s="59">
        <v>4.5999999999999996</v>
      </c>
      <c r="N34" s="59">
        <v>3.9</v>
      </c>
      <c r="O34" s="59">
        <v>4.0999999999999996</v>
      </c>
      <c r="P34" s="59">
        <v>4.3</v>
      </c>
      <c r="Q34" s="59">
        <v>4</v>
      </c>
      <c r="R34" s="59">
        <v>4</v>
      </c>
      <c r="S34" s="59">
        <v>3.6</v>
      </c>
      <c r="T34" s="59">
        <v>4.2</v>
      </c>
      <c r="U34" s="59">
        <v>4</v>
      </c>
      <c r="V34" s="59">
        <v>3.8</v>
      </c>
      <c r="W34" s="59">
        <v>3.8</v>
      </c>
      <c r="X34" s="59">
        <v>3.4</v>
      </c>
      <c r="Y34" s="59">
        <v>2.7</v>
      </c>
      <c r="Z34" s="59">
        <v>2.2000000000000002</v>
      </c>
      <c r="AA34" s="59">
        <v>3.7</v>
      </c>
      <c r="AB34" s="59">
        <v>1.6</v>
      </c>
      <c r="AC34" s="59">
        <v>1.3</v>
      </c>
      <c r="AD34" s="59">
        <v>1</v>
      </c>
      <c r="AE34" s="59">
        <v>0.8</v>
      </c>
      <c r="AF34" s="59">
        <v>0.5</v>
      </c>
      <c r="AG34" s="59">
        <v>0.2</v>
      </c>
      <c r="AH34" s="59">
        <v>0.9</v>
      </c>
      <c r="AI34" s="59">
        <v>0.9</v>
      </c>
      <c r="AJ34" s="59">
        <v>0.9</v>
      </c>
      <c r="AK34" s="59">
        <v>0.7</v>
      </c>
      <c r="AL34" s="59">
        <v>0.5</v>
      </c>
      <c r="AM34" s="59">
        <v>0.6</v>
      </c>
      <c r="AN34" s="59">
        <v>0.8</v>
      </c>
      <c r="AO34" s="59">
        <v>0.6</v>
      </c>
      <c r="AP34" s="59">
        <v>0.7</v>
      </c>
      <c r="AQ34" s="59">
        <v>0.6</v>
      </c>
      <c r="AR34" s="59">
        <v>0.3</v>
      </c>
      <c r="AS34" s="59">
        <v>0.4</v>
      </c>
      <c r="AT34" s="59">
        <v>0.3</v>
      </c>
      <c r="AU34" s="59">
        <v>0</v>
      </c>
      <c r="AV34" s="59">
        <v>-0.1</v>
      </c>
      <c r="AW34" s="59">
        <v>-0.2</v>
      </c>
      <c r="AX34" s="59">
        <v>-0.3</v>
      </c>
      <c r="AY34" s="59">
        <v>-0.4</v>
      </c>
      <c r="AZ34" s="59">
        <v>-0.7</v>
      </c>
      <c r="BA34" s="59">
        <v>0.1</v>
      </c>
      <c r="BB34" s="59">
        <v>-1</v>
      </c>
      <c r="BC34" s="59">
        <v>-1.3</v>
      </c>
      <c r="BD34" s="59">
        <v>-1.2</v>
      </c>
      <c r="BE34" s="59">
        <v>-0.8</v>
      </c>
      <c r="BF34" s="59">
        <v>-0.7</v>
      </c>
      <c r="BG34" s="59">
        <v>-0.5</v>
      </c>
      <c r="BH34" s="59">
        <v>-0.4</v>
      </c>
      <c r="BI34" s="59">
        <v>-0.4</v>
      </c>
      <c r="BJ34" s="59">
        <v>-0.6</v>
      </c>
      <c r="BK34" s="59">
        <v>-0.6</v>
      </c>
      <c r="BL34" s="59">
        <v>-0.5</v>
      </c>
      <c r="BM34" s="59">
        <v>-0.4</v>
      </c>
      <c r="BN34" s="60">
        <v>-0.7</v>
      </c>
      <c r="BO34" s="59">
        <v>-0.3</v>
      </c>
      <c r="BP34" s="59">
        <v>-0.2</v>
      </c>
      <c r="BQ34" s="59">
        <v>-0.4</v>
      </c>
      <c r="BR34" s="61">
        <v>-0.5</v>
      </c>
      <c r="BS34" s="59">
        <v>-0.4</v>
      </c>
      <c r="BT34" s="59">
        <v>-0.3</v>
      </c>
      <c r="BU34" s="59">
        <v>-0.6</v>
      </c>
      <c r="BV34" s="59">
        <v>-0.5</v>
      </c>
      <c r="BW34" s="59">
        <v>-0.3</v>
      </c>
      <c r="BX34" s="59">
        <v>0.1</v>
      </c>
      <c r="BY34" s="59">
        <v>0.2</v>
      </c>
      <c r="BZ34" s="59">
        <v>0.9</v>
      </c>
      <c r="CA34" s="59">
        <v>-0.2</v>
      </c>
      <c r="CB34" s="60">
        <v>1.4</v>
      </c>
      <c r="CC34" s="60">
        <v>1.9</v>
      </c>
      <c r="CD34" s="60">
        <v>1.8</v>
      </c>
      <c r="CE34" s="60">
        <v>1.8</v>
      </c>
      <c r="CF34" s="60">
        <v>1.5</v>
      </c>
      <c r="CG34" s="62">
        <v>1.3</v>
      </c>
      <c r="CH34" s="62">
        <v>1.4</v>
      </c>
      <c r="CI34" s="62">
        <v>1.4</v>
      </c>
      <c r="CJ34" s="62">
        <v>1.7</v>
      </c>
      <c r="CK34" s="62">
        <v>1.7</v>
      </c>
      <c r="CL34" s="62">
        <v>2</v>
      </c>
      <c r="CM34" s="62">
        <v>1.7</v>
      </c>
      <c r="CN34" s="62">
        <v>1.6</v>
      </c>
      <c r="CO34" s="63">
        <v>1.6</v>
      </c>
      <c r="CP34" s="63">
        <v>0.7</v>
      </c>
      <c r="CQ34" s="64">
        <v>0.7</v>
      </c>
      <c r="CR34" s="60">
        <v>0.9</v>
      </c>
      <c r="CS34" s="60">
        <v>1.2</v>
      </c>
      <c r="CT34" s="60">
        <v>1.3</v>
      </c>
      <c r="CU34" s="65">
        <v>1.4</v>
      </c>
      <c r="CV34" s="65">
        <v>1.4</v>
      </c>
      <c r="CW34" s="65">
        <v>1.4</v>
      </c>
      <c r="CX34" s="65">
        <v>1.4</v>
      </c>
      <c r="CY34" s="65">
        <v>1</v>
      </c>
      <c r="CZ34" s="65">
        <v>0.9</v>
      </c>
      <c r="DA34" s="65">
        <v>1.2</v>
      </c>
      <c r="DB34" s="65">
        <v>0.6</v>
      </c>
      <c r="DC34" s="65">
        <v>1.3</v>
      </c>
      <c r="DD34" s="65">
        <v>1.7</v>
      </c>
      <c r="DE34" s="65">
        <v>2.1</v>
      </c>
      <c r="DF34" s="65">
        <v>2.2000000000000002</v>
      </c>
      <c r="DG34" s="65">
        <v>2.4</v>
      </c>
      <c r="DH34" s="65">
        <v>2.6</v>
      </c>
      <c r="DI34" s="65">
        <v>2.6</v>
      </c>
      <c r="DJ34" s="65">
        <v>2.4</v>
      </c>
      <c r="DK34" s="65">
        <v>2.4</v>
      </c>
      <c r="DL34" s="65">
        <v>2.5</v>
      </c>
      <c r="DM34" s="65">
        <v>3</v>
      </c>
      <c r="DN34" s="65">
        <v>2.2000000000000002</v>
      </c>
      <c r="DO34" s="65">
        <v>3.7</v>
      </c>
      <c r="DP34" s="65">
        <v>4</v>
      </c>
      <c r="DQ34" s="65">
        <v>3.8</v>
      </c>
      <c r="DR34" s="65">
        <v>2.9</v>
      </c>
      <c r="DS34" s="65">
        <v>3.5</v>
      </c>
      <c r="DT34" s="65">
        <v>3.8</v>
      </c>
      <c r="DU34" s="60">
        <v>3.6</v>
      </c>
      <c r="DV34" s="60">
        <v>3.7</v>
      </c>
      <c r="DW34" s="60">
        <v>3.8</v>
      </c>
      <c r="DX34" s="60">
        <v>3.8</v>
      </c>
      <c r="DY34" s="60">
        <v>3.7</v>
      </c>
      <c r="DZ34" s="66">
        <v>3.4</v>
      </c>
      <c r="EA34" s="66">
        <v>3.6</v>
      </c>
      <c r="EB34" s="66">
        <v>3.7</v>
      </c>
      <c r="EC34" s="66">
        <v>3.7</v>
      </c>
      <c r="ED34" s="66">
        <v>4.3</v>
      </c>
      <c r="EE34" s="66">
        <v>5.0999999999999996</v>
      </c>
      <c r="EF34" s="66">
        <v>4.5999999999999996</v>
      </c>
      <c r="EG34" s="66">
        <v>4.2</v>
      </c>
      <c r="EH34" s="66">
        <v>4.7</v>
      </c>
      <c r="EI34" s="66">
        <v>5.0999999999999996</v>
      </c>
      <c r="EJ34" s="66">
        <v>5.6</v>
      </c>
      <c r="EK34" s="66">
        <v>6.4</v>
      </c>
      <c r="EL34" s="66">
        <v>7.4</v>
      </c>
      <c r="EM34" s="66">
        <v>8</v>
      </c>
      <c r="EN34" s="66">
        <v>5.2</v>
      </c>
      <c r="EO34" s="66">
        <v>8.6999999999999993</v>
      </c>
      <c r="EP34" s="66">
        <v>8</v>
      </c>
      <c r="EQ34" s="68">
        <v>10.3</v>
      </c>
      <c r="ER34" s="68">
        <v>11.4</v>
      </c>
      <c r="ES34" s="68">
        <v>12.8</v>
      </c>
      <c r="ET34" s="68">
        <v>14.2</v>
      </c>
      <c r="EU34" s="68">
        <v>14.2</v>
      </c>
      <c r="EV34" s="68">
        <v>14.7</v>
      </c>
      <c r="EW34" s="68">
        <v>15.7</v>
      </c>
      <c r="EX34" s="68">
        <v>16.399999999999999</v>
      </c>
      <c r="EY34" s="68">
        <v>16.100000000000001</v>
      </c>
      <c r="EZ34" s="68">
        <v>15.4</v>
      </c>
      <c r="FA34" s="68">
        <v>13.2</v>
      </c>
      <c r="FB34" s="68">
        <v>15.8</v>
      </c>
      <c r="FC34" s="68">
        <v>17.2</v>
      </c>
      <c r="FD34" s="68">
        <v>15.2</v>
      </c>
      <c r="FE34" s="68">
        <v>14</v>
      </c>
      <c r="FF34" s="68">
        <v>12.4</v>
      </c>
      <c r="FG34" s="68">
        <v>11</v>
      </c>
      <c r="FH34" s="68">
        <v>10.3</v>
      </c>
      <c r="FI34" s="68">
        <v>9.5</v>
      </c>
      <c r="FJ34" s="68">
        <v>7.7</v>
      </c>
      <c r="FK34" s="68">
        <v>6.3</v>
      </c>
      <c r="FL34" s="68">
        <v>6.3</v>
      </c>
      <c r="FM34" s="68">
        <v>6.2</v>
      </c>
      <c r="FN34" s="68">
        <v>10.8</v>
      </c>
      <c r="FO34" s="68">
        <v>4.5999999999999996</v>
      </c>
      <c r="FP34" s="68">
        <v>3.6</v>
      </c>
      <c r="FQ34" s="68">
        <v>2.7</v>
      </c>
      <c r="FR34" s="68">
        <v>3</v>
      </c>
      <c r="FS34" s="68">
        <v>2.8</v>
      </c>
      <c r="FT34" s="68">
        <v>2.9</v>
      </c>
      <c r="FU34" s="68">
        <v>4</v>
      </c>
      <c r="FV34" s="68">
        <v>4</v>
      </c>
      <c r="FW34" s="68">
        <v>4.3</v>
      </c>
      <c r="FX34" s="68">
        <v>4.3</v>
      </c>
      <c r="FY34" s="68">
        <v>4</v>
      </c>
      <c r="FZ34" s="68">
        <v>3.8</v>
      </c>
      <c r="GA34" s="68">
        <v>3.7</v>
      </c>
      <c r="GB34" s="68">
        <v>4.3</v>
      </c>
      <c r="GC34" s="68">
        <v>4.4000000000000004</v>
      </c>
      <c r="GD34" s="68">
        <v>4.4000000000000004</v>
      </c>
      <c r="GE34" s="68">
        <v>3.7</v>
      </c>
      <c r="GF34" s="68">
        <v>3.6</v>
      </c>
      <c r="GG34" s="68">
        <v>3.4</v>
      </c>
      <c r="GH34" s="68">
        <v>2.9</v>
      </c>
      <c r="GI34" s="68">
        <v>2.8</v>
      </c>
      <c r="GJ34" s="68">
        <v>2.9</v>
      </c>
      <c r="GK34" s="68">
        <v>2.8</v>
      </c>
      <c r="GL34" s="68">
        <v>2.6</v>
      </c>
      <c r="GM34" s="68">
        <v>2.6</v>
      </c>
      <c r="GN34" s="68">
        <v>3.3</v>
      </c>
      <c r="GO34" s="68">
        <v>2.5</v>
      </c>
      <c r="GP34" s="68">
        <v>2.5</v>
      </c>
      <c r="GQ34" s="68">
        <v>3.2</v>
      </c>
      <c r="GR34" s="68">
        <v>3.4</v>
      </c>
      <c r="GS34" s="68">
        <v>3.3</v>
      </c>
    </row>
    <row r="35" spans="1:201" x14ac:dyDescent="0.25">
      <c r="A35" s="6" t="s">
        <v>61</v>
      </c>
      <c r="B35" s="59">
        <v>3.6</v>
      </c>
      <c r="C35" s="59">
        <v>3.5</v>
      </c>
      <c r="D35" s="59">
        <v>3.9</v>
      </c>
      <c r="E35" s="59">
        <v>4</v>
      </c>
      <c r="F35" s="59">
        <v>3.7</v>
      </c>
      <c r="G35" s="59">
        <v>3.3</v>
      </c>
      <c r="H35" s="59">
        <v>3</v>
      </c>
      <c r="I35" s="59">
        <v>2.8</v>
      </c>
      <c r="J35" s="59">
        <v>3.5</v>
      </c>
      <c r="K35" s="59">
        <v>4</v>
      </c>
      <c r="L35" s="59">
        <v>3.8</v>
      </c>
      <c r="M35" s="59">
        <v>3.5</v>
      </c>
      <c r="N35" s="59">
        <v>3.6</v>
      </c>
      <c r="O35" s="59">
        <v>3.3</v>
      </c>
      <c r="P35" s="59">
        <v>3.5</v>
      </c>
      <c r="Q35" s="59">
        <v>3.1</v>
      </c>
      <c r="R35" s="59">
        <v>2.9</v>
      </c>
      <c r="S35" s="59">
        <v>2.7</v>
      </c>
      <c r="T35" s="59">
        <v>2.7</v>
      </c>
      <c r="U35" s="59">
        <v>2.8</v>
      </c>
      <c r="V35" s="59">
        <v>3.1</v>
      </c>
      <c r="W35" s="59">
        <v>2.9</v>
      </c>
      <c r="X35" s="59">
        <v>2.1</v>
      </c>
      <c r="Y35" s="59">
        <v>1.9</v>
      </c>
      <c r="Z35" s="59">
        <v>2.1</v>
      </c>
      <c r="AA35" s="59">
        <v>2.8</v>
      </c>
      <c r="AB35" s="59">
        <v>0.4</v>
      </c>
      <c r="AC35" s="59">
        <v>0.2</v>
      </c>
      <c r="AD35" s="59">
        <v>0.7</v>
      </c>
      <c r="AE35" s="59">
        <v>0.4</v>
      </c>
      <c r="AF35" s="59">
        <v>0.9</v>
      </c>
      <c r="AG35" s="59">
        <v>1.2</v>
      </c>
      <c r="AH35" s="59">
        <v>0.8</v>
      </c>
      <c r="AI35" s="59">
        <v>0.2</v>
      </c>
      <c r="AJ35" s="59">
        <v>0.3</v>
      </c>
      <c r="AK35" s="59">
        <v>0</v>
      </c>
      <c r="AL35" s="59">
        <v>0.1</v>
      </c>
      <c r="AM35" s="59">
        <v>0.2</v>
      </c>
      <c r="AN35" s="59">
        <v>0.4</v>
      </c>
      <c r="AO35" s="59">
        <v>0.1</v>
      </c>
      <c r="AP35" s="59">
        <v>-0.1</v>
      </c>
      <c r="AQ35" s="59">
        <v>-0.4</v>
      </c>
      <c r="AR35" s="59">
        <v>-0.1</v>
      </c>
      <c r="AS35" s="59">
        <v>-0.3</v>
      </c>
      <c r="AT35" s="59">
        <v>-0.2</v>
      </c>
      <c r="AU35" s="59">
        <v>-0.7</v>
      </c>
      <c r="AV35" s="59">
        <v>-0.1</v>
      </c>
      <c r="AW35" s="59">
        <v>0</v>
      </c>
      <c r="AX35" s="59">
        <v>0.1</v>
      </c>
      <c r="AY35" s="59">
        <v>0.1</v>
      </c>
      <c r="AZ35" s="59">
        <v>-0.3</v>
      </c>
      <c r="BA35" s="59">
        <v>-0.2</v>
      </c>
      <c r="BB35" s="59">
        <v>-0.4</v>
      </c>
      <c r="BC35" s="59">
        <v>-0.1</v>
      </c>
      <c r="BD35" s="59">
        <v>0.4</v>
      </c>
      <c r="BE35" s="59">
        <v>0.5</v>
      </c>
      <c r="BF35" s="59">
        <v>0.9</v>
      </c>
      <c r="BG35" s="59">
        <v>0.8</v>
      </c>
      <c r="BH35" s="59">
        <v>0.7</v>
      </c>
      <c r="BI35" s="59">
        <v>0.7</v>
      </c>
      <c r="BJ35" s="59">
        <v>0.9</v>
      </c>
      <c r="BK35" s="59">
        <v>0.7</v>
      </c>
      <c r="BL35" s="59">
        <v>0.6</v>
      </c>
      <c r="BM35" s="59">
        <v>0.3</v>
      </c>
      <c r="BN35" s="60">
        <v>0.5</v>
      </c>
      <c r="BO35" s="59">
        <v>0.7</v>
      </c>
      <c r="BP35" s="59">
        <v>0.2</v>
      </c>
      <c r="BQ35" s="59">
        <v>0.5</v>
      </c>
      <c r="BR35" s="61">
        <v>0.5</v>
      </c>
      <c r="BS35" s="59">
        <v>0.4</v>
      </c>
      <c r="BT35" s="59">
        <v>0.7</v>
      </c>
      <c r="BU35" s="59">
        <v>0.7</v>
      </c>
      <c r="BV35" s="59">
        <v>0.8</v>
      </c>
      <c r="BW35" s="59">
        <v>0.7</v>
      </c>
      <c r="BX35" s="59">
        <v>1.1000000000000001</v>
      </c>
      <c r="BY35" s="59">
        <v>0.5</v>
      </c>
      <c r="BZ35" s="59">
        <v>0.9</v>
      </c>
      <c r="CA35" s="59">
        <v>0.6</v>
      </c>
      <c r="CB35" s="60">
        <v>1.3</v>
      </c>
      <c r="CC35" s="60">
        <v>1.6</v>
      </c>
      <c r="CD35" s="60">
        <v>1.4</v>
      </c>
      <c r="CE35" s="60">
        <v>2.4</v>
      </c>
      <c r="CF35" s="60">
        <v>1.7</v>
      </c>
      <c r="CG35" s="62">
        <v>1</v>
      </c>
      <c r="CH35" s="62">
        <v>1</v>
      </c>
      <c r="CI35" s="62">
        <v>1.3</v>
      </c>
      <c r="CJ35" s="62">
        <v>1.6</v>
      </c>
      <c r="CK35" s="62">
        <v>1.9</v>
      </c>
      <c r="CL35" s="62">
        <v>1.8</v>
      </c>
      <c r="CM35" s="62">
        <v>1.6</v>
      </c>
      <c r="CN35" s="62">
        <v>1.6</v>
      </c>
      <c r="CO35" s="63">
        <v>1.1000000000000001</v>
      </c>
      <c r="CP35" s="63">
        <v>0.7</v>
      </c>
      <c r="CQ35" s="64">
        <v>0.8</v>
      </c>
      <c r="CR35" s="60">
        <v>0.3</v>
      </c>
      <c r="CS35" s="60">
        <v>1.4</v>
      </c>
      <c r="CT35" s="60">
        <v>2</v>
      </c>
      <c r="CU35" s="65">
        <v>2.2000000000000002</v>
      </c>
      <c r="CV35" s="65">
        <v>1.3</v>
      </c>
      <c r="CW35" s="65">
        <v>1.8</v>
      </c>
      <c r="CX35" s="65">
        <v>0.8</v>
      </c>
      <c r="CY35" s="65">
        <v>0.9</v>
      </c>
      <c r="CZ35" s="65">
        <v>0.6</v>
      </c>
      <c r="DA35" s="65">
        <v>1.2</v>
      </c>
      <c r="DB35" s="65">
        <v>0.6</v>
      </c>
      <c r="DC35" s="65">
        <v>0.9</v>
      </c>
      <c r="DD35" s="65">
        <v>0.8</v>
      </c>
      <c r="DE35" s="65">
        <v>0.9</v>
      </c>
      <c r="DF35" s="65">
        <v>0.3</v>
      </c>
      <c r="DG35" s="65">
        <v>0.7</v>
      </c>
      <c r="DH35" s="65">
        <v>-0.7</v>
      </c>
      <c r="DI35" s="65">
        <v>-0.1</v>
      </c>
      <c r="DJ35" s="65">
        <v>-0.3</v>
      </c>
      <c r="DK35" s="65">
        <v>-0.1</v>
      </c>
      <c r="DL35" s="65">
        <v>0.2</v>
      </c>
      <c r="DM35" s="65">
        <v>0.4</v>
      </c>
      <c r="DN35" s="65">
        <v>0.3</v>
      </c>
      <c r="DO35" s="65">
        <v>0.8</v>
      </c>
      <c r="DP35" s="65">
        <v>0.5</v>
      </c>
      <c r="DQ35" s="65">
        <v>0.1</v>
      </c>
      <c r="DR35" s="65">
        <v>-0.1</v>
      </c>
      <c r="DS35" s="65">
        <v>-0.6</v>
      </c>
      <c r="DT35" s="65">
        <v>0.2</v>
      </c>
      <c r="DU35" s="60">
        <v>-0.1</v>
      </c>
      <c r="DV35" s="60">
        <v>-0.2</v>
      </c>
      <c r="DW35" s="60">
        <v>-0.8</v>
      </c>
      <c r="DX35" s="60">
        <v>-0.6</v>
      </c>
      <c r="DY35" s="60">
        <v>-0.4</v>
      </c>
      <c r="DZ35" s="66">
        <v>-0.3</v>
      </c>
      <c r="EA35" s="66">
        <v>-0.1</v>
      </c>
      <c r="EB35" s="66">
        <v>0.2</v>
      </c>
      <c r="EC35" s="66">
        <v>0.3</v>
      </c>
      <c r="ED35" s="66">
        <v>0.1</v>
      </c>
      <c r="EE35" s="66">
        <v>-0.1</v>
      </c>
      <c r="EF35" s="66">
        <v>0.5</v>
      </c>
      <c r="EG35" s="66">
        <v>-0.6</v>
      </c>
      <c r="EH35" s="66">
        <v>1.1000000000000001</v>
      </c>
      <c r="EI35" s="66">
        <v>1.2</v>
      </c>
      <c r="EJ35" s="66">
        <v>1.3</v>
      </c>
      <c r="EK35" s="66">
        <v>1.8</v>
      </c>
      <c r="EL35" s="66">
        <v>2.6</v>
      </c>
      <c r="EM35" s="66">
        <v>2.8</v>
      </c>
      <c r="EN35" s="66">
        <v>0.9</v>
      </c>
      <c r="EO35" s="66">
        <v>3.4</v>
      </c>
      <c r="EP35" s="66">
        <v>4.4000000000000004</v>
      </c>
      <c r="EQ35" s="68">
        <v>5.5</v>
      </c>
      <c r="ER35" s="68">
        <v>7.4</v>
      </c>
      <c r="ES35" s="68">
        <v>8.1</v>
      </c>
      <c r="ET35" s="68">
        <v>9</v>
      </c>
      <c r="EU35" s="68">
        <v>9.4</v>
      </c>
      <c r="EV35" s="68">
        <v>9.3000000000000007</v>
      </c>
      <c r="EW35" s="68">
        <v>9.8000000000000007</v>
      </c>
      <c r="EX35" s="68">
        <v>10.6</v>
      </c>
      <c r="EY35" s="68">
        <v>10.199999999999999</v>
      </c>
      <c r="EZ35" s="68">
        <v>9.8000000000000007</v>
      </c>
      <c r="FA35" s="68">
        <v>8.1</v>
      </c>
      <c r="FB35" s="68">
        <v>8.6999999999999993</v>
      </c>
      <c r="FC35" s="68">
        <v>8.6</v>
      </c>
      <c r="FD35" s="68">
        <v>8</v>
      </c>
      <c r="FE35" s="68">
        <v>6.9</v>
      </c>
      <c r="FF35" s="68">
        <v>5.4</v>
      </c>
      <c r="FG35" s="68">
        <v>4.7</v>
      </c>
      <c r="FH35" s="68">
        <v>4.3</v>
      </c>
      <c r="FI35" s="68">
        <v>5.3</v>
      </c>
      <c r="FJ35" s="68">
        <v>4.8</v>
      </c>
      <c r="FK35" s="68">
        <v>3.2</v>
      </c>
      <c r="FL35" s="68">
        <v>2.2000000000000002</v>
      </c>
      <c r="FM35" s="68">
        <v>1.9</v>
      </c>
      <c r="FN35" s="68">
        <v>5.3</v>
      </c>
      <c r="FO35" s="68">
        <v>2.5</v>
      </c>
      <c r="FP35" s="68">
        <v>2.2999999999999998</v>
      </c>
      <c r="FQ35" s="68">
        <v>2.6</v>
      </c>
      <c r="FR35" s="68">
        <v>2.2999999999999998</v>
      </c>
      <c r="FS35" s="68">
        <v>3.8</v>
      </c>
      <c r="FT35" s="68">
        <v>3.1</v>
      </c>
      <c r="FU35" s="68">
        <v>2.7</v>
      </c>
      <c r="FV35" s="68">
        <v>1.8</v>
      </c>
      <c r="FW35" s="68">
        <v>2.6</v>
      </c>
      <c r="FX35" s="68">
        <v>2.6</v>
      </c>
      <c r="FY35" s="68">
        <v>2.7</v>
      </c>
      <c r="FZ35" s="68">
        <v>3.1</v>
      </c>
      <c r="GA35" s="68">
        <v>2.7</v>
      </c>
      <c r="GB35" s="68">
        <v>2.7</v>
      </c>
      <c r="GC35" s="68">
        <v>2.5</v>
      </c>
      <c r="GD35" s="68">
        <v>1.9</v>
      </c>
      <c r="GE35" s="68">
        <v>2.1</v>
      </c>
      <c r="GF35" s="68">
        <v>1.7</v>
      </c>
      <c r="GG35" s="68">
        <v>2.1</v>
      </c>
      <c r="GH35" s="68">
        <v>2.5</v>
      </c>
      <c r="GI35" s="68">
        <v>2.5</v>
      </c>
      <c r="GJ35" s="68">
        <v>1.9</v>
      </c>
      <c r="GK35" s="68">
        <v>2</v>
      </c>
      <c r="GL35" s="68">
        <v>2.1</v>
      </c>
      <c r="GM35" s="68">
        <v>2.4</v>
      </c>
      <c r="GN35" s="68">
        <v>2.2000000000000002</v>
      </c>
      <c r="GO35" s="68">
        <v>1.9</v>
      </c>
      <c r="GP35" s="68">
        <v>2.1</v>
      </c>
      <c r="GQ35" s="68">
        <v>2.7</v>
      </c>
      <c r="GR35" s="68">
        <v>3.3</v>
      </c>
      <c r="GS35" s="68">
        <v>3.1</v>
      </c>
    </row>
    <row r="36" spans="1:201" x14ac:dyDescent="0.25">
      <c r="A36" s="6" t="s">
        <v>62</v>
      </c>
      <c r="B36" s="59">
        <v>7</v>
      </c>
      <c r="C36" s="59">
        <v>7.6</v>
      </c>
      <c r="D36" s="59">
        <v>8</v>
      </c>
      <c r="E36" s="59">
        <v>8.4</v>
      </c>
      <c r="F36" s="59">
        <v>8.5</v>
      </c>
      <c r="G36" s="59">
        <v>8</v>
      </c>
      <c r="H36" s="59">
        <v>4.9000000000000004</v>
      </c>
      <c r="I36" s="59">
        <v>4.3</v>
      </c>
      <c r="J36" s="59">
        <v>3.5</v>
      </c>
      <c r="K36" s="59">
        <v>3.6</v>
      </c>
      <c r="L36" s="59">
        <v>3.5</v>
      </c>
      <c r="M36" s="59">
        <v>3.2</v>
      </c>
      <c r="N36" s="59">
        <v>5.8</v>
      </c>
      <c r="O36" s="59">
        <v>2.8</v>
      </c>
      <c r="P36" s="59">
        <v>2.7</v>
      </c>
      <c r="Q36" s="59">
        <v>2.5</v>
      </c>
      <c r="R36" s="59">
        <v>1.9</v>
      </c>
      <c r="S36" s="59">
        <v>2</v>
      </c>
      <c r="T36" s="59">
        <v>2.2000000000000002</v>
      </c>
      <c r="U36" s="59">
        <v>3.1</v>
      </c>
      <c r="V36" s="59">
        <v>4</v>
      </c>
      <c r="W36" s="59">
        <v>5.4</v>
      </c>
      <c r="X36" s="59">
        <v>5</v>
      </c>
      <c r="Y36" s="59">
        <v>4.4000000000000004</v>
      </c>
      <c r="Z36" s="59">
        <v>4.5999999999999996</v>
      </c>
      <c r="AA36" s="59">
        <v>3.4</v>
      </c>
      <c r="AB36" s="59">
        <v>5.0999999999999996</v>
      </c>
      <c r="AC36" s="59">
        <v>4.8</v>
      </c>
      <c r="AD36" s="59">
        <v>4.4000000000000004</v>
      </c>
      <c r="AE36" s="59">
        <v>4.4000000000000004</v>
      </c>
      <c r="AF36" s="59">
        <v>4.4000000000000004</v>
      </c>
      <c r="AG36" s="59">
        <v>4.5</v>
      </c>
      <c r="AH36" s="59">
        <v>3.4</v>
      </c>
      <c r="AI36" s="59">
        <v>2.6</v>
      </c>
      <c r="AJ36" s="59">
        <v>1.1000000000000001</v>
      </c>
      <c r="AK36" s="59">
        <v>1.2</v>
      </c>
      <c r="AL36" s="59">
        <v>1.3</v>
      </c>
      <c r="AM36" s="59">
        <v>1.3</v>
      </c>
      <c r="AN36" s="59">
        <v>3.2</v>
      </c>
      <c r="AO36" s="59">
        <v>1.2</v>
      </c>
      <c r="AP36" s="59">
        <v>1.3</v>
      </c>
      <c r="AQ36" s="59">
        <v>1.3</v>
      </c>
      <c r="AR36" s="59">
        <v>1.6</v>
      </c>
      <c r="AS36" s="59">
        <v>1.3</v>
      </c>
      <c r="AT36" s="59">
        <v>0.9</v>
      </c>
      <c r="AU36" s="59">
        <v>1.5</v>
      </c>
      <c r="AV36" s="59">
        <v>1.3</v>
      </c>
      <c r="AW36" s="59">
        <v>1.9</v>
      </c>
      <c r="AX36" s="59">
        <v>1.8</v>
      </c>
      <c r="AY36" s="59">
        <v>1.5</v>
      </c>
      <c r="AZ36" s="59">
        <v>1</v>
      </c>
      <c r="BA36" s="59">
        <v>1.4</v>
      </c>
      <c r="BB36" s="59">
        <v>0.5</v>
      </c>
      <c r="BC36" s="59">
        <v>0.4</v>
      </c>
      <c r="BD36" s="59">
        <v>0.8</v>
      </c>
      <c r="BE36" s="59">
        <v>0.6</v>
      </c>
      <c r="BF36" s="59">
        <v>1.3</v>
      </c>
      <c r="BG36" s="59">
        <v>-0.9</v>
      </c>
      <c r="BH36" s="59">
        <v>-1.4</v>
      </c>
      <c r="BI36" s="59">
        <v>-1.7</v>
      </c>
      <c r="BJ36" s="59">
        <v>-1.5</v>
      </c>
      <c r="BK36" s="59">
        <v>-1.4</v>
      </c>
      <c r="BL36" s="59">
        <v>-0.9</v>
      </c>
      <c r="BM36" s="59">
        <v>-0.7</v>
      </c>
      <c r="BN36" s="60">
        <v>-0.4</v>
      </c>
      <c r="BO36" s="59">
        <v>-1.5</v>
      </c>
      <c r="BP36" s="59">
        <v>-2.1</v>
      </c>
      <c r="BQ36" s="59">
        <v>-2.4</v>
      </c>
      <c r="BR36" s="61">
        <v>-2.6</v>
      </c>
      <c r="BS36" s="59">
        <v>-2.9</v>
      </c>
      <c r="BT36" s="59">
        <v>-0.6</v>
      </c>
      <c r="BU36" s="59">
        <v>-0.3</v>
      </c>
      <c r="BV36" s="59">
        <v>0.3</v>
      </c>
      <c r="BW36" s="59">
        <v>-0.1</v>
      </c>
      <c r="BX36" s="59">
        <v>0.1</v>
      </c>
      <c r="BY36" s="59">
        <v>-0.2</v>
      </c>
      <c r="BZ36" s="59">
        <v>-0.1</v>
      </c>
      <c r="CA36" s="59">
        <v>-1.1000000000000001</v>
      </c>
      <c r="CB36" s="60">
        <v>0.3</v>
      </c>
      <c r="CC36" s="60">
        <v>0.5</v>
      </c>
      <c r="CD36" s="60">
        <v>0.4</v>
      </c>
      <c r="CE36" s="60">
        <v>0.6</v>
      </c>
      <c r="CF36" s="60">
        <v>0.5</v>
      </c>
      <c r="CG36" s="62">
        <v>0.7</v>
      </c>
      <c r="CH36" s="62">
        <v>0.9</v>
      </c>
      <c r="CI36" s="62">
        <v>0.6</v>
      </c>
      <c r="CJ36" s="62">
        <v>1.4</v>
      </c>
      <c r="CK36" s="62">
        <v>2</v>
      </c>
      <c r="CL36" s="62">
        <v>2.6</v>
      </c>
      <c r="CM36" s="62">
        <v>2.6</v>
      </c>
      <c r="CN36" s="62">
        <v>1.1000000000000001</v>
      </c>
      <c r="CO36" s="63">
        <v>3.4</v>
      </c>
      <c r="CP36" s="63">
        <v>3.8</v>
      </c>
      <c r="CQ36" s="64">
        <v>4</v>
      </c>
      <c r="CR36" s="60">
        <v>4.2</v>
      </c>
      <c r="CS36" s="60">
        <v>4.5999999999999996</v>
      </c>
      <c r="CT36" s="60">
        <v>4.7</v>
      </c>
      <c r="CU36" s="65">
        <v>4.4000000000000004</v>
      </c>
      <c r="CV36" s="65">
        <v>4.7</v>
      </c>
      <c r="CW36" s="65">
        <v>4.7</v>
      </c>
      <c r="CX36" s="65">
        <v>4.2</v>
      </c>
      <c r="CY36" s="65">
        <v>3.2</v>
      </c>
      <c r="CZ36" s="65">
        <v>3</v>
      </c>
      <c r="DA36" s="65">
        <v>4.0999999999999996</v>
      </c>
      <c r="DB36" s="65">
        <v>3.2</v>
      </c>
      <c r="DC36" s="65">
        <v>4</v>
      </c>
      <c r="DD36" s="65">
        <v>4.2</v>
      </c>
      <c r="DE36" s="65">
        <v>4.4000000000000004</v>
      </c>
      <c r="DF36" s="65">
        <v>4.4000000000000004</v>
      </c>
      <c r="DG36" s="65">
        <v>3.9</v>
      </c>
      <c r="DH36" s="65">
        <v>4.0999999999999996</v>
      </c>
      <c r="DI36" s="65">
        <v>4</v>
      </c>
      <c r="DJ36" s="65">
        <v>3.5</v>
      </c>
      <c r="DK36" s="65">
        <v>3.3</v>
      </c>
      <c r="DL36" s="65">
        <v>3.8</v>
      </c>
      <c r="DM36" s="65">
        <v>4.0999999999999996</v>
      </c>
      <c r="DN36" s="65">
        <v>3.9</v>
      </c>
      <c r="DO36" s="65">
        <v>3.9</v>
      </c>
      <c r="DP36" s="65">
        <v>2.9</v>
      </c>
      <c r="DQ36" s="65">
        <v>2.7</v>
      </c>
      <c r="DR36" s="65">
        <v>2.2999999999999998</v>
      </c>
      <c r="DS36" s="65">
        <v>1.7</v>
      </c>
      <c r="DT36" s="65">
        <v>2.2000000000000002</v>
      </c>
      <c r="DU36" s="60">
        <v>2.5</v>
      </c>
      <c r="DV36" s="60">
        <v>2.5</v>
      </c>
      <c r="DW36" s="60">
        <v>2.1</v>
      </c>
      <c r="DX36" s="60">
        <v>1.8</v>
      </c>
      <c r="DY36" s="60">
        <v>1.6</v>
      </c>
      <c r="DZ36" s="66">
        <v>1.8</v>
      </c>
      <c r="EA36" s="66">
        <v>2.2999999999999998</v>
      </c>
      <c r="EB36" s="66">
        <v>2</v>
      </c>
      <c r="EC36" s="66">
        <v>2.5</v>
      </c>
      <c r="ED36" s="66">
        <v>2.5</v>
      </c>
      <c r="EE36" s="66">
        <v>2.7</v>
      </c>
      <c r="EF36" s="66">
        <v>3.2</v>
      </c>
      <c r="EG36" s="66">
        <v>3.5</v>
      </c>
      <c r="EH36" s="66">
        <v>3.8</v>
      </c>
      <c r="EI36" s="66">
        <v>4</v>
      </c>
      <c r="EJ36" s="66">
        <v>5.2</v>
      </c>
      <c r="EK36" s="66">
        <v>6.5</v>
      </c>
      <c r="EL36" s="66">
        <v>6.7</v>
      </c>
      <c r="EM36" s="66">
        <v>6.7</v>
      </c>
      <c r="EN36" s="66">
        <v>4.0999999999999996</v>
      </c>
      <c r="EO36" s="66">
        <v>7.2</v>
      </c>
      <c r="EP36" s="66">
        <v>7.9</v>
      </c>
      <c r="EQ36" s="68">
        <v>9.6</v>
      </c>
      <c r="ER36" s="68">
        <v>11.7</v>
      </c>
      <c r="ES36" s="68">
        <v>12.4</v>
      </c>
      <c r="ET36" s="68">
        <v>13</v>
      </c>
      <c r="EU36" s="68">
        <v>13</v>
      </c>
      <c r="EV36" s="68">
        <v>13.3</v>
      </c>
      <c r="EW36" s="68">
        <v>13.4</v>
      </c>
      <c r="EX36" s="68">
        <v>13.5</v>
      </c>
      <c r="EY36" s="68">
        <v>14.6</v>
      </c>
      <c r="EZ36" s="68">
        <v>14.1</v>
      </c>
      <c r="FA36" s="68">
        <v>12</v>
      </c>
      <c r="FB36" s="68">
        <v>13.4</v>
      </c>
      <c r="FC36" s="68">
        <v>13.4</v>
      </c>
      <c r="FD36" s="68">
        <v>12.1</v>
      </c>
      <c r="FE36" s="68">
        <v>10.4</v>
      </c>
      <c r="FF36" s="68">
        <v>9.6</v>
      </c>
      <c r="FG36" s="68">
        <v>9.3000000000000007</v>
      </c>
      <c r="FH36" s="68">
        <v>8.9</v>
      </c>
      <c r="FI36" s="68">
        <v>9.3000000000000007</v>
      </c>
      <c r="FJ36" s="68">
        <v>9.1999999999999993</v>
      </c>
      <c r="FK36" s="68">
        <v>8.3000000000000007</v>
      </c>
      <c r="FL36" s="68">
        <v>6.9</v>
      </c>
      <c r="FM36" s="68">
        <v>7</v>
      </c>
      <c r="FN36" s="68">
        <v>9.6999999999999993</v>
      </c>
      <c r="FO36" s="68">
        <v>7.3</v>
      </c>
      <c r="FP36" s="68">
        <v>7.1</v>
      </c>
      <c r="FQ36" s="68">
        <v>6.7</v>
      </c>
      <c r="FR36" s="68">
        <v>6.2</v>
      </c>
      <c r="FS36" s="68">
        <v>5.8</v>
      </c>
      <c r="FT36" s="68">
        <v>5.3</v>
      </c>
      <c r="FU36" s="68">
        <v>5.8</v>
      </c>
      <c r="FV36" s="68">
        <v>5.3</v>
      </c>
      <c r="FW36" s="68">
        <v>4.8</v>
      </c>
      <c r="FX36" s="68">
        <v>5</v>
      </c>
      <c r="FY36" s="68">
        <v>5.4</v>
      </c>
      <c r="FZ36" s="68">
        <v>5.5</v>
      </c>
      <c r="GA36" s="68">
        <v>5.8</v>
      </c>
      <c r="GB36" s="68">
        <v>5.3</v>
      </c>
      <c r="GC36" s="68">
        <v>5.2</v>
      </c>
      <c r="GD36" s="68">
        <v>5.0999999999999996</v>
      </c>
      <c r="GE36" s="68">
        <v>4.9000000000000004</v>
      </c>
      <c r="GF36" s="68">
        <v>5.4</v>
      </c>
      <c r="GG36" s="68">
        <v>5.8</v>
      </c>
      <c r="GH36" s="68">
        <v>6.6</v>
      </c>
      <c r="GI36" s="68">
        <v>8.5</v>
      </c>
      <c r="GJ36" s="68">
        <v>8.6</v>
      </c>
      <c r="GK36" s="68">
        <v>8.4</v>
      </c>
      <c r="GL36" s="68">
        <v>8.6</v>
      </c>
      <c r="GM36" s="68">
        <v>8.6</v>
      </c>
      <c r="GN36" s="68">
        <v>6.8</v>
      </c>
      <c r="GO36" s="68">
        <v>8.5</v>
      </c>
      <c r="GP36" s="68">
        <v>8.3000000000000007</v>
      </c>
      <c r="GQ36" s="68">
        <v>9</v>
      </c>
      <c r="GR36" s="68">
        <v>9.5</v>
      </c>
      <c r="GS36" s="68">
        <v>9.6999999999999993</v>
      </c>
    </row>
    <row r="37" spans="1:201" x14ac:dyDescent="0.25">
      <c r="A37" s="6" t="s">
        <v>63</v>
      </c>
      <c r="B37" s="59">
        <v>2.2999999999999998</v>
      </c>
      <c r="C37" s="59">
        <v>2</v>
      </c>
      <c r="D37" s="59">
        <v>2.2999999999999998</v>
      </c>
      <c r="E37" s="59">
        <v>2</v>
      </c>
      <c r="F37" s="59">
        <v>2.4</v>
      </c>
      <c r="G37" s="59">
        <v>1.5</v>
      </c>
      <c r="H37" s="59">
        <v>1.1000000000000001</v>
      </c>
      <c r="I37" s="59">
        <v>1.2</v>
      </c>
      <c r="J37" s="59">
        <v>2.2999999999999998</v>
      </c>
      <c r="K37" s="59">
        <v>2.9</v>
      </c>
      <c r="L37" s="59">
        <v>2.8</v>
      </c>
      <c r="M37" s="59">
        <v>2.1</v>
      </c>
      <c r="N37" s="59">
        <v>2.1</v>
      </c>
      <c r="O37" s="59">
        <v>2.2000000000000002</v>
      </c>
      <c r="P37" s="59">
        <v>2.8</v>
      </c>
      <c r="Q37" s="59">
        <v>2.5</v>
      </c>
      <c r="R37" s="59">
        <v>2.9</v>
      </c>
      <c r="S37" s="59">
        <v>2.4</v>
      </c>
      <c r="T37" s="59">
        <v>2.4</v>
      </c>
      <c r="U37" s="59">
        <v>2.6</v>
      </c>
      <c r="V37" s="59">
        <v>3.1</v>
      </c>
      <c r="W37" s="59">
        <v>3.7</v>
      </c>
      <c r="X37" s="59">
        <v>3.2</v>
      </c>
      <c r="Y37" s="59">
        <v>2.8</v>
      </c>
      <c r="Z37" s="59">
        <v>3.1</v>
      </c>
      <c r="AA37" s="59">
        <v>2.8</v>
      </c>
      <c r="AB37" s="59">
        <v>2.8</v>
      </c>
      <c r="AC37" s="59">
        <v>2.9</v>
      </c>
      <c r="AD37" s="59">
        <v>2.2000000000000002</v>
      </c>
      <c r="AE37" s="59">
        <v>1.6</v>
      </c>
      <c r="AF37" s="59">
        <v>1.6</v>
      </c>
      <c r="AG37" s="59">
        <v>2.2000000000000002</v>
      </c>
      <c r="AH37" s="59">
        <v>2.8</v>
      </c>
      <c r="AI37" s="59">
        <v>2.2999999999999998</v>
      </c>
      <c r="AJ37" s="59">
        <v>1.5</v>
      </c>
      <c r="AK37" s="59">
        <v>1.2</v>
      </c>
      <c r="AL37" s="59">
        <v>1.2</v>
      </c>
      <c r="AM37" s="59">
        <v>0.9</v>
      </c>
      <c r="AN37" s="59">
        <v>1.9</v>
      </c>
      <c r="AO37" s="59">
        <v>0.9</v>
      </c>
      <c r="AP37" s="59">
        <v>0.2</v>
      </c>
      <c r="AQ37" s="59">
        <v>0.6</v>
      </c>
      <c r="AR37" s="59">
        <v>0.5</v>
      </c>
      <c r="AS37" s="59">
        <v>1</v>
      </c>
      <c r="AT37" s="59">
        <v>1</v>
      </c>
      <c r="AU37" s="59">
        <v>0.3</v>
      </c>
      <c r="AV37" s="59">
        <v>0</v>
      </c>
      <c r="AW37" s="59">
        <v>-0.1</v>
      </c>
      <c r="AX37" s="59">
        <v>0</v>
      </c>
      <c r="AY37" s="59">
        <v>0.1</v>
      </c>
      <c r="AZ37" s="59">
        <v>-0.1</v>
      </c>
      <c r="BA37" s="59">
        <v>0.4</v>
      </c>
      <c r="BB37" s="59">
        <v>-0.7</v>
      </c>
      <c r="BC37" s="59">
        <v>-0.5</v>
      </c>
      <c r="BD37" s="59">
        <v>-0.4</v>
      </c>
      <c r="BE37" s="59">
        <v>-0.8</v>
      </c>
      <c r="BF37" s="59">
        <v>-0.8</v>
      </c>
      <c r="BG37" s="59">
        <v>-1</v>
      </c>
      <c r="BH37" s="59">
        <v>-0.7</v>
      </c>
      <c r="BI37" s="59">
        <v>-0.6</v>
      </c>
      <c r="BJ37" s="59">
        <v>-1</v>
      </c>
      <c r="BK37" s="59">
        <v>-1.1000000000000001</v>
      </c>
      <c r="BL37" s="59">
        <v>-0.9</v>
      </c>
      <c r="BM37" s="59">
        <v>-0.6</v>
      </c>
      <c r="BN37" s="60">
        <v>-0.8</v>
      </c>
      <c r="BO37" s="59">
        <v>-0.8</v>
      </c>
      <c r="BP37" s="59">
        <v>-0.9</v>
      </c>
      <c r="BQ37" s="59">
        <v>-0.9</v>
      </c>
      <c r="BR37" s="61">
        <v>-0.7</v>
      </c>
      <c r="BS37" s="59">
        <v>-0.5</v>
      </c>
      <c r="BT37" s="59">
        <v>0.1</v>
      </c>
      <c r="BU37" s="59">
        <v>-0.1</v>
      </c>
      <c r="BV37" s="59">
        <v>-0.2</v>
      </c>
      <c r="BW37" s="59">
        <v>0.2</v>
      </c>
      <c r="BX37" s="59">
        <v>0.7</v>
      </c>
      <c r="BY37" s="59">
        <v>0.7</v>
      </c>
      <c r="BZ37" s="59">
        <v>0.6</v>
      </c>
      <c r="CA37" s="59">
        <v>-0.2</v>
      </c>
      <c r="CB37" s="60">
        <v>1.5</v>
      </c>
      <c r="CC37" s="60">
        <v>2.5</v>
      </c>
      <c r="CD37" s="60">
        <v>2</v>
      </c>
      <c r="CE37" s="60">
        <v>1.7</v>
      </c>
      <c r="CF37" s="60">
        <v>1.5</v>
      </c>
      <c r="CG37" s="62">
        <v>0.9</v>
      </c>
      <c r="CH37" s="62">
        <v>1.2</v>
      </c>
      <c r="CI37" s="62">
        <v>1.4</v>
      </c>
      <c r="CJ37" s="62">
        <v>1.4</v>
      </c>
      <c r="CK37" s="62">
        <v>1.3</v>
      </c>
      <c r="CL37" s="62">
        <v>1.4</v>
      </c>
      <c r="CM37" s="62">
        <v>1.9</v>
      </c>
      <c r="CN37" s="62">
        <v>1.6</v>
      </c>
      <c r="CO37" s="63">
        <v>1.7</v>
      </c>
      <c r="CP37" s="63">
        <v>1.4</v>
      </c>
      <c r="CQ37" s="64">
        <v>1.5</v>
      </c>
      <c r="CR37" s="60">
        <v>1.9</v>
      </c>
      <c r="CS37" s="60">
        <v>2.2000000000000002</v>
      </c>
      <c r="CT37" s="60">
        <v>2.4</v>
      </c>
      <c r="CU37" s="65">
        <v>2.1</v>
      </c>
      <c r="CV37" s="65">
        <v>2</v>
      </c>
      <c r="CW37" s="65">
        <v>2.2000000000000002</v>
      </c>
      <c r="CX37" s="65">
        <v>2.2999999999999998</v>
      </c>
      <c r="CY37" s="65">
        <v>2.1</v>
      </c>
      <c r="CZ37" s="65">
        <v>1.4</v>
      </c>
      <c r="DA37" s="65">
        <v>1.9</v>
      </c>
      <c r="DB37" s="65">
        <v>1.2</v>
      </c>
      <c r="DC37" s="65">
        <v>1.2</v>
      </c>
      <c r="DD37" s="65">
        <v>1.6</v>
      </c>
      <c r="DE37" s="65">
        <v>1.8</v>
      </c>
      <c r="DF37" s="65">
        <v>1.6</v>
      </c>
      <c r="DG37" s="65">
        <v>1.9</v>
      </c>
      <c r="DH37" s="65">
        <v>2</v>
      </c>
      <c r="DI37" s="65">
        <v>2.4</v>
      </c>
      <c r="DJ37" s="65">
        <v>1.7</v>
      </c>
      <c r="DK37" s="65">
        <v>1.5</v>
      </c>
      <c r="DL37" s="65">
        <v>1.4</v>
      </c>
      <c r="DM37" s="65">
        <v>2</v>
      </c>
      <c r="DN37" s="65">
        <v>1.7</v>
      </c>
      <c r="DO37" s="65">
        <v>2.2999999999999998</v>
      </c>
      <c r="DP37" s="65">
        <v>2</v>
      </c>
      <c r="DQ37" s="65">
        <v>0.7</v>
      </c>
      <c r="DR37" s="65">
        <v>-1.3</v>
      </c>
      <c r="DS37" s="65">
        <v>-1.4</v>
      </c>
      <c r="DT37" s="65">
        <v>-0.8</v>
      </c>
      <c r="DU37" s="60">
        <v>-0.3</v>
      </c>
      <c r="DV37" s="60">
        <v>-0.7</v>
      </c>
      <c r="DW37" s="60">
        <v>-0.7</v>
      </c>
      <c r="DX37" s="60">
        <v>-0.5</v>
      </c>
      <c r="DY37" s="60">
        <v>-1.2</v>
      </c>
      <c r="DZ37" s="66">
        <v>-1.2</v>
      </c>
      <c r="EA37" s="66">
        <v>-0.3</v>
      </c>
      <c r="EB37" s="66">
        <v>-0.9</v>
      </c>
      <c r="EC37" s="66">
        <v>-1.1000000000000001</v>
      </c>
      <c r="ED37" s="66">
        <v>0.1</v>
      </c>
      <c r="EE37" s="66">
        <v>2.2000000000000002</v>
      </c>
      <c r="EF37" s="66">
        <v>2.2000000000000002</v>
      </c>
      <c r="EG37" s="66">
        <v>1.7</v>
      </c>
      <c r="EH37" s="66">
        <v>2</v>
      </c>
      <c r="EI37" s="66">
        <v>2.1</v>
      </c>
      <c r="EJ37" s="66">
        <v>2.7</v>
      </c>
      <c r="EK37" s="66">
        <v>3.5</v>
      </c>
      <c r="EL37" s="66">
        <v>4.9000000000000004</v>
      </c>
      <c r="EM37" s="66">
        <v>5.0999999999999996</v>
      </c>
      <c r="EN37" s="66">
        <v>2</v>
      </c>
      <c r="EO37" s="66">
        <v>6</v>
      </c>
      <c r="EP37" s="66">
        <v>7</v>
      </c>
      <c r="EQ37" s="68">
        <v>6</v>
      </c>
      <c r="ER37" s="68">
        <v>7.3</v>
      </c>
      <c r="ES37" s="68">
        <v>8.6999999999999993</v>
      </c>
      <c r="ET37" s="68">
        <v>10.8</v>
      </c>
      <c r="EU37" s="68">
        <v>11.7</v>
      </c>
      <c r="EV37" s="68">
        <v>11.5</v>
      </c>
      <c r="EW37" s="68">
        <v>10.6</v>
      </c>
      <c r="EX37" s="68">
        <v>10.3</v>
      </c>
      <c r="EY37" s="68">
        <v>10.8</v>
      </c>
      <c r="EZ37" s="68">
        <v>10.8</v>
      </c>
      <c r="FA37" s="68">
        <v>9.3000000000000007</v>
      </c>
      <c r="FB37" s="68">
        <v>10</v>
      </c>
      <c r="FC37" s="68">
        <v>9.4</v>
      </c>
      <c r="FD37" s="68">
        <v>10.4</v>
      </c>
      <c r="FE37" s="68">
        <v>9.1999999999999993</v>
      </c>
      <c r="FF37" s="68">
        <v>8.1</v>
      </c>
      <c r="FG37" s="68">
        <v>6.6</v>
      </c>
      <c r="FH37" s="68">
        <v>5.7</v>
      </c>
      <c r="FI37" s="68">
        <v>6.1</v>
      </c>
      <c r="FJ37" s="68">
        <v>7.1</v>
      </c>
      <c r="FK37" s="68">
        <v>6.6</v>
      </c>
      <c r="FL37" s="68">
        <v>4.5</v>
      </c>
      <c r="FM37" s="68">
        <v>3.8</v>
      </c>
      <c r="FN37" s="68">
        <v>7.2</v>
      </c>
      <c r="FO37" s="68">
        <v>3.4</v>
      </c>
      <c r="FP37" s="68">
        <v>3.4</v>
      </c>
      <c r="FQ37" s="68">
        <v>3.4</v>
      </c>
      <c r="FR37" s="68">
        <v>3</v>
      </c>
      <c r="FS37" s="68">
        <v>2.5</v>
      </c>
      <c r="FT37" s="68">
        <v>1.6</v>
      </c>
      <c r="FU37" s="68">
        <v>1.4</v>
      </c>
      <c r="FV37" s="68">
        <v>1.1000000000000001</v>
      </c>
      <c r="FW37" s="68">
        <v>0.6</v>
      </c>
      <c r="FX37" s="68">
        <v>0.1</v>
      </c>
      <c r="FY37" s="68">
        <v>1.6</v>
      </c>
      <c r="FZ37" s="68">
        <v>2</v>
      </c>
      <c r="GA37" s="68">
        <v>2</v>
      </c>
      <c r="GB37" s="68">
        <v>2.2999999999999998</v>
      </c>
      <c r="GC37" s="68">
        <v>1.9</v>
      </c>
      <c r="GD37" s="68">
        <v>2.2000000000000002</v>
      </c>
      <c r="GE37" s="68">
        <v>2.2999999999999998</v>
      </c>
      <c r="GF37" s="68">
        <v>1.9</v>
      </c>
      <c r="GG37" s="68">
        <v>2.5</v>
      </c>
      <c r="GH37" s="68">
        <v>2.9</v>
      </c>
      <c r="GI37" s="68">
        <v>3</v>
      </c>
      <c r="GJ37" s="68">
        <v>2.8</v>
      </c>
      <c r="GK37" s="68">
        <v>3.1</v>
      </c>
      <c r="GL37" s="68">
        <v>2.4</v>
      </c>
      <c r="GM37" s="68">
        <v>2.6</v>
      </c>
      <c r="GN37" s="68">
        <v>2.5</v>
      </c>
      <c r="GO37" s="68">
        <v>2.4</v>
      </c>
      <c r="GP37" s="68">
        <v>2.8</v>
      </c>
      <c r="GQ37" s="68">
        <v>2.4</v>
      </c>
      <c r="GR37" s="68">
        <v>3.4</v>
      </c>
      <c r="GS37" s="68">
        <v>3.8</v>
      </c>
    </row>
    <row r="38" spans="1:201" x14ac:dyDescent="0.25">
      <c r="A38" s="6" t="s">
        <v>64</v>
      </c>
      <c r="B38" s="59">
        <v>3.2</v>
      </c>
      <c r="C38" s="59">
        <v>3.5</v>
      </c>
      <c r="D38" s="59">
        <v>3.8</v>
      </c>
      <c r="E38" s="59">
        <v>3.9</v>
      </c>
      <c r="F38" s="59">
        <v>4.2</v>
      </c>
      <c r="G38" s="59">
        <v>4.0999999999999996</v>
      </c>
      <c r="H38" s="59">
        <v>3.8</v>
      </c>
      <c r="I38" s="59">
        <v>4.0999999999999996</v>
      </c>
      <c r="J38" s="59">
        <v>4.4000000000000004</v>
      </c>
      <c r="K38" s="59">
        <v>4.5999999999999996</v>
      </c>
      <c r="L38" s="59">
        <v>4.8</v>
      </c>
      <c r="M38" s="59">
        <v>4.5999999999999996</v>
      </c>
      <c r="N38" s="59">
        <v>4.0999999999999996</v>
      </c>
      <c r="O38" s="59">
        <v>4.0999999999999996</v>
      </c>
      <c r="P38" s="59">
        <v>4</v>
      </c>
      <c r="Q38" s="59">
        <v>3.9</v>
      </c>
      <c r="R38" s="59">
        <v>3.7</v>
      </c>
      <c r="S38" s="59">
        <v>3.4</v>
      </c>
      <c r="T38" s="59">
        <v>3.7</v>
      </c>
      <c r="U38" s="59">
        <v>3.9</v>
      </c>
      <c r="V38" s="59">
        <v>3.8</v>
      </c>
      <c r="W38" s="59">
        <v>3.8</v>
      </c>
      <c r="X38" s="59">
        <v>3.9</v>
      </c>
      <c r="Y38" s="59">
        <v>3.5</v>
      </c>
      <c r="Z38" s="59">
        <v>3.4</v>
      </c>
      <c r="AA38" s="59">
        <v>3.7</v>
      </c>
      <c r="AB38" s="59">
        <v>2.5</v>
      </c>
      <c r="AC38" s="59">
        <v>2.2000000000000002</v>
      </c>
      <c r="AD38" s="59">
        <v>2</v>
      </c>
      <c r="AE38" s="59">
        <v>1.7</v>
      </c>
      <c r="AF38" s="59">
        <v>1.8</v>
      </c>
      <c r="AG38" s="59">
        <v>1.7</v>
      </c>
      <c r="AH38" s="59">
        <v>1.6</v>
      </c>
      <c r="AI38" s="59">
        <v>1.4</v>
      </c>
      <c r="AJ38" s="59">
        <v>1.1000000000000001</v>
      </c>
      <c r="AK38" s="59">
        <v>0.7</v>
      </c>
      <c r="AL38" s="59">
        <v>0.5</v>
      </c>
      <c r="AM38" s="59">
        <v>0.4</v>
      </c>
      <c r="AN38" s="59">
        <v>1.5</v>
      </c>
      <c r="AO38" s="59">
        <v>0</v>
      </c>
      <c r="AP38" s="59">
        <v>-0.1</v>
      </c>
      <c r="AQ38" s="59">
        <v>-0.2</v>
      </c>
      <c r="AR38" s="59">
        <v>-0.2</v>
      </c>
      <c r="AS38" s="59">
        <v>0</v>
      </c>
      <c r="AT38" s="59">
        <v>-0.1</v>
      </c>
      <c r="AU38" s="59">
        <v>-0.1</v>
      </c>
      <c r="AV38" s="59">
        <v>-0.2</v>
      </c>
      <c r="AW38" s="59">
        <v>-0.1</v>
      </c>
      <c r="AX38" s="59">
        <v>0</v>
      </c>
      <c r="AY38" s="59">
        <v>0</v>
      </c>
      <c r="AZ38" s="59">
        <v>-0.1</v>
      </c>
      <c r="BA38" s="59">
        <v>-0.1</v>
      </c>
      <c r="BB38" s="59">
        <v>-0.5</v>
      </c>
      <c r="BC38" s="59">
        <v>-0.6</v>
      </c>
      <c r="BD38" s="59">
        <v>-0.4</v>
      </c>
      <c r="BE38" s="59">
        <v>-0.1</v>
      </c>
      <c r="BF38" s="59">
        <v>-0.1</v>
      </c>
      <c r="BG38" s="59">
        <v>-0.1</v>
      </c>
      <c r="BH38" s="59">
        <v>-0.2</v>
      </c>
      <c r="BI38" s="59">
        <v>-0.2</v>
      </c>
      <c r="BJ38" s="59">
        <v>-0.5</v>
      </c>
      <c r="BK38" s="59">
        <v>-0.5</v>
      </c>
      <c r="BL38" s="59">
        <v>-0.4</v>
      </c>
      <c r="BM38" s="59">
        <v>-0.4</v>
      </c>
      <c r="BN38" s="60">
        <v>-0.3</v>
      </c>
      <c r="BO38" s="59">
        <v>-0.6</v>
      </c>
      <c r="BP38" s="59">
        <v>-0.3</v>
      </c>
      <c r="BQ38" s="59">
        <v>-0.5</v>
      </c>
      <c r="BR38" s="61">
        <v>-0.4</v>
      </c>
      <c r="BS38" s="59">
        <v>-0.8</v>
      </c>
      <c r="BT38" s="59">
        <v>-0.7</v>
      </c>
      <c r="BU38" s="59">
        <v>-0.9</v>
      </c>
      <c r="BV38" s="59">
        <v>-0.8</v>
      </c>
      <c r="BW38" s="59">
        <v>-0.5</v>
      </c>
      <c r="BX38" s="59">
        <v>-0.3</v>
      </c>
      <c r="BY38" s="59">
        <v>-0.2</v>
      </c>
      <c r="BZ38" s="59">
        <v>0.2</v>
      </c>
      <c r="CA38" s="59">
        <v>-0.5</v>
      </c>
      <c r="CB38" s="60">
        <v>0.8</v>
      </c>
      <c r="CC38" s="60">
        <v>1.2</v>
      </c>
      <c r="CD38" s="60">
        <v>1</v>
      </c>
      <c r="CE38" s="60">
        <v>0.8</v>
      </c>
      <c r="CF38" s="60">
        <v>1.1000000000000001</v>
      </c>
      <c r="CG38" s="62">
        <v>1</v>
      </c>
      <c r="CH38" s="62">
        <v>1.5</v>
      </c>
      <c r="CI38" s="62">
        <v>1.6</v>
      </c>
      <c r="CJ38" s="62">
        <v>1.8</v>
      </c>
      <c r="CK38" s="62">
        <v>1.8</v>
      </c>
      <c r="CL38" s="62">
        <v>2.1</v>
      </c>
      <c r="CM38" s="62">
        <v>2</v>
      </c>
      <c r="CN38" s="62">
        <v>1.4</v>
      </c>
      <c r="CO38" s="63">
        <v>2.6</v>
      </c>
      <c r="CP38" s="63">
        <v>2.2000000000000002</v>
      </c>
      <c r="CQ38" s="64">
        <v>2.5</v>
      </c>
      <c r="CR38" s="60">
        <v>3</v>
      </c>
      <c r="CS38" s="60">
        <v>2.7</v>
      </c>
      <c r="CT38" s="60">
        <v>2.9</v>
      </c>
      <c r="CU38" s="65">
        <v>2.6</v>
      </c>
      <c r="CV38" s="65">
        <v>2.9</v>
      </c>
      <c r="CW38" s="65">
        <v>2.7</v>
      </c>
      <c r="CX38" s="65">
        <v>2.5</v>
      </c>
      <c r="CY38" s="65">
        <v>2</v>
      </c>
      <c r="CZ38" s="65">
        <v>1.9</v>
      </c>
      <c r="DA38" s="65">
        <v>2.5</v>
      </c>
      <c r="DB38" s="65">
        <v>2.2000000000000002</v>
      </c>
      <c r="DC38" s="65">
        <v>2.2999999999999998</v>
      </c>
      <c r="DD38" s="65">
        <v>2.7</v>
      </c>
      <c r="DE38" s="65">
        <v>2.4</v>
      </c>
      <c r="DF38" s="65">
        <v>2.7</v>
      </c>
      <c r="DG38" s="65">
        <v>2.7</v>
      </c>
      <c r="DH38" s="65">
        <v>3</v>
      </c>
      <c r="DI38" s="65">
        <v>3</v>
      </c>
      <c r="DJ38" s="65">
        <v>3</v>
      </c>
      <c r="DK38" s="65">
        <v>2.9</v>
      </c>
      <c r="DL38" s="65">
        <v>3.2</v>
      </c>
      <c r="DM38" s="65">
        <v>3.2</v>
      </c>
      <c r="DN38" s="65">
        <v>2.8</v>
      </c>
      <c r="DO38" s="65">
        <v>3.2</v>
      </c>
      <c r="DP38" s="65">
        <v>3.1</v>
      </c>
      <c r="DQ38" s="65">
        <v>2.4</v>
      </c>
      <c r="DR38" s="65">
        <v>2.1</v>
      </c>
      <c r="DS38" s="65">
        <v>2.1</v>
      </c>
      <c r="DT38" s="65">
        <v>1.8</v>
      </c>
      <c r="DU38" s="60">
        <v>1.8</v>
      </c>
      <c r="DV38" s="60">
        <v>1.4</v>
      </c>
      <c r="DW38" s="60">
        <v>1.4</v>
      </c>
      <c r="DX38" s="60">
        <v>1.6</v>
      </c>
      <c r="DY38" s="60">
        <v>1.6</v>
      </c>
      <c r="DZ38" s="66">
        <v>1.6</v>
      </c>
      <c r="EA38" s="66">
        <v>2</v>
      </c>
      <c r="EB38" s="66">
        <v>0.7</v>
      </c>
      <c r="EC38" s="66">
        <v>0.9</v>
      </c>
      <c r="ED38" s="66">
        <v>1.5</v>
      </c>
      <c r="EE38" s="66">
        <v>1.7</v>
      </c>
      <c r="EF38" s="66">
        <v>2</v>
      </c>
      <c r="EG38" s="66">
        <v>2.5</v>
      </c>
      <c r="EH38" s="66">
        <v>2.9</v>
      </c>
      <c r="EI38" s="66">
        <v>3.3</v>
      </c>
      <c r="EJ38" s="66">
        <v>4</v>
      </c>
      <c r="EK38" s="66">
        <v>4.4000000000000004</v>
      </c>
      <c r="EL38" s="66">
        <v>4.8</v>
      </c>
      <c r="EM38" s="66">
        <v>5.0999999999999996</v>
      </c>
      <c r="EN38" s="66">
        <v>2.8</v>
      </c>
      <c r="EO38" s="66">
        <v>7.7</v>
      </c>
      <c r="EP38" s="66">
        <v>8.3000000000000007</v>
      </c>
      <c r="EQ38" s="68">
        <v>9.6</v>
      </c>
      <c r="ER38" s="68">
        <v>10.9</v>
      </c>
      <c r="ES38" s="68">
        <v>11.8</v>
      </c>
      <c r="ET38" s="68">
        <v>12.6</v>
      </c>
      <c r="EU38" s="68">
        <v>12.8</v>
      </c>
      <c r="EV38" s="68">
        <v>13.4</v>
      </c>
      <c r="EW38" s="68">
        <v>13.6</v>
      </c>
      <c r="EX38" s="68">
        <v>14.5</v>
      </c>
      <c r="EY38" s="68">
        <v>15.1</v>
      </c>
      <c r="EZ38" s="68">
        <v>15</v>
      </c>
      <c r="FA38" s="68">
        <v>12.1</v>
      </c>
      <c r="FB38" s="68">
        <v>15.1</v>
      </c>
      <c r="FC38" s="68">
        <v>15.4</v>
      </c>
      <c r="FD38" s="68">
        <v>14.8</v>
      </c>
      <c r="FE38" s="68">
        <v>14</v>
      </c>
      <c r="FF38" s="68">
        <v>12.3</v>
      </c>
      <c r="FG38" s="68">
        <v>11.3</v>
      </c>
      <c r="FH38" s="68">
        <v>10.3</v>
      </c>
      <c r="FI38" s="68">
        <v>9.6</v>
      </c>
      <c r="FJ38" s="68">
        <v>9</v>
      </c>
      <c r="FK38" s="68">
        <v>7.8</v>
      </c>
      <c r="FL38" s="68">
        <v>6.9</v>
      </c>
      <c r="FM38" s="68">
        <v>6.6</v>
      </c>
      <c r="FN38" s="68">
        <v>11</v>
      </c>
      <c r="FO38" s="68">
        <v>4.4000000000000004</v>
      </c>
      <c r="FP38" s="68">
        <v>3.8</v>
      </c>
      <c r="FQ38" s="68">
        <v>2.7</v>
      </c>
      <c r="FR38" s="68">
        <v>2.4</v>
      </c>
      <c r="FS38" s="68">
        <v>2.6</v>
      </c>
      <c r="FT38" s="68">
        <v>2.4</v>
      </c>
      <c r="FU38" s="68">
        <v>3</v>
      </c>
      <c r="FV38" s="68">
        <v>3.2</v>
      </c>
      <c r="FW38" s="68">
        <v>2.9</v>
      </c>
      <c r="FX38" s="68">
        <v>3.5</v>
      </c>
      <c r="FY38" s="68">
        <v>3.6</v>
      </c>
      <c r="FZ38" s="68">
        <v>3.2</v>
      </c>
      <c r="GA38" s="68">
        <v>3.2</v>
      </c>
      <c r="GB38" s="68">
        <v>4.3</v>
      </c>
      <c r="GC38" s="68">
        <v>4.0999999999999996</v>
      </c>
      <c r="GD38" s="68">
        <v>4.2</v>
      </c>
      <c r="GE38" s="68">
        <v>3.9</v>
      </c>
      <c r="GF38" s="68">
        <v>4.3</v>
      </c>
      <c r="GG38" s="68">
        <v>4.5999999999999996</v>
      </c>
      <c r="GH38" s="68">
        <v>4.5999999999999996</v>
      </c>
      <c r="GI38" s="68">
        <v>4.4000000000000004</v>
      </c>
      <c r="GJ38" s="68">
        <v>4.5999999999999996</v>
      </c>
      <c r="GK38" s="68">
        <v>3.9</v>
      </c>
      <c r="GL38" s="68">
        <v>3.9</v>
      </c>
      <c r="GM38" s="68">
        <v>4.0999999999999996</v>
      </c>
      <c r="GN38" s="68">
        <v>4.2</v>
      </c>
      <c r="GO38" s="68">
        <v>4.3</v>
      </c>
      <c r="GP38" s="68">
        <v>4</v>
      </c>
      <c r="GQ38" s="68">
        <v>3.7</v>
      </c>
      <c r="GR38" s="68">
        <v>4.0999999999999996</v>
      </c>
      <c r="GS38" s="68">
        <v>4</v>
      </c>
    </row>
    <row r="39" spans="1:201" x14ac:dyDescent="0.25">
      <c r="A39" s="6" t="s">
        <v>65</v>
      </c>
      <c r="B39" s="59">
        <v>3.1</v>
      </c>
      <c r="C39" s="59">
        <v>3.5</v>
      </c>
      <c r="D39" s="59">
        <v>3.5</v>
      </c>
      <c r="E39" s="59">
        <v>3.4</v>
      </c>
      <c r="F39" s="59">
        <v>3.4</v>
      </c>
      <c r="G39" s="59">
        <v>3.4</v>
      </c>
      <c r="H39" s="59">
        <v>3.7</v>
      </c>
      <c r="I39" s="59">
        <v>3.5</v>
      </c>
      <c r="J39" s="59">
        <v>3.5</v>
      </c>
      <c r="K39" s="59">
        <v>3.2</v>
      </c>
      <c r="L39" s="59">
        <v>3.2</v>
      </c>
      <c r="M39" s="59">
        <v>2.6</v>
      </c>
      <c r="N39" s="59">
        <v>3.3</v>
      </c>
      <c r="O39" s="59">
        <v>3</v>
      </c>
      <c r="P39" s="59">
        <v>3</v>
      </c>
      <c r="Q39" s="59">
        <v>2.9</v>
      </c>
      <c r="R39" s="59">
        <v>3</v>
      </c>
      <c r="S39" s="59">
        <v>3.1</v>
      </c>
      <c r="T39" s="59">
        <v>2.9</v>
      </c>
      <c r="U39" s="59">
        <v>3.1</v>
      </c>
      <c r="V39" s="59">
        <v>3.3</v>
      </c>
      <c r="W39" s="59">
        <v>3.4</v>
      </c>
      <c r="X39" s="59">
        <v>3.5</v>
      </c>
      <c r="Y39" s="59">
        <v>3.2</v>
      </c>
      <c r="Z39" s="59">
        <v>3.5</v>
      </c>
      <c r="AA39" s="59">
        <v>3.2</v>
      </c>
      <c r="AB39" s="59">
        <v>2.6</v>
      </c>
      <c r="AC39" s="59">
        <v>2.5</v>
      </c>
      <c r="AD39" s="59">
        <v>2.5</v>
      </c>
      <c r="AE39" s="59">
        <v>2.4</v>
      </c>
      <c r="AF39" s="59">
        <v>2.5</v>
      </c>
      <c r="AG39" s="59">
        <v>2.2999999999999998</v>
      </c>
      <c r="AH39" s="59">
        <v>2.5</v>
      </c>
      <c r="AI39" s="59">
        <v>2.1</v>
      </c>
      <c r="AJ39" s="59">
        <v>1.8</v>
      </c>
      <c r="AK39" s="59">
        <v>1.7</v>
      </c>
      <c r="AL39" s="59">
        <v>1.8</v>
      </c>
      <c r="AM39" s="59">
        <v>1.9</v>
      </c>
      <c r="AN39" s="59">
        <v>2.2000000000000002</v>
      </c>
      <c r="AO39" s="59">
        <v>1.9</v>
      </c>
      <c r="AP39" s="59">
        <v>1.6</v>
      </c>
      <c r="AQ39" s="59">
        <v>1.3</v>
      </c>
      <c r="AR39" s="59">
        <v>1.3</v>
      </c>
      <c r="AS39" s="59">
        <v>1</v>
      </c>
      <c r="AT39" s="59">
        <v>1.1000000000000001</v>
      </c>
      <c r="AU39" s="59">
        <v>1</v>
      </c>
      <c r="AV39" s="59">
        <v>1.2</v>
      </c>
      <c r="AW39" s="59">
        <v>1.5</v>
      </c>
      <c r="AX39" s="59">
        <v>1.2</v>
      </c>
      <c r="AY39" s="59">
        <v>1.1000000000000001</v>
      </c>
      <c r="AZ39" s="59">
        <v>0.6</v>
      </c>
      <c r="BA39" s="59">
        <v>1.2</v>
      </c>
      <c r="BB39" s="59">
        <v>-0.1</v>
      </c>
      <c r="BC39" s="59">
        <v>-0.1</v>
      </c>
      <c r="BD39" s="59">
        <v>0</v>
      </c>
      <c r="BE39" s="59">
        <v>-0.1</v>
      </c>
      <c r="BF39" s="59">
        <v>0.1</v>
      </c>
      <c r="BG39" s="59">
        <v>0.1</v>
      </c>
      <c r="BH39" s="59">
        <v>-0.1</v>
      </c>
      <c r="BI39" s="59">
        <v>-0.2</v>
      </c>
      <c r="BJ39" s="59">
        <v>-0.7</v>
      </c>
      <c r="BK39" s="59">
        <v>-0.3</v>
      </c>
      <c r="BL39" s="59">
        <v>-0.2</v>
      </c>
      <c r="BM39" s="59">
        <v>-0.3</v>
      </c>
      <c r="BN39" s="60">
        <v>-0.2</v>
      </c>
      <c r="BO39" s="59">
        <v>0</v>
      </c>
      <c r="BP39" s="59">
        <v>-0.1</v>
      </c>
      <c r="BQ39" s="59">
        <v>0</v>
      </c>
      <c r="BR39" s="61">
        <v>0.3</v>
      </c>
      <c r="BS39" s="59">
        <v>0.3</v>
      </c>
      <c r="BT39" s="59">
        <v>0.3</v>
      </c>
      <c r="BU39" s="59">
        <v>0.5</v>
      </c>
      <c r="BV39" s="59">
        <v>0.5</v>
      </c>
      <c r="BW39" s="59">
        <v>0.6</v>
      </c>
      <c r="BX39" s="59">
        <v>0.6</v>
      </c>
      <c r="BY39" s="59">
        <v>0.7</v>
      </c>
      <c r="BZ39" s="59">
        <v>1.1000000000000001</v>
      </c>
      <c r="CA39" s="59">
        <v>0.4</v>
      </c>
      <c r="CB39" s="60">
        <v>0.9</v>
      </c>
      <c r="CC39" s="60">
        <v>1.4</v>
      </c>
      <c r="CD39" s="60">
        <v>0.9</v>
      </c>
      <c r="CE39" s="60">
        <v>1</v>
      </c>
      <c r="CF39" s="60">
        <v>0.9</v>
      </c>
      <c r="CG39" s="62">
        <v>0.9</v>
      </c>
      <c r="CH39" s="62">
        <v>0.6</v>
      </c>
      <c r="CI39" s="62">
        <v>0.8</v>
      </c>
      <c r="CJ39" s="62">
        <v>0.8</v>
      </c>
      <c r="CK39" s="62">
        <v>0.5</v>
      </c>
      <c r="CL39" s="62">
        <v>0.9</v>
      </c>
      <c r="CM39" s="62">
        <v>0.5</v>
      </c>
      <c r="CN39" s="62">
        <v>0.8</v>
      </c>
      <c r="CO39" s="63">
        <v>0.9</v>
      </c>
      <c r="CP39" s="63">
        <v>0.6</v>
      </c>
      <c r="CQ39" s="64">
        <v>0.9</v>
      </c>
      <c r="CR39" s="60">
        <v>0.8</v>
      </c>
      <c r="CS39" s="60">
        <v>1</v>
      </c>
      <c r="CT39" s="60">
        <v>1.2</v>
      </c>
      <c r="CU39" s="65">
        <v>1.4</v>
      </c>
      <c r="CV39" s="65">
        <v>1.4</v>
      </c>
      <c r="CW39" s="65">
        <v>1.4</v>
      </c>
      <c r="CX39" s="65">
        <v>1.7</v>
      </c>
      <c r="CY39" s="65">
        <v>1.4</v>
      </c>
      <c r="CZ39" s="65">
        <v>1.3</v>
      </c>
      <c r="DA39" s="65">
        <v>1.2</v>
      </c>
      <c r="DB39" s="65">
        <v>1.2</v>
      </c>
      <c r="DC39" s="65">
        <v>1.3</v>
      </c>
      <c r="DD39" s="65">
        <v>1.1000000000000001</v>
      </c>
      <c r="DE39" s="65">
        <v>1.5</v>
      </c>
      <c r="DF39" s="65">
        <v>1.3</v>
      </c>
      <c r="DG39" s="65">
        <v>1.1000000000000001</v>
      </c>
      <c r="DH39" s="65">
        <v>1</v>
      </c>
      <c r="DI39" s="65">
        <v>1.2</v>
      </c>
      <c r="DJ39" s="65">
        <v>1</v>
      </c>
      <c r="DK39" s="65">
        <v>0.9</v>
      </c>
      <c r="DL39" s="65">
        <v>0.8</v>
      </c>
      <c r="DM39" s="65">
        <v>1.1000000000000001</v>
      </c>
      <c r="DN39" s="65">
        <v>1.1000000000000001</v>
      </c>
      <c r="DO39" s="65">
        <v>1.2</v>
      </c>
      <c r="DP39" s="65">
        <v>1.1000000000000001</v>
      </c>
      <c r="DQ39" s="65">
        <v>0.9</v>
      </c>
      <c r="DR39" s="65">
        <v>-0.3</v>
      </c>
      <c r="DS39" s="65">
        <v>-0.2</v>
      </c>
      <c r="DT39" s="65">
        <v>0.1</v>
      </c>
      <c r="DU39" s="60">
        <v>0.7</v>
      </c>
      <c r="DV39" s="60">
        <v>0.3</v>
      </c>
      <c r="DW39" s="60">
        <v>0.3</v>
      </c>
      <c r="DX39" s="60">
        <v>0.2</v>
      </c>
      <c r="DY39" s="60">
        <v>0.2</v>
      </c>
      <c r="DZ39" s="66">
        <v>0.2</v>
      </c>
      <c r="EA39" s="66">
        <v>0.4</v>
      </c>
      <c r="EB39" s="66">
        <v>1</v>
      </c>
      <c r="EC39" s="66">
        <v>0.9</v>
      </c>
      <c r="ED39" s="66">
        <v>1.4</v>
      </c>
      <c r="EE39" s="66">
        <v>2.2000000000000002</v>
      </c>
      <c r="EF39" s="66">
        <v>2.2999999999999998</v>
      </c>
      <c r="EG39" s="66">
        <v>1.9</v>
      </c>
      <c r="EH39" s="66">
        <v>1.8</v>
      </c>
      <c r="EI39" s="66">
        <v>1.8</v>
      </c>
      <c r="EJ39" s="66">
        <v>2.1</v>
      </c>
      <c r="EK39" s="66">
        <v>2.8</v>
      </c>
      <c r="EL39" s="66">
        <v>3.5</v>
      </c>
      <c r="EM39" s="66">
        <v>3.2</v>
      </c>
      <c r="EN39" s="66">
        <v>2.1</v>
      </c>
      <c r="EO39" s="66">
        <v>4.0999999999999996</v>
      </c>
      <c r="EP39" s="66">
        <v>4.4000000000000004</v>
      </c>
      <c r="EQ39" s="68">
        <v>5.8</v>
      </c>
      <c r="ER39" s="68">
        <v>5.8</v>
      </c>
      <c r="ES39" s="68">
        <v>7.1</v>
      </c>
      <c r="ET39" s="68">
        <v>8.1</v>
      </c>
      <c r="EU39" s="68">
        <v>8</v>
      </c>
      <c r="EV39" s="68">
        <v>7.9</v>
      </c>
      <c r="EW39" s="68">
        <v>8.4</v>
      </c>
      <c r="EX39" s="68">
        <v>8.4</v>
      </c>
      <c r="EY39" s="68">
        <v>9.1</v>
      </c>
      <c r="EZ39" s="68">
        <v>8.8000000000000007</v>
      </c>
      <c r="FA39" s="68">
        <v>7.2</v>
      </c>
      <c r="FB39" s="68">
        <v>7.9</v>
      </c>
      <c r="FC39" s="68">
        <v>7.9</v>
      </c>
      <c r="FD39" s="68">
        <v>6.7</v>
      </c>
      <c r="FE39" s="68">
        <v>6.3</v>
      </c>
      <c r="FF39" s="68">
        <v>5</v>
      </c>
      <c r="FG39" s="68">
        <v>4.0999999999999996</v>
      </c>
      <c r="FH39" s="68">
        <v>4.2</v>
      </c>
      <c r="FI39" s="68">
        <v>3.1</v>
      </c>
      <c r="FJ39" s="68">
        <v>3</v>
      </c>
      <c r="FK39" s="68">
        <v>2.4</v>
      </c>
      <c r="FL39" s="68">
        <v>0.7</v>
      </c>
      <c r="FM39" s="68">
        <v>1.3</v>
      </c>
      <c r="FN39" s="68">
        <v>4.3</v>
      </c>
      <c r="FO39" s="68">
        <v>1.1000000000000001</v>
      </c>
      <c r="FP39" s="68">
        <v>1.1000000000000001</v>
      </c>
      <c r="FQ39" s="68">
        <v>0.6</v>
      </c>
      <c r="FR39" s="68">
        <v>0.6</v>
      </c>
      <c r="FS39" s="68">
        <v>0.5</v>
      </c>
      <c r="FT39" s="68">
        <v>0.6</v>
      </c>
      <c r="FU39" s="68">
        <v>0.5</v>
      </c>
      <c r="FV39" s="68">
        <v>1.1000000000000001</v>
      </c>
      <c r="FW39" s="68">
        <v>0.9</v>
      </c>
      <c r="FX39" s="68">
        <v>1.5</v>
      </c>
      <c r="FY39" s="68">
        <v>1.7</v>
      </c>
      <c r="FZ39" s="68">
        <v>1.6</v>
      </c>
      <c r="GA39" s="68">
        <v>1</v>
      </c>
      <c r="GB39" s="68">
        <v>1.7</v>
      </c>
      <c r="GC39" s="68">
        <v>1.5</v>
      </c>
      <c r="GD39" s="68">
        <v>1.8</v>
      </c>
      <c r="GE39" s="68">
        <v>1.9</v>
      </c>
      <c r="GF39" s="68">
        <v>2</v>
      </c>
      <c r="GG39" s="68">
        <v>1.9</v>
      </c>
      <c r="GH39" s="68">
        <v>1.9</v>
      </c>
      <c r="GI39" s="68">
        <v>2.2999999999999998</v>
      </c>
      <c r="GJ39" s="68">
        <v>2.2000000000000002</v>
      </c>
      <c r="GK39" s="68">
        <v>1.4</v>
      </c>
      <c r="GL39" s="68">
        <v>1.5</v>
      </c>
      <c r="GM39" s="68">
        <v>1.7</v>
      </c>
      <c r="GN39" s="68">
        <v>1.8</v>
      </c>
      <c r="GO39" s="68">
        <v>1</v>
      </c>
      <c r="GP39" s="68">
        <v>1.8</v>
      </c>
      <c r="GQ39" s="68">
        <v>2.5</v>
      </c>
      <c r="GR39" s="68">
        <v>2.4</v>
      </c>
      <c r="GS39" s="68">
        <v>2.8</v>
      </c>
    </row>
    <row r="40" spans="1:201" x14ac:dyDescent="0.25">
      <c r="A40" s="6" t="s">
        <v>66</v>
      </c>
      <c r="B40" s="59">
        <v>1.4</v>
      </c>
      <c r="C40" s="59">
        <v>1.2</v>
      </c>
      <c r="D40" s="59">
        <v>1.4</v>
      </c>
      <c r="E40" s="59">
        <v>1.8</v>
      </c>
      <c r="F40" s="59">
        <v>1.7</v>
      </c>
      <c r="G40" s="59">
        <v>1.5</v>
      </c>
      <c r="H40" s="59">
        <v>1.6</v>
      </c>
      <c r="I40" s="59">
        <v>1.6</v>
      </c>
      <c r="J40" s="59">
        <v>1.5</v>
      </c>
      <c r="K40" s="59">
        <v>1.1000000000000001</v>
      </c>
      <c r="L40" s="59">
        <v>1.1000000000000001</v>
      </c>
      <c r="M40" s="59">
        <v>0.4</v>
      </c>
      <c r="N40" s="59">
        <v>1.4</v>
      </c>
      <c r="O40" s="59">
        <v>0.8</v>
      </c>
      <c r="P40" s="59">
        <v>1</v>
      </c>
      <c r="Q40" s="59">
        <v>1.1000000000000001</v>
      </c>
      <c r="R40" s="59">
        <v>1</v>
      </c>
      <c r="S40" s="59">
        <v>0.9</v>
      </c>
      <c r="T40" s="59">
        <v>0.9</v>
      </c>
      <c r="U40" s="59">
        <v>0.7</v>
      </c>
      <c r="V40" s="59">
        <v>0.9</v>
      </c>
      <c r="W40" s="59">
        <v>1</v>
      </c>
      <c r="X40" s="59">
        <v>1.2</v>
      </c>
      <c r="Y40" s="59">
        <v>0.8</v>
      </c>
      <c r="Z40" s="59">
        <v>1</v>
      </c>
      <c r="AA40" s="59">
        <v>0.9</v>
      </c>
      <c r="AB40" s="59">
        <v>0.7</v>
      </c>
      <c r="AC40" s="59">
        <v>0.5</v>
      </c>
      <c r="AD40" s="59">
        <v>0.5</v>
      </c>
      <c r="AE40" s="59">
        <v>0</v>
      </c>
      <c r="AF40" s="59">
        <v>0.3</v>
      </c>
      <c r="AG40" s="59">
        <v>0.5</v>
      </c>
      <c r="AH40" s="59">
        <v>0.8</v>
      </c>
      <c r="AI40" s="59">
        <v>0.8</v>
      </c>
      <c r="AJ40" s="59">
        <v>0.5</v>
      </c>
      <c r="AK40" s="59">
        <v>0.2</v>
      </c>
      <c r="AL40" s="59">
        <v>0.3</v>
      </c>
      <c r="AM40" s="59">
        <v>0.4</v>
      </c>
      <c r="AN40" s="59">
        <v>0.4</v>
      </c>
      <c r="AO40" s="59">
        <v>0.1</v>
      </c>
      <c r="AP40" s="59">
        <v>0.1</v>
      </c>
      <c r="AQ40" s="59">
        <v>-0.3</v>
      </c>
      <c r="AR40" s="59">
        <v>0.3</v>
      </c>
      <c r="AS40" s="59">
        <v>0.1</v>
      </c>
      <c r="AT40" s="59">
        <v>0.5</v>
      </c>
      <c r="AU40" s="59">
        <v>0.4</v>
      </c>
      <c r="AV40" s="59">
        <v>0.2</v>
      </c>
      <c r="AW40" s="59">
        <v>0</v>
      </c>
      <c r="AX40" s="59">
        <v>0.3</v>
      </c>
      <c r="AY40" s="59">
        <v>0.3</v>
      </c>
      <c r="AZ40" s="59">
        <v>0.3</v>
      </c>
      <c r="BA40" s="59">
        <v>0.2</v>
      </c>
      <c r="BB40" s="59">
        <v>0.4</v>
      </c>
      <c r="BC40" s="59">
        <v>0.7</v>
      </c>
      <c r="BD40" s="59">
        <v>0.7</v>
      </c>
      <c r="BE40" s="59">
        <v>0.5</v>
      </c>
      <c r="BF40" s="59">
        <v>0.9</v>
      </c>
      <c r="BG40" s="59">
        <v>0.4</v>
      </c>
      <c r="BH40" s="59">
        <v>0.8</v>
      </c>
      <c r="BI40" s="59">
        <v>0.6</v>
      </c>
      <c r="BJ40" s="59">
        <v>0.9</v>
      </c>
      <c r="BK40" s="59">
        <v>0.9</v>
      </c>
      <c r="BL40" s="59">
        <v>0.8</v>
      </c>
      <c r="BM40" s="59">
        <v>0.7</v>
      </c>
      <c r="BN40" s="60">
        <v>0.7</v>
      </c>
      <c r="BO40" s="59">
        <v>1.3</v>
      </c>
      <c r="BP40" s="59">
        <v>0.8</v>
      </c>
      <c r="BQ40" s="59">
        <v>1.2</v>
      </c>
      <c r="BR40" s="61">
        <v>1</v>
      </c>
      <c r="BS40" s="59">
        <v>0.8</v>
      </c>
      <c r="BT40" s="59">
        <v>1.2</v>
      </c>
      <c r="BU40" s="59">
        <v>1.1000000000000001</v>
      </c>
      <c r="BV40" s="59">
        <v>1.2</v>
      </c>
      <c r="BW40" s="59">
        <v>0.8</v>
      </c>
      <c r="BX40" s="59">
        <v>1.1000000000000001</v>
      </c>
      <c r="BY40" s="59">
        <v>1.3</v>
      </c>
      <c r="BZ40" s="59">
        <v>1.7</v>
      </c>
      <c r="CA40" s="59">
        <v>1.1000000000000001</v>
      </c>
      <c r="CB40" s="60">
        <v>1.5</v>
      </c>
      <c r="CC40" s="60">
        <v>1.9</v>
      </c>
      <c r="CD40" s="60">
        <v>1.4</v>
      </c>
      <c r="CE40" s="60">
        <v>2</v>
      </c>
      <c r="CF40" s="60">
        <v>1.8</v>
      </c>
      <c r="CG40" s="62">
        <v>1.8</v>
      </c>
      <c r="CH40" s="62">
        <v>2.2999999999999998</v>
      </c>
      <c r="CI40" s="62">
        <v>2.2000000000000002</v>
      </c>
      <c r="CJ40" s="62">
        <v>2.2000000000000002</v>
      </c>
      <c r="CK40" s="62">
        <v>1.7</v>
      </c>
      <c r="CL40" s="62">
        <v>1.9</v>
      </c>
      <c r="CM40" s="62">
        <v>1.7</v>
      </c>
      <c r="CN40" s="62">
        <v>1.9</v>
      </c>
      <c r="CO40" s="63">
        <v>1.6</v>
      </c>
      <c r="CP40" s="63">
        <v>1.6</v>
      </c>
      <c r="CQ40" s="64">
        <v>2</v>
      </c>
      <c r="CR40" s="60">
        <v>1.8</v>
      </c>
      <c r="CS40" s="60">
        <v>2</v>
      </c>
      <c r="CT40" s="60">
        <v>2.2000000000000002</v>
      </c>
      <c r="CU40" s="65">
        <v>2.2000000000000002</v>
      </c>
      <c r="CV40" s="65">
        <v>2.1</v>
      </c>
      <c r="CW40" s="65">
        <v>2.5</v>
      </c>
      <c r="CX40" s="65">
        <v>2.4</v>
      </c>
      <c r="CY40" s="65">
        <v>2.1</v>
      </c>
      <c r="CZ40" s="65">
        <v>2.1</v>
      </c>
      <c r="DA40" s="65">
        <v>2</v>
      </c>
      <c r="DB40" s="65">
        <v>2</v>
      </c>
      <c r="DC40" s="65">
        <v>1.9</v>
      </c>
      <c r="DD40" s="65">
        <v>1.8</v>
      </c>
      <c r="DE40" s="65">
        <v>2.1</v>
      </c>
      <c r="DF40" s="65">
        <v>2.1</v>
      </c>
      <c r="DG40" s="65">
        <v>1.6</v>
      </c>
      <c r="DH40" s="65">
        <v>1.5</v>
      </c>
      <c r="DI40" s="65">
        <v>1.3</v>
      </c>
      <c r="DJ40" s="65">
        <v>1.3</v>
      </c>
      <c r="DK40" s="65">
        <v>1.6</v>
      </c>
      <c r="DL40" s="65">
        <v>1.8</v>
      </c>
      <c r="DM40" s="65">
        <v>1.7</v>
      </c>
      <c r="DN40" s="65">
        <v>1.7</v>
      </c>
      <c r="DO40" s="65">
        <v>1.5</v>
      </c>
      <c r="DP40" s="65">
        <v>1.3</v>
      </c>
      <c r="DQ40" s="65">
        <v>0.8</v>
      </c>
      <c r="DR40" s="65">
        <v>-0.2</v>
      </c>
      <c r="DS40" s="65">
        <v>0.1</v>
      </c>
      <c r="DT40" s="65">
        <v>0.9</v>
      </c>
      <c r="DU40" s="60">
        <v>0.7</v>
      </c>
      <c r="DV40" s="60">
        <v>1</v>
      </c>
      <c r="DW40" s="60">
        <v>0.6</v>
      </c>
      <c r="DX40" s="60">
        <v>0.4</v>
      </c>
      <c r="DY40" s="60">
        <v>0.2</v>
      </c>
      <c r="DZ40" s="66">
        <v>0.6</v>
      </c>
      <c r="EA40" s="66">
        <v>0.7</v>
      </c>
      <c r="EB40" s="66">
        <v>1.9</v>
      </c>
      <c r="EC40" s="66">
        <v>1.8</v>
      </c>
      <c r="ED40" s="66">
        <v>2.1</v>
      </c>
      <c r="EE40" s="66">
        <v>2.8</v>
      </c>
      <c r="EF40" s="66">
        <v>2.4</v>
      </c>
      <c r="EG40" s="66">
        <v>1.8</v>
      </c>
      <c r="EH40" s="66">
        <v>1.8</v>
      </c>
      <c r="EI40" s="66">
        <v>2.5</v>
      </c>
      <c r="EJ40" s="66">
        <v>3</v>
      </c>
      <c r="EK40" s="66">
        <v>3.3</v>
      </c>
      <c r="EL40" s="66">
        <v>3.9</v>
      </c>
      <c r="EM40" s="66">
        <v>4.5</v>
      </c>
      <c r="EN40" s="66">
        <v>2.7</v>
      </c>
      <c r="EO40" s="66">
        <v>3.9</v>
      </c>
      <c r="EP40" s="66">
        <v>4.4000000000000004</v>
      </c>
      <c r="EQ40" s="68">
        <v>6.3</v>
      </c>
      <c r="ER40" s="68">
        <v>6.6</v>
      </c>
      <c r="ES40" s="68">
        <v>7.5</v>
      </c>
      <c r="ET40" s="68">
        <v>8.9</v>
      </c>
      <c r="EU40" s="68">
        <v>8.3000000000000007</v>
      </c>
      <c r="EV40" s="68">
        <v>9.5</v>
      </c>
      <c r="EW40" s="68">
        <v>10.3</v>
      </c>
      <c r="EX40" s="68">
        <v>9.8000000000000007</v>
      </c>
      <c r="EY40" s="68">
        <v>10.1</v>
      </c>
      <c r="EZ40" s="68">
        <v>10.8</v>
      </c>
      <c r="FA40" s="68">
        <v>8.1</v>
      </c>
      <c r="FB40" s="68">
        <v>9.6</v>
      </c>
      <c r="FC40" s="68">
        <v>9.6999999999999993</v>
      </c>
      <c r="FD40" s="68">
        <v>8.1</v>
      </c>
      <c r="FE40" s="68">
        <v>7.7</v>
      </c>
      <c r="FF40" s="68">
        <v>6.7</v>
      </c>
      <c r="FG40" s="68">
        <v>6.3</v>
      </c>
      <c r="FH40" s="68">
        <v>6.4</v>
      </c>
      <c r="FI40" s="68">
        <v>4.5</v>
      </c>
      <c r="FJ40" s="68">
        <v>3.7</v>
      </c>
      <c r="FK40" s="68">
        <v>3.9</v>
      </c>
      <c r="FL40" s="68">
        <v>3.3</v>
      </c>
      <c r="FM40" s="68">
        <v>1.9</v>
      </c>
      <c r="FN40" s="68">
        <v>5.9</v>
      </c>
      <c r="FO40" s="68">
        <v>3.4</v>
      </c>
      <c r="FP40" s="68">
        <v>2.6</v>
      </c>
      <c r="FQ40" s="68">
        <v>2.2999999999999998</v>
      </c>
      <c r="FR40" s="68">
        <v>2.4</v>
      </c>
      <c r="FS40" s="68">
        <v>2.5</v>
      </c>
      <c r="FT40" s="68">
        <v>1.4</v>
      </c>
      <c r="FU40" s="68">
        <v>1.7</v>
      </c>
      <c r="FV40" s="68">
        <v>1.3</v>
      </c>
      <c r="FW40" s="68">
        <v>1.2</v>
      </c>
      <c r="FX40" s="68">
        <v>1.6</v>
      </c>
      <c r="FY40" s="68">
        <v>2</v>
      </c>
      <c r="FZ40" s="68">
        <v>1.6</v>
      </c>
      <c r="GA40" s="68">
        <v>2</v>
      </c>
      <c r="GB40" s="68">
        <v>2</v>
      </c>
      <c r="GC40" s="68">
        <v>2.8</v>
      </c>
      <c r="GD40" s="68">
        <v>2.1</v>
      </c>
      <c r="GE40" s="68">
        <v>2.1</v>
      </c>
      <c r="GF40" s="68">
        <v>2.2999999999999998</v>
      </c>
      <c r="GG40" s="68">
        <v>2.9</v>
      </c>
      <c r="GH40" s="68">
        <v>3.1</v>
      </c>
      <c r="GI40" s="68">
        <v>3.4</v>
      </c>
      <c r="GJ40" s="68">
        <v>3.2</v>
      </c>
      <c r="GK40" s="68">
        <v>3.1</v>
      </c>
      <c r="GL40" s="68">
        <v>2.2000000000000002</v>
      </c>
      <c r="GM40" s="68">
        <v>2.1</v>
      </c>
      <c r="GN40" s="68">
        <v>2.6</v>
      </c>
      <c r="GO40" s="68">
        <v>2</v>
      </c>
      <c r="GP40" s="68">
        <v>1.7</v>
      </c>
      <c r="GQ40" s="68">
        <v>1.5</v>
      </c>
      <c r="GR40" s="68">
        <v>0.5</v>
      </c>
      <c r="GS40" s="68">
        <v>1.1000000000000001</v>
      </c>
    </row>
    <row r="41" spans="1:201" x14ac:dyDescent="0.25">
      <c r="A41" s="6" t="s">
        <v>68</v>
      </c>
      <c r="B41" s="59" t="s">
        <v>67</v>
      </c>
      <c r="C41" s="59" t="s">
        <v>67</v>
      </c>
      <c r="D41" s="59" t="s">
        <v>67</v>
      </c>
      <c r="E41" s="59" t="s">
        <v>67</v>
      </c>
      <c r="F41" s="59" t="s">
        <v>67</v>
      </c>
      <c r="G41" s="59" t="s">
        <v>67</v>
      </c>
      <c r="H41" s="59" t="s">
        <v>67</v>
      </c>
      <c r="I41" s="59" t="s">
        <v>67</v>
      </c>
      <c r="J41" s="59" t="s">
        <v>67</v>
      </c>
      <c r="K41" s="59" t="s">
        <v>67</v>
      </c>
      <c r="L41" s="59" t="s">
        <v>67</v>
      </c>
      <c r="M41" s="59" t="s">
        <v>67</v>
      </c>
      <c r="N41" s="59" t="s">
        <v>67</v>
      </c>
      <c r="O41" s="59" t="s">
        <v>67</v>
      </c>
      <c r="P41" s="59" t="s">
        <v>67</v>
      </c>
      <c r="Q41" s="59" t="s">
        <v>67</v>
      </c>
      <c r="R41" s="59" t="s">
        <v>67</v>
      </c>
      <c r="S41" s="59" t="s">
        <v>67</v>
      </c>
      <c r="T41" s="59" t="s">
        <v>67</v>
      </c>
      <c r="U41" s="59" t="s">
        <v>67</v>
      </c>
      <c r="V41" s="59" t="s">
        <v>67</v>
      </c>
      <c r="W41" s="59" t="s">
        <v>67</v>
      </c>
      <c r="X41" s="59" t="s">
        <v>67</v>
      </c>
      <c r="Y41" s="59" t="s">
        <v>67</v>
      </c>
      <c r="Z41" s="59" t="s">
        <v>67</v>
      </c>
      <c r="AA41" s="59" t="s">
        <v>67</v>
      </c>
      <c r="AB41" s="59" t="s">
        <v>67</v>
      </c>
      <c r="AC41" s="59" t="s">
        <v>67</v>
      </c>
      <c r="AD41" s="59" t="s">
        <v>67</v>
      </c>
      <c r="AE41" s="59" t="s">
        <v>67</v>
      </c>
      <c r="AF41" s="59" t="s">
        <v>67</v>
      </c>
      <c r="AG41" s="59" t="s">
        <v>67</v>
      </c>
      <c r="AH41" s="59" t="s">
        <v>67</v>
      </c>
      <c r="AI41" s="59" t="s">
        <v>67</v>
      </c>
      <c r="AJ41" s="59" t="s">
        <v>67</v>
      </c>
      <c r="AK41" s="59" t="s">
        <v>67</v>
      </c>
      <c r="AL41" s="59" t="s">
        <v>67</v>
      </c>
      <c r="AM41" s="59" t="s">
        <v>67</v>
      </c>
      <c r="AN41" s="59" t="s">
        <v>67</v>
      </c>
      <c r="AO41" s="59" t="s">
        <v>67</v>
      </c>
      <c r="AP41" s="59" t="s">
        <v>67</v>
      </c>
      <c r="AQ41" s="59" t="s">
        <v>67</v>
      </c>
      <c r="AR41" s="59" t="s">
        <v>67</v>
      </c>
      <c r="AS41" s="59" t="s">
        <v>67</v>
      </c>
      <c r="AT41" s="59" t="s">
        <v>67</v>
      </c>
      <c r="AU41" s="59" t="s">
        <v>67</v>
      </c>
      <c r="AV41" s="59" t="s">
        <v>67</v>
      </c>
      <c r="AW41" s="59" t="s">
        <v>67</v>
      </c>
      <c r="AX41" s="59" t="s">
        <v>67</v>
      </c>
      <c r="AY41" s="59" t="s">
        <v>67</v>
      </c>
      <c r="AZ41" s="59" t="s">
        <v>67</v>
      </c>
      <c r="BA41" s="59" t="s">
        <v>67</v>
      </c>
      <c r="BB41" s="59" t="s">
        <v>67</v>
      </c>
      <c r="BC41" s="59" t="s">
        <v>67</v>
      </c>
      <c r="BD41" s="59" t="s">
        <v>67</v>
      </c>
      <c r="BE41" s="59" t="s">
        <v>67</v>
      </c>
      <c r="BF41" s="59" t="s">
        <v>67</v>
      </c>
      <c r="BG41" s="59" t="s">
        <v>67</v>
      </c>
      <c r="BH41" s="59" t="s">
        <v>67</v>
      </c>
      <c r="BI41" s="59" t="s">
        <v>67</v>
      </c>
      <c r="BJ41" s="59" t="s">
        <v>67</v>
      </c>
      <c r="BK41" s="59" t="s">
        <v>67</v>
      </c>
      <c r="BL41" s="59" t="s">
        <v>67</v>
      </c>
      <c r="BM41" s="59" t="s">
        <v>67</v>
      </c>
      <c r="BN41" s="60" t="s">
        <v>67</v>
      </c>
      <c r="BO41" s="59" t="s">
        <v>67</v>
      </c>
      <c r="BP41" s="59" t="s">
        <v>67</v>
      </c>
      <c r="BQ41" s="59" t="s">
        <v>67</v>
      </c>
      <c r="BR41" s="61" t="s">
        <v>67</v>
      </c>
      <c r="BS41" s="59" t="s">
        <v>67</v>
      </c>
      <c r="BT41" s="59" t="s">
        <v>67</v>
      </c>
      <c r="BU41" s="59" t="s">
        <v>67</v>
      </c>
      <c r="BV41" s="59" t="s">
        <v>67</v>
      </c>
      <c r="BW41" s="59" t="s">
        <v>67</v>
      </c>
      <c r="BX41" s="59" t="s">
        <v>67</v>
      </c>
      <c r="BY41" s="59" t="s">
        <v>67</v>
      </c>
      <c r="BZ41" s="59">
        <v>1.2</v>
      </c>
      <c r="CA41" s="59" t="s">
        <v>67</v>
      </c>
      <c r="CB41" s="60">
        <v>1.7</v>
      </c>
      <c r="CC41" s="60">
        <v>2</v>
      </c>
      <c r="CD41" s="60">
        <v>1.7</v>
      </c>
      <c r="CE41" s="60">
        <v>2</v>
      </c>
      <c r="CF41" s="60">
        <v>1.6</v>
      </c>
      <c r="CG41" s="62">
        <v>1.5</v>
      </c>
      <c r="CH41" s="62">
        <v>1.5</v>
      </c>
      <c r="CI41" s="62">
        <v>1.7</v>
      </c>
      <c r="CJ41" s="62">
        <v>1.8</v>
      </c>
      <c r="CK41" s="62">
        <v>1.7</v>
      </c>
      <c r="CL41" s="62">
        <v>1.8</v>
      </c>
      <c r="CM41" s="62">
        <v>1.6</v>
      </c>
      <c r="CN41" s="62" t="s">
        <v>67</v>
      </c>
      <c r="CO41" s="63">
        <v>1.6</v>
      </c>
      <c r="CP41" s="63">
        <v>1.4</v>
      </c>
      <c r="CQ41" s="64">
        <v>1.6</v>
      </c>
      <c r="CR41" s="60">
        <v>1.5</v>
      </c>
      <c r="CS41" s="60">
        <v>2</v>
      </c>
      <c r="CT41" s="60">
        <v>2.1</v>
      </c>
      <c r="CU41" s="65">
        <v>2.2999999999999998</v>
      </c>
      <c r="CV41" s="65">
        <v>2.2000000000000002</v>
      </c>
      <c r="CW41" s="65">
        <v>2.2000000000000002</v>
      </c>
      <c r="CX41" s="65">
        <v>2.2999999999999998</v>
      </c>
      <c r="CY41" s="65">
        <v>2</v>
      </c>
      <c r="CZ41" s="65">
        <v>1.7</v>
      </c>
      <c r="DA41" s="65">
        <v>1.9</v>
      </c>
      <c r="DB41" s="65">
        <v>1.5</v>
      </c>
      <c r="DC41" s="65">
        <v>1.7</v>
      </c>
      <c r="DD41" s="65">
        <v>1.6</v>
      </c>
      <c r="DE41" s="65">
        <v>1.9</v>
      </c>
      <c r="DF41" s="65">
        <v>1.6</v>
      </c>
      <c r="DG41" s="65">
        <v>1.6</v>
      </c>
      <c r="DH41" s="65">
        <v>1.4</v>
      </c>
      <c r="DI41" s="65">
        <v>1.4</v>
      </c>
      <c r="DJ41" s="65">
        <v>1.2</v>
      </c>
      <c r="DK41" s="65">
        <v>1.1000000000000001</v>
      </c>
      <c r="DL41" s="65">
        <v>1.3</v>
      </c>
      <c r="DM41" s="65">
        <v>1.6</v>
      </c>
      <c r="DN41" s="65">
        <v>1.5</v>
      </c>
      <c r="DO41" s="65">
        <v>1.7</v>
      </c>
      <c r="DP41" s="65">
        <v>1.5</v>
      </c>
      <c r="DQ41" s="65">
        <v>1.2</v>
      </c>
      <c r="DR41" s="65">
        <v>0.7</v>
      </c>
      <c r="DS41" s="65">
        <v>0.5</v>
      </c>
      <c r="DT41" s="65">
        <v>0.8</v>
      </c>
      <c r="DU41" s="60">
        <v>0.8</v>
      </c>
      <c r="DV41" s="60">
        <v>0.3</v>
      </c>
      <c r="DW41" s="60">
        <v>0.2</v>
      </c>
      <c r="DX41" s="60">
        <v>0.3</v>
      </c>
      <c r="DY41" s="60">
        <v>0.2</v>
      </c>
      <c r="DZ41" s="66">
        <v>0.2</v>
      </c>
      <c r="EA41" s="66">
        <v>0.7</v>
      </c>
      <c r="EB41" s="66">
        <v>1.2</v>
      </c>
      <c r="EC41" s="66">
        <v>1.3</v>
      </c>
      <c r="ED41" s="66">
        <v>1.7</v>
      </c>
      <c r="EE41" s="66">
        <v>2</v>
      </c>
      <c r="EF41" s="66">
        <v>2.2999999999999998</v>
      </c>
      <c r="EG41" s="66">
        <v>2.2000000000000002</v>
      </c>
      <c r="EH41" s="66">
        <v>2.5</v>
      </c>
      <c r="EI41" s="66">
        <v>3.2</v>
      </c>
      <c r="EJ41" s="66">
        <v>3.6</v>
      </c>
      <c r="EK41" s="66">
        <v>4.4000000000000004</v>
      </c>
      <c r="EL41" s="66">
        <v>5.2</v>
      </c>
      <c r="EM41" s="66">
        <v>5.3</v>
      </c>
      <c r="EN41" s="66">
        <v>2.9</v>
      </c>
      <c r="EO41" s="66">
        <v>5.5</v>
      </c>
      <c r="EP41" s="66">
        <v>6.2</v>
      </c>
      <c r="EQ41" s="68">
        <v>7.8</v>
      </c>
      <c r="ER41" s="68">
        <v>8.1</v>
      </c>
      <c r="ES41" s="68">
        <v>8.8000000000000007</v>
      </c>
      <c r="ET41" s="68">
        <v>9.5</v>
      </c>
      <c r="EU41" s="68">
        <v>9.8000000000000007</v>
      </c>
      <c r="EV41" s="68">
        <v>10.1</v>
      </c>
      <c r="EW41" s="68">
        <v>10.9</v>
      </c>
      <c r="EX41" s="68">
        <v>11.5</v>
      </c>
      <c r="EY41" s="68">
        <v>11.1</v>
      </c>
      <c r="EZ41" s="68">
        <v>10.3</v>
      </c>
      <c r="FA41" s="68">
        <v>9.1999999999999993</v>
      </c>
      <c r="FB41" s="68">
        <v>10</v>
      </c>
      <c r="FC41" s="68">
        <v>9.9</v>
      </c>
      <c r="FD41" s="68">
        <v>8.3000000000000007</v>
      </c>
      <c r="FE41" s="68">
        <v>8.1</v>
      </c>
      <c r="FF41" s="68">
        <v>7.1</v>
      </c>
      <c r="FG41" s="68">
        <v>6.4</v>
      </c>
      <c r="FH41" s="68">
        <v>6.1</v>
      </c>
      <c r="FI41" s="68">
        <v>5.9</v>
      </c>
      <c r="FJ41" s="68">
        <v>4.9000000000000004</v>
      </c>
      <c r="FK41" s="68">
        <v>3.6</v>
      </c>
      <c r="FL41" s="68">
        <v>3.1</v>
      </c>
      <c r="FM41" s="68">
        <v>3.5</v>
      </c>
      <c r="FN41" s="68">
        <v>6.4</v>
      </c>
      <c r="FO41" s="68">
        <v>3.1</v>
      </c>
      <c r="FP41" s="68">
        <v>2.8</v>
      </c>
      <c r="FQ41" s="68">
        <v>2.6</v>
      </c>
      <c r="FR41" s="68">
        <v>2.6</v>
      </c>
      <c r="FS41" s="68">
        <v>2.7</v>
      </c>
      <c r="FT41" s="68">
        <v>2.6</v>
      </c>
      <c r="FU41" s="68">
        <v>2.8</v>
      </c>
      <c r="FV41" s="68">
        <v>2.4</v>
      </c>
      <c r="FW41" s="68">
        <v>2.1</v>
      </c>
      <c r="FX41" s="68">
        <v>2.2999999999999998</v>
      </c>
      <c r="FY41" s="68">
        <v>2.5</v>
      </c>
      <c r="FZ41" s="68">
        <v>2.7</v>
      </c>
      <c r="GA41" s="68">
        <v>2.6</v>
      </c>
      <c r="GB41" s="68">
        <v>2.8</v>
      </c>
      <c r="GC41" s="68">
        <v>2.7</v>
      </c>
      <c r="GD41" s="68">
        <v>2.5</v>
      </c>
      <c r="GE41" s="68">
        <v>2.4</v>
      </c>
      <c r="GF41" s="68">
        <v>2.2000000000000002</v>
      </c>
      <c r="GG41" s="68">
        <v>2.2999999999999998</v>
      </c>
      <c r="GH41" s="68">
        <v>2.4</v>
      </c>
      <c r="GI41" s="68">
        <v>2.4</v>
      </c>
      <c r="GJ41" s="68">
        <v>2.6</v>
      </c>
      <c r="GK41" s="68">
        <v>2.5</v>
      </c>
      <c r="GL41" s="68">
        <v>2.4</v>
      </c>
      <c r="GM41" s="68">
        <v>2.2999999999999998</v>
      </c>
      <c r="GN41" s="68">
        <v>2.5</v>
      </c>
      <c r="GO41" s="68">
        <v>2</v>
      </c>
      <c r="GP41" s="68">
        <v>2.1</v>
      </c>
      <c r="GQ41" s="68">
        <v>2.8</v>
      </c>
      <c r="GR41" s="68">
        <v>3.2</v>
      </c>
      <c r="GS41" s="68">
        <v>3.3</v>
      </c>
    </row>
    <row r="42" spans="1:201" x14ac:dyDescent="0.25">
      <c r="CC42" s="67"/>
      <c r="CD42" s="67"/>
    </row>
    <row r="43" spans="1:201" x14ac:dyDescent="0.25">
      <c r="A43" s="55" t="s">
        <v>69</v>
      </c>
    </row>
    <row r="44" spans="1:201" x14ac:dyDescent="0.25">
      <c r="A44" s="55" t="s">
        <v>67</v>
      </c>
      <c r="B44" s="55" t="s">
        <v>70</v>
      </c>
    </row>
    <row r="46" spans="1:201" x14ac:dyDescent="0.25">
      <c r="A46" s="5" t="s">
        <v>36</v>
      </c>
    </row>
    <row r="47" spans="1:201" x14ac:dyDescent="0.25">
      <c r="A47" s="5" t="s">
        <v>37</v>
      </c>
    </row>
    <row r="48" spans="1:201" x14ac:dyDescent="0.25">
      <c r="A48" s="5" t="s">
        <v>38</v>
      </c>
    </row>
    <row r="49" spans="1:1" x14ac:dyDescent="0.25">
      <c r="A49" s="5" t="s">
        <v>39</v>
      </c>
    </row>
    <row r="50" spans="1:1" x14ac:dyDescent="0.25">
      <c r="A50" s="5" t="s">
        <v>40</v>
      </c>
    </row>
    <row r="51" spans="1:1" x14ac:dyDescent="0.25">
      <c r="A51" s="5" t="s">
        <v>41</v>
      </c>
    </row>
    <row r="52" spans="1:1" x14ac:dyDescent="0.25">
      <c r="A52" s="5" t="s">
        <v>42</v>
      </c>
    </row>
    <row r="53" spans="1:1" x14ac:dyDescent="0.25">
      <c r="A53" s="5" t="s">
        <v>43</v>
      </c>
    </row>
    <row r="54" spans="1:1" x14ac:dyDescent="0.25">
      <c r="A54" s="5" t="s">
        <v>44</v>
      </c>
    </row>
    <row r="55" spans="1:1" x14ac:dyDescent="0.25">
      <c r="A55" s="5" t="s">
        <v>45</v>
      </c>
    </row>
    <row r="56" spans="1:1" x14ac:dyDescent="0.25">
      <c r="A56" s="5" t="s">
        <v>46</v>
      </c>
    </row>
    <row r="57" spans="1:1" x14ac:dyDescent="0.25">
      <c r="A57" s="5" t="s">
        <v>47</v>
      </c>
    </row>
    <row r="58" spans="1:1" x14ac:dyDescent="0.25">
      <c r="A58" s="5" t="s">
        <v>48</v>
      </c>
    </row>
    <row r="59" spans="1:1" x14ac:dyDescent="0.25">
      <c r="A59" s="5" t="s">
        <v>49</v>
      </c>
    </row>
    <row r="60" spans="1:1" x14ac:dyDescent="0.25">
      <c r="A60" s="5" t="s">
        <v>50</v>
      </c>
    </row>
    <row r="61" spans="1:1" x14ac:dyDescent="0.25">
      <c r="A61" s="5" t="s">
        <v>51</v>
      </c>
    </row>
    <row r="62" spans="1:1" x14ac:dyDescent="0.25">
      <c r="A62" s="5" t="s">
        <v>52</v>
      </c>
    </row>
    <row r="63" spans="1:1" x14ac:dyDescent="0.25">
      <c r="A63" s="5" t="s">
        <v>53</v>
      </c>
    </row>
    <row r="64" spans="1:1" x14ac:dyDescent="0.25">
      <c r="A64" s="5" t="s">
        <v>54</v>
      </c>
    </row>
    <row r="65" spans="1:26" x14ac:dyDescent="0.25">
      <c r="A65" s="5" t="s">
        <v>55</v>
      </c>
    </row>
    <row r="66" spans="1:26" x14ac:dyDescent="0.25">
      <c r="A66" s="5" t="s">
        <v>56</v>
      </c>
    </row>
    <row r="67" spans="1:26" x14ac:dyDescent="0.25">
      <c r="A67" s="5" t="s">
        <v>57</v>
      </c>
    </row>
    <row r="68" spans="1:26" x14ac:dyDescent="0.25">
      <c r="A68" s="5" t="s">
        <v>58</v>
      </c>
    </row>
    <row r="69" spans="1:26" x14ac:dyDescent="0.25">
      <c r="A69" s="5" t="s">
        <v>59</v>
      </c>
    </row>
    <row r="70" spans="1:26" x14ac:dyDescent="0.25">
      <c r="A70" s="5" t="s">
        <v>60</v>
      </c>
    </row>
    <row r="71" spans="1:26" x14ac:dyDescent="0.25">
      <c r="A71" s="5" t="s">
        <v>61</v>
      </c>
    </row>
    <row r="72" spans="1:26" x14ac:dyDescent="0.25">
      <c r="A72" s="5" t="s">
        <v>62</v>
      </c>
    </row>
    <row r="73" spans="1:26" x14ac:dyDescent="0.25">
      <c r="A73" s="5" t="s">
        <v>63</v>
      </c>
    </row>
    <row r="74" spans="1:26" x14ac:dyDescent="0.25">
      <c r="A74" s="5" t="s">
        <v>64</v>
      </c>
    </row>
    <row r="75" spans="1:26" x14ac:dyDescent="0.25">
      <c r="A75" s="5" t="s">
        <v>65</v>
      </c>
    </row>
    <row r="76" spans="1:26" x14ac:dyDescent="0.25">
      <c r="A76" s="5" t="s">
        <v>66</v>
      </c>
    </row>
    <row r="77" spans="1:26" x14ac:dyDescent="0.25">
      <c r="A77" s="5" t="s">
        <v>68</v>
      </c>
    </row>
    <row r="79" spans="1:26" x14ac:dyDescent="0.25">
      <c r="X79" s="34"/>
      <c r="Y79" s="34">
        <f>N79-CH11</f>
        <v>-1.5</v>
      </c>
      <c r="Z79" s="34">
        <f>O79-CI11</f>
        <v>-1.7</v>
      </c>
    </row>
    <row r="116" spans="14:23" x14ac:dyDescent="0.25"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CDK2R75Q5UR5-83151122-48156</_dlc_DocId>
    <_dlc_DocIdUrl xmlns="ab2c2616-b0eb-4906-aa32-b67cdba9aeab">
      <Url>https://wkonline.sharepoint.com/sites/wkoe-dms-oe-14151/_layouts/15/DocIdRedir.aspx?ID=CDK2R75Q5UR5-83151122-48156</Url>
      <Description>CDK2R75Q5UR5-83151122-48156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EB01F7-2AAD-4EF8-8923-26BA89A45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ab2c2616-b0eb-4906-aa32-b67cdba9aeab"/>
    <ds:schemaRef ds:uri="58dfc156-0a4a-4cd5-92b3-f62302681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1E36C-53B8-4AC1-9986-AEFC3FE85F3B}">
  <ds:schemaRefs>
    <ds:schemaRef ds:uri="http://schemas.microsoft.com/office/2006/metadata/properties"/>
    <ds:schemaRef ds:uri="http://schemas.microsoft.com/office/infopath/2007/PartnerControls"/>
    <ds:schemaRef ds:uri="15909d5e-1b51-4d5f-bae6-f3544bb622d4"/>
    <ds:schemaRef ds:uri="ab2c2616-b0eb-4906-aa32-b67cdba9aeab"/>
    <ds:schemaRef ds:uri="58dfc156-0a4a-4cd5-92b3-f62302681fb3"/>
  </ds:schemaRefs>
</ds:datastoreItem>
</file>

<file path=customXml/itemProps3.xml><?xml version="1.0" encoding="utf-8"?>
<ds:datastoreItem xmlns:ds="http://schemas.openxmlformats.org/officeDocument/2006/customXml" ds:itemID="{9493E348-5F7F-40C6-9084-BDD1C1692B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36BD43-E216-40C3-A7DC-6E7D2523BD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15</vt:i4>
      </vt:variant>
    </vt:vector>
  </HeadingPairs>
  <TitlesOfParts>
    <vt:vector size="16" baseType="lpstr">
      <vt:lpstr>Dashboard</vt:lpstr>
      <vt:lpstr>Auswahl_Zeitraum</vt:lpstr>
      <vt:lpstr>Diagrammtitel_COICOP</vt:lpstr>
      <vt:lpstr>Diagrammtitel_Hauptwerte</vt:lpstr>
      <vt:lpstr>Diagrammtitel_HVPI</vt:lpstr>
      <vt:lpstr>Dashboard!Druckbereich</vt:lpstr>
      <vt:lpstr>'COICOP Hauptgruppen'!Drucktitel</vt:lpstr>
      <vt:lpstr>HVPI_Zeitreihe</vt:lpstr>
      <vt:lpstr>Jahresdurchschnitt</vt:lpstr>
      <vt:lpstr>Matrix_COICOP</vt:lpstr>
      <vt:lpstr>Matrix_Hauptwerte</vt:lpstr>
      <vt:lpstr>Matrix_HVPI</vt:lpstr>
      <vt:lpstr>Untertitel_COICOP</vt:lpstr>
      <vt:lpstr>Untertitel_HVPI</vt:lpstr>
      <vt:lpstr>Zeitraum</vt:lpstr>
      <vt:lpstr>Zeitraum_Beschriftung</vt:lpstr>
    </vt:vector>
  </TitlesOfParts>
  <Company>Statistik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Kopp</dc:creator>
  <cp:lastModifiedBy>Malin Nicole | WKOE</cp:lastModifiedBy>
  <cp:lastPrinted>2016-02-02T08:06:10Z</cp:lastPrinted>
  <dcterms:created xsi:type="dcterms:W3CDTF">2008-01-07T13:05:12Z</dcterms:created>
  <dcterms:modified xsi:type="dcterms:W3CDTF">2026-06-17T12:09:07Z</dcterms:modified>
  <cp:category>Direktion Volkswirtschaft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andFertig">
    <vt:bool>true</vt:bool>
  </property>
  <property fmtid="{D5CDD505-2E9C-101B-9397-08002B2CF9AE}" pid="3" name="ContentTypeId">
    <vt:lpwstr>0x010100648C2B405DC4734C875DF814ACB85FAE0097C577AD1338174BBDE3705434C54980</vt:lpwstr>
  </property>
  <property fmtid="{D5CDD505-2E9C-101B-9397-08002B2CF9AE}" pid="4" name="Order">
    <vt:r8>4815600</vt:r8>
  </property>
  <property fmtid="{D5CDD505-2E9C-101B-9397-08002B2CF9AE}" pid="5" name="Taetigkeitsbereich">
    <vt:lpwstr/>
  </property>
  <property fmtid="{D5CDD505-2E9C-101B-9397-08002B2CF9AE}" pid="6" name="Dokumentenart">
    <vt:lpwstr/>
  </property>
  <property fmtid="{D5CDD505-2E9C-101B-9397-08002B2CF9AE}" pid="7" name="_dlc_DocIdItemGuid">
    <vt:lpwstr>ef788b28-c0b6-5955-bdb4-04aed987b169</vt:lpwstr>
  </property>
  <property fmtid="{D5CDD505-2E9C-101B-9397-08002B2CF9AE}" pid="8" name="MediaServiceImageTags">
    <vt:lpwstr/>
  </property>
</Properties>
</file>