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harts/chart1.xml" ContentType="application/vnd.openxmlformats-officedocument.drawingml.chart+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DieseArbeitsmappe"/>
  <mc:AlternateContent xmlns:mc="http://schemas.openxmlformats.org/markup-compatibility/2006">
    <mc:Choice Requires="x15">
      <x15ac:absPath xmlns:x15ac="http://schemas.microsoft.com/office/spreadsheetml/2010/11/ac" url="Y:\Daten\Dashboards\xlsx\Österreich in der EU\"/>
    </mc:Choice>
  </mc:AlternateContent>
  <xr:revisionPtr revIDLastSave="0" documentId="13_ncr:1_{E3A2294D-2D30-46BF-9A8B-10949409A59E}" xr6:coauthVersionLast="47" xr6:coauthVersionMax="47" xr10:uidLastSave="{00000000-0000-0000-0000-000000000000}"/>
  <bookViews>
    <workbookView xWindow="28680" yWindow="-120" windowWidth="29040" windowHeight="15720" tabRatio="757" xr2:uid="{00000000-000D-0000-FFFF-FFFF00000000}"/>
  </bookViews>
  <sheets>
    <sheet name="Dashboard" sheetId="19" r:id="rId1"/>
    <sheet name="Daten" sheetId="18" state="veryHidden" r:id="rId2"/>
    <sheet name="Daten_Auswahl" sheetId="17" state="veryHidden" r:id="rId3"/>
    <sheet name="Daten_Jahr_Auswahl" sheetId="24" state="veryHidden" r:id="rId4"/>
    <sheet name="Dropdown" sheetId="5" state="veryHidden" r:id="rId5"/>
  </sheets>
  <definedNames>
    <definedName name="_xlnm._FilterDatabase" localSheetId="1" hidden="1">Daten!$A$2:$AA$1069</definedName>
    <definedName name="_xlnm._FilterDatabase" localSheetId="4" hidden="1">Dropdown!$A$1:$O$39</definedName>
    <definedName name="Abfrage_von_MS_Access_Database" localSheetId="1" hidden="1">Daten!#REF!</definedName>
    <definedName name="Abfrage_von_MS_Access_Database" localSheetId="2" hidden="1">Daten_Auswahl!#REF!</definedName>
    <definedName name="Abfrage_von_MS_Access_Database" localSheetId="3" hidden="1">Daten_Jahr_Auswahl!#REF!</definedName>
    <definedName name="Abfrage_von_MS_Access_Database" localSheetId="4" hidden="1">Dropdown!#REF!</definedName>
    <definedName name="Abfrage_von_MS_Access_Database_1" localSheetId="4" hidden="1">Dropdown!$P$2:$P$30</definedName>
    <definedName name="Abfrage_von_MS_Access_Database_2" localSheetId="4" hidden="1">Dropdown!#REF!</definedName>
    <definedName name="Auswahl_Jahr">Dropdown!$Q$3</definedName>
    <definedName name="BIS">Daten_Auswahl!$G$3</definedName>
    <definedName name="Daten">Daten!$1:$1048576</definedName>
    <definedName name="Daten_Auswahl">Daten_Auswahl!$1:$1048576</definedName>
    <definedName name="_xlnm.Print_Area" localSheetId="0">Dashboard!$A$1:$M$43</definedName>
    <definedName name="Kartentitel_Landkarte">Dropdown!$S$2</definedName>
    <definedName name="Merkmal">Dropdown!$L$3</definedName>
    <definedName name="Merkmal_Definition">Dropdown!$L$20</definedName>
    <definedName name="Merkmal_Definition_Hyperlink">Dropdown!$L$23</definedName>
    <definedName name="Merkmal_Definition_Link">Dropdown!$L$21</definedName>
    <definedName name="Merkmal_Definition_Link_Text">Dropdown!$L$22</definedName>
    <definedName name="Merkmal_Einheit">Dropdown!$N$3</definedName>
    <definedName name="Merkmal_Quelle">Dropdown!$M$3</definedName>
    <definedName name="Prognose">Dropdown!$L$27</definedName>
    <definedName name="Quellenangabe">Dropdown!$L$25</definedName>
    <definedName name="Überschrift">Dropdown!$O$3</definedName>
    <definedName name="VON">Daten_Auswahl!$F$3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 i="19" l="1"/>
  <c r="L27" i="5"/>
  <c r="A478" i="18" l="1"/>
  <c r="A479" i="18"/>
  <c r="A480" i="18"/>
  <c r="A481" i="18"/>
  <c r="A482" i="18"/>
  <c r="A483" i="18"/>
  <c r="A484" i="18"/>
  <c r="A485" i="18"/>
  <c r="A486" i="18"/>
  <c r="A487" i="18"/>
  <c r="A488" i="18"/>
  <c r="A489" i="18"/>
  <c r="A490" i="18"/>
  <c r="A491" i="18"/>
  <c r="A492" i="18"/>
  <c r="A493" i="18"/>
  <c r="A494" i="18"/>
  <c r="A495" i="18"/>
  <c r="A496" i="18"/>
  <c r="A497" i="18"/>
  <c r="A498" i="18"/>
  <c r="A499" i="18"/>
  <c r="A500" i="18"/>
  <c r="A501" i="18"/>
  <c r="A502" i="18"/>
  <c r="A503" i="18"/>
  <c r="A504" i="18"/>
  <c r="A505" i="18"/>
  <c r="A506" i="18"/>
  <c r="A507" i="18"/>
  <c r="A508" i="18"/>
  <c r="A509" i="18"/>
  <c r="A510" i="18"/>
  <c r="A511" i="18"/>
  <c r="A512" i="18"/>
  <c r="A513" i="18"/>
  <c r="A514" i="18"/>
  <c r="A515" i="18"/>
  <c r="A516" i="18"/>
  <c r="A517" i="18"/>
  <c r="A518" i="18"/>
  <c r="A519" i="18"/>
  <c r="A520" i="18"/>
  <c r="A521" i="18"/>
  <c r="A522" i="18"/>
  <c r="A523" i="18"/>
  <c r="A524" i="18"/>
  <c r="A525" i="18"/>
  <c r="A526" i="18"/>
  <c r="A527" i="18"/>
  <c r="A528" i="18"/>
  <c r="A529" i="18"/>
  <c r="A530" i="18"/>
  <c r="A531" i="18"/>
  <c r="A532" i="18"/>
  <c r="A533" i="18"/>
  <c r="A534" i="18"/>
  <c r="A535" i="18"/>
  <c r="A536" i="18"/>
  <c r="A537" i="18"/>
  <c r="A538" i="18"/>
  <c r="A539" i="18"/>
  <c r="A540" i="18"/>
  <c r="A541" i="18"/>
  <c r="A542" i="18"/>
  <c r="A543" i="18"/>
  <c r="A544" i="18"/>
  <c r="A545" i="18"/>
  <c r="A546" i="18"/>
  <c r="A547" i="18"/>
  <c r="A548" i="18"/>
  <c r="A549" i="18"/>
  <c r="A550" i="18"/>
  <c r="A551" i="18"/>
  <c r="A552" i="18"/>
  <c r="A553" i="18"/>
  <c r="A554" i="18"/>
  <c r="A555" i="18"/>
  <c r="A556" i="18"/>
  <c r="A557" i="18"/>
  <c r="A558" i="18"/>
  <c r="A559" i="18"/>
  <c r="A560" i="18"/>
  <c r="A561" i="18"/>
  <c r="A562" i="18"/>
  <c r="A563" i="18"/>
  <c r="A564" i="18"/>
  <c r="A565" i="18"/>
  <c r="A566" i="18"/>
  <c r="A567" i="18"/>
  <c r="A568" i="18"/>
  <c r="A569" i="18"/>
  <c r="A570" i="18"/>
  <c r="A571" i="18"/>
  <c r="A572" i="18"/>
  <c r="A573" i="18"/>
  <c r="A574" i="18"/>
  <c r="A575" i="18"/>
  <c r="A576" i="18"/>
  <c r="A577" i="18"/>
  <c r="A578" i="18"/>
  <c r="A579" i="18"/>
  <c r="A580" i="18"/>
  <c r="A581" i="18"/>
  <c r="A582" i="18"/>
  <c r="A583" i="18"/>
  <c r="A584" i="18"/>
  <c r="A585" i="18"/>
  <c r="A586" i="18"/>
  <c r="A587" i="18"/>
  <c r="A588" i="18"/>
  <c r="A589" i="18"/>
  <c r="A590" i="18"/>
  <c r="A591" i="18"/>
  <c r="A592" i="18"/>
  <c r="A593" i="18"/>
  <c r="A594" i="18"/>
  <c r="A595" i="18"/>
  <c r="A596" i="18"/>
  <c r="A597" i="18"/>
  <c r="A598" i="18"/>
  <c r="A599" i="18"/>
  <c r="A600" i="18"/>
  <c r="A601" i="18"/>
  <c r="A602" i="18"/>
  <c r="A603" i="18"/>
  <c r="A604" i="18"/>
  <c r="A605" i="18"/>
  <c r="A606" i="18"/>
  <c r="A607" i="18"/>
  <c r="A608" i="18"/>
  <c r="A609" i="18"/>
  <c r="A610" i="18"/>
  <c r="A611" i="18"/>
  <c r="A612" i="18"/>
  <c r="A613" i="18"/>
  <c r="A614" i="18"/>
  <c r="A615" i="18"/>
  <c r="A616" i="18"/>
  <c r="A617" i="18"/>
  <c r="A618" i="18"/>
  <c r="A619" i="18"/>
  <c r="A620" i="18"/>
  <c r="A621" i="18"/>
  <c r="A622" i="18"/>
  <c r="A623" i="18"/>
  <c r="A624" i="18"/>
  <c r="A625" i="18"/>
  <c r="A626" i="18"/>
  <c r="A627" i="18"/>
  <c r="A628" i="18"/>
  <c r="A629" i="18"/>
  <c r="A630" i="18"/>
  <c r="A631" i="18"/>
  <c r="A632" i="18"/>
  <c r="A633" i="18"/>
  <c r="A634" i="18"/>
  <c r="A635" i="18"/>
  <c r="A636" i="18"/>
  <c r="A637" i="18"/>
  <c r="A638" i="18"/>
  <c r="A639" i="18"/>
  <c r="A640" i="18"/>
  <c r="A641" i="18"/>
  <c r="A642" i="18"/>
  <c r="A643" i="18"/>
  <c r="A644" i="18"/>
  <c r="A645" i="18"/>
  <c r="A646" i="18"/>
  <c r="A647" i="18"/>
  <c r="A648" i="18"/>
  <c r="A649" i="18"/>
  <c r="A650" i="18"/>
  <c r="A651" i="18"/>
  <c r="A652" i="18"/>
  <c r="A653" i="18"/>
  <c r="A654" i="18"/>
  <c r="A655" i="18"/>
  <c r="A656" i="18"/>
  <c r="A657" i="18"/>
  <c r="A658" i="18"/>
  <c r="A659" i="18"/>
  <c r="A660" i="18"/>
  <c r="A661" i="18"/>
  <c r="A662" i="18"/>
  <c r="A663" i="18"/>
  <c r="A664" i="18"/>
  <c r="A665" i="18"/>
  <c r="A666" i="18"/>
  <c r="A667" i="18"/>
  <c r="A668" i="18"/>
  <c r="A669" i="18"/>
  <c r="A670" i="18"/>
  <c r="A671" i="18"/>
  <c r="A672" i="18"/>
  <c r="A673" i="18"/>
  <c r="A674" i="18"/>
  <c r="A675" i="18"/>
  <c r="A676" i="18"/>
  <c r="A677" i="18"/>
  <c r="A678" i="18"/>
  <c r="A679" i="18"/>
  <c r="A680" i="18"/>
  <c r="A681" i="18"/>
  <c r="A682" i="18"/>
  <c r="A683" i="18"/>
  <c r="A684" i="18"/>
  <c r="A685" i="18"/>
  <c r="A686" i="18"/>
  <c r="A687" i="18"/>
  <c r="A688" i="18"/>
  <c r="A689" i="18"/>
  <c r="A690" i="18"/>
  <c r="A691" i="18"/>
  <c r="A692" i="18"/>
  <c r="A693" i="18"/>
  <c r="A694" i="18"/>
  <c r="A695" i="18"/>
  <c r="A696" i="18"/>
  <c r="A697" i="18"/>
  <c r="A698" i="18"/>
  <c r="A699" i="18"/>
  <c r="A700" i="18"/>
  <c r="A701" i="18"/>
  <c r="A702" i="18"/>
  <c r="A703" i="18"/>
  <c r="A704" i="18"/>
  <c r="A705" i="18"/>
  <c r="A706" i="18"/>
  <c r="A707" i="18"/>
  <c r="A708" i="18"/>
  <c r="A709" i="18"/>
  <c r="A710" i="18"/>
  <c r="A711" i="18"/>
  <c r="A712" i="18"/>
  <c r="A713" i="18"/>
  <c r="A714" i="18"/>
  <c r="A715" i="18"/>
  <c r="A716" i="18"/>
  <c r="A717" i="18"/>
  <c r="A718" i="18"/>
  <c r="A719" i="18"/>
  <c r="A720" i="18"/>
  <c r="A721" i="18"/>
  <c r="A722" i="18"/>
  <c r="A723" i="18"/>
  <c r="A724" i="18"/>
  <c r="A725" i="18"/>
  <c r="A726" i="18"/>
  <c r="A727" i="18"/>
  <c r="A728" i="18"/>
  <c r="A729" i="18"/>
  <c r="A730" i="18"/>
  <c r="A731" i="18"/>
  <c r="A732" i="18"/>
  <c r="A733" i="18"/>
  <c r="A734" i="18"/>
  <c r="A735" i="18"/>
  <c r="A736" i="18"/>
  <c r="A737" i="18"/>
  <c r="A738" i="18"/>
  <c r="A739" i="18"/>
  <c r="A740" i="18"/>
  <c r="A741" i="18"/>
  <c r="A742" i="18"/>
  <c r="A743" i="18"/>
  <c r="A744" i="18"/>
  <c r="A745" i="18"/>
  <c r="A746" i="18"/>
  <c r="A747" i="18"/>
  <c r="A748" i="18"/>
  <c r="A749" i="18"/>
  <c r="A750" i="18"/>
  <c r="A751" i="18"/>
  <c r="A752" i="18"/>
  <c r="A753" i="18"/>
  <c r="A754" i="18"/>
  <c r="A755" i="18"/>
  <c r="A756" i="18"/>
  <c r="A757" i="18"/>
  <c r="A758" i="18"/>
  <c r="A759" i="18"/>
  <c r="A760" i="18"/>
  <c r="A761" i="18"/>
  <c r="A762" i="18"/>
  <c r="A763" i="18"/>
  <c r="A764" i="18"/>
  <c r="A765" i="18"/>
  <c r="A766" i="18"/>
  <c r="A767" i="18"/>
  <c r="A768" i="18"/>
  <c r="A769" i="18"/>
  <c r="A770" i="18"/>
  <c r="A771" i="18"/>
  <c r="A772" i="18"/>
  <c r="A773" i="18"/>
  <c r="A774" i="18"/>
  <c r="A775" i="18"/>
  <c r="A776" i="18"/>
  <c r="A777" i="18"/>
  <c r="A778" i="18"/>
  <c r="A779" i="18"/>
  <c r="A780" i="18"/>
  <c r="A781" i="18"/>
  <c r="A782" i="18"/>
  <c r="A783" i="18"/>
  <c r="A784" i="18"/>
  <c r="A785" i="18"/>
  <c r="A786" i="18"/>
  <c r="A787" i="18"/>
  <c r="A788" i="18"/>
  <c r="A789" i="18"/>
  <c r="A790" i="18"/>
  <c r="A791" i="18"/>
  <c r="A792" i="18"/>
  <c r="A793" i="18"/>
  <c r="A794" i="18"/>
  <c r="A795" i="18"/>
  <c r="A796" i="18"/>
  <c r="A797" i="18"/>
  <c r="A798" i="18"/>
  <c r="A799" i="18"/>
  <c r="A800" i="18"/>
  <c r="A801" i="18"/>
  <c r="A802" i="18"/>
  <c r="A803" i="18"/>
  <c r="A804" i="18"/>
  <c r="A805" i="18"/>
  <c r="A806" i="18"/>
  <c r="A807" i="18"/>
  <c r="A808" i="18"/>
  <c r="A809" i="18"/>
  <c r="A810" i="18"/>
  <c r="A811" i="18"/>
  <c r="A812" i="18"/>
  <c r="A813" i="18"/>
  <c r="A814" i="18"/>
  <c r="A815" i="18"/>
  <c r="A816" i="18"/>
  <c r="A817" i="18"/>
  <c r="A818" i="18"/>
  <c r="A819" i="18"/>
  <c r="A820" i="18"/>
  <c r="A821" i="18"/>
  <c r="A822" i="18"/>
  <c r="A823" i="18"/>
  <c r="A824" i="18"/>
  <c r="A825" i="18"/>
  <c r="A826" i="18"/>
  <c r="A827" i="18"/>
  <c r="A828" i="18"/>
  <c r="A829" i="18"/>
  <c r="A830" i="18"/>
  <c r="A831" i="18"/>
  <c r="A832" i="18"/>
  <c r="A833" i="18"/>
  <c r="A834" i="18"/>
  <c r="A835" i="18"/>
  <c r="A836" i="18"/>
  <c r="A837" i="18"/>
  <c r="A838" i="18"/>
  <c r="A839" i="18"/>
  <c r="A840" i="18"/>
  <c r="A841" i="18"/>
  <c r="A842" i="18"/>
  <c r="A843" i="18"/>
  <c r="A844" i="18"/>
  <c r="A845" i="18"/>
  <c r="A846" i="18"/>
  <c r="A847" i="18"/>
  <c r="A848" i="18"/>
  <c r="A849" i="18"/>
  <c r="A850" i="18"/>
  <c r="A851" i="18"/>
  <c r="A852" i="18"/>
  <c r="A853" i="18"/>
  <c r="A854" i="18"/>
  <c r="A855" i="18"/>
  <c r="A856" i="18"/>
  <c r="A857" i="18"/>
  <c r="A858" i="18"/>
  <c r="A859" i="18"/>
  <c r="A860" i="18"/>
  <c r="A861" i="18"/>
  <c r="A862" i="18"/>
  <c r="A863" i="18"/>
  <c r="A864" i="18"/>
  <c r="A865" i="18"/>
  <c r="A866" i="18"/>
  <c r="A867" i="18"/>
  <c r="A868" i="18"/>
  <c r="A869" i="18"/>
  <c r="A870" i="18"/>
  <c r="A871" i="18"/>
  <c r="A872" i="18"/>
  <c r="A873" i="18"/>
  <c r="A874" i="18"/>
  <c r="A875" i="18"/>
  <c r="A876" i="18"/>
  <c r="A877" i="18"/>
  <c r="A878" i="18"/>
  <c r="A879" i="18"/>
  <c r="A880" i="18"/>
  <c r="A881" i="18"/>
  <c r="A882" i="18"/>
  <c r="A883" i="18"/>
  <c r="A884" i="18"/>
  <c r="A885" i="18"/>
  <c r="A886" i="18"/>
  <c r="A887" i="18"/>
  <c r="A888" i="18"/>
  <c r="A889" i="18"/>
  <c r="A890" i="18"/>
  <c r="A891" i="18"/>
  <c r="A892" i="18"/>
  <c r="A893" i="18"/>
  <c r="A894" i="18"/>
  <c r="A895" i="18"/>
  <c r="A896" i="18"/>
  <c r="A897" i="18"/>
  <c r="A898" i="18"/>
  <c r="A899" i="18"/>
  <c r="A900" i="18"/>
  <c r="A901" i="18"/>
  <c r="A902" i="18"/>
  <c r="A903" i="18"/>
  <c r="A904" i="18"/>
  <c r="A905" i="18"/>
  <c r="A906" i="18"/>
  <c r="A907" i="18"/>
  <c r="A908" i="18"/>
  <c r="A909" i="18"/>
  <c r="A910" i="18"/>
  <c r="A911" i="18"/>
  <c r="A912" i="18"/>
  <c r="A913" i="18"/>
  <c r="A914" i="18"/>
  <c r="A915" i="18"/>
  <c r="A916" i="18"/>
  <c r="A917" i="18"/>
  <c r="A918" i="18"/>
  <c r="A919" i="18"/>
  <c r="A920" i="18"/>
  <c r="A921" i="18"/>
  <c r="A922" i="18"/>
  <c r="A923" i="18"/>
  <c r="A924" i="18"/>
  <c r="A925" i="18"/>
  <c r="A926" i="18"/>
  <c r="A927" i="18"/>
  <c r="A928" i="18"/>
  <c r="A929" i="18"/>
  <c r="A930" i="18"/>
  <c r="A931" i="18"/>
  <c r="A932" i="18"/>
  <c r="A933" i="18"/>
  <c r="A934" i="18"/>
  <c r="A935" i="18"/>
  <c r="A936" i="18"/>
  <c r="A937" i="18"/>
  <c r="A938" i="18"/>
  <c r="A939" i="18"/>
  <c r="A940" i="18"/>
  <c r="A941" i="18"/>
  <c r="A942" i="18"/>
  <c r="A943" i="18"/>
  <c r="A944" i="18"/>
  <c r="A945" i="18"/>
  <c r="A946" i="18"/>
  <c r="A947" i="18"/>
  <c r="A948" i="18"/>
  <c r="A949" i="18"/>
  <c r="A950" i="18"/>
  <c r="A951" i="18"/>
  <c r="A952" i="18"/>
  <c r="A953" i="18"/>
  <c r="A954" i="18"/>
  <c r="A955" i="18"/>
  <c r="A956" i="18"/>
  <c r="A957" i="18"/>
  <c r="A958" i="18"/>
  <c r="A959" i="18"/>
  <c r="A960" i="18"/>
  <c r="A961" i="18"/>
  <c r="A962" i="18"/>
  <c r="A963" i="18"/>
  <c r="A964" i="18"/>
  <c r="A965" i="18"/>
  <c r="A966" i="18"/>
  <c r="A967" i="18"/>
  <c r="A968" i="18"/>
  <c r="A969" i="18"/>
  <c r="A970" i="18"/>
  <c r="A971" i="18"/>
  <c r="A972" i="18"/>
  <c r="A973" i="18"/>
  <c r="A974" i="18"/>
  <c r="A975" i="18"/>
  <c r="A976" i="18"/>
  <c r="A977" i="18"/>
  <c r="A978" i="18"/>
  <c r="A979" i="18"/>
  <c r="A980" i="18"/>
  <c r="A981" i="18"/>
  <c r="A982" i="18"/>
  <c r="A983" i="18"/>
  <c r="A984" i="18"/>
  <c r="A985" i="18"/>
  <c r="A986" i="18"/>
  <c r="A987" i="18"/>
  <c r="A988" i="18"/>
  <c r="A989" i="18"/>
  <c r="A990" i="18"/>
  <c r="A991" i="18"/>
  <c r="A992" i="18"/>
  <c r="A993" i="18"/>
  <c r="A994" i="18"/>
  <c r="A995" i="18"/>
  <c r="A996" i="18"/>
  <c r="A997" i="18"/>
  <c r="A998" i="18"/>
  <c r="A999" i="18"/>
  <c r="A1000" i="18"/>
  <c r="A1001" i="18"/>
  <c r="A1002" i="18"/>
  <c r="A1003" i="18"/>
  <c r="A1004" i="18"/>
  <c r="A1005" i="18"/>
  <c r="A1006" i="18"/>
  <c r="A1007" i="18"/>
  <c r="A1008" i="18"/>
  <c r="A1009" i="18"/>
  <c r="A1010" i="18"/>
  <c r="A1011" i="18"/>
  <c r="A1012" i="18"/>
  <c r="A1013" i="18"/>
  <c r="A1014" i="18"/>
  <c r="A1015" i="18"/>
  <c r="A1016" i="18"/>
  <c r="A1017" i="18"/>
  <c r="A1018" i="18"/>
  <c r="A1019" i="18"/>
  <c r="A1020" i="18"/>
  <c r="A1021" i="18"/>
  <c r="A1022" i="18"/>
  <c r="A1023" i="18"/>
  <c r="A1024" i="18"/>
  <c r="A1025" i="18"/>
  <c r="A1026" i="18"/>
  <c r="A1027" i="18"/>
  <c r="A1028" i="18"/>
  <c r="A1029" i="18"/>
  <c r="A1030" i="18"/>
  <c r="A1031" i="18"/>
  <c r="A1032" i="18"/>
  <c r="A1033" i="18"/>
  <c r="A1034" i="18"/>
  <c r="A1035" i="18"/>
  <c r="A1036" i="18"/>
  <c r="A1037" i="18"/>
  <c r="A1038" i="18"/>
  <c r="A1039" i="18"/>
  <c r="A1040" i="18"/>
  <c r="A1041" i="18"/>
  <c r="A1042" i="18"/>
  <c r="A1043" i="18"/>
  <c r="A1044" i="18"/>
  <c r="A1045" i="18"/>
  <c r="A1046" i="18"/>
  <c r="A1047" i="18"/>
  <c r="A1048" i="18"/>
  <c r="A1049" i="18"/>
  <c r="A1050" i="18"/>
  <c r="A1051" i="18"/>
  <c r="A1052" i="18"/>
  <c r="A1053" i="18"/>
  <c r="A1054" i="18"/>
  <c r="A1055" i="18"/>
  <c r="A1056" i="18"/>
  <c r="A1057" i="18"/>
  <c r="A1058" i="18"/>
  <c r="A1059" i="18"/>
  <c r="A1060" i="18"/>
  <c r="A1061" i="18"/>
  <c r="A1062" i="18"/>
  <c r="A1063" i="18"/>
  <c r="A1064" i="18"/>
  <c r="A1065" i="18"/>
  <c r="A1066" i="18"/>
  <c r="A1067" i="18"/>
  <c r="A1068" i="18"/>
  <c r="A1069" i="18"/>
  <c r="F2" i="24" l="1"/>
  <c r="A5" i="18" l="1"/>
  <c r="A6" i="18"/>
  <c r="A7" i="18"/>
  <c r="A8" i="18"/>
  <c r="A9" i="18"/>
  <c r="A10" i="18"/>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0"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196" i="18"/>
  <c r="A197" i="18"/>
  <c r="A198" i="18"/>
  <c r="A199" i="18"/>
  <c r="A200" i="18"/>
  <c r="A201" i="18"/>
  <c r="A202" i="18"/>
  <c r="A20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1" i="18"/>
  <c r="A242" i="18"/>
  <c r="A243" i="18"/>
  <c r="A244" i="18"/>
  <c r="A245" i="18"/>
  <c r="A246" i="18"/>
  <c r="A247" i="18"/>
  <c r="A248" i="18"/>
  <c r="A249" i="18"/>
  <c r="A250" i="18"/>
  <c r="A251" i="18"/>
  <c r="A252" i="18"/>
  <c r="A253" i="18"/>
  <c r="A254" i="18"/>
  <c r="A255" i="18"/>
  <c r="A256" i="18"/>
  <c r="A257" i="18"/>
  <c r="A258" i="18"/>
  <c r="A259" i="18"/>
  <c r="A260" i="18"/>
  <c r="A261" i="18"/>
  <c r="A262" i="18"/>
  <c r="A263" i="18"/>
  <c r="A264" i="18"/>
  <c r="A265" i="18"/>
  <c r="A266" i="18"/>
  <c r="A267" i="18"/>
  <c r="A268" i="18"/>
  <c r="A269" i="18"/>
  <c r="A270" i="18"/>
  <c r="A271" i="18"/>
  <c r="A272" i="18"/>
  <c r="A273" i="18"/>
  <c r="A274" i="18"/>
  <c r="A275" i="18"/>
  <c r="A276" i="18"/>
  <c r="A277" i="18"/>
  <c r="A278" i="18"/>
  <c r="A279" i="18"/>
  <c r="A280" i="18"/>
  <c r="A281" i="18"/>
  <c r="A282" i="18"/>
  <c r="A283" i="18"/>
  <c r="A284" i="18"/>
  <c r="A285" i="18"/>
  <c r="A286" i="18"/>
  <c r="A287" i="18"/>
  <c r="A288" i="18"/>
  <c r="A289" i="18"/>
  <c r="A290" i="18"/>
  <c r="A291" i="18"/>
  <c r="A292" i="18"/>
  <c r="A293" i="18"/>
  <c r="A294" i="18"/>
  <c r="A295" i="18"/>
  <c r="A296" i="18"/>
  <c r="A297" i="18"/>
  <c r="A298" i="18"/>
  <c r="A299" i="18"/>
  <c r="A300" i="18"/>
  <c r="A301" i="18"/>
  <c r="A302" i="18"/>
  <c r="A303" i="18"/>
  <c r="A304" i="18"/>
  <c r="A305" i="18"/>
  <c r="A306" i="18"/>
  <c r="A307" i="18"/>
  <c r="A308" i="18"/>
  <c r="A309" i="18"/>
  <c r="A310" i="18"/>
  <c r="A311" i="18"/>
  <c r="A312" i="18"/>
  <c r="A313" i="18"/>
  <c r="A314" i="18"/>
  <c r="A315" i="18"/>
  <c r="A316" i="18"/>
  <c r="A317" i="18"/>
  <c r="A318" i="18"/>
  <c r="A319" i="18"/>
  <c r="A320" i="18"/>
  <c r="A321" i="18"/>
  <c r="A322" i="18"/>
  <c r="A323" i="18"/>
  <c r="A324" i="18"/>
  <c r="A325" i="18"/>
  <c r="A326" i="18"/>
  <c r="A327" i="18"/>
  <c r="A328" i="18"/>
  <c r="A329" i="18"/>
  <c r="A330" i="18"/>
  <c r="A331" i="18"/>
  <c r="A332" i="18"/>
  <c r="A333" i="18"/>
  <c r="A334" i="18"/>
  <c r="A335" i="18"/>
  <c r="A336" i="18"/>
  <c r="A337" i="18"/>
  <c r="A338" i="18"/>
  <c r="A339" i="18"/>
  <c r="A340" i="18"/>
  <c r="A341" i="18"/>
  <c r="A342" i="18"/>
  <c r="A343" i="18"/>
  <c r="A344" i="18"/>
  <c r="A345" i="18"/>
  <c r="A346" i="18"/>
  <c r="A347" i="18"/>
  <c r="A348" i="18"/>
  <c r="A349" i="18"/>
  <c r="A350" i="18"/>
  <c r="A351" i="18"/>
  <c r="A352" i="18"/>
  <c r="A353" i="18"/>
  <c r="A354" i="18"/>
  <c r="A355" i="18"/>
  <c r="A356" i="18"/>
  <c r="A357" i="18"/>
  <c r="A358" i="18"/>
  <c r="A359" i="18"/>
  <c r="A360" i="18"/>
  <c r="A361" i="18"/>
  <c r="A362" i="18"/>
  <c r="A363" i="18"/>
  <c r="A364" i="18"/>
  <c r="A365" i="18"/>
  <c r="A366" i="18"/>
  <c r="A367" i="18"/>
  <c r="A368" i="18"/>
  <c r="A369" i="18"/>
  <c r="A370" i="18"/>
  <c r="A371" i="18"/>
  <c r="A372" i="18"/>
  <c r="A373" i="18"/>
  <c r="A374" i="18"/>
  <c r="A375" i="18"/>
  <c r="A376" i="18"/>
  <c r="A377" i="18"/>
  <c r="A378" i="18"/>
  <c r="A379" i="18"/>
  <c r="A380" i="18"/>
  <c r="A381" i="18"/>
  <c r="A382" i="18"/>
  <c r="A383" i="18"/>
  <c r="A384" i="18"/>
  <c r="A385" i="18"/>
  <c r="A386" i="18"/>
  <c r="A387" i="18"/>
  <c r="A388" i="18"/>
  <c r="A389" i="18"/>
  <c r="A390" i="18"/>
  <c r="A391" i="18"/>
  <c r="A392" i="18"/>
  <c r="A393" i="18"/>
  <c r="A394" i="18"/>
  <c r="A395" i="18"/>
  <c r="A396" i="18"/>
  <c r="A397" i="18"/>
  <c r="A398" i="18"/>
  <c r="A399" i="18"/>
  <c r="A400" i="18"/>
  <c r="A401" i="18"/>
  <c r="A402" i="18"/>
  <c r="A403" i="18"/>
  <c r="A404" i="18"/>
  <c r="A405" i="18"/>
  <c r="A406" i="18"/>
  <c r="A407" i="18"/>
  <c r="A408" i="18"/>
  <c r="A409" i="18"/>
  <c r="A410" i="18"/>
  <c r="A411" i="18"/>
  <c r="A412" i="18"/>
  <c r="A413" i="18"/>
  <c r="A414" i="18"/>
  <c r="A415" i="18"/>
  <c r="A416" i="18"/>
  <c r="A417" i="18"/>
  <c r="A418" i="18"/>
  <c r="A419" i="18"/>
  <c r="A420" i="18"/>
  <c r="A421" i="18"/>
  <c r="A422" i="18"/>
  <c r="A423" i="18"/>
  <c r="A424" i="18"/>
  <c r="A425" i="18"/>
  <c r="A426" i="18"/>
  <c r="A427" i="18"/>
  <c r="A428" i="18"/>
  <c r="A429" i="18"/>
  <c r="A430" i="18"/>
  <c r="A431" i="18"/>
  <c r="A432" i="18"/>
  <c r="A433" i="18"/>
  <c r="A434" i="18"/>
  <c r="A435" i="18"/>
  <c r="A436" i="18"/>
  <c r="A437" i="18"/>
  <c r="A438" i="18"/>
  <c r="A439" i="18"/>
  <c r="A440" i="18"/>
  <c r="A441" i="18"/>
  <c r="A442" i="18"/>
  <c r="A443" i="18"/>
  <c r="A444" i="18"/>
  <c r="A445" i="18"/>
  <c r="A446" i="18"/>
  <c r="A447" i="18"/>
  <c r="A448" i="18"/>
  <c r="A449" i="18"/>
  <c r="A450" i="18"/>
  <c r="A451" i="18"/>
  <c r="A452" i="18"/>
  <c r="A453" i="18"/>
  <c r="A454" i="18"/>
  <c r="A455" i="18"/>
  <c r="A456" i="18"/>
  <c r="A457" i="18"/>
  <c r="A458" i="18"/>
  <c r="A459" i="18"/>
  <c r="A460" i="18"/>
  <c r="A461" i="18"/>
  <c r="A462" i="18"/>
  <c r="A463" i="18"/>
  <c r="A464" i="18"/>
  <c r="A465" i="18"/>
  <c r="A466" i="18"/>
  <c r="A467" i="18"/>
  <c r="A468" i="18"/>
  <c r="A469" i="18"/>
  <c r="A470" i="18"/>
  <c r="A471" i="18"/>
  <c r="A472" i="18"/>
  <c r="A473" i="18"/>
  <c r="A474" i="18"/>
  <c r="A475" i="18"/>
  <c r="A476" i="18"/>
  <c r="A477" i="18"/>
  <c r="A4" i="18" l="1"/>
  <c r="O3" i="5" l="1"/>
  <c r="N3" i="5"/>
  <c r="M3" i="5"/>
  <c r="L22" i="5"/>
  <c r="L21" i="5"/>
  <c r="L20" i="5"/>
  <c r="L3" i="5"/>
  <c r="D2" i="24" l="1"/>
  <c r="D2" i="17"/>
  <c r="B2" i="17"/>
  <c r="B2" i="24"/>
  <c r="L25" i="5"/>
  <c r="C2" i="17"/>
  <c r="C2" i="24"/>
  <c r="A43" i="19"/>
  <c r="A3" i="18"/>
  <c r="E2" i="17" l="1"/>
  <c r="A38" i="19"/>
  <c r="AH2" i="17" l="1"/>
  <c r="AI2" i="17"/>
  <c r="AE2" i="17"/>
  <c r="AF2" i="17"/>
  <c r="AG2" i="17"/>
  <c r="AB2" i="17"/>
  <c r="AC2" i="17"/>
  <c r="AD2" i="17"/>
  <c r="Z2" i="17"/>
  <c r="AA2" i="17"/>
  <c r="G2" i="17"/>
  <c r="K2" i="17"/>
  <c r="O2" i="17"/>
  <c r="S2" i="17"/>
  <c r="W2" i="17"/>
  <c r="H2" i="17"/>
  <c r="L2" i="17"/>
  <c r="P2" i="17"/>
  <c r="T2" i="17"/>
  <c r="X2" i="17"/>
  <c r="I2" i="17"/>
  <c r="M2" i="17"/>
  <c r="U2" i="17"/>
  <c r="Y2" i="17"/>
  <c r="Q2" i="17"/>
  <c r="F2" i="17"/>
  <c r="J2" i="17"/>
  <c r="N2" i="17"/>
  <c r="R2" i="17"/>
  <c r="V2" i="17"/>
  <c r="F1" i="24"/>
  <c r="E1" i="24"/>
  <c r="E2" i="24" l="1"/>
  <c r="K2" i="24" s="1"/>
  <c r="L2" i="24" s="1"/>
  <c r="C38" i="17"/>
  <c r="C39" i="17"/>
  <c r="C38" i="24"/>
  <c r="C39" i="24"/>
  <c r="D4" i="17"/>
  <c r="D38" i="24"/>
  <c r="D39" i="17"/>
  <c r="D38" i="17"/>
  <c r="D39" i="24"/>
  <c r="C7" i="17"/>
  <c r="C32" i="17"/>
  <c r="C16" i="17"/>
  <c r="C13" i="17"/>
  <c r="C28" i="17"/>
  <c r="C24" i="17"/>
  <c r="C9" i="17"/>
  <c r="C20" i="17"/>
  <c r="C5" i="17"/>
  <c r="D29" i="17"/>
  <c r="D17" i="17"/>
  <c r="D10" i="17"/>
  <c r="C3" i="17"/>
  <c r="C35" i="17"/>
  <c r="C31" i="17"/>
  <c r="C27" i="17"/>
  <c r="C23" i="17"/>
  <c r="C19" i="17"/>
  <c r="C15" i="17"/>
  <c r="C12" i="17"/>
  <c r="C8" i="17"/>
  <c r="C4" i="17"/>
  <c r="D32" i="17"/>
  <c r="D28" i="17"/>
  <c r="D24" i="17"/>
  <c r="D20" i="17"/>
  <c r="D16" i="17"/>
  <c r="D13" i="17"/>
  <c r="D9" i="17"/>
  <c r="D5" i="17"/>
  <c r="D36" i="17"/>
  <c r="D25" i="17"/>
  <c r="D6" i="17"/>
  <c r="C37" i="17"/>
  <c r="C34" i="17"/>
  <c r="C30" i="17"/>
  <c r="C26" i="17"/>
  <c r="C22" i="17"/>
  <c r="C18" i="17"/>
  <c r="C14" i="17"/>
  <c r="C11" i="17"/>
  <c r="D3" i="17"/>
  <c r="D35" i="17"/>
  <c r="D31" i="17"/>
  <c r="D27" i="17"/>
  <c r="D23" i="17"/>
  <c r="D19" i="17"/>
  <c r="D15" i="17"/>
  <c r="D12" i="17"/>
  <c r="D8" i="17"/>
  <c r="D37" i="24"/>
  <c r="D30" i="24"/>
  <c r="D14" i="24"/>
  <c r="D10" i="24"/>
  <c r="D9" i="24"/>
  <c r="D7" i="24"/>
  <c r="D32" i="24"/>
  <c r="D27" i="24"/>
  <c r="D25" i="24"/>
  <c r="D17" i="24"/>
  <c r="D15" i="24"/>
  <c r="D8" i="24"/>
  <c r="D6" i="24"/>
  <c r="D4" i="24"/>
  <c r="D36" i="24"/>
  <c r="D34" i="24"/>
  <c r="D29" i="24"/>
  <c r="D23" i="24"/>
  <c r="D22" i="24"/>
  <c r="D21" i="24"/>
  <c r="D20" i="24"/>
  <c r="D11" i="24"/>
  <c r="D35" i="24"/>
  <c r="D31" i="24"/>
  <c r="D28" i="24"/>
  <c r="D26" i="24"/>
  <c r="D24" i="24"/>
  <c r="D18" i="24"/>
  <c r="D16" i="24"/>
  <c r="D12" i="24"/>
  <c r="D33" i="24"/>
  <c r="D19" i="24"/>
  <c r="D13" i="24"/>
  <c r="D5" i="24"/>
  <c r="D3" i="24"/>
  <c r="D33" i="17"/>
  <c r="D21" i="17"/>
  <c r="C36" i="24"/>
  <c r="C34" i="24"/>
  <c r="C29" i="24"/>
  <c r="C23" i="24"/>
  <c r="C22" i="24"/>
  <c r="C21" i="24"/>
  <c r="C20" i="24"/>
  <c r="C11" i="24"/>
  <c r="C10" i="24"/>
  <c r="C18" i="24"/>
  <c r="C15" i="24"/>
  <c r="C12" i="24"/>
  <c r="C33" i="24"/>
  <c r="C19" i="24"/>
  <c r="C13" i="24"/>
  <c r="C5" i="24"/>
  <c r="C4" i="24"/>
  <c r="C3" i="24"/>
  <c r="C37" i="24"/>
  <c r="C30" i="24"/>
  <c r="C14" i="24"/>
  <c r="C9" i="24"/>
  <c r="C7" i="24"/>
  <c r="C35" i="24"/>
  <c r="C32" i="24"/>
  <c r="C31" i="24"/>
  <c r="C28" i="24"/>
  <c r="C27" i="24"/>
  <c r="C26" i="24"/>
  <c r="C25" i="24"/>
  <c r="C24" i="24"/>
  <c r="C17" i="24"/>
  <c r="C16" i="24"/>
  <c r="C8" i="24"/>
  <c r="C6" i="24"/>
  <c r="C36" i="17"/>
  <c r="C33" i="17"/>
  <c r="C29" i="17"/>
  <c r="C25" i="17"/>
  <c r="C21" i="17"/>
  <c r="C17" i="17"/>
  <c r="C10" i="17"/>
  <c r="C6" i="17"/>
  <c r="D37" i="17"/>
  <c r="D34" i="17"/>
  <c r="D30" i="17"/>
  <c r="D26" i="17"/>
  <c r="D22" i="17"/>
  <c r="D18" i="17"/>
  <c r="D14" i="17"/>
  <c r="D11" i="17"/>
  <c r="D7" i="17"/>
  <c r="E7" i="17" l="1"/>
  <c r="E17" i="17"/>
  <c r="E25" i="17"/>
  <c r="E33" i="17"/>
  <c r="E11" i="17"/>
  <c r="E27" i="17"/>
  <c r="E35" i="17"/>
  <c r="E23" i="17"/>
  <c r="E39" i="17"/>
  <c r="E19" i="17"/>
  <c r="E31" i="17"/>
  <c r="E13" i="17"/>
  <c r="E21" i="17"/>
  <c r="E29" i="17"/>
  <c r="E37" i="17"/>
  <c r="E15" i="17"/>
  <c r="E5" i="17"/>
  <c r="E36" i="17"/>
  <c r="E20" i="17"/>
  <c r="E4" i="17"/>
  <c r="E26" i="17"/>
  <c r="E10" i="17"/>
  <c r="E12" i="17"/>
  <c r="E18" i="17"/>
  <c r="E3" i="17"/>
  <c r="E24" i="17"/>
  <c r="E8" i="17"/>
  <c r="E30" i="17"/>
  <c r="E14" i="17"/>
  <c r="E9" i="17"/>
  <c r="E32" i="17"/>
  <c r="E16" i="17"/>
  <c r="E38" i="17"/>
  <c r="E22" i="17"/>
  <c r="E6" i="17"/>
  <c r="E28" i="17"/>
  <c r="E34" i="17"/>
  <c r="B39" i="24"/>
  <c r="B38" i="17"/>
  <c r="B39" i="17"/>
  <c r="B38" i="24"/>
  <c r="B33" i="24"/>
  <c r="B19" i="24"/>
  <c r="B13" i="24"/>
  <c r="B5" i="24"/>
  <c r="B4" i="24"/>
  <c r="B3" i="24"/>
  <c r="B29" i="24"/>
  <c r="B23" i="24"/>
  <c r="B20" i="24"/>
  <c r="B11" i="24"/>
  <c r="B9" i="24"/>
  <c r="B7" i="24"/>
  <c r="B35" i="24"/>
  <c r="B32" i="24"/>
  <c r="B31" i="24"/>
  <c r="B28" i="24"/>
  <c r="B27" i="24"/>
  <c r="B26" i="24"/>
  <c r="B25" i="24"/>
  <c r="B24" i="24"/>
  <c r="B18" i="24"/>
  <c r="B17" i="24"/>
  <c r="B16" i="24"/>
  <c r="B15" i="24"/>
  <c r="B12" i="24"/>
  <c r="B8" i="24"/>
  <c r="B6" i="24"/>
  <c r="B36" i="24"/>
  <c r="B34" i="24"/>
  <c r="B22" i="24"/>
  <c r="B21" i="24"/>
  <c r="B37" i="24"/>
  <c r="B30" i="24"/>
  <c r="B14" i="24"/>
  <c r="B10" i="24"/>
  <c r="B7" i="17"/>
  <c r="B11" i="17"/>
  <c r="B14" i="17"/>
  <c r="B18" i="17"/>
  <c r="B22" i="17"/>
  <c r="B26" i="17"/>
  <c r="B30" i="17"/>
  <c r="B34" i="17"/>
  <c r="B37" i="17"/>
  <c r="B21" i="17"/>
  <c r="B33" i="17"/>
  <c r="B4" i="17"/>
  <c r="B8" i="17"/>
  <c r="B12" i="17"/>
  <c r="B15" i="17"/>
  <c r="B19" i="17"/>
  <c r="B23" i="17"/>
  <c r="B27" i="17"/>
  <c r="B31" i="17"/>
  <c r="B35" i="17"/>
  <c r="B3" i="17"/>
  <c r="B10" i="17"/>
  <c r="B17" i="17"/>
  <c r="B29" i="17"/>
  <c r="B5" i="17"/>
  <c r="B9" i="17"/>
  <c r="B13" i="17"/>
  <c r="B16" i="17"/>
  <c r="B20" i="17"/>
  <c r="B24" i="17"/>
  <c r="B28" i="17"/>
  <c r="B32" i="17"/>
  <c r="B6" i="17"/>
  <c r="B25" i="17"/>
  <c r="B36" i="17"/>
  <c r="J2" i="19"/>
  <c r="AH34" i="17" l="1"/>
  <c r="AI34" i="17"/>
  <c r="AH37" i="17"/>
  <c r="AI37" i="17"/>
  <c r="AH22" i="17"/>
  <c r="AI22" i="17"/>
  <c r="AH13" i="17"/>
  <c r="AI13" i="17"/>
  <c r="AH28" i="17"/>
  <c r="AI28" i="17"/>
  <c r="AH26" i="17"/>
  <c r="AI26" i="17"/>
  <c r="AH15" i="17"/>
  <c r="AI15" i="17"/>
  <c r="AH10" i="17"/>
  <c r="AI10" i="17"/>
  <c r="AH4" i="17"/>
  <c r="AI4" i="17"/>
  <c r="AH5" i="17"/>
  <c r="AI5" i="17"/>
  <c r="AH20" i="17"/>
  <c r="AI20" i="17"/>
  <c r="AH36" i="17"/>
  <c r="AI36" i="17"/>
  <c r="AH29" i="17"/>
  <c r="AI29" i="17"/>
  <c r="AH6" i="17"/>
  <c r="AI6" i="17"/>
  <c r="AH21" i="17"/>
  <c r="AI21" i="17"/>
  <c r="AH38" i="17"/>
  <c r="AI38" i="17"/>
  <c r="AH31" i="17"/>
  <c r="AI31" i="17"/>
  <c r="AH16" i="17"/>
  <c r="AI16" i="17"/>
  <c r="AH19" i="17"/>
  <c r="AI19" i="17"/>
  <c r="AH32" i="17"/>
  <c r="AI32" i="17"/>
  <c r="AH39" i="17"/>
  <c r="AI39" i="17"/>
  <c r="AH9" i="17"/>
  <c r="AI9" i="17"/>
  <c r="AH23" i="17"/>
  <c r="AI23" i="17"/>
  <c r="AH14" i="17"/>
  <c r="AI14" i="17"/>
  <c r="AH35" i="17"/>
  <c r="AI35" i="17"/>
  <c r="AH30" i="17"/>
  <c r="AI30" i="17"/>
  <c r="AH27" i="17"/>
  <c r="AI27" i="17"/>
  <c r="AH8" i="17"/>
  <c r="AI8" i="17"/>
  <c r="AH11" i="17"/>
  <c r="AI11" i="17"/>
  <c r="AH24" i="17"/>
  <c r="AI24" i="17"/>
  <c r="AH33" i="17"/>
  <c r="AI33" i="17"/>
  <c r="AH3" i="17"/>
  <c r="AI3" i="17"/>
  <c r="AH25" i="17"/>
  <c r="AI25" i="17"/>
  <c r="AH18" i="17"/>
  <c r="AI18" i="17"/>
  <c r="AH17" i="17"/>
  <c r="AI17" i="17"/>
  <c r="AH12" i="17"/>
  <c r="AI12" i="17"/>
  <c r="AH7" i="17"/>
  <c r="AI7" i="17"/>
  <c r="AE16" i="17"/>
  <c r="AF16" i="17"/>
  <c r="AG16" i="17"/>
  <c r="AE15" i="17"/>
  <c r="AF15" i="17"/>
  <c r="AG15" i="17"/>
  <c r="AE37" i="17"/>
  <c r="AG37" i="17"/>
  <c r="AF37" i="17"/>
  <c r="AE9" i="17"/>
  <c r="AG9" i="17"/>
  <c r="AF9" i="17"/>
  <c r="AE10" i="17"/>
  <c r="AF10" i="17"/>
  <c r="AG10" i="17"/>
  <c r="AE29" i="17"/>
  <c r="AF29" i="17"/>
  <c r="AG29" i="17"/>
  <c r="AE27" i="17"/>
  <c r="AF27" i="17"/>
  <c r="AG27" i="17"/>
  <c r="AE12" i="17"/>
  <c r="AF12" i="17"/>
  <c r="AG12" i="17"/>
  <c r="AE35" i="17"/>
  <c r="AF35" i="17"/>
  <c r="AG35" i="17"/>
  <c r="AE34" i="17"/>
  <c r="AF34" i="17"/>
  <c r="AG34" i="17"/>
  <c r="AE14" i="17"/>
  <c r="AF14" i="17"/>
  <c r="AG14" i="17"/>
  <c r="AE26" i="17"/>
  <c r="AF26" i="17"/>
  <c r="AG26" i="17"/>
  <c r="AE21" i="17"/>
  <c r="AF21" i="17"/>
  <c r="AG21" i="17"/>
  <c r="AE11" i="17"/>
  <c r="AF11" i="17"/>
  <c r="AG11" i="17"/>
  <c r="AE18" i="17"/>
  <c r="AF18" i="17"/>
  <c r="AG18" i="17"/>
  <c r="AE23" i="17"/>
  <c r="AF23" i="17"/>
  <c r="AG23" i="17"/>
  <c r="AE28" i="17"/>
  <c r="AF28" i="17"/>
  <c r="AG28" i="17"/>
  <c r="AE30" i="17"/>
  <c r="AF30" i="17"/>
  <c r="AG30" i="17"/>
  <c r="AE4" i="17"/>
  <c r="AF4" i="17"/>
  <c r="AG4" i="17"/>
  <c r="AE13" i="17"/>
  <c r="AF13" i="17"/>
  <c r="AG13" i="17"/>
  <c r="AE33" i="17"/>
  <c r="AF33" i="17"/>
  <c r="AG33" i="17"/>
  <c r="AE32" i="17"/>
  <c r="AF32" i="17"/>
  <c r="AG32" i="17"/>
  <c r="AE6" i="17"/>
  <c r="AF6" i="17"/>
  <c r="AG6" i="17"/>
  <c r="AE8" i="17"/>
  <c r="AF8" i="17"/>
  <c r="AG8" i="17"/>
  <c r="AE20" i="17"/>
  <c r="AF20" i="17"/>
  <c r="AG20" i="17"/>
  <c r="AE31" i="17"/>
  <c r="AF31" i="17"/>
  <c r="AG31" i="17"/>
  <c r="AE25" i="17"/>
  <c r="AF25" i="17"/>
  <c r="AG25" i="17"/>
  <c r="AE22" i="17"/>
  <c r="AF22" i="17"/>
  <c r="AG22" i="17"/>
  <c r="AE24" i="17"/>
  <c r="AF24" i="17"/>
  <c r="AG24" i="17"/>
  <c r="AE36" i="17"/>
  <c r="AF36" i="17"/>
  <c r="AG36" i="17"/>
  <c r="AE19" i="17"/>
  <c r="AF19" i="17"/>
  <c r="AG19" i="17"/>
  <c r="AE17" i="17"/>
  <c r="AF17" i="17"/>
  <c r="AG17" i="17"/>
  <c r="AE38" i="17"/>
  <c r="AF38" i="17"/>
  <c r="AG38" i="17"/>
  <c r="AE3" i="17"/>
  <c r="AF3" i="17"/>
  <c r="AG3" i="17"/>
  <c r="AE5" i="17"/>
  <c r="AG5" i="17"/>
  <c r="AF5" i="17"/>
  <c r="AE39" i="17"/>
  <c r="AF39" i="17"/>
  <c r="AG39" i="17"/>
  <c r="AE7" i="17"/>
  <c r="AF7" i="17"/>
  <c r="AG7" i="17"/>
  <c r="AB22" i="17"/>
  <c r="AC22" i="17"/>
  <c r="AD22" i="17"/>
  <c r="AB24" i="17"/>
  <c r="AD24" i="17"/>
  <c r="AC24" i="17"/>
  <c r="AB36" i="17"/>
  <c r="AD36" i="17"/>
  <c r="AC36" i="17"/>
  <c r="AB16" i="17"/>
  <c r="AD16" i="17"/>
  <c r="AC16" i="17"/>
  <c r="AB18" i="17"/>
  <c r="AC18" i="17"/>
  <c r="AD18" i="17"/>
  <c r="AB15" i="17"/>
  <c r="AC15" i="17"/>
  <c r="AD15" i="17"/>
  <c r="AB23" i="17"/>
  <c r="AC23" i="17"/>
  <c r="AD23" i="17"/>
  <c r="AB32" i="17"/>
  <c r="AC32" i="17"/>
  <c r="AD32" i="17"/>
  <c r="AB12" i="17"/>
  <c r="AD12" i="17"/>
  <c r="AC12" i="17"/>
  <c r="AB37" i="17"/>
  <c r="AC37" i="17"/>
  <c r="AD37" i="17"/>
  <c r="AB35" i="17"/>
  <c r="AC35" i="17"/>
  <c r="AD35" i="17"/>
  <c r="AB9" i="17"/>
  <c r="AC9" i="17"/>
  <c r="AD9" i="17"/>
  <c r="AB10" i="17"/>
  <c r="AC10" i="17"/>
  <c r="AD10" i="17"/>
  <c r="AB27" i="17"/>
  <c r="AC27" i="17"/>
  <c r="AD27" i="17"/>
  <c r="AB28" i="17"/>
  <c r="AD28" i="17"/>
  <c r="AC28" i="17"/>
  <c r="AB30" i="17"/>
  <c r="AC30" i="17"/>
  <c r="AD30" i="17"/>
  <c r="AB4" i="17"/>
  <c r="AD4" i="17"/>
  <c r="AC4" i="17"/>
  <c r="AB13" i="17"/>
  <c r="AC13" i="17"/>
  <c r="AD13" i="17"/>
  <c r="AB33" i="17"/>
  <c r="AD33" i="17"/>
  <c r="AC33" i="17"/>
  <c r="AB34" i="17"/>
  <c r="AC34" i="17"/>
  <c r="AD34" i="17"/>
  <c r="AB26" i="17"/>
  <c r="AC26" i="17"/>
  <c r="AD26" i="17"/>
  <c r="AB11" i="17"/>
  <c r="AC11" i="17"/>
  <c r="AD11" i="17"/>
  <c r="AB6" i="17"/>
  <c r="AC6" i="17"/>
  <c r="AD6" i="17"/>
  <c r="AB8" i="17"/>
  <c r="AC8" i="17"/>
  <c r="AD8" i="17"/>
  <c r="AB20" i="17"/>
  <c r="AD20" i="17"/>
  <c r="AC20" i="17"/>
  <c r="AB31" i="17"/>
  <c r="AC31" i="17"/>
  <c r="AD31" i="17"/>
  <c r="AB25" i="17"/>
  <c r="AD25" i="17"/>
  <c r="AC25" i="17"/>
  <c r="AB29" i="17"/>
  <c r="AD29" i="17"/>
  <c r="AC29" i="17"/>
  <c r="AB14" i="17"/>
  <c r="AC14" i="17"/>
  <c r="AD14" i="17"/>
  <c r="AB21" i="17"/>
  <c r="AD21" i="17"/>
  <c r="AC21" i="17"/>
  <c r="AB19" i="17"/>
  <c r="AC19" i="17"/>
  <c r="AD19" i="17"/>
  <c r="AB17" i="17"/>
  <c r="AC17" i="17"/>
  <c r="AD17" i="17"/>
  <c r="AB38" i="17"/>
  <c r="AC38" i="17"/>
  <c r="AD38" i="17"/>
  <c r="AB3" i="17"/>
  <c r="AC3" i="17"/>
  <c r="AD3" i="17"/>
  <c r="AB5" i="17"/>
  <c r="AC5" i="17"/>
  <c r="AD5" i="17"/>
  <c r="AB39" i="17"/>
  <c r="AC39" i="17"/>
  <c r="AD39" i="17"/>
  <c r="AB7" i="17"/>
  <c r="AC7" i="17"/>
  <c r="AD7" i="17"/>
  <c r="Z28" i="17"/>
  <c r="AA28" i="17"/>
  <c r="Z16" i="17"/>
  <c r="AA16" i="17"/>
  <c r="Z30" i="17"/>
  <c r="AA30" i="17"/>
  <c r="Z18" i="17"/>
  <c r="AA18" i="17"/>
  <c r="Z4" i="17"/>
  <c r="AA4" i="17"/>
  <c r="Z15" i="17"/>
  <c r="AA15" i="17"/>
  <c r="Z13" i="17"/>
  <c r="AA13" i="17"/>
  <c r="Z23" i="17"/>
  <c r="AA23" i="17"/>
  <c r="Z33" i="17"/>
  <c r="AA33" i="17"/>
  <c r="Z6" i="17"/>
  <c r="AA6" i="17"/>
  <c r="Z32" i="17"/>
  <c r="AA32" i="17"/>
  <c r="Z8" i="17"/>
  <c r="AA8" i="17"/>
  <c r="Z12" i="17"/>
  <c r="AA12" i="17"/>
  <c r="Z20" i="17"/>
  <c r="AA20" i="17"/>
  <c r="Z37" i="17"/>
  <c r="AA37" i="17"/>
  <c r="Z31" i="17"/>
  <c r="AA31" i="17"/>
  <c r="Z35" i="17"/>
  <c r="AA35" i="17"/>
  <c r="Z25" i="17"/>
  <c r="AA25" i="17"/>
  <c r="Z22" i="17"/>
  <c r="AA22" i="17"/>
  <c r="Z9" i="17"/>
  <c r="AA9" i="17"/>
  <c r="Z24" i="17"/>
  <c r="AA24" i="17"/>
  <c r="Z10" i="17"/>
  <c r="AA10" i="17"/>
  <c r="Z36" i="17"/>
  <c r="AA36" i="17"/>
  <c r="Z29" i="17"/>
  <c r="AA29" i="17"/>
  <c r="Z19" i="17"/>
  <c r="AA19" i="17"/>
  <c r="Z27" i="17"/>
  <c r="AA27" i="17"/>
  <c r="Z17" i="17"/>
  <c r="AA17" i="17"/>
  <c r="Z34" i="17"/>
  <c r="AA34" i="17"/>
  <c r="Z38" i="17"/>
  <c r="AA38" i="17"/>
  <c r="Z14" i="17"/>
  <c r="AA14" i="17"/>
  <c r="Z3" i="17"/>
  <c r="AA3" i="17"/>
  <c r="Z26" i="17"/>
  <c r="AA26" i="17"/>
  <c r="Z5" i="17"/>
  <c r="AA5" i="17"/>
  <c r="Z21" i="17"/>
  <c r="AA21" i="17"/>
  <c r="Z39" i="17"/>
  <c r="AA39" i="17"/>
  <c r="Z11" i="17"/>
  <c r="AA11" i="17"/>
  <c r="Z7" i="17"/>
  <c r="AA7" i="17"/>
  <c r="F32" i="17"/>
  <c r="Y32" i="17"/>
  <c r="Y37" i="17"/>
  <c r="F37" i="17"/>
  <c r="F34" i="17"/>
  <c r="Y34" i="17"/>
  <c r="F28" i="17"/>
  <c r="Y28" i="17"/>
  <c r="F16" i="17"/>
  <c r="Y16" i="17"/>
  <c r="F30" i="17"/>
  <c r="Y30" i="17"/>
  <c r="F18" i="17"/>
  <c r="Y18" i="17"/>
  <c r="F4" i="17"/>
  <c r="Y4" i="17"/>
  <c r="F15" i="17"/>
  <c r="Y15" i="17"/>
  <c r="Y13" i="17"/>
  <c r="F13" i="17"/>
  <c r="F23" i="17"/>
  <c r="Y23" i="17"/>
  <c r="Y33" i="17"/>
  <c r="F33" i="17"/>
  <c r="F8" i="17"/>
  <c r="Y8" i="17"/>
  <c r="F20" i="17"/>
  <c r="Y20" i="17"/>
  <c r="F35" i="17"/>
  <c r="Y35" i="17"/>
  <c r="Y25" i="17"/>
  <c r="F25" i="17"/>
  <c r="F22" i="17"/>
  <c r="Y22" i="17"/>
  <c r="Y9" i="17"/>
  <c r="F9" i="17"/>
  <c r="F24" i="17"/>
  <c r="Y24" i="17"/>
  <c r="F10" i="17"/>
  <c r="Y10" i="17"/>
  <c r="F36" i="17"/>
  <c r="Y36" i="17"/>
  <c r="Y29" i="17"/>
  <c r="F29" i="17"/>
  <c r="F19" i="17"/>
  <c r="Y19" i="17"/>
  <c r="F27" i="17"/>
  <c r="Y27" i="17"/>
  <c r="Y17" i="17"/>
  <c r="F17" i="17"/>
  <c r="F6" i="17"/>
  <c r="Y6" i="17"/>
  <c r="F12" i="17"/>
  <c r="Y12" i="17"/>
  <c r="F31" i="17"/>
  <c r="Y31" i="17"/>
  <c r="F38" i="17"/>
  <c r="Y38" i="17"/>
  <c r="F14" i="17"/>
  <c r="Y14" i="17"/>
  <c r="U3" i="17"/>
  <c r="Y3" i="17"/>
  <c r="F26" i="17"/>
  <c r="Y26" i="17"/>
  <c r="Y5" i="17"/>
  <c r="F5" i="17"/>
  <c r="Y21" i="17"/>
  <c r="F21" i="17"/>
  <c r="F39" i="17"/>
  <c r="Y39" i="17"/>
  <c r="F11" i="17"/>
  <c r="Y11" i="17"/>
  <c r="F7" i="17"/>
  <c r="Y7" i="17"/>
  <c r="V3" i="17"/>
  <c r="K3" i="17"/>
  <c r="Q3" i="17"/>
  <c r="M3" i="17"/>
  <c r="W3" i="17"/>
  <c r="F3" i="17"/>
  <c r="O3" i="17"/>
  <c r="S3" i="17"/>
  <c r="N3" i="17"/>
  <c r="T3" i="17"/>
  <c r="L3" i="17"/>
  <c r="R3" i="17"/>
  <c r="P3" i="17"/>
  <c r="J3" i="17"/>
  <c r="G3" i="17"/>
  <c r="I3" i="17"/>
  <c r="X3" i="17"/>
  <c r="H3" i="17"/>
  <c r="J22" i="17"/>
  <c r="N22" i="17"/>
  <c r="R22" i="17"/>
  <c r="V22" i="17"/>
  <c r="G22" i="17"/>
  <c r="K22" i="17"/>
  <c r="O22" i="17"/>
  <c r="S22" i="17"/>
  <c r="W22" i="17"/>
  <c r="H22" i="17"/>
  <c r="L22" i="17"/>
  <c r="P22" i="17"/>
  <c r="T22" i="17"/>
  <c r="X22" i="17"/>
  <c r="I22" i="17"/>
  <c r="M22" i="17"/>
  <c r="Q22" i="17"/>
  <c r="U22" i="17"/>
  <c r="I11" i="17"/>
  <c r="M11" i="17"/>
  <c r="Q11" i="17"/>
  <c r="U11" i="17"/>
  <c r="J11" i="17"/>
  <c r="N11" i="17"/>
  <c r="R11" i="17"/>
  <c r="V11" i="17"/>
  <c r="G11" i="17"/>
  <c r="K11" i="17"/>
  <c r="O11" i="17"/>
  <c r="S11" i="17"/>
  <c r="W11" i="17"/>
  <c r="T11" i="17"/>
  <c r="H11" i="17"/>
  <c r="X11" i="17"/>
  <c r="L11" i="17"/>
  <c r="P11" i="17"/>
  <c r="G9" i="17"/>
  <c r="K9" i="17"/>
  <c r="O9" i="17"/>
  <c r="S9" i="17"/>
  <c r="W9" i="17"/>
  <c r="H9" i="17"/>
  <c r="L9" i="17"/>
  <c r="P9" i="17"/>
  <c r="T9" i="17"/>
  <c r="X9" i="17"/>
  <c r="I9" i="17"/>
  <c r="M9" i="17"/>
  <c r="Q9" i="17"/>
  <c r="U9" i="17"/>
  <c r="J9" i="17"/>
  <c r="N9" i="17"/>
  <c r="R9" i="17"/>
  <c r="V9" i="17"/>
  <c r="I7" i="17"/>
  <c r="M7" i="17"/>
  <c r="Q7" i="17"/>
  <c r="U7" i="17"/>
  <c r="J7" i="17"/>
  <c r="N7" i="17"/>
  <c r="R7" i="17"/>
  <c r="V7" i="17"/>
  <c r="G7" i="17"/>
  <c r="K7" i="17"/>
  <c r="O7" i="17"/>
  <c r="S7" i="17"/>
  <c r="W7" i="17"/>
  <c r="P7" i="17"/>
  <c r="T7" i="17"/>
  <c r="H7" i="17"/>
  <c r="X7" i="17"/>
  <c r="L7" i="17"/>
  <c r="G35" i="17"/>
  <c r="K35" i="17"/>
  <c r="O35" i="17"/>
  <c r="S35" i="17"/>
  <c r="W35" i="17"/>
  <c r="L35" i="17"/>
  <c r="Q35" i="17"/>
  <c r="V35" i="17"/>
  <c r="H35" i="17"/>
  <c r="M35" i="17"/>
  <c r="R35" i="17"/>
  <c r="X35" i="17"/>
  <c r="I35" i="17"/>
  <c r="T35" i="17"/>
  <c r="N35" i="17"/>
  <c r="J35" i="17"/>
  <c r="P35" i="17"/>
  <c r="U35" i="17"/>
  <c r="I25" i="17"/>
  <c r="M25" i="17"/>
  <c r="Q25" i="17"/>
  <c r="U25" i="17"/>
  <c r="J25" i="17"/>
  <c r="N25" i="17"/>
  <c r="R25" i="17"/>
  <c r="V25" i="17"/>
  <c r="G25" i="17"/>
  <c r="K25" i="17"/>
  <c r="O25" i="17"/>
  <c r="S25" i="17"/>
  <c r="W25" i="17"/>
  <c r="H25" i="17"/>
  <c r="L25" i="17"/>
  <c r="P25" i="17"/>
  <c r="T25" i="17"/>
  <c r="X25" i="17"/>
  <c r="I37" i="17"/>
  <c r="M37" i="17"/>
  <c r="Q37" i="17"/>
  <c r="U37" i="17"/>
  <c r="K37" i="17"/>
  <c r="P37" i="17"/>
  <c r="V37" i="17"/>
  <c r="G37" i="17"/>
  <c r="L37" i="17"/>
  <c r="R37" i="17"/>
  <c r="W37" i="17"/>
  <c r="H37" i="17"/>
  <c r="S37" i="17"/>
  <c r="J37" i="17"/>
  <c r="O37" i="17"/>
  <c r="T37" i="17"/>
  <c r="N37" i="17"/>
  <c r="X37" i="17"/>
  <c r="G5" i="17"/>
  <c r="K5" i="17"/>
  <c r="O5" i="17"/>
  <c r="S5" i="17"/>
  <c r="W5" i="17"/>
  <c r="H5" i="17"/>
  <c r="L5" i="17"/>
  <c r="P5" i="17"/>
  <c r="T5" i="17"/>
  <c r="X5" i="17"/>
  <c r="I5" i="17"/>
  <c r="M5" i="17"/>
  <c r="Q5" i="17"/>
  <c r="U5" i="17"/>
  <c r="V5" i="17"/>
  <c r="J5" i="17"/>
  <c r="N5" i="17"/>
  <c r="R5" i="17"/>
  <c r="I15" i="17"/>
  <c r="M15" i="17"/>
  <c r="Q15" i="17"/>
  <c r="U15" i="17"/>
  <c r="J15" i="17"/>
  <c r="N15" i="17"/>
  <c r="R15" i="17"/>
  <c r="V15" i="17"/>
  <c r="G15" i="17"/>
  <c r="O15" i="17"/>
  <c r="W15" i="17"/>
  <c r="H15" i="17"/>
  <c r="P15" i="17"/>
  <c r="X15" i="17"/>
  <c r="K15" i="17"/>
  <c r="S15" i="17"/>
  <c r="L15" i="17"/>
  <c r="T15" i="17"/>
  <c r="H32" i="17"/>
  <c r="L32" i="17"/>
  <c r="P32" i="17"/>
  <c r="T32" i="17"/>
  <c r="X32" i="17"/>
  <c r="I32" i="17"/>
  <c r="Q32" i="17"/>
  <c r="U32" i="17"/>
  <c r="M32" i="17"/>
  <c r="G32" i="17"/>
  <c r="J32" i="17"/>
  <c r="R32" i="17"/>
  <c r="K32" i="17"/>
  <c r="S32" i="17"/>
  <c r="N32" i="17"/>
  <c r="V32" i="17"/>
  <c r="O32" i="17"/>
  <c r="W32" i="17"/>
  <c r="J38" i="17"/>
  <c r="N38" i="17"/>
  <c r="R38" i="17"/>
  <c r="V38" i="17"/>
  <c r="H38" i="17"/>
  <c r="M38" i="17"/>
  <c r="S38" i="17"/>
  <c r="X38" i="17"/>
  <c r="T38" i="17"/>
  <c r="I38" i="17"/>
  <c r="O38" i="17"/>
  <c r="K38" i="17"/>
  <c r="U38" i="17"/>
  <c r="G38" i="17"/>
  <c r="L38" i="17"/>
  <c r="Q38" i="17"/>
  <c r="W38" i="17"/>
  <c r="P38" i="17"/>
  <c r="H18" i="17"/>
  <c r="L18" i="17"/>
  <c r="P18" i="17"/>
  <c r="T18" i="17"/>
  <c r="X18" i="17"/>
  <c r="I18" i="17"/>
  <c r="M18" i="17"/>
  <c r="N18" i="17"/>
  <c r="S18" i="17"/>
  <c r="G18" i="17"/>
  <c r="O18" i="17"/>
  <c r="U18" i="17"/>
  <c r="J18" i="17"/>
  <c r="Q18" i="17"/>
  <c r="V18" i="17"/>
  <c r="K18" i="17"/>
  <c r="R18" i="17"/>
  <c r="W18" i="17"/>
  <c r="J26" i="17"/>
  <c r="N26" i="17"/>
  <c r="R26" i="17"/>
  <c r="V26" i="17"/>
  <c r="G26" i="17"/>
  <c r="K26" i="17"/>
  <c r="O26" i="17"/>
  <c r="S26" i="17"/>
  <c r="W26" i="17"/>
  <c r="H26" i="17"/>
  <c r="I26" i="17"/>
  <c r="M26" i="17"/>
  <c r="Q26" i="17"/>
  <c r="U26" i="17"/>
  <c r="L26" i="17"/>
  <c r="P26" i="17"/>
  <c r="T26" i="17"/>
  <c r="X26" i="17"/>
  <c r="I33" i="17"/>
  <c r="M33" i="17"/>
  <c r="Q33" i="17"/>
  <c r="U33" i="17"/>
  <c r="J33" i="17"/>
  <c r="N33" i="17"/>
  <c r="V33" i="17"/>
  <c r="R33" i="17"/>
  <c r="G33" i="17"/>
  <c r="O33" i="17"/>
  <c r="W33" i="17"/>
  <c r="H33" i="17"/>
  <c r="P33" i="17"/>
  <c r="X33" i="17"/>
  <c r="K33" i="17"/>
  <c r="S33" i="17"/>
  <c r="L33" i="17"/>
  <c r="T33" i="17"/>
  <c r="G31" i="17"/>
  <c r="K31" i="17"/>
  <c r="O31" i="17"/>
  <c r="S31" i="17"/>
  <c r="W31" i="17"/>
  <c r="L31" i="17"/>
  <c r="X31" i="17"/>
  <c r="H31" i="17"/>
  <c r="P31" i="17"/>
  <c r="T31" i="17"/>
  <c r="J31" i="17"/>
  <c r="N31" i="17"/>
  <c r="R31" i="17"/>
  <c r="V31" i="17"/>
  <c r="M31" i="17"/>
  <c r="Q31" i="17"/>
  <c r="U31" i="17"/>
  <c r="I31" i="17"/>
  <c r="J12" i="17"/>
  <c r="N12" i="17"/>
  <c r="R12" i="17"/>
  <c r="V12" i="17"/>
  <c r="G12" i="17"/>
  <c r="K12" i="17"/>
  <c r="O12" i="17"/>
  <c r="S12" i="17"/>
  <c r="W12" i="17"/>
  <c r="H12" i="17"/>
  <c r="L12" i="17"/>
  <c r="P12" i="17"/>
  <c r="X12" i="17"/>
  <c r="Q12" i="17"/>
  <c r="I12" i="17"/>
  <c r="T12" i="17"/>
  <c r="M12" i="17"/>
  <c r="U12" i="17"/>
  <c r="H24" i="17"/>
  <c r="L24" i="17"/>
  <c r="P24" i="17"/>
  <c r="T24" i="17"/>
  <c r="X24" i="17"/>
  <c r="I24" i="17"/>
  <c r="M24" i="17"/>
  <c r="Q24" i="17"/>
  <c r="U24" i="17"/>
  <c r="J24" i="17"/>
  <c r="N24" i="17"/>
  <c r="R24" i="17"/>
  <c r="V24" i="17"/>
  <c r="G24" i="17"/>
  <c r="K24" i="17"/>
  <c r="O24" i="17"/>
  <c r="S24" i="17"/>
  <c r="W24" i="17"/>
  <c r="G39" i="17"/>
  <c r="K39" i="17"/>
  <c r="O39" i="17"/>
  <c r="S39" i="17"/>
  <c r="W39" i="17"/>
  <c r="J39" i="17"/>
  <c r="P39" i="17"/>
  <c r="U39" i="17"/>
  <c r="L39" i="17"/>
  <c r="V39" i="17"/>
  <c r="Q39" i="17"/>
  <c r="M39" i="17"/>
  <c r="R39" i="17"/>
  <c r="I39" i="17"/>
  <c r="N39" i="17"/>
  <c r="T39" i="17"/>
  <c r="H39" i="17"/>
  <c r="X39" i="17"/>
  <c r="H14" i="17"/>
  <c r="L14" i="17"/>
  <c r="P14" i="17"/>
  <c r="T14" i="17"/>
  <c r="X14" i="17"/>
  <c r="I14" i="17"/>
  <c r="M14" i="17"/>
  <c r="Q14" i="17"/>
  <c r="U14" i="17"/>
  <c r="J14" i="17"/>
  <c r="R14" i="17"/>
  <c r="K14" i="17"/>
  <c r="S14" i="17"/>
  <c r="N14" i="17"/>
  <c r="V14" i="17"/>
  <c r="G14" i="17"/>
  <c r="O14" i="17"/>
  <c r="W14" i="17"/>
  <c r="H36" i="17"/>
  <c r="L36" i="17"/>
  <c r="P36" i="17"/>
  <c r="T36" i="17"/>
  <c r="X36" i="17"/>
  <c r="I36" i="17"/>
  <c r="N36" i="17"/>
  <c r="S36" i="17"/>
  <c r="J36" i="17"/>
  <c r="O36" i="17"/>
  <c r="U36" i="17"/>
  <c r="K36" i="17"/>
  <c r="Q36" i="17"/>
  <c r="G36" i="17"/>
  <c r="M36" i="17"/>
  <c r="R36" i="17"/>
  <c r="W36" i="17"/>
  <c r="V36" i="17"/>
  <c r="G21" i="17"/>
  <c r="K21" i="17"/>
  <c r="O21" i="17"/>
  <c r="S21" i="17"/>
  <c r="J21" i="17"/>
  <c r="P21" i="17"/>
  <c r="U21" i="17"/>
  <c r="L21" i="17"/>
  <c r="Q21" i="17"/>
  <c r="V21" i="17"/>
  <c r="H21" i="17"/>
  <c r="M21" i="17"/>
  <c r="R21" i="17"/>
  <c r="W21" i="17"/>
  <c r="I21" i="17"/>
  <c r="N21" i="17"/>
  <c r="T21" i="17"/>
  <c r="X21" i="17"/>
  <c r="H6" i="17"/>
  <c r="L6" i="17"/>
  <c r="P6" i="17"/>
  <c r="T6" i="17"/>
  <c r="X6" i="17"/>
  <c r="I6" i="17"/>
  <c r="M6" i="17"/>
  <c r="Q6" i="17"/>
  <c r="U6" i="17"/>
  <c r="J6" i="17"/>
  <c r="N6" i="17"/>
  <c r="R6" i="17"/>
  <c r="V6" i="17"/>
  <c r="S6" i="17"/>
  <c r="G6" i="17"/>
  <c r="W6" i="17"/>
  <c r="K6" i="17"/>
  <c r="O6" i="17"/>
  <c r="J30" i="17"/>
  <c r="N30" i="17"/>
  <c r="R30" i="17"/>
  <c r="V30" i="17"/>
  <c r="G30" i="17"/>
  <c r="K30" i="17"/>
  <c r="O30" i="17"/>
  <c r="S30" i="17"/>
  <c r="W30" i="17"/>
  <c r="I30" i="17"/>
  <c r="M30" i="17"/>
  <c r="Q30" i="17"/>
  <c r="U30" i="17"/>
  <c r="P30" i="17"/>
  <c r="T30" i="17"/>
  <c r="H30" i="17"/>
  <c r="X30" i="17"/>
  <c r="L30" i="17"/>
  <c r="J34" i="17"/>
  <c r="N34" i="17"/>
  <c r="R34" i="17"/>
  <c r="V34" i="17"/>
  <c r="G34" i="17"/>
  <c r="K34" i="17"/>
  <c r="S34" i="17"/>
  <c r="W34" i="17"/>
  <c r="L34" i="17"/>
  <c r="Q34" i="17"/>
  <c r="M34" i="17"/>
  <c r="T34" i="17"/>
  <c r="H34" i="17"/>
  <c r="O34" i="17"/>
  <c r="U34" i="17"/>
  <c r="I34" i="17"/>
  <c r="P34" i="17"/>
  <c r="X34" i="17"/>
  <c r="J4" i="17"/>
  <c r="N4" i="17"/>
  <c r="R4" i="17"/>
  <c r="V4" i="17"/>
  <c r="G4" i="17"/>
  <c r="K4" i="17"/>
  <c r="O4" i="17"/>
  <c r="S4" i="17"/>
  <c r="W4" i="17"/>
  <c r="H4" i="17"/>
  <c r="L4" i="17"/>
  <c r="P4" i="17"/>
  <c r="T4" i="17"/>
  <c r="X4" i="17"/>
  <c r="I4" i="17"/>
  <c r="M4" i="17"/>
  <c r="Q4" i="17"/>
  <c r="U4" i="17"/>
  <c r="G17" i="17"/>
  <c r="K17" i="17"/>
  <c r="O17" i="17"/>
  <c r="S17" i="17"/>
  <c r="W17" i="17"/>
  <c r="H17" i="17"/>
  <c r="L17" i="17"/>
  <c r="P17" i="17"/>
  <c r="T17" i="17"/>
  <c r="X17" i="17"/>
  <c r="I17" i="17"/>
  <c r="Q17" i="17"/>
  <c r="J17" i="17"/>
  <c r="R17" i="17"/>
  <c r="M17" i="17"/>
  <c r="U17" i="17"/>
  <c r="N17" i="17"/>
  <c r="V17" i="17"/>
  <c r="J16" i="17"/>
  <c r="N16" i="17"/>
  <c r="R16" i="17"/>
  <c r="V16" i="17"/>
  <c r="G16" i="17"/>
  <c r="K16" i="17"/>
  <c r="O16" i="17"/>
  <c r="S16" i="17"/>
  <c r="W16" i="17"/>
  <c r="L16" i="17"/>
  <c r="T16" i="17"/>
  <c r="M16" i="17"/>
  <c r="U16" i="17"/>
  <c r="H16" i="17"/>
  <c r="P16" i="17"/>
  <c r="X16" i="17"/>
  <c r="I16" i="17"/>
  <c r="Q16" i="17"/>
  <c r="J8" i="17"/>
  <c r="N8" i="17"/>
  <c r="R8" i="17"/>
  <c r="V8" i="17"/>
  <c r="G8" i="17"/>
  <c r="K8" i="17"/>
  <c r="O8" i="17"/>
  <c r="S8" i="17"/>
  <c r="W8" i="17"/>
  <c r="H8" i="17"/>
  <c r="L8" i="17"/>
  <c r="P8" i="17"/>
  <c r="T8" i="17"/>
  <c r="X8" i="17"/>
  <c r="M8" i="17"/>
  <c r="Q8" i="17"/>
  <c r="U8" i="17"/>
  <c r="I8" i="17"/>
  <c r="G27" i="17"/>
  <c r="K27" i="17"/>
  <c r="O27" i="17"/>
  <c r="S27" i="17"/>
  <c r="W27" i="17"/>
  <c r="H27" i="17"/>
  <c r="L27" i="17"/>
  <c r="P27" i="17"/>
  <c r="T27" i="17"/>
  <c r="X27" i="17"/>
  <c r="J27" i="17"/>
  <c r="N27" i="17"/>
  <c r="R27" i="17"/>
  <c r="V27" i="17"/>
  <c r="I27" i="17"/>
  <c r="M27" i="17"/>
  <c r="Q27" i="17"/>
  <c r="U27" i="17"/>
  <c r="H28" i="17"/>
  <c r="L28" i="17"/>
  <c r="P28" i="17"/>
  <c r="T28" i="17"/>
  <c r="X28" i="17"/>
  <c r="I28" i="17"/>
  <c r="M28" i="17"/>
  <c r="Q28" i="17"/>
  <c r="U28" i="17"/>
  <c r="G28" i="17"/>
  <c r="K28" i="17"/>
  <c r="O28" i="17"/>
  <c r="S28" i="17"/>
  <c r="W28" i="17"/>
  <c r="V28" i="17"/>
  <c r="J28" i="17"/>
  <c r="N28" i="17"/>
  <c r="R28" i="17"/>
  <c r="I19" i="17"/>
  <c r="M19" i="17"/>
  <c r="Q19" i="17"/>
  <c r="U19" i="17"/>
  <c r="K19" i="17"/>
  <c r="P19" i="17"/>
  <c r="V19" i="17"/>
  <c r="G19" i="17"/>
  <c r="L19" i="17"/>
  <c r="R19" i="17"/>
  <c r="W19" i="17"/>
  <c r="H19" i="17"/>
  <c r="N19" i="17"/>
  <c r="S19" i="17"/>
  <c r="X19" i="17"/>
  <c r="J19" i="17"/>
  <c r="O19" i="17"/>
  <c r="T19" i="17"/>
  <c r="J20" i="17"/>
  <c r="N20" i="17"/>
  <c r="R20" i="17"/>
  <c r="V20" i="17"/>
  <c r="H20" i="17"/>
  <c r="M20" i="17"/>
  <c r="S20" i="17"/>
  <c r="X20" i="17"/>
  <c r="I20" i="17"/>
  <c r="O20" i="17"/>
  <c r="T20" i="17"/>
  <c r="K20" i="17"/>
  <c r="P20" i="17"/>
  <c r="U20" i="17"/>
  <c r="G20" i="17"/>
  <c r="L20" i="17"/>
  <c r="Q20" i="17"/>
  <c r="W20" i="17"/>
  <c r="I29" i="17"/>
  <c r="M29" i="17"/>
  <c r="Q29" i="17"/>
  <c r="U29" i="17"/>
  <c r="J29" i="17"/>
  <c r="N29" i="17"/>
  <c r="R29" i="17"/>
  <c r="V29" i="17"/>
  <c r="H29" i="17"/>
  <c r="L29" i="17"/>
  <c r="P29" i="17"/>
  <c r="T29" i="17"/>
  <c r="X29" i="17"/>
  <c r="S29" i="17"/>
  <c r="G29" i="17"/>
  <c r="W29" i="17"/>
  <c r="K29" i="17"/>
  <c r="O29" i="17"/>
  <c r="H10" i="17"/>
  <c r="L10" i="17"/>
  <c r="P10" i="17"/>
  <c r="T10" i="17"/>
  <c r="X10" i="17"/>
  <c r="I10" i="17"/>
  <c r="M10" i="17"/>
  <c r="Q10" i="17"/>
  <c r="U10" i="17"/>
  <c r="J10" i="17"/>
  <c r="N10" i="17"/>
  <c r="R10" i="17"/>
  <c r="V10" i="17"/>
  <c r="G10" i="17"/>
  <c r="W10" i="17"/>
  <c r="K10" i="17"/>
  <c r="O10" i="17"/>
  <c r="S10" i="17"/>
  <c r="G13" i="17"/>
  <c r="K13" i="17"/>
  <c r="O13" i="17"/>
  <c r="S13" i="17"/>
  <c r="W13" i="17"/>
  <c r="H13" i="17"/>
  <c r="L13" i="17"/>
  <c r="P13" i="17"/>
  <c r="T13" i="17"/>
  <c r="X13" i="17"/>
  <c r="M13" i="17"/>
  <c r="U13" i="17"/>
  <c r="N13" i="17"/>
  <c r="V13" i="17"/>
  <c r="I13" i="17"/>
  <c r="Q13" i="17"/>
  <c r="J13" i="17"/>
  <c r="R13" i="17"/>
  <c r="G23" i="17"/>
  <c r="K23" i="17"/>
  <c r="O23" i="17"/>
  <c r="S23" i="17"/>
  <c r="W23" i="17"/>
  <c r="H23" i="17"/>
  <c r="L23" i="17"/>
  <c r="P23" i="17"/>
  <c r="T23" i="17"/>
  <c r="X23" i="17"/>
  <c r="I23" i="17"/>
  <c r="M23" i="17"/>
  <c r="Q23" i="17"/>
  <c r="U23" i="17"/>
  <c r="J23" i="17"/>
  <c r="N23" i="17"/>
  <c r="R23" i="17"/>
  <c r="V23" i="17"/>
  <c r="A3" i="19" l="1"/>
  <c r="E3" i="24"/>
  <c r="F3" i="19"/>
  <c r="E8" i="24"/>
  <c r="E34" i="24"/>
  <c r="E13" i="24"/>
  <c r="E10" i="24"/>
  <c r="E30" i="24"/>
  <c r="E26" i="24"/>
  <c r="E21" i="24"/>
  <c r="E32" i="24"/>
  <c r="E11" i="24"/>
  <c r="E19" i="24"/>
  <c r="E7" i="24"/>
  <c r="E37" i="24"/>
  <c r="E12" i="24"/>
  <c r="E29" i="24"/>
  <c r="E20" i="24"/>
  <c r="E27" i="24"/>
  <c r="E36" i="24"/>
  <c r="E39" i="24"/>
  <c r="E33" i="24"/>
  <c r="E18" i="24"/>
  <c r="E25" i="24"/>
  <c r="E17" i="24"/>
  <c r="K17" i="24" s="1"/>
  <c r="E24" i="24"/>
  <c r="E31" i="24"/>
  <c r="E35" i="24"/>
  <c r="E28" i="24"/>
  <c r="E6" i="24"/>
  <c r="E9" i="24"/>
  <c r="E23" i="24"/>
  <c r="S2" i="5" s="1"/>
  <c r="E16" i="24"/>
  <c r="E4" i="24"/>
  <c r="E14" i="24"/>
  <c r="E38" i="24"/>
  <c r="E15" i="24"/>
  <c r="E5" i="24"/>
  <c r="E22" i="24"/>
  <c r="K28" i="24" l="1"/>
  <c r="L28" i="24" s="1"/>
  <c r="L17" i="24"/>
  <c r="K19" i="24"/>
  <c r="L19" i="24" s="1"/>
  <c r="K38" i="24"/>
  <c r="L38" i="24" s="1"/>
  <c r="K23" i="24"/>
  <c r="L23" i="24" s="1"/>
  <c r="K35" i="24"/>
  <c r="L35" i="24" s="1"/>
  <c r="K25" i="24"/>
  <c r="L25" i="24" s="1"/>
  <c r="K36" i="24"/>
  <c r="L36" i="24" s="1"/>
  <c r="K12" i="24"/>
  <c r="L12" i="24" s="1"/>
  <c r="K11" i="24"/>
  <c r="L11" i="24" s="1"/>
  <c r="K26" i="24"/>
  <c r="L26" i="24" s="1"/>
  <c r="K34" i="24"/>
  <c r="L34" i="24" s="1"/>
  <c r="K39" i="24"/>
  <c r="L39" i="24" s="1"/>
  <c r="K14" i="24"/>
  <c r="L14" i="24" s="1"/>
  <c r="K31" i="24"/>
  <c r="L31" i="24" s="1"/>
  <c r="K18" i="24"/>
  <c r="L18" i="24" s="1"/>
  <c r="K27" i="24"/>
  <c r="L27" i="24" s="1"/>
  <c r="K37" i="24"/>
  <c r="L37" i="24" s="1"/>
  <c r="K32" i="24"/>
  <c r="L32" i="24" s="1"/>
  <c r="K30" i="24"/>
  <c r="L30" i="24" s="1"/>
  <c r="K8" i="24"/>
  <c r="L8" i="24" s="1"/>
  <c r="K15" i="24"/>
  <c r="L15" i="24" s="1"/>
  <c r="K16" i="24"/>
  <c r="L16" i="24" s="1"/>
  <c r="K29" i="24"/>
  <c r="L29" i="24" s="1"/>
  <c r="K21" i="24"/>
  <c r="L21" i="24" s="1"/>
  <c r="K13" i="24"/>
  <c r="L13" i="24" s="1"/>
  <c r="K22" i="24"/>
  <c r="L22" i="24" s="1"/>
  <c r="K9" i="24"/>
  <c r="L9" i="24" s="1"/>
  <c r="K5" i="24"/>
  <c r="L5" i="24" s="1"/>
  <c r="K4" i="24"/>
  <c r="L4" i="24" s="1"/>
  <c r="K6" i="24"/>
  <c r="L6" i="24" s="1"/>
  <c r="K24" i="24"/>
  <c r="L24" i="24" s="1"/>
  <c r="K33" i="24"/>
  <c r="L33" i="24" s="1"/>
  <c r="K20" i="24"/>
  <c r="L20" i="24" s="1"/>
  <c r="K7" i="24"/>
  <c r="L7" i="24" s="1"/>
  <c r="K3" i="24"/>
  <c r="L3" i="24" s="1"/>
  <c r="K10" i="24"/>
  <c r="L10" i="24"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AHPartner_Zeitraum" type="1" refreshedVersion="4" deleted="1" background="1" saveData="1">
    <dbPr connection="" command=""/>
  </connection>
</connections>
</file>

<file path=xl/sharedStrings.xml><?xml version="1.0" encoding="utf-8"?>
<sst xmlns="http://schemas.openxmlformats.org/spreadsheetml/2006/main" count="6909" uniqueCount="377">
  <si>
    <t>Frankreich</t>
  </si>
  <si>
    <t>Niederlande</t>
  </si>
  <si>
    <t>Deutschland</t>
  </si>
  <si>
    <t>Italien</t>
  </si>
  <si>
    <t>Irland</t>
  </si>
  <si>
    <t>Dänemark</t>
  </si>
  <si>
    <t>Griechenland</t>
  </si>
  <si>
    <t>Portugal</t>
  </si>
  <si>
    <t>Spanien</t>
  </si>
  <si>
    <t>Belgien</t>
  </si>
  <si>
    <t>Luxemburg</t>
  </si>
  <si>
    <t>Island</t>
  </si>
  <si>
    <t>Norwegen</t>
  </si>
  <si>
    <t>Schweden</t>
  </si>
  <si>
    <t>Finnland</t>
  </si>
  <si>
    <t>Schweiz</t>
  </si>
  <si>
    <t>Malta</t>
  </si>
  <si>
    <t>Türkei</t>
  </si>
  <si>
    <t>Estland</t>
  </si>
  <si>
    <t>Lettland</t>
  </si>
  <si>
    <t>Litauen</t>
  </si>
  <si>
    <t>Polen</t>
  </si>
  <si>
    <t>Tschechische Republik</t>
  </si>
  <si>
    <t>Slowakei</t>
  </si>
  <si>
    <t>Ungarn</t>
  </si>
  <si>
    <t>Bulgarien</t>
  </si>
  <si>
    <t>Slowenien</t>
  </si>
  <si>
    <t>Kroatien</t>
  </si>
  <si>
    <t>Montenegro</t>
  </si>
  <si>
    <t>Serbien</t>
  </si>
  <si>
    <t>Zypern</t>
  </si>
  <si>
    <t>Jahr</t>
  </si>
  <si>
    <t>2000</t>
  </si>
  <si>
    <t>2001</t>
  </si>
  <si>
    <t>2002</t>
  </si>
  <si>
    <t>2003</t>
  </si>
  <si>
    <t>2004</t>
  </si>
  <si>
    <t>2005</t>
  </si>
  <si>
    <t>2006</t>
  </si>
  <si>
    <t>2007</t>
  </si>
  <si>
    <t>2008</t>
  </si>
  <si>
    <t>2009</t>
  </si>
  <si>
    <t>2010</t>
  </si>
  <si>
    <t>2011</t>
  </si>
  <si>
    <t>2012</t>
  </si>
  <si>
    <t>Auswahl</t>
  </si>
  <si>
    <t>Auswahl_Jahr</t>
  </si>
  <si>
    <t>2013</t>
  </si>
  <si>
    <t>Österreich in der EU</t>
  </si>
  <si>
    <t>Merkmal_Name</t>
  </si>
  <si>
    <t>Name des Landes</t>
  </si>
  <si>
    <t>Quelle</t>
  </si>
  <si>
    <t>Einheit</t>
  </si>
  <si>
    <t>Bevoelkerung insgesamt</t>
  </si>
  <si>
    <t>1000</t>
  </si>
  <si>
    <t>Mazedonien</t>
  </si>
  <si>
    <t>Österreich</t>
  </si>
  <si>
    <t>Vereinigtes Königreich Großbritannien und Nordirland</t>
  </si>
  <si>
    <t>Flaeche</t>
  </si>
  <si>
    <t>Merkmalsliste</t>
  </si>
  <si>
    <t>Abgabenquote</t>
  </si>
  <si>
    <t>% des BIP</t>
  </si>
  <si>
    <t>OECD</t>
  </si>
  <si>
    <t>Arbeitskosten</t>
  </si>
  <si>
    <t>Euro je Stunde</t>
  </si>
  <si>
    <t>Arbeitslosenquote</t>
  </si>
  <si>
    <t>% Erwerbsbev.</t>
  </si>
  <si>
    <t>Eurostat</t>
  </si>
  <si>
    <t>absolut</t>
  </si>
  <si>
    <t>BIP je Einwohner</t>
  </si>
  <si>
    <t>1000 Euro je Einwohner</t>
  </si>
  <si>
    <t>BIP je Einwohner zu Kaufkraftparitaeten</t>
  </si>
  <si>
    <t>1000 KKS je Einwohner</t>
  </si>
  <si>
    <t>Bruttoanlageinvestitionen</t>
  </si>
  <si>
    <t>Budgetsaldo</t>
  </si>
  <si>
    <t>Durchschnittliches Aequivalenzgesamtnettoeinkommen</t>
  </si>
  <si>
    <t>Euro</t>
  </si>
  <si>
    <t>Energetischer Endverbrauch</t>
  </si>
  <si>
    <t>Erwerbstaetige Veraenderungsrate</t>
  </si>
  <si>
    <t>Fruchtbarkeitsrate</t>
  </si>
  <si>
    <t>Geburten je Frau</t>
  </si>
  <si>
    <t>Gesundheitsausgaben KKS je Einwohner</t>
  </si>
  <si>
    <t>KKS je Einwohner</t>
  </si>
  <si>
    <t>Jugendarbeitslosigkeit</t>
  </si>
  <si>
    <t>Quote</t>
  </si>
  <si>
    <t>Konsumausgaben</t>
  </si>
  <si>
    <t>Langzeitarbeitslosigkeit</t>
  </si>
  <si>
    <t>Lebendgeborene</t>
  </si>
  <si>
    <t>je 1000 Einwohner</t>
  </si>
  <si>
    <t>Lebenserwartung_Insgesamt</t>
  </si>
  <si>
    <t>Jahre</t>
  </si>
  <si>
    <t>Leistungsbilanzsaldo in % BIP</t>
  </si>
  <si>
    <t>Lohnstueckkosten</t>
  </si>
  <si>
    <t>Selbstaendigenquote_ohne_LWS</t>
  </si>
  <si>
    <t>Sozialausgaben Anteil BIP</t>
  </si>
  <si>
    <t>Sozialausgaben insgesamt</t>
  </si>
  <si>
    <t>Staatsverschuldung</t>
  </si>
  <si>
    <t>Uebernachtungen Auslaender</t>
  </si>
  <si>
    <t>Rumänien</t>
  </si>
  <si>
    <t>Merkmal</t>
  </si>
  <si>
    <t>Merkmal_Quelle</t>
  </si>
  <si>
    <t>Merkmal_Einheit</t>
  </si>
  <si>
    <t>Zeilenindex</t>
  </si>
  <si>
    <t>Blasendiagramm</t>
  </si>
  <si>
    <t>x</t>
  </si>
  <si>
    <t>y</t>
  </si>
  <si>
    <t>BE</t>
  </si>
  <si>
    <t>BG</t>
  </si>
  <si>
    <t>DK</t>
  </si>
  <si>
    <t>DE</t>
  </si>
  <si>
    <t>EE</t>
  </si>
  <si>
    <t>FI</t>
  </si>
  <si>
    <t>FR</t>
  </si>
  <si>
    <t>EL</t>
  </si>
  <si>
    <t>IE</t>
  </si>
  <si>
    <t>IS</t>
  </si>
  <si>
    <t>IT</t>
  </si>
  <si>
    <t>HR</t>
  </si>
  <si>
    <t>LT</t>
  </si>
  <si>
    <t>LV</t>
  </si>
  <si>
    <t>LU</t>
  </si>
  <si>
    <t>MT</t>
  </si>
  <si>
    <t>MK</t>
  </si>
  <si>
    <t>ME</t>
  </si>
  <si>
    <t>NL</t>
  </si>
  <si>
    <t>NO</t>
  </si>
  <si>
    <t>AT</t>
  </si>
  <si>
    <t>PL</t>
  </si>
  <si>
    <t>PT</t>
  </si>
  <si>
    <t>RO</t>
  </si>
  <si>
    <t>SE</t>
  </si>
  <si>
    <t>CH</t>
  </si>
  <si>
    <t>RS</t>
  </si>
  <si>
    <t>SK</t>
  </si>
  <si>
    <t>SL</t>
  </si>
  <si>
    <t>ES</t>
  </si>
  <si>
    <t>CZ</t>
  </si>
  <si>
    <t>TR</t>
  </si>
  <si>
    <t>HU</t>
  </si>
  <si>
    <t>UK</t>
  </si>
  <si>
    <t>Blasengröße</t>
  </si>
  <si>
    <t>Kartentitel_Landkarte</t>
  </si>
  <si>
    <t>CY</t>
  </si>
  <si>
    <t>Definition</t>
  </si>
  <si>
    <t>Hyperlink_Friendly_Text</t>
  </si>
  <si>
    <t>Nähere Informationen zur Arbeitslosenquote</t>
  </si>
  <si>
    <t>EU15</t>
  </si>
  <si>
    <t>EU28</t>
  </si>
  <si>
    <t>Name</t>
  </si>
  <si>
    <t>% zum Vorjahr</t>
  </si>
  <si>
    <t>VON</t>
  </si>
  <si>
    <t>BIS</t>
  </si>
  <si>
    <t>Eurostat, OECD</t>
  </si>
  <si>
    <t>Datenbank_Link</t>
  </si>
  <si>
    <t>Merkmalname_Land</t>
  </si>
  <si>
    <t>Nähere Informationen zu Arbeitskosten</t>
  </si>
  <si>
    <t>http://ec.europa.eu/eurostat/statistics-explained/index.php/Glossary:Population_figure/de</t>
  </si>
  <si>
    <t>http://ec.europa.eu/eurostat/statistics-explained/index.php/Glossary:Gross_domestic_product_(GDP)/de</t>
  </si>
  <si>
    <t>Nähere Informationen zum BIP je Einwohner</t>
  </si>
  <si>
    <t>http://ec.europa.eu/eurostat/statistics-explained/index.php/Glossary:Equivalised_disposable_income/de</t>
  </si>
  <si>
    <t>http://ec.europa.eu/eurostat/statistics-explained/index.php/Glossary:Export/de</t>
  </si>
  <si>
    <t>Nähere Informationen zu Forschungausgaben</t>
  </si>
  <si>
    <t>http://ec.europa.eu/eurostat/statistics-explained/index.php/Glossary:Import/de</t>
  </si>
  <si>
    <t>Die Jugendarbeitslosigkeit umfasst alle arbeitslosen Jugendlichen und jungen Erwachsenen (d. h. Personen im Alter von 15 bis 24 Jahren, jeweils einschließlich).</t>
  </si>
  <si>
    <t>Nähere Informationen zur Jugendarbeitslosigkeit</t>
  </si>
  <si>
    <t>http://ec.europa.eu/eurostat/statistics-explained/index.php/Glossary:Household_final_consumption_expenditure_(HFCE)/de</t>
  </si>
  <si>
    <t>Nähere Informationen zu Konsumausgaben</t>
  </si>
  <si>
    <t>http://ec.europa.eu/eurostat/statistics-explained/index.php/Glossary:Birth/de</t>
  </si>
  <si>
    <t>Nähere Informationen zur Staatsverschuldung</t>
  </si>
  <si>
    <t>Die Sozialquote setzt die Sozialausgaben in Relation zum Bruttoinlandsprodukt (BIP). Unter Sozialausgaben ist die Gesamtheit der Sozialleistungen plus Verwaltungskosten plus sonstige Ausgaben zu verstehen. Die Sozialleistungen umfassen alle Maßnahmen, die darauf gerichtet sind, Personen die Belastung durch bestimmte Risiken bzw. Bedürfnisse (Krankheit/Gesundheitsversorgung, Invalidität/Gebrechen, Alter, Hinterbliebene, Familie/Kinder, Arbeitslosigkeit, Wohnen, soziale Ausgrenzung) abzunehmen oder zu erleichtern.</t>
  </si>
  <si>
    <t>Unter Sozialausgaben ist die Gesamtheit der Sozialleistungen plus Verwaltungskosten plus sonstige Ausgaben zu verstehen. Die Sozialleistungen umfassen alle Maßnahmen, die darauf gerichtet sind, Personen die Belastung durch bestimmte Risiken bzw. Bedürfnisse (Krankheit/Gesundheitsversorgung, Invalidität/Gebrechen, Alter, Hinterbliebene, Familie/Kinder, Arbeitslosigkeit, Wohnen, soziale Ausgrenzung) abzunehmen oder zu erleichtern.</t>
  </si>
  <si>
    <t>http://ec.europa.eu/eurostat/statistics-explained/index.php/Glossary:Labour_productivity/de</t>
  </si>
  <si>
    <t>Indikator:</t>
  </si>
  <si>
    <t>Definition:</t>
  </si>
  <si>
    <t>BIP laufende Preise</t>
  </si>
  <si>
    <t>CO2_Emissionen</t>
  </si>
  <si>
    <t>Tonnen je Einwohner</t>
  </si>
  <si>
    <t>Exportentwicklung</t>
  </si>
  <si>
    <t>in 1.000km2</t>
  </si>
  <si>
    <t>Gesamtausgaben des Staates</t>
  </si>
  <si>
    <t>Investitionsquote</t>
  </si>
  <si>
    <t>in % des BIP</t>
  </si>
  <si>
    <t>in % aller Erwerbstaetigen</t>
  </si>
  <si>
    <t>Veraenderung des realen BIP</t>
  </si>
  <si>
    <t>Warenexportquote</t>
  </si>
  <si>
    <t>Warenimportquote</t>
  </si>
  <si>
    <t>Indikator</t>
  </si>
  <si>
    <t>Überschrift</t>
  </si>
  <si>
    <t>Überschrift_Einheit</t>
  </si>
  <si>
    <t>http://ec.europa.eu/taxation_customs/taxation/gen_info/economic_analysis/tax_structures/index_de.htm</t>
  </si>
  <si>
    <t>Nähere Informationen zur Abgabenquote</t>
  </si>
  <si>
    <t>EUR je Stunde</t>
  </si>
  <si>
    <t>% der Erwerbsbevölkerung</t>
  </si>
  <si>
    <t>http://ec.europa.eu/eurostat/statistics-explained/index.php/Glossar:Arbeitslosenquote</t>
  </si>
  <si>
    <t>Arbeitsproduktivität</t>
  </si>
  <si>
    <t>Arbeitsproduktivität je Erwerbstätigen</t>
  </si>
  <si>
    <t>Nähere Informationen zur Arbeitsproduktivität</t>
  </si>
  <si>
    <t>Bevölkerung insgesamt</t>
  </si>
  <si>
    <t>Bevölkerungsstand</t>
  </si>
  <si>
    <t>in Mio.</t>
  </si>
  <si>
    <t>Nähere Informationen zur Bevölkerung insgesamt</t>
  </si>
  <si>
    <t>in EUR</t>
  </si>
  <si>
    <t xml:space="preserve">http://ec.europa.eu/eurostat/statistics-explained/index.php/Glossary:Gross_domestic_product_(GDP)/de 
</t>
  </si>
  <si>
    <t>BIP je Einwohner zu Kaufkraftparitäten</t>
  </si>
  <si>
    <t>in Kaufkraftstandards (KKS)</t>
  </si>
  <si>
    <t xml:space="preserve">http://ec.europa.eu/eurostat/statistics-explained/index.php/Glossary:Gross_domestic_product_(GDP)/de
</t>
  </si>
  <si>
    <t>Nähere Informationen zum BIP je Einwohner zu Kaufkraftparitäten</t>
  </si>
  <si>
    <t>Öffentliches Defizit</t>
  </si>
  <si>
    <t>Öffentliches Defizit (Gesamtstaat)</t>
  </si>
  <si>
    <t>Der öffentliche Budgetsaldo (Finanzierungssaldo/net lending) des Gesamtstaates ist das Ergebnis der Gegenüberstellung der gesamten Staatseinnahmen und Staatsausgaben und wird für Vergleichszwecke in % des Bruttoinlandsproduktes (BIP) angegeben.</t>
  </si>
  <si>
    <t>http://ec.europa.eu/eurostat/statistics-explained/index.php/Government_finance_statistics/de</t>
  </si>
  <si>
    <t>Nähere Informationen zum Öffentlichen Defizit</t>
  </si>
  <si>
    <t>Haushaltseinkommen</t>
  </si>
  <si>
    <t>Haushalts-Äquivalenzeinkommen</t>
  </si>
  <si>
    <t>Das verfügbare Äquivalenzeinkommen ist das Gesamteinkommen eines Haushalts nach Steuern und anderen Abzügen, das für Ausgaben und Sparen zur Verfügung steht, geteilt durch die Zahl der Haushaltsmitglieder (umgerechnet in Erwachsenenäquivalente).</t>
  </si>
  <si>
    <t>Nähere Informationen zum Haushaltseinkommen</t>
  </si>
  <si>
    <t>Einkommensentwicklung</t>
  </si>
  <si>
    <t>Nähere Informationen zur Einkommensentwicklung</t>
  </si>
  <si>
    <t>Energieverbrauch</t>
  </si>
  <si>
    <t xml:space="preserve">http://ec.europa.eu/eurostat/statistics-explained/index.php/Glossary:Gross_inland_energy_consumption/de </t>
  </si>
  <si>
    <t>Nähere Informationen zum Energieverbrauch</t>
  </si>
  <si>
    <t>Beschäftigungsentwicklung</t>
  </si>
  <si>
    <t>Erwerbstätige</t>
  </si>
  <si>
    <t>Die Entwicklung der Erwerbstätigkeit zeigt die jährliche Veränderung der Zahl der Beschäftigten (Arbeitnehmer und Selbständige).</t>
  </si>
  <si>
    <t xml:space="preserve">http://ec.europa.eu/eurostat/statistics-explained/index.php/Glossary:Employment/de </t>
  </si>
  <si>
    <t>Nähere Informationen zur Beschäftigungsentwicklung</t>
  </si>
  <si>
    <t>Reale Warenexporte</t>
  </si>
  <si>
    <t xml:space="preserve">Die Entwicklung der Warenexporte wird durch die reale Betrachtung (Berechnung auf Basis von Exportmengen) von Preisentwicklungen bereinigt und gibt dadurch besser über die tatsächliche Exportperformance Bescheid. </t>
  </si>
  <si>
    <t>Nähere Informationen zur Exportentwicklung</t>
  </si>
  <si>
    <t>Fläche</t>
  </si>
  <si>
    <t>Die Fläche eines Landes ist seine gesamte Landfläche inklusive Inlandsgewässern wie Flüsse und Seen.</t>
  </si>
  <si>
    <t xml:space="preserve">http://ec.europa.eu/eurostat/statistics-explained/index.php/Land_cover,_land_use_and_landscape/de </t>
  </si>
  <si>
    <t>Nähere Informationen zur Fläche</t>
  </si>
  <si>
    <t>Forschungsquote</t>
  </si>
  <si>
    <t xml:space="preserve">http://ec.europa.eu/eurostat/web/science-technology-innovation/methodology
</t>
  </si>
  <si>
    <t>Fertilitätsrate</t>
  </si>
  <si>
    <t>Nähere Informationen zur Fertilitätsrate</t>
  </si>
  <si>
    <t>Gesundheitsausgaben</t>
  </si>
  <si>
    <t>Gesundheitsausgaben je Einwohner</t>
  </si>
  <si>
    <t>in KKS</t>
  </si>
  <si>
    <t xml:space="preserve">http://ec.europa.eu/eurostat/statistics-explained/index.php/Healthcare_statistics/de </t>
  </si>
  <si>
    <t>Nähere Informationen zu Gesundheitsausgaben</t>
  </si>
  <si>
    <t xml:space="preserve">Der harmonisierte Verbraucherpreisindizex (HVPI) misst die Preisentwicklung (Inflation) auf Verbraucherebene auf Basis eines harmonisierten Ansatzes und einheitlicher Definitionen. </t>
  </si>
  <si>
    <t xml:space="preserve">http://ec.europa.eu/eurostat/statistics-explained/index.php/Glossar:HVPI </t>
  </si>
  <si>
    <t>Nähere Informationen zu Verbraucherpreise (HVPI)</t>
  </si>
  <si>
    <t>Importquote</t>
  </si>
  <si>
    <t>Warenimporte</t>
  </si>
  <si>
    <t xml:space="preserve">Die Warenimporte (Wareneinfuhren) repräsentieren den Gesamtwert aller importierten Güter eines Jahres gemäß Außenhandelsstatistikund werden zu Vergleichzwecken zum BIP in Beziehung gesetzt.  </t>
  </si>
  <si>
    <t>Nähere Informationen zur Importquote</t>
  </si>
  <si>
    <t>Jugendliche Arbeitslose</t>
  </si>
  <si>
    <t>in % aller 15-24-Jährigen</t>
  </si>
  <si>
    <t xml:space="preserve">http://ec.europa.eu/eurostat/statistics-explained/index.php/Glossary:Youth_unemployment/de </t>
  </si>
  <si>
    <t>Die Konsumausgaben der privaten Haushalte umfassen die Ausgaben der gebietsansässigen privaten Haushalte für Waren und Dienstleistungen des Individualkonsums.</t>
  </si>
  <si>
    <t>Langzeitarbeitslose</t>
  </si>
  <si>
    <t>in % aller Arbeitslosen</t>
  </si>
  <si>
    <t>Die Langzeitarbeitslosenquote gibt den Anteil der Personen (in % aller Arbeitslosen) an, die mehr als 365 Tage durchgehend arbeitlos waren.</t>
  </si>
  <si>
    <t>http://www.oecd-ilibrary.org/sites/factbook-2013-en/07/02/02/index.html?itemId=/content/chapter/factbook-2013-58-en</t>
  </si>
  <si>
    <t>Nähere Informationen zur Langzeitarbeitslosigkeit</t>
  </si>
  <si>
    <t>Geburtenrate</t>
  </si>
  <si>
    <t>je 1.000 Einwohner</t>
  </si>
  <si>
    <t xml:space="preserve">Die Geburtenrate misst das Verhältnis zwischen der Zahl der jährlichen Lebendgeburten und der Bevölkerung (je 1.000 Einwohner). </t>
  </si>
  <si>
    <t xml:space="preserve">http://ec.europa.eu/eurostat/statistics-explained/index.php/Glossary:Birth/de </t>
  </si>
  <si>
    <t>Nähere Informationen zur Geburtenrate</t>
  </si>
  <si>
    <t>Lebenserwartung</t>
  </si>
  <si>
    <t>Lebenserwartung (bei der Geburt)</t>
  </si>
  <si>
    <t>in Jahren</t>
  </si>
  <si>
    <t>Die hier ausgewiesene Lebenserwartung ist die durchschnittliche Lebenserwartung (Frauen und Männer insgesamt) bei der Geburt .</t>
  </si>
  <si>
    <t xml:space="preserve">http://ec.europa.eu/eurostat/statistics-explained/index.php/Glossary:Life_expectancy/de </t>
  </si>
  <si>
    <t>Nähere Informationen zur Lebenserwartung</t>
  </si>
  <si>
    <t>Leistungsbilanzsaldo</t>
  </si>
  <si>
    <t xml:space="preserve">Der Leistungsbilanzsaldo (Leistungsbilanzüberschuss oder -defizit) ist die Summe der Salden der Teilbilanzen Warenhandel, Dienstleistungen, Ergänzungen zum Warenhandel, Primäreinkommen und laufende Übertragungen. </t>
  </si>
  <si>
    <t xml:space="preserve">http://ec.europa.eu/eurostat/statistics-explained/index.php/Glossary:Balance_of_payments/de </t>
  </si>
  <si>
    <t>Nähere Informationen zum Leistungsbilanzsaldo</t>
  </si>
  <si>
    <t>Lohnstückkostenentwicklung</t>
  </si>
  <si>
    <t>Lohnstückkosten</t>
  </si>
  <si>
    <t xml:space="preserve">http://stats.oecd.org/glossary/detail.asp?ID=2809 </t>
  </si>
  <si>
    <t>Nähere Informationen zur Lohnstückkostenentwicklung</t>
  </si>
  <si>
    <t>Selbständigenquote</t>
  </si>
  <si>
    <t>Selbständige (ohne LW)</t>
  </si>
  <si>
    <t>in % aller Erwerbstätigen</t>
  </si>
  <si>
    <t>Die Selbständigenquote (ohne Landwirtschaft) ist die Zahl der Selbständigen in % aller Erwerbstätigen aller Wirtschaftsbereiche (exklusive Landwirtschaft).</t>
  </si>
  <si>
    <t xml:space="preserve">http://ec.europa.eu/eurostat/statistics-explained/index.php/Glossary:Self-employed/de </t>
  </si>
  <si>
    <t>Nähere Informationen zur Selbständigenquote</t>
  </si>
  <si>
    <t>Sozialausgaben</t>
  </si>
  <si>
    <t>in Mrd. EUR</t>
  </si>
  <si>
    <t xml:space="preserve">http://ec.europa.eu/eurostat/statistics-explained/index.php/Glossary:European_system_of_integrated_social_protection_statistics_(ESSPROS)/de </t>
  </si>
  <si>
    <t>Nähere Informationen zu Sozialausgaben</t>
  </si>
  <si>
    <t>Sozialquote</t>
  </si>
  <si>
    <t>Nähere Informationen zur Sozialquote</t>
  </si>
  <si>
    <t>Schuldenstand (Gesamtstaat)</t>
  </si>
  <si>
    <t>Die Staatsverschuldung (public debt) ist die Verschuldung des Gesamtstaates (alle Gebietskörperschaften, Sozialversicherungsträger) und wird für Vergleichszwecke in % des Bruttoinlandsproduktes (BIP) angegeben.</t>
  </si>
  <si>
    <t xml:space="preserve">http://ec.europa.eu/eurostat/statistics-explained/index.php/Glossary:Government_debt/de
</t>
  </si>
  <si>
    <t>Touristennächtigungen (Ausländer)</t>
  </si>
  <si>
    <t>Als Ausländer-Touristennächtigung gilt jede Übernachtung, die ein ausländischer Tourismusgast in einem Beherbergungsbetrieb oder einer nicht gemieteten Unterkunft verbringt.</t>
  </si>
  <si>
    <t xml:space="preserve">http://ec.europa.eu/eurostat/statistics-explained/index.php/Glossary:Nights_spent/de </t>
  </si>
  <si>
    <t>Nähere Informationen zu Touristennächtigungen (Ausländer)</t>
  </si>
  <si>
    <t>Wirtschaftswachstum</t>
  </si>
  <si>
    <t>Reales BIP</t>
  </si>
  <si>
    <t>Die Entwicklung des realen BIP zeigt das preisbereinigte Zunahme der gesamtwirtschaftlichen Produktion pro Jahr und ermöglicht so einen Vergleich der tatsächlichen Wachstumsdynamik einzelner Länder.</t>
  </si>
  <si>
    <t>Nähere Informationen zum Wirtschaftswachstum</t>
  </si>
  <si>
    <t>Staatsausgabenquote</t>
  </si>
  <si>
    <t>Staatsausgaben (Gesamtstaat)</t>
  </si>
  <si>
    <t xml:space="preserve">http://ec.europa.eu/eurostat/statistics-explained/index.php/Glossary:Total_general_government_expenditure/de </t>
  </si>
  <si>
    <t>Nähere Informationen zur Staatsausgabenquote</t>
  </si>
  <si>
    <t>BIP</t>
  </si>
  <si>
    <t>Bruttoinlandsprodukt (BIP)</t>
  </si>
  <si>
    <t>Mrd. EUR</t>
  </si>
  <si>
    <t>Nähere Informationen zum BIP</t>
  </si>
  <si>
    <t>http://ec.europa.eu/eurostat/statistics-explained/index.php/Glossary:Gross_capital_formation/de</t>
  </si>
  <si>
    <t>Nähere Informationen zur Investitionsquote</t>
  </si>
  <si>
    <t>Exportquote</t>
  </si>
  <si>
    <t>Warenexporte</t>
  </si>
  <si>
    <t xml:space="preserve">Die Warenexporte (Warenausfuhren) repräsentieren den Gesamtwert aller exportierten Güter eines Jahres gemäß Außenhandelsstatistik und werden zu Vergleichzwecken zum BIP in Beziehung gesetzt. </t>
  </si>
  <si>
    <t>Nähere Informationen zur Exportquote</t>
  </si>
  <si>
    <t>CO2-Emissionen</t>
  </si>
  <si>
    <t>CO2-Emissionen je Einwohner</t>
  </si>
  <si>
    <t>in Tonnen</t>
  </si>
  <si>
    <t>Die hier ausgewiesene Umweltkennzahl zeigt die CO2-Emissionen pro Land in Tonnen je Einwohner.</t>
  </si>
  <si>
    <t xml:space="preserve">http://ec.europa.eu/eurostat/statistics-explained/index.php/Glossary:Greenhouse_gas_(GHG)/de </t>
  </si>
  <si>
    <t>Nähere Informationen zu CO2-Emissionen</t>
  </si>
  <si>
    <t>Die Abgabenquote ist definiert als Anteil der Steuereinnahmen und Sozialversicherungsbeiträge (Steuern insgesamt und tatsächliche Sozialbeiträge plus imputierte Sozialbeiträge abzüglich uneinbringlicher Steuern und Sozialbeiträge) am Bruttoinlandsprodukt (BIP).</t>
  </si>
  <si>
    <t>Die Arbeitslosenquote misst den Anteil der Arbeitslosen an den Erwerbspersonen. Arbeitslose werden gemäß Internationaler Arbeitsorganisation (ILO) definiert als Personen, die in der ohne Arbeit sind, kurzfristig zur Aufnahme einer Arbeit verfügbar sind und aktiv auf Arbeitssuche waren.</t>
  </si>
  <si>
    <t>Die gesamtwirtschaftliche Arbeitsproduktivität entspricht der Summe der produzierten Waren und Dienstleistungen in Relation zum Arbeitseinsatz. Die ausgewiesenen Zahlen stellen das Bruttoinlandsprodukt (BIP) je Erwerbstätigen in Kaufkraftstandards (KKS) dar. Durch die KKS-Umrechnung werden die Unterschiede in den Preisniveaus zwischen den Ländern ausgeblendet.</t>
  </si>
  <si>
    <t>Die Bevölkerung ist definiert als „ständige Wohnbevölkerung“, die der Zahl der Einwohner eines bestimmten Gebiets zum 1. Januar des betreffenden Jahres entspricht. Die durchschnittliche Bevölkerungszahl ist das arithmetische Mittel der Bevölkerungszahlen zum 1. Januar in zwei aufeinanderfolgenden Jahren.</t>
  </si>
  <si>
    <t>Das Bruttoinlandsprodukt (BIP) ist Ausdruck der gesamten im Inland entstandenen wirtschaftlichen Leistungen (Summe der Bruttowertschöpfung aller gebietsansässigen Produzenten zuzüglich sämtlicher Gütersteuern abzüglich sämtlicher Gütersubventionen) einer Berichtsperiode. Das BIP ist ein wichtiges Maß für den materiellen Wohlstand eines Landes.</t>
  </si>
  <si>
    <t>Das Bruttoinlandsprodukt (BIP) ist Ausdruck der gesamten im Inland entstandenen wirtschaftlichen Leistungen (Summe der Bruttowertschöpfung aller gebietsansässigen Produzenten zuzüglich sämtlicher Gütersteuern abzüglich sämtlicher Gütersubventionen) einer Berichtsperiode. Zur Abschätzung des durchschnittlichen Pro-Kopf-Wohlstandsniveaus wird BIP je Einwohner berechnet.</t>
  </si>
  <si>
    <t>Das Bruttoinlandsprodukt (BIP) ist Ausdruck der gesamten im Inland entstandenen wirtschaftlichen Leistungen (Summe der Bruttowertschöpfung aller gebietsansässigen Produzenten zuzüglich sämtlicher Gütersteuern abzüglich sämtlicher Gütersubventionen) einer Berichtsperiode. Durch die Darstellung in Kaufkraftstandards (KKS) werden die Unterschiede in den Preisniveaus zwischen den Ländern ausgeblendet.</t>
  </si>
  <si>
    <t>Der Energieverbrauch  ist definiert als energetischer Endverbrauch, welcher jene Energiemenge repräsentiert, die dem Verbraucher für die Umsetzung in Nutzenergie zur Verfügung gestellt wird (Raumheizung, Beleuchtung, usw.) und errechnet sich aus dem Bruttoinlandsverbrauch abzüglich Umwandlungverluste und abzüglich des Verbrauchs des Sektors Energie.</t>
  </si>
  <si>
    <t>Die Gesamtfertilitätrate (Fruchtbarkeitsziffer) ist definiert als die mittlere Anzahl lebend geborener Kinder, die eine Frau im Verlauf ihres Lebens gebären würde, wenn sie im Laufe ihres Gebärfähigkeitsalters den altersspezifischen Fruchtbarkeitsziffern der betreffenden Jahre entsprechen würde.</t>
  </si>
  <si>
    <t xml:space="preserve">Die Forschungsquote stellt die Ausgaben für Forschung und experimentelle Entwicklung (F&amp;E) in Beziehung zum Bruttoinlandsprodukt (BIP). Die F&amp;E-Ausgaben betreffen den Unternehmenssektor, den öffentlichen Sektor (Hochschulen etc.) und private gemeinnützige Institutionen. </t>
  </si>
  <si>
    <t>Die Gesamtausgaben für die Gesundheitsversorgung umfassen den Endverbrauch an Gesundheitswaren und -leistungen sowie die Kapitalinvestitionen in die Gesundheitsinfrastruktur. Dazu zählen alle öffentlichen und privater Ausgaben für medizinische Waren und Leistungen, für öffentliche Gesundheits- und Vorsorgeprogramme sowie Verwaltungsleistungen. Durch die Darstellung in Kaufkraftstandards (KKS) werden die Unterschiede in den Preisniveaus zwischen den Ländern ausgeblendet.</t>
  </si>
  <si>
    <t>Für die Berechnung der Lohnstückkosten werden die Arbeitskosten je Beschäftigten der Arbeitsproduktivität (Bruttoinlandsprodukt je Erwerbstätigen) gegenübergestellt. Aus der Entwicklung der Lohnstückkosten lässt sich schließen, wie sich die Arbeitskosten je Produkteinheit verändern.</t>
  </si>
  <si>
    <t>Die Staatsausgabenquote setzt die Ausgaben des Gesamtstaates in Beziehung zum Bruttoinlandsprodukt (BIP) und dient allgemein der groben Messung des Umfanges der staatlichen Aktivität im Rahmen der Gesamtwirtschaft („Staatsanteil“). Subsummiert werden die Ausgaben von Bund, Ländern und Gemeinden sowie der gesetzlichen Sozialversicherung.</t>
  </si>
  <si>
    <t>in 1.000 km²</t>
  </si>
  <si>
    <t>EU-Kommission</t>
  </si>
  <si>
    <t>EU-Kommission, OECD</t>
  </si>
  <si>
    <t>EU-Prognose</t>
  </si>
  <si>
    <t>Der Anteil der Bruttoanlageinvestitionen (Ausrüstungsinvestitionen, Bauinvestitionen und sonstige Anlagen) am Bruttoinlandsprodukt zeigt das Niveau der gesamtwirtschaftlichen Investitionstätigkeit. „Brutto“ bedeutet einschließlich der Abschreibungen.</t>
  </si>
  <si>
    <t>Albanien</t>
  </si>
  <si>
    <t>AL</t>
  </si>
  <si>
    <t>Ameco</t>
  </si>
  <si>
    <t>Arbeitsproduktivitaet je Beschaeftigten</t>
  </si>
  <si>
    <t>EU-Kommission, IWF</t>
  </si>
  <si>
    <t>Arbeitskosten insgesamt</t>
  </si>
  <si>
    <t>http://ec.europa.eu/eurostat/cache/metadata/en/lc_lci_lev_esms.htm</t>
  </si>
  <si>
    <t>Das Niveau der Arbeitskosten ist definiert als Gesamtarbeitskosten dividiert durch die entsprechende Anzahl der geleisteten Arbeitsstunden der durchschnittlichen jährlichen Anzahl der Beschäftigten in Vollzeitäquivalente. Arbeitskosten decken Löhne und Gehälter (D11) und Lohnnebenkosten (Arbeitgeberbeiträge zuzüglich Steuern abzüglich Subventionen: D12+D4-D5) ab.</t>
  </si>
  <si>
    <t>EUPrognose</t>
  </si>
  <si>
    <t>Inflationsrate</t>
  </si>
  <si>
    <t>Ausgaben fuer Forschung und Entwicklung</t>
  </si>
  <si>
    <t>Ausgaben für Forschung und Entwicklung</t>
  </si>
  <si>
    <t>Inflationsrate (harmonisiert)</t>
  </si>
  <si>
    <t>ErsterWertvonQuelle</t>
  </si>
  <si>
    <t>ErsterWertvonVON</t>
  </si>
  <si>
    <t>LetzterWertvonBIS</t>
  </si>
  <si>
    <t>Eurostat, EU-Prognose</t>
  </si>
  <si>
    <t>Eurostat, US Census Bureau</t>
  </si>
  <si>
    <t>Mrd. Euro</t>
  </si>
  <si>
    <t>Mio. Euro</t>
  </si>
  <si>
    <t>Arbeitnehmerentgelt nominell je Stunde</t>
  </si>
  <si>
    <t>https://ec.europa.eu/eurostat/statistics-explained/index.php?title=Glossary:Compensation_of_employees</t>
  </si>
  <si>
    <t xml:space="preserve">Das Arbeitnehmerentgelt (zu jeweiligen Preisen) umfasst sämtliche Geld- und Sachleistungen, die von einem Arbeitgeber an einen Arbeitnehmer erbracht werden, und zwar als Entgelt für die von diesem im Darstellungszeitraum geleistete Arbeit. Das Arbeitnehmerentgelt besteht aus Löhnen und Gehältern sowie aus den Sozialbeiträgen der Arbeitgeber. Die Eingabedaten werden aus den offiziellen Übermittlungen der Volkswirtschaftlichen Gesamtrechnungen der Länder im Rahmen des ESVG-2010-Übermittlungsprogramms gewonnen. Die Daten werden in Mio. Landeswährung ausgedrückt. </t>
  </si>
  <si>
    <t>2010 = 100</t>
  </si>
  <si>
    <t>Index 2010 = 100</t>
  </si>
  <si>
    <t>EU27</t>
  </si>
  <si>
    <t>Eurostat, UNESCO</t>
  </si>
  <si>
    <t>EU(27)=100</t>
  </si>
  <si>
    <t>TJ</t>
  </si>
  <si>
    <t>2023</t>
  </si>
  <si>
    <t>Eurostat, IEA</t>
  </si>
  <si>
    <t>Weltbank, Eurostat</t>
  </si>
  <si>
    <t>2024</t>
  </si>
  <si>
    <t>Ameco, EU-Prognose, Eurostat, OECD</t>
  </si>
  <si>
    <t>2025</t>
  </si>
  <si>
    <t>Index (EU27=100)</t>
  </si>
  <si>
    <t>2027</t>
  </si>
  <si>
    <t>2026</t>
  </si>
  <si>
    <t>Terajoule (TJ)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</si>
</sst>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quot;€&quot;_-;\-* #,##0.00\ &quot;€&quot;_-;_-* &quot;-&quot;??\ &quot;€&quot;_-;_-@_-"/>
    <numFmt numFmtId="165" formatCode="_-* #,##0.0_-;\-* #,##0.0_-;_-* &quot;-&quot;??_-;_-@_-"/>
    <numFmt numFmtId="166" formatCode="#,##0.0"/>
    <numFmt numFmtId="167" formatCode="_(* #,##0_);_(* \(#,##0\);_(* &quot;-&quot;_);_(@_)"/>
    <numFmt numFmtId="168" formatCode="_(* #,##0.00_);_(* \(#,##0.00\);_(* &quot;-&quot;??_);_(@_)"/>
    <numFmt numFmtId="169" formatCode="_(&quot;$&quot;* #,##0.00_);_(&quot;$&quot;* \(#,##0.00\);_(&quot;$&quot;* &quot;-&quot;??_);_(@_)"/>
    <numFmt numFmtId="170" formatCode="_(&quot;$&quot;* #,##0_);_(&quot;$&quot;* \(#,##0\);_(&quot;$&quot;* &quot;-&quot;_);_(@_)"/>
  </numFmts>
  <fonts count="19" x14ac:knownFonts="1">
    <font>
      <sz val="10"/>
      <name val="Arial"/>
      <family val="2"/>
    </font>
    <font>
      <sz val="11"/>
      <color theme="1"/>
      <name val="Trebuchet MS"/>
      <family val="2"/>
    </font>
    <font>
      <sz val="10"/>
      <name val="Arial"/>
      <family val="2"/>
    </font>
    <font>
      <sz val="8"/>
      <name val="Arial"/>
      <family val="2"/>
    </font>
    <font>
      <sz val="10"/>
      <name val="Trebuchet MS"/>
      <family val="2"/>
    </font>
    <font>
      <b/>
      <sz val="11"/>
      <color rgb="FF375F91"/>
      <name val="Trebuchet MS"/>
      <family val="2"/>
    </font>
    <font>
      <b/>
      <sz val="12"/>
      <name val="Trebuchet MS"/>
      <family val="2"/>
    </font>
    <font>
      <sz val="10"/>
      <color indexed="8"/>
      <name val="Arial"/>
      <family val="2"/>
    </font>
    <font>
      <sz val="10"/>
      <color indexed="8"/>
      <name val="Trebuchet MS"/>
      <family val="2"/>
    </font>
    <font>
      <sz val="10"/>
      <color indexed="8"/>
      <name val="Arial"/>
      <family val="2"/>
    </font>
    <font>
      <sz val="10"/>
      <color theme="1"/>
      <name val="Trebuchet MS"/>
      <family val="2"/>
    </font>
    <font>
      <b/>
      <sz val="10"/>
      <name val="Trebuchet MS"/>
      <family val="2"/>
    </font>
    <font>
      <u/>
      <sz val="10"/>
      <color theme="10"/>
      <name val="Arial"/>
      <family val="2"/>
    </font>
    <font>
      <u/>
      <sz val="10"/>
      <color theme="10"/>
      <name val="Trebuchet MS"/>
      <family val="2"/>
    </font>
    <font>
      <b/>
      <sz val="10"/>
      <color rgb="FFFF0000"/>
      <name val="Trebuchet MS"/>
      <family val="2"/>
    </font>
    <font>
      <b/>
      <sz val="12"/>
      <color rgb="FFE20613"/>
      <name val="Trebuchet MS"/>
      <family val="2"/>
    </font>
    <font>
      <b/>
      <sz val="10"/>
      <color rgb="FFE20613"/>
      <name val="Trebuchet MS"/>
      <family val="2"/>
    </font>
    <font>
      <sz val="11"/>
      <color indexed="8"/>
      <name val="Calibri"/>
    </font>
    <font>
      <sz val="10"/>
      <color indexed="8"/>
      <name val="Arial"/>
    </font>
  </fonts>
  <fills count="5">
    <fill>
      <patternFill patternType="none"/>
    </fill>
    <fill>
      <patternFill patternType="gray125"/>
    </fill>
    <fill>
      <patternFill patternType="solid">
        <fgColor indexed="22"/>
        <bgColor indexed="0"/>
      </patternFill>
    </fill>
    <fill>
      <patternFill patternType="solid">
        <fgColor rgb="FFE6E6E6"/>
        <bgColor indexed="64"/>
      </patternFill>
    </fill>
    <fill>
      <patternFill patternType="solid">
        <fgColor rgb="FFFFFF00"/>
        <bgColor indexed="64"/>
      </patternFill>
    </fill>
  </fills>
  <borders count="8">
    <border>
      <left/>
      <right/>
      <top/>
      <bottom/>
      <diagonal/>
    </border>
    <border>
      <left/>
      <right/>
      <top style="thin">
        <color auto="1"/>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22"/>
      </left>
      <right style="thin">
        <color indexed="22"/>
      </right>
      <top/>
      <bottom/>
      <diagonal/>
    </border>
    <border>
      <left/>
      <right/>
      <top/>
      <bottom style="thin">
        <color rgb="FFE20613"/>
      </bottom>
      <diagonal/>
    </border>
  </borders>
  <cellStyleXfs count="10">
    <xf numFmtId="0" fontId="0" fillId="0" borderId="0"/>
    <xf numFmtId="164" fontId="2" fillId="0" borderId="0" applyFont="0" applyFill="0" applyBorder="0" applyAlignment="0" applyProtection="0"/>
    <xf numFmtId="0" fontId="7" fillId="0" borderId="0"/>
    <xf numFmtId="43" fontId="2" fillId="0" borderId="0" applyFont="0" applyFill="0" applyBorder="0" applyAlignment="0" applyProtection="0"/>
    <xf numFmtId="0" fontId="1" fillId="0" borderId="0"/>
    <xf numFmtId="0" fontId="1" fillId="0" borderId="0"/>
    <xf numFmtId="0" fontId="9" fillId="0" borderId="0"/>
    <xf numFmtId="0" fontId="12" fillId="0" borderId="0" applyNumberFormat="0" applyFill="0" applyBorder="0" applyAlignment="0" applyProtection="0"/>
    <xf numFmtId="0" fontId="7" fillId="0" borderId="0"/>
    <xf numFmtId="0" fontId="18" fillId="0" borderId="0"/>
  </cellStyleXfs>
  <cellXfs count="55">
    <xf numFmtId="0" fontId="0" fillId="0" borderId="0" xfId="0"/>
    <xf numFmtId="0" fontId="4" fillId="0" borderId="0" xfId="0" applyFont="1"/>
    <xf numFmtId="0" fontId="8" fillId="2" borderId="2" xfId="2" applyFont="1" applyFill="1" applyBorder="1" applyAlignment="1">
      <alignment horizontal="center"/>
    </xf>
    <xf numFmtId="0" fontId="8" fillId="0" borderId="3" xfId="2" applyFont="1" applyBorder="1"/>
    <xf numFmtId="0" fontId="8" fillId="0" borderId="3" xfId="2" applyFont="1" applyBorder="1" applyAlignment="1">
      <alignment horizontal="right"/>
    </xf>
    <xf numFmtId="0" fontId="2" fillId="0" borderId="0" xfId="0" applyFont="1"/>
    <xf numFmtId="0" fontId="8" fillId="2" borderId="2" xfId="6" applyFont="1" applyFill="1" applyBorder="1" applyAlignment="1">
      <alignment horizontal="center"/>
    </xf>
    <xf numFmtId="0" fontId="8" fillId="0" borderId="3" xfId="6" applyFont="1" applyBorder="1" applyAlignment="1">
      <alignment wrapText="1"/>
    </xf>
    <xf numFmtId="0" fontId="8" fillId="2" borderId="4" xfId="2" applyFont="1" applyFill="1" applyBorder="1" applyAlignment="1">
      <alignment horizontal="center"/>
    </xf>
    <xf numFmtId="0" fontId="10" fillId="0" borderId="0" xfId="4" applyFont="1"/>
    <xf numFmtId="165" fontId="8" fillId="2" borderId="5" xfId="3" applyNumberFormat="1" applyFont="1" applyFill="1" applyBorder="1" applyAlignment="1">
      <alignment horizontal="center"/>
    </xf>
    <xf numFmtId="165" fontId="8" fillId="0" borderId="3" xfId="3" applyNumberFormat="1" applyFont="1" applyFill="1" applyBorder="1" applyAlignment="1">
      <alignment horizontal="right"/>
    </xf>
    <xf numFmtId="165" fontId="0" fillId="0" borderId="0" xfId="3" applyNumberFormat="1" applyFont="1"/>
    <xf numFmtId="0" fontId="11" fillId="0" borderId="0" xfId="0" applyFont="1"/>
    <xf numFmtId="0" fontId="4" fillId="0" borderId="0" xfId="0" applyFont="1" applyAlignment="1">
      <alignment horizontal="right"/>
    </xf>
    <xf numFmtId="0" fontId="4" fillId="0" borderId="0" xfId="0" applyFont="1" applyAlignment="1">
      <alignment vertical="center" wrapText="1"/>
    </xf>
    <xf numFmtId="0" fontId="4" fillId="0" borderId="0" xfId="0" applyFont="1" applyAlignment="1">
      <alignment horizontal="center"/>
    </xf>
    <xf numFmtId="0" fontId="12" fillId="0" borderId="0" xfId="7" applyBorder="1"/>
    <xf numFmtId="0" fontId="8" fillId="0" borderId="6" xfId="6" applyFont="1" applyBorder="1" applyAlignment="1">
      <alignment wrapText="1"/>
    </xf>
    <xf numFmtId="0" fontId="8" fillId="0" borderId="6" xfId="2" applyFont="1" applyBorder="1" applyAlignment="1">
      <alignment horizontal="right"/>
    </xf>
    <xf numFmtId="0" fontId="8" fillId="2" borderId="2" xfId="8" applyFont="1" applyFill="1" applyBorder="1" applyAlignment="1">
      <alignment horizontal="center"/>
    </xf>
    <xf numFmtId="0" fontId="8" fillId="0" borderId="3" xfId="8" applyFont="1" applyBorder="1"/>
    <xf numFmtId="0" fontId="8" fillId="0" borderId="3" xfId="8" applyFont="1" applyBorder="1" applyAlignment="1">
      <alignment horizontal="right"/>
    </xf>
    <xf numFmtId="0" fontId="8" fillId="0" borderId="3" xfId="3" applyNumberFormat="1" applyFont="1" applyFill="1" applyBorder="1" applyAlignment="1">
      <alignment horizontal="right"/>
    </xf>
    <xf numFmtId="166" fontId="8" fillId="2" borderId="5" xfId="3" applyNumberFormat="1" applyFont="1" applyFill="1" applyBorder="1" applyAlignment="1">
      <alignment horizontal="center"/>
    </xf>
    <xf numFmtId="166" fontId="0" fillId="0" borderId="0" xfId="3" applyNumberFormat="1" applyFont="1"/>
    <xf numFmtId="0" fontId="14" fillId="0" borderId="0" xfId="0" applyFont="1"/>
    <xf numFmtId="0" fontId="12" fillId="0" borderId="3" xfId="7" applyFill="1" applyBorder="1" applyAlignment="1"/>
    <xf numFmtId="0" fontId="4" fillId="3" borderId="0" xfId="0" applyFont="1" applyFill="1" applyProtection="1">
      <protection hidden="1"/>
    </xf>
    <xf numFmtId="0" fontId="4" fillId="0" borderId="1" xfId="0" applyFont="1" applyBorder="1" applyProtection="1">
      <protection hidden="1"/>
    </xf>
    <xf numFmtId="0" fontId="4" fillId="0" borderId="0" xfId="0" applyFont="1" applyProtection="1">
      <protection hidden="1"/>
    </xf>
    <xf numFmtId="0" fontId="6" fillId="3" borderId="0" xfId="0" applyFont="1" applyFill="1" applyProtection="1">
      <protection hidden="1"/>
    </xf>
    <xf numFmtId="0" fontId="5" fillId="3" borderId="0" xfId="0" applyFont="1" applyFill="1" applyProtection="1">
      <protection hidden="1"/>
    </xf>
    <xf numFmtId="0" fontId="15" fillId="3" borderId="0" xfId="0" applyFont="1" applyFill="1" applyProtection="1">
      <protection hidden="1"/>
    </xf>
    <xf numFmtId="0" fontId="16" fillId="3" borderId="0" xfId="0" applyFont="1" applyFill="1" applyAlignment="1" applyProtection="1">
      <alignment horizontal="center" vertical="top"/>
      <protection hidden="1"/>
    </xf>
    <xf numFmtId="0" fontId="4" fillId="3" borderId="0" xfId="0" applyFont="1" applyFill="1" applyAlignment="1" applyProtection="1">
      <alignment wrapText="1"/>
      <protection hidden="1"/>
    </xf>
    <xf numFmtId="0" fontId="11" fillId="3" borderId="7" xfId="0" applyFont="1" applyFill="1" applyBorder="1" applyProtection="1">
      <protection hidden="1"/>
    </xf>
    <xf numFmtId="0" fontId="4" fillId="3" borderId="7" xfId="0" applyFont="1" applyFill="1" applyBorder="1" applyProtection="1">
      <protection hidden="1"/>
    </xf>
    <xf numFmtId="0" fontId="16" fillId="3" borderId="7" xfId="0" applyFont="1" applyFill="1" applyBorder="1" applyAlignment="1" applyProtection="1">
      <alignment vertical="top"/>
      <protection hidden="1"/>
    </xf>
    <xf numFmtId="0" fontId="14" fillId="3" borderId="7" xfId="0" applyFont="1" applyFill="1" applyBorder="1" applyAlignment="1" applyProtection="1">
      <alignment vertical="top"/>
      <protection hidden="1"/>
    </xf>
    <xf numFmtId="0" fontId="4" fillId="3" borderId="7" xfId="0" applyFont="1" applyFill="1" applyBorder="1" applyAlignment="1" applyProtection="1">
      <alignment wrapText="1"/>
      <protection hidden="1"/>
    </xf>
    <xf numFmtId="0" fontId="14" fillId="0" borderId="0" xfId="0" applyFont="1" applyAlignment="1" applyProtection="1">
      <alignment vertical="top"/>
      <protection hidden="1"/>
    </xf>
    <xf numFmtId="0" fontId="11" fillId="0" borderId="0" xfId="0" applyFont="1" applyProtection="1">
      <protection hidden="1"/>
    </xf>
    <xf numFmtId="0" fontId="12" fillId="0" borderId="0" xfId="7" applyBorder="1" applyAlignment="1" applyProtection="1">
      <alignment vertical="top"/>
      <protection hidden="1"/>
    </xf>
    <xf numFmtId="0" fontId="8" fillId="4" borderId="3" xfId="8" applyFont="1" applyFill="1" applyBorder="1"/>
    <xf numFmtId="0" fontId="8" fillId="4" borderId="3" xfId="8" applyFont="1" applyFill="1" applyBorder="1" applyAlignment="1">
      <alignment horizontal="right"/>
    </xf>
    <xf numFmtId="0" fontId="4" fillId="0" borderId="0" xfId="0" applyFont="1" applyAlignment="1" applyProtection="1">
      <alignment horizontal="left" vertical="top" wrapText="1"/>
      <protection hidden="1"/>
    </xf>
    <xf numFmtId="0" fontId="13" fillId="0" borderId="0" xfId="7" applyFont="1" applyBorder="1" applyAlignment="1" applyProtection="1">
      <alignment horizontal="left" vertical="top"/>
      <protection hidden="1"/>
    </xf>
    <xf numFmtId="0" fontId="4" fillId="0" borderId="0" xfId="0" applyFont="1" applyAlignment="1">
      <alignment horizontal="center"/>
    </xf>
    <xf numFmtId="0" fontId="17" fillId="2" borderId="2" xfId="9" applyFont="1" applyFill="1" applyBorder="1" applyAlignment="1">
      <alignment horizontal="center"/>
    </xf>
    <xf numFmtId="0" fontId="17" fillId="0" borderId="3" xfId="9" applyFont="1" applyFill="1" applyBorder="1" applyAlignment="1"/>
    <xf numFmtId="0" fontId="17" fillId="0" borderId="3" xfId="9" applyFont="1" applyFill="1" applyBorder="1" applyAlignment="1">
      <alignment horizontal="right"/>
    </xf>
    <xf numFmtId="0" fontId="18" fillId="0" borderId="0" xfId="9" applyAlignment="1"/>
    <xf numFmtId="0" fontId="17" fillId="0" borderId="3" xfId="9" quotePrefix="1" applyFont="1" applyFill="1" applyBorder="1" applyAlignment="1"/>
    <xf numFmtId="0" fontId="17" fillId="2" borderId="2" xfId="9" applyNumberFormat="1" applyFont="1" applyFill="1" applyBorder="1" applyAlignment="1">
      <alignment horizontal="center"/>
    </xf>
  </cellXfs>
  <cellStyles count="10">
    <cellStyle name="Euro" xfId="1" xr:uid="{00000000-0005-0000-0000-000000000000}"/>
    <cellStyle name="Komma" xfId="3" builtinId="3"/>
    <cellStyle name="Link" xfId="7" builtinId="8"/>
    <cellStyle name="Standard" xfId="0" builtinId="0"/>
    <cellStyle name="Standard 2" xfId="5" xr:uid="{00000000-0005-0000-0000-000004000000}"/>
    <cellStyle name="Standard 3" xfId="4" xr:uid="{00000000-0005-0000-0000-000005000000}"/>
    <cellStyle name="Standard_Daten_1" xfId="9" xr:uid="{2470F12E-82B3-4BD4-9F81-077E08CECFA5}"/>
    <cellStyle name="Standard_Daten_Auswahl" xfId="6" xr:uid="{00000000-0005-0000-0000-000007000000}"/>
    <cellStyle name="Standard_Dropdown_1" xfId="8" xr:uid="{00000000-0005-0000-0000-000008000000}"/>
    <cellStyle name="Standard_Export" xfId="2" xr:uid="{00000000-0005-0000-0000-000009000000}"/>
  </cellStyles>
  <dxfs count="7">
    <dxf>
      <font>
        <b/>
        <i val="0"/>
      </font>
    </dxf>
    <dxf>
      <numFmt numFmtId="3" formatCode="#,##0"/>
    </dxf>
    <dxf>
      <numFmt numFmtId="166" formatCode="#,##0.0"/>
    </dxf>
    <dxf>
      <font>
        <strike val="0"/>
        <outline val="0"/>
        <shadow val="0"/>
        <u val="none"/>
        <vertAlign val="baseline"/>
        <sz val="10"/>
        <name val="Trebuchet MS"/>
        <scheme val="none"/>
      </font>
    </dxf>
    <dxf>
      <font>
        <strike val="0"/>
        <outline val="0"/>
        <shadow val="0"/>
        <u val="none"/>
        <vertAlign val="baseline"/>
        <sz val="10"/>
        <name val="Trebuchet MS"/>
        <scheme val="none"/>
      </font>
      <alignment horizontal="right" vertical="bottom" textRotation="0" wrapText="0" indent="0" justifyLastLine="0" shrinkToFit="0" readingOrder="0"/>
    </dxf>
    <dxf>
      <font>
        <strike val="0"/>
        <outline val="0"/>
        <shadow val="0"/>
        <u val="none"/>
        <vertAlign val="baseline"/>
        <sz val="10"/>
        <name val="Trebuchet MS"/>
        <scheme val="none"/>
      </font>
    </dxf>
    <dxf>
      <font>
        <strike val="0"/>
        <outline val="0"/>
        <shadow val="0"/>
        <u val="none"/>
        <vertAlign val="baseline"/>
        <sz val="10"/>
        <name val="Trebuchet MS"/>
        <scheme val="none"/>
      </font>
      <alignment horizontal="center" vertical="bottom" textRotation="0" wrapText="0" indent="0" justifyLastLine="0" shrinkToFit="0" readingOrder="0"/>
    </dxf>
  </dxfs>
  <tableStyles count="0" defaultTableStyle="TableStyleMedium9" defaultPivotStyle="PivotStyleLight16"/>
  <colors>
    <mruColors>
      <color rgb="FF999999"/>
      <color rgb="FF666666"/>
      <color rgb="FF808080"/>
      <color rgb="FFB3B3B3"/>
      <color rgb="FFA5A5A5"/>
      <color rgb="FFE6E6E6"/>
      <color rgb="FFFC8086"/>
      <color rgb="FFE20613"/>
      <color rgb="FFE6B4B4"/>
      <color rgb="FFFF61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image" Target="../media/image2.jp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[0]!Kartentitel_Landkarte</c:f>
          <c:strCache>
            <c:ptCount val="1"/>
            <c:pt idx="0">
              <c:v>Arbeitslosenquote 2025 - % der Erwerbsbevölkerung</c:v>
            </c:pt>
          </c:strCache>
        </c:strRef>
      </c:tx>
      <c:layout>
        <c:manualLayout>
          <c:xMode val="edge"/>
          <c:yMode val="edge"/>
          <c:x val="0.22503141689203907"/>
          <c:y val="4.3011610026195794E-3"/>
        </c:manualLayout>
      </c:layout>
      <c:overlay val="1"/>
      <c:txPr>
        <a:bodyPr/>
        <a:lstStyle/>
        <a:p>
          <a:pPr>
            <a:defRPr sz="1400"/>
          </a:pPr>
          <a:endParaRPr lang="de-DE"/>
        </a:p>
      </c:txPr>
    </c:title>
    <c:autoTitleDeleted val="0"/>
    <c:plotArea>
      <c:layout>
        <c:manualLayout>
          <c:layoutTarget val="inner"/>
          <c:xMode val="edge"/>
          <c:yMode val="edge"/>
          <c:x val="0"/>
          <c:y val="4.2950481746220515E-2"/>
          <c:w val="0.99610051939853428"/>
          <c:h val="0.95704951825377949"/>
        </c:manualLayout>
      </c:layout>
      <c:bubbleChart>
        <c:varyColors val="0"/>
        <c:ser>
          <c:idx val="0"/>
          <c:order val="0"/>
          <c:tx>
            <c:strRef>
              <c:f>Daten_Jahr_Auswahl!$H$4</c:f>
              <c:strCache>
                <c:ptCount val="1"/>
                <c:pt idx="0">
                  <c:v>BG</c:v>
                </c:pt>
              </c:strCache>
            </c:strRef>
          </c:tx>
          <c:spPr>
            <a:solidFill>
              <a:srgbClr val="999999"/>
            </a:solidFill>
            <a:ln w="25400">
              <a:noFill/>
            </a:ln>
          </c:spPr>
          <c:invertIfNegative val="0"/>
          <c:dLbls>
            <c:spPr>
              <a:noFill/>
              <a:ln>
                <a:noFill/>
              </a:ln>
              <a:effectLst/>
            </c:sp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Daten_Jahr_Auswahl!$I$4</c:f>
              <c:numCache>
                <c:formatCode>General</c:formatCode>
                <c:ptCount val="1"/>
                <c:pt idx="0">
                  <c:v>6.52</c:v>
                </c:pt>
              </c:numCache>
            </c:numRef>
          </c:xVal>
          <c:yVal>
            <c:numRef>
              <c:f>Daten_Jahr_Auswahl!$J$4</c:f>
              <c:numCache>
                <c:formatCode>General</c:formatCode>
                <c:ptCount val="1"/>
                <c:pt idx="0">
                  <c:v>7100</c:v>
                </c:pt>
              </c:numCache>
            </c:numRef>
          </c:yVal>
          <c:bubbleSize>
            <c:numRef>
              <c:f>Daten_Jahr_Auswahl!$K$4</c:f>
              <c:numCache>
                <c:formatCode>_-* #,##0.0_-;\-* #,##0.0_-;_-* "-"??_-;_-@_-</c:formatCode>
                <c:ptCount val="1"/>
                <c:pt idx="0">
                  <c:v>3.5</c:v>
                </c:pt>
              </c:numCache>
            </c:numRef>
          </c:bubbleSize>
          <c:bubble3D val="0"/>
          <c:extLst>
            <c:ext xmlns:c16="http://schemas.microsoft.com/office/drawing/2014/chart" uri="{C3380CC4-5D6E-409C-BE32-E72D297353CC}">
              <c16:uniqueId val="{00000000-2AAF-41AF-BF67-BC6800A8414A}"/>
            </c:ext>
          </c:extLst>
        </c:ser>
        <c:ser>
          <c:idx val="2"/>
          <c:order val="1"/>
          <c:tx>
            <c:strRef>
              <c:f>Daten_Jahr_Auswahl!$H$5</c:f>
              <c:strCache>
                <c:ptCount val="1"/>
                <c:pt idx="0">
                  <c:v>DK</c:v>
                </c:pt>
              </c:strCache>
            </c:strRef>
          </c:tx>
          <c:spPr>
            <a:solidFill>
              <a:srgbClr val="999999"/>
            </a:solidFill>
            <a:ln w="12700">
              <a:noFill/>
            </a:ln>
          </c:spPr>
          <c:invertIfNegative val="0"/>
          <c:dLbls>
            <c:spPr>
              <a:noFill/>
              <a:ln>
                <a:noFill/>
              </a:ln>
              <a:effectLst/>
            </c:sp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Daten_Jahr_Auswahl!$I$5</c:f>
              <c:numCache>
                <c:formatCode>General</c:formatCode>
                <c:ptCount val="1"/>
                <c:pt idx="0">
                  <c:v>4.3999999999999995</c:v>
                </c:pt>
              </c:numCache>
            </c:numRef>
          </c:xVal>
          <c:yVal>
            <c:numRef>
              <c:f>Daten_Jahr_Auswahl!$J$5</c:f>
              <c:numCache>
                <c:formatCode>General</c:formatCode>
                <c:ptCount val="1"/>
                <c:pt idx="0">
                  <c:v>17750</c:v>
                </c:pt>
              </c:numCache>
            </c:numRef>
          </c:yVal>
          <c:bubbleSize>
            <c:numRef>
              <c:f>Daten_Jahr_Auswahl!$K$5</c:f>
              <c:numCache>
                <c:formatCode>_-* #,##0.0_-;\-* #,##0.0_-;_-* "-"??_-;_-@_-</c:formatCode>
                <c:ptCount val="1"/>
                <c:pt idx="0">
                  <c:v>6.1</c:v>
                </c:pt>
              </c:numCache>
            </c:numRef>
          </c:bubbleSize>
          <c:bubble3D val="0"/>
          <c:extLst>
            <c:ext xmlns:c16="http://schemas.microsoft.com/office/drawing/2014/chart" uri="{C3380CC4-5D6E-409C-BE32-E72D297353CC}">
              <c16:uniqueId val="{00000001-2AAF-41AF-BF67-BC6800A8414A}"/>
            </c:ext>
          </c:extLst>
        </c:ser>
        <c:ser>
          <c:idx val="3"/>
          <c:order val="2"/>
          <c:tx>
            <c:strRef>
              <c:f>Daten_Jahr_Auswahl!$H$6</c:f>
              <c:strCache>
                <c:ptCount val="1"/>
                <c:pt idx="0">
                  <c:v>DE</c:v>
                </c:pt>
              </c:strCache>
            </c:strRef>
          </c:tx>
          <c:spPr>
            <a:solidFill>
              <a:srgbClr val="999999"/>
            </a:solidFill>
            <a:ln w="25400">
              <a:noFill/>
            </a:ln>
          </c:spPr>
          <c:invertIfNegative val="0"/>
          <c:dLbls>
            <c:spPr>
              <a:noFill/>
              <a:ln>
                <a:noFill/>
              </a:ln>
              <a:effectLst/>
            </c:sp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Daten_Jahr_Auswahl!$I$6</c:f>
              <c:numCache>
                <c:formatCode>General</c:formatCode>
                <c:ptCount val="1"/>
                <c:pt idx="0">
                  <c:v>4.55</c:v>
                </c:pt>
              </c:numCache>
            </c:numRef>
          </c:xVal>
          <c:yVal>
            <c:numRef>
              <c:f>Daten_Jahr_Auswahl!$J$6</c:f>
              <c:numCache>
                <c:formatCode>General</c:formatCode>
                <c:ptCount val="1"/>
                <c:pt idx="0">
                  <c:v>14000</c:v>
                </c:pt>
              </c:numCache>
            </c:numRef>
          </c:yVal>
          <c:bubbleSize>
            <c:numRef>
              <c:f>Daten_Jahr_Auswahl!$K$6</c:f>
              <c:numCache>
                <c:formatCode>_-* #,##0.0_-;\-* #,##0.0_-;_-* "-"??_-;_-@_-</c:formatCode>
                <c:ptCount val="1"/>
                <c:pt idx="0">
                  <c:v>3.6</c:v>
                </c:pt>
              </c:numCache>
            </c:numRef>
          </c:bubbleSize>
          <c:bubble3D val="0"/>
          <c:extLst>
            <c:ext xmlns:c16="http://schemas.microsoft.com/office/drawing/2014/chart" uri="{C3380CC4-5D6E-409C-BE32-E72D297353CC}">
              <c16:uniqueId val="{00000002-2AAF-41AF-BF67-BC6800A8414A}"/>
            </c:ext>
          </c:extLst>
        </c:ser>
        <c:ser>
          <c:idx val="4"/>
          <c:order val="3"/>
          <c:tx>
            <c:strRef>
              <c:f>Daten_Jahr_Auswahl!$H$7</c:f>
              <c:strCache>
                <c:ptCount val="1"/>
                <c:pt idx="0">
                  <c:v>EE</c:v>
                </c:pt>
              </c:strCache>
            </c:strRef>
          </c:tx>
          <c:spPr>
            <a:solidFill>
              <a:srgbClr val="999999"/>
            </a:solidFill>
            <a:ln w="25400">
              <a:noFill/>
            </a:ln>
          </c:spPr>
          <c:invertIfNegative val="0"/>
          <c:dLbls>
            <c:spPr>
              <a:noFill/>
              <a:ln>
                <a:noFill/>
              </a:ln>
              <a:effectLst/>
            </c:spPr>
            <c:txPr>
              <a:bodyPr/>
              <a:lstStyle/>
              <a:p>
                <a:pPr algn="ctr">
                  <a:defRPr lang="de-AT" sz="1000" b="0" i="0" u="none" strike="noStrike" kern="1200" baseline="0">
                    <a:solidFill>
                      <a:sysClr val="windowText" lastClr="000000"/>
                    </a:solidFill>
                    <a:latin typeface="Trebuchet MS" panose="020B0603020202020204" pitchFamily="34" charset="0"/>
                    <a:ea typeface="+mn-ea"/>
                    <a:cs typeface="+mn-cs"/>
                  </a:defRPr>
                </a:pPr>
                <a:endParaRPr lang="de-DE"/>
              </a:p>
            </c:tx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Daten_Jahr_Auswahl!$I$7</c:f>
              <c:numCache>
                <c:formatCode>General</c:formatCode>
                <c:ptCount val="1"/>
                <c:pt idx="0">
                  <c:v>6.65</c:v>
                </c:pt>
              </c:numCache>
            </c:numRef>
          </c:xVal>
          <c:yVal>
            <c:numRef>
              <c:f>Daten_Jahr_Auswahl!$J$7</c:f>
              <c:numCache>
                <c:formatCode>General</c:formatCode>
                <c:ptCount val="1"/>
                <c:pt idx="0">
                  <c:v>19750</c:v>
                </c:pt>
              </c:numCache>
            </c:numRef>
          </c:yVal>
          <c:bubbleSize>
            <c:numRef>
              <c:f>Daten_Jahr_Auswahl!$K$7</c:f>
              <c:numCache>
                <c:formatCode>_-* #,##0.0_-;\-* #,##0.0_-;_-* "-"??_-;_-@_-</c:formatCode>
                <c:ptCount val="1"/>
                <c:pt idx="0">
                  <c:v>7.5</c:v>
                </c:pt>
              </c:numCache>
            </c:numRef>
          </c:bubbleSize>
          <c:bubble3D val="0"/>
          <c:extLst>
            <c:ext xmlns:c16="http://schemas.microsoft.com/office/drawing/2014/chart" uri="{C3380CC4-5D6E-409C-BE32-E72D297353CC}">
              <c16:uniqueId val="{00000003-2AAF-41AF-BF67-BC6800A8414A}"/>
            </c:ext>
          </c:extLst>
        </c:ser>
        <c:ser>
          <c:idx val="5"/>
          <c:order val="4"/>
          <c:tx>
            <c:strRef>
              <c:f>Daten_Jahr_Auswahl!$H$8</c:f>
              <c:strCache>
                <c:ptCount val="1"/>
                <c:pt idx="0">
                  <c:v>FI</c:v>
                </c:pt>
              </c:strCache>
            </c:strRef>
          </c:tx>
          <c:spPr>
            <a:solidFill>
              <a:srgbClr val="999999"/>
            </a:solidFill>
            <a:ln w="25400">
              <a:noFill/>
            </a:ln>
          </c:spPr>
          <c:invertIfNegative val="0"/>
          <c:dLbls>
            <c:spPr>
              <a:noFill/>
              <a:ln>
                <a:noFill/>
              </a:ln>
              <a:effectLst/>
            </c:sp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Daten_Jahr_Auswahl!$I$8</c:f>
              <c:numCache>
                <c:formatCode>General</c:formatCode>
                <c:ptCount val="1"/>
                <c:pt idx="0">
                  <c:v>6.65</c:v>
                </c:pt>
              </c:numCache>
            </c:numRef>
          </c:xVal>
          <c:yVal>
            <c:numRef>
              <c:f>Daten_Jahr_Auswahl!$J$8</c:f>
              <c:numCache>
                <c:formatCode>General</c:formatCode>
                <c:ptCount val="1"/>
                <c:pt idx="0">
                  <c:v>23500</c:v>
                </c:pt>
              </c:numCache>
            </c:numRef>
          </c:yVal>
          <c:bubbleSize>
            <c:numRef>
              <c:f>Daten_Jahr_Auswahl!$K$8</c:f>
              <c:numCache>
                <c:formatCode>_-* #,##0.0_-;\-* #,##0.0_-;_-* "-"??_-;_-@_-</c:formatCode>
                <c:ptCount val="1"/>
                <c:pt idx="0">
                  <c:v>9.5</c:v>
                </c:pt>
              </c:numCache>
            </c:numRef>
          </c:bubbleSize>
          <c:bubble3D val="0"/>
          <c:extLst>
            <c:ext xmlns:c16="http://schemas.microsoft.com/office/drawing/2014/chart" uri="{C3380CC4-5D6E-409C-BE32-E72D297353CC}">
              <c16:uniqueId val="{00000004-2AAF-41AF-BF67-BC6800A8414A}"/>
            </c:ext>
          </c:extLst>
        </c:ser>
        <c:ser>
          <c:idx val="6"/>
          <c:order val="5"/>
          <c:tx>
            <c:strRef>
              <c:f>Daten_Jahr_Auswahl!$H$9</c:f>
              <c:strCache>
                <c:ptCount val="1"/>
                <c:pt idx="0">
                  <c:v>FR</c:v>
                </c:pt>
              </c:strCache>
            </c:strRef>
          </c:tx>
          <c:spPr>
            <a:solidFill>
              <a:srgbClr val="999999"/>
            </a:solidFill>
            <a:ln w="25400">
              <a:noFill/>
            </a:ln>
          </c:spPr>
          <c:invertIfNegative val="0"/>
          <c:dLbls>
            <c:spPr>
              <a:noFill/>
              <a:ln>
                <a:noFill/>
              </a:ln>
              <a:effectLst/>
            </c:sp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Daten_Jahr_Auswahl!$I$9</c:f>
              <c:numCache>
                <c:formatCode>General</c:formatCode>
                <c:ptCount val="1"/>
                <c:pt idx="0">
                  <c:v>3.55</c:v>
                </c:pt>
              </c:numCache>
            </c:numRef>
          </c:xVal>
          <c:yVal>
            <c:numRef>
              <c:f>Daten_Jahr_Auswahl!$J$9</c:f>
              <c:numCache>
                <c:formatCode>General</c:formatCode>
                <c:ptCount val="1"/>
                <c:pt idx="0">
                  <c:v>10000</c:v>
                </c:pt>
              </c:numCache>
            </c:numRef>
          </c:yVal>
          <c:bubbleSize>
            <c:numRef>
              <c:f>Daten_Jahr_Auswahl!$K$9</c:f>
              <c:numCache>
                <c:formatCode>_-* #,##0.0_-;\-* #,##0.0_-;_-* "-"??_-;_-@_-</c:formatCode>
                <c:ptCount val="1"/>
                <c:pt idx="0">
                  <c:v>7.6</c:v>
                </c:pt>
              </c:numCache>
            </c:numRef>
          </c:bubbleSize>
          <c:bubble3D val="0"/>
          <c:extLst>
            <c:ext xmlns:c16="http://schemas.microsoft.com/office/drawing/2014/chart" uri="{C3380CC4-5D6E-409C-BE32-E72D297353CC}">
              <c16:uniqueId val="{00000005-2AAF-41AF-BF67-BC6800A8414A}"/>
            </c:ext>
          </c:extLst>
        </c:ser>
        <c:ser>
          <c:idx val="7"/>
          <c:order val="6"/>
          <c:tx>
            <c:strRef>
              <c:f>Daten_Jahr_Auswahl!$H$10</c:f>
              <c:strCache>
                <c:ptCount val="1"/>
                <c:pt idx="0">
                  <c:v>EL</c:v>
                </c:pt>
              </c:strCache>
            </c:strRef>
          </c:tx>
          <c:spPr>
            <a:solidFill>
              <a:srgbClr val="999999"/>
            </a:solidFill>
            <a:ln w="25400">
              <a:noFill/>
            </a:ln>
          </c:spPr>
          <c:invertIfNegative val="0"/>
          <c:dLbls>
            <c:spPr>
              <a:noFill/>
              <a:ln>
                <a:noFill/>
              </a:ln>
              <a:effectLst/>
            </c:sp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Daten_Jahr_Auswahl!$I$10</c:f>
              <c:numCache>
                <c:formatCode>General</c:formatCode>
                <c:ptCount val="1"/>
                <c:pt idx="0">
                  <c:v>6.05</c:v>
                </c:pt>
              </c:numCache>
            </c:numRef>
          </c:xVal>
          <c:yVal>
            <c:numRef>
              <c:f>Daten_Jahr_Auswahl!$J$10</c:f>
              <c:numCache>
                <c:formatCode>General</c:formatCode>
                <c:ptCount val="1"/>
                <c:pt idx="0">
                  <c:v>4800</c:v>
                </c:pt>
              </c:numCache>
            </c:numRef>
          </c:yVal>
          <c:bubbleSize>
            <c:numRef>
              <c:f>Daten_Jahr_Auswahl!$K$10</c:f>
              <c:numCache>
                <c:formatCode>_-* #,##0.0_-;\-* #,##0.0_-;_-* "-"??_-;_-@_-</c:formatCode>
                <c:ptCount val="1"/>
                <c:pt idx="0">
                  <c:v>9.3000000000000007</c:v>
                </c:pt>
              </c:numCache>
            </c:numRef>
          </c:bubbleSize>
          <c:bubble3D val="0"/>
          <c:extLst>
            <c:ext xmlns:c16="http://schemas.microsoft.com/office/drawing/2014/chart" uri="{C3380CC4-5D6E-409C-BE32-E72D297353CC}">
              <c16:uniqueId val="{00000006-2AAF-41AF-BF67-BC6800A8414A}"/>
            </c:ext>
          </c:extLst>
        </c:ser>
        <c:ser>
          <c:idx val="8"/>
          <c:order val="7"/>
          <c:tx>
            <c:strRef>
              <c:f>Daten_Jahr_Auswahl!$H$11</c:f>
              <c:strCache>
                <c:ptCount val="1"/>
                <c:pt idx="0">
                  <c:v>IE</c:v>
                </c:pt>
              </c:strCache>
            </c:strRef>
          </c:tx>
          <c:spPr>
            <a:solidFill>
              <a:srgbClr val="999999"/>
            </a:solidFill>
            <a:ln w="25400">
              <a:noFill/>
            </a:ln>
          </c:spPr>
          <c:invertIfNegative val="0"/>
          <c:dLbls>
            <c:spPr>
              <a:noFill/>
              <a:ln>
                <a:noFill/>
              </a:ln>
              <a:effectLst/>
            </c:sp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Daten_Jahr_Auswahl!$I$11</c:f>
              <c:numCache>
                <c:formatCode>General</c:formatCode>
                <c:ptCount val="1"/>
                <c:pt idx="0">
                  <c:v>2.17</c:v>
                </c:pt>
              </c:numCache>
            </c:numRef>
          </c:xVal>
          <c:yVal>
            <c:numRef>
              <c:f>Daten_Jahr_Auswahl!$J$11</c:f>
              <c:numCache>
                <c:formatCode>General</c:formatCode>
                <c:ptCount val="1"/>
                <c:pt idx="0">
                  <c:v>15500</c:v>
                </c:pt>
              </c:numCache>
            </c:numRef>
          </c:yVal>
          <c:bubbleSize>
            <c:numRef>
              <c:f>Daten_Jahr_Auswahl!$K$11</c:f>
              <c:numCache>
                <c:formatCode>_-* #,##0.0_-;\-* #,##0.0_-;_-* "-"??_-;_-@_-</c:formatCode>
                <c:ptCount val="1"/>
                <c:pt idx="0">
                  <c:v>4.5999999999999996</c:v>
                </c:pt>
              </c:numCache>
            </c:numRef>
          </c:bubbleSize>
          <c:bubble3D val="0"/>
          <c:extLst>
            <c:ext xmlns:c16="http://schemas.microsoft.com/office/drawing/2014/chart" uri="{C3380CC4-5D6E-409C-BE32-E72D297353CC}">
              <c16:uniqueId val="{00000007-2AAF-41AF-BF67-BC6800A8414A}"/>
            </c:ext>
          </c:extLst>
        </c:ser>
        <c:ser>
          <c:idx val="9"/>
          <c:order val="8"/>
          <c:tx>
            <c:strRef>
              <c:f>Daten_Jahr_Auswahl!$H$12</c:f>
              <c:strCache>
                <c:ptCount val="1"/>
                <c:pt idx="0">
                  <c:v>IS</c:v>
                </c:pt>
              </c:strCache>
            </c:strRef>
          </c:tx>
          <c:spPr>
            <a:solidFill>
              <a:srgbClr val="999999"/>
            </a:solidFill>
            <a:ln w="25400">
              <a:noFill/>
            </a:ln>
          </c:spPr>
          <c:invertIfNegative val="0"/>
          <c:dLbls>
            <c:spPr>
              <a:noFill/>
              <a:ln>
                <a:noFill/>
              </a:ln>
              <a:effectLst/>
            </c:sp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Daten_Jahr_Auswahl!$I$12</c:f>
              <c:numCache>
                <c:formatCode>General</c:formatCode>
                <c:ptCount val="1"/>
                <c:pt idx="0">
                  <c:v>0.8</c:v>
                </c:pt>
              </c:numCache>
            </c:numRef>
          </c:xVal>
          <c:yVal>
            <c:numRef>
              <c:f>Daten_Jahr_Auswahl!$J$12</c:f>
              <c:numCache>
                <c:formatCode>General</c:formatCode>
                <c:ptCount val="1"/>
                <c:pt idx="0">
                  <c:v>28000</c:v>
                </c:pt>
              </c:numCache>
            </c:numRef>
          </c:yVal>
          <c:bubbleSize>
            <c:numRef>
              <c:f>Daten_Jahr_Auswahl!$K$12</c:f>
              <c:numCache>
                <c:formatCode>_-* #,##0.0_-;\-* #,##0.0_-;_-* "-"??_-;_-@_-</c:formatCode>
                <c:ptCount val="1"/>
                <c:pt idx="0">
                  <c:v>0</c:v>
                </c:pt>
              </c:numCache>
            </c:numRef>
          </c:bubbleSize>
          <c:bubble3D val="0"/>
          <c:extLst>
            <c:ext xmlns:c16="http://schemas.microsoft.com/office/drawing/2014/chart" uri="{C3380CC4-5D6E-409C-BE32-E72D297353CC}">
              <c16:uniqueId val="{00000008-2AAF-41AF-BF67-BC6800A8414A}"/>
            </c:ext>
          </c:extLst>
        </c:ser>
        <c:ser>
          <c:idx val="10"/>
          <c:order val="9"/>
          <c:tx>
            <c:strRef>
              <c:f>Daten_Jahr_Auswahl!$H$13</c:f>
              <c:strCache>
                <c:ptCount val="1"/>
                <c:pt idx="0">
                  <c:v>IT</c:v>
                </c:pt>
              </c:strCache>
            </c:strRef>
          </c:tx>
          <c:spPr>
            <a:solidFill>
              <a:srgbClr val="999999"/>
            </a:solidFill>
            <a:ln w="25400">
              <a:noFill/>
            </a:ln>
          </c:spPr>
          <c:invertIfNegative val="0"/>
          <c:dLbls>
            <c:spPr>
              <a:noFill/>
              <a:ln>
                <a:noFill/>
              </a:ln>
              <a:effectLst/>
            </c:sp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Daten_Jahr_Auswahl!$I$13</c:f>
              <c:numCache>
                <c:formatCode>General</c:formatCode>
                <c:ptCount val="1"/>
                <c:pt idx="0">
                  <c:v>4.75</c:v>
                </c:pt>
              </c:numCache>
            </c:numRef>
          </c:xVal>
          <c:yVal>
            <c:numRef>
              <c:f>Daten_Jahr_Auswahl!$J$13</c:f>
              <c:numCache>
                <c:formatCode>General</c:formatCode>
                <c:ptCount val="1"/>
                <c:pt idx="0">
                  <c:v>8000</c:v>
                </c:pt>
              </c:numCache>
            </c:numRef>
          </c:yVal>
          <c:bubbleSize>
            <c:numRef>
              <c:f>Daten_Jahr_Auswahl!$K$13</c:f>
              <c:numCache>
                <c:formatCode>_-* #,##0.0_-;\-* #,##0.0_-;_-* "-"??_-;_-@_-</c:formatCode>
                <c:ptCount val="1"/>
                <c:pt idx="0">
                  <c:v>6.2</c:v>
                </c:pt>
              </c:numCache>
            </c:numRef>
          </c:bubbleSize>
          <c:bubble3D val="0"/>
          <c:extLst>
            <c:ext xmlns:c16="http://schemas.microsoft.com/office/drawing/2014/chart" uri="{C3380CC4-5D6E-409C-BE32-E72D297353CC}">
              <c16:uniqueId val="{00000009-2AAF-41AF-BF67-BC6800A8414A}"/>
            </c:ext>
          </c:extLst>
        </c:ser>
        <c:ser>
          <c:idx val="11"/>
          <c:order val="10"/>
          <c:tx>
            <c:strRef>
              <c:f>Daten_Jahr_Auswahl!$H$14</c:f>
              <c:strCache>
                <c:ptCount val="1"/>
                <c:pt idx="0">
                  <c:v>HR</c:v>
                </c:pt>
              </c:strCache>
            </c:strRef>
          </c:tx>
          <c:spPr>
            <a:solidFill>
              <a:srgbClr val="999999"/>
            </a:solidFill>
            <a:ln w="25400">
              <a:noFill/>
            </a:ln>
          </c:spPr>
          <c:invertIfNegative val="0"/>
          <c:dLbls>
            <c:spPr>
              <a:noFill/>
              <a:ln>
                <a:noFill/>
              </a:ln>
              <a:effectLst/>
            </c:sp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Daten_Jahr_Auswahl!$I$14</c:f>
              <c:numCache>
                <c:formatCode>General</c:formatCode>
                <c:ptCount val="1"/>
                <c:pt idx="0">
                  <c:v>5.45</c:v>
                </c:pt>
              </c:numCache>
            </c:numRef>
          </c:xVal>
          <c:yVal>
            <c:numRef>
              <c:f>Daten_Jahr_Auswahl!$J$14</c:f>
              <c:numCache>
                <c:formatCode>General</c:formatCode>
                <c:ptCount val="1"/>
                <c:pt idx="0">
                  <c:v>9500</c:v>
                </c:pt>
              </c:numCache>
            </c:numRef>
          </c:yVal>
          <c:bubbleSize>
            <c:numRef>
              <c:f>Daten_Jahr_Auswahl!$K$14</c:f>
              <c:numCache>
                <c:formatCode>_-* #,##0.0_-;\-* #,##0.0_-;_-* "-"??_-;_-@_-</c:formatCode>
                <c:ptCount val="1"/>
                <c:pt idx="0">
                  <c:v>4.7</c:v>
                </c:pt>
              </c:numCache>
            </c:numRef>
          </c:bubbleSize>
          <c:bubble3D val="0"/>
          <c:extLst>
            <c:ext xmlns:c16="http://schemas.microsoft.com/office/drawing/2014/chart" uri="{C3380CC4-5D6E-409C-BE32-E72D297353CC}">
              <c16:uniqueId val="{0000000A-2AAF-41AF-BF67-BC6800A8414A}"/>
            </c:ext>
          </c:extLst>
        </c:ser>
        <c:ser>
          <c:idx val="12"/>
          <c:order val="11"/>
          <c:tx>
            <c:strRef>
              <c:f>Daten_Jahr_Auswahl!$H$15</c:f>
              <c:strCache>
                <c:ptCount val="1"/>
                <c:pt idx="0">
                  <c:v>LT</c:v>
                </c:pt>
              </c:strCache>
            </c:strRef>
          </c:tx>
          <c:spPr>
            <a:solidFill>
              <a:srgbClr val="999999"/>
            </a:solidFill>
            <a:ln w="25400">
              <a:noFill/>
            </a:ln>
          </c:spPr>
          <c:invertIfNegative val="0"/>
          <c:dLbls>
            <c:spPr>
              <a:noFill/>
              <a:ln>
                <a:noFill/>
              </a:ln>
              <a:effectLst/>
            </c:spPr>
            <c:txPr>
              <a:bodyPr/>
              <a:lstStyle/>
              <a:p>
                <a:pPr algn="ctr">
                  <a:defRPr lang="de-AT" sz="1000" b="0" i="0" u="none" strike="noStrike" kern="1200" baseline="0">
                    <a:solidFill>
                      <a:sysClr val="windowText" lastClr="000000"/>
                    </a:solidFill>
                    <a:latin typeface="Trebuchet MS" panose="020B0603020202020204" pitchFamily="34" charset="0"/>
                    <a:ea typeface="+mn-ea"/>
                    <a:cs typeface="+mn-cs"/>
                  </a:defRPr>
                </a:pPr>
                <a:endParaRPr lang="de-DE"/>
              </a:p>
            </c:tx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Daten_Jahr_Auswahl!$I$15</c:f>
              <c:numCache>
                <c:formatCode>General</c:formatCode>
                <c:ptCount val="1"/>
                <c:pt idx="0">
                  <c:v>6.35</c:v>
                </c:pt>
              </c:numCache>
            </c:numRef>
          </c:xVal>
          <c:yVal>
            <c:numRef>
              <c:f>Daten_Jahr_Auswahl!$J$15</c:f>
              <c:numCache>
                <c:formatCode>General</c:formatCode>
                <c:ptCount val="1"/>
                <c:pt idx="0">
                  <c:v>17000</c:v>
                </c:pt>
              </c:numCache>
            </c:numRef>
          </c:yVal>
          <c:bubbleSize>
            <c:numRef>
              <c:f>Daten_Jahr_Auswahl!$K$15</c:f>
              <c:numCache>
                <c:formatCode>_-* #,##0.0_-;\-* #,##0.0_-;_-* "-"??_-;_-@_-</c:formatCode>
                <c:ptCount val="1"/>
                <c:pt idx="0">
                  <c:v>6.8</c:v>
                </c:pt>
              </c:numCache>
            </c:numRef>
          </c:bubbleSize>
          <c:bubble3D val="0"/>
          <c:extLst>
            <c:ext xmlns:c16="http://schemas.microsoft.com/office/drawing/2014/chart" uri="{C3380CC4-5D6E-409C-BE32-E72D297353CC}">
              <c16:uniqueId val="{0000000B-2AAF-41AF-BF67-BC6800A8414A}"/>
            </c:ext>
          </c:extLst>
        </c:ser>
        <c:ser>
          <c:idx val="13"/>
          <c:order val="12"/>
          <c:tx>
            <c:strRef>
              <c:f>Daten_Jahr_Auswahl!$H$16</c:f>
              <c:strCache>
                <c:ptCount val="1"/>
                <c:pt idx="0">
                  <c:v>LV</c:v>
                </c:pt>
              </c:strCache>
            </c:strRef>
          </c:tx>
          <c:spPr>
            <a:solidFill>
              <a:srgbClr val="999999"/>
            </a:solidFill>
            <a:ln w="25400">
              <a:noFill/>
            </a:ln>
          </c:spPr>
          <c:invertIfNegative val="0"/>
          <c:dLbls>
            <c:spPr>
              <a:noFill/>
              <a:ln>
                <a:noFill/>
              </a:ln>
              <a:effectLst/>
            </c:spPr>
            <c:txPr>
              <a:bodyPr/>
              <a:lstStyle/>
              <a:p>
                <a:pPr algn="ctr">
                  <a:defRPr lang="de-AT" sz="1000" b="0" i="0" u="none" strike="noStrike" kern="1200" baseline="0">
                    <a:solidFill>
                      <a:sysClr val="windowText" lastClr="000000"/>
                    </a:solidFill>
                    <a:latin typeface="Trebuchet MS" panose="020B0603020202020204" pitchFamily="34" charset="0"/>
                    <a:ea typeface="+mn-ea"/>
                    <a:cs typeface="+mn-cs"/>
                  </a:defRPr>
                </a:pPr>
                <a:endParaRPr lang="de-DE"/>
              </a:p>
            </c:tx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Daten_Jahr_Auswahl!$I$16</c:f>
              <c:numCache>
                <c:formatCode>General</c:formatCode>
                <c:ptCount val="1"/>
                <c:pt idx="0">
                  <c:v>6.55</c:v>
                </c:pt>
              </c:numCache>
            </c:numRef>
          </c:xVal>
          <c:yVal>
            <c:numRef>
              <c:f>Daten_Jahr_Auswahl!$J$16</c:f>
              <c:numCache>
                <c:formatCode>General</c:formatCode>
                <c:ptCount val="1"/>
                <c:pt idx="0">
                  <c:v>18500</c:v>
                </c:pt>
              </c:numCache>
            </c:numRef>
          </c:yVal>
          <c:bubbleSize>
            <c:numRef>
              <c:f>Daten_Jahr_Auswahl!$K$16</c:f>
              <c:numCache>
                <c:formatCode>_-* #,##0.0_-;\-* #,##0.0_-;_-* "-"??_-;_-@_-</c:formatCode>
                <c:ptCount val="1"/>
                <c:pt idx="0">
                  <c:v>7.1</c:v>
                </c:pt>
              </c:numCache>
            </c:numRef>
          </c:bubbleSize>
          <c:bubble3D val="0"/>
          <c:extLst>
            <c:ext xmlns:c16="http://schemas.microsoft.com/office/drawing/2014/chart" uri="{C3380CC4-5D6E-409C-BE32-E72D297353CC}">
              <c16:uniqueId val="{0000000C-2AAF-41AF-BF67-BC6800A8414A}"/>
            </c:ext>
          </c:extLst>
        </c:ser>
        <c:ser>
          <c:idx val="14"/>
          <c:order val="13"/>
          <c:tx>
            <c:strRef>
              <c:f>Daten_Jahr_Auswahl!$H$17</c:f>
              <c:strCache>
                <c:ptCount val="1"/>
                <c:pt idx="0">
                  <c:v>LU</c:v>
                </c:pt>
              </c:strCache>
            </c:strRef>
          </c:tx>
          <c:spPr>
            <a:solidFill>
              <a:srgbClr val="999999"/>
            </a:solidFill>
            <a:ln w="25400">
              <a:noFill/>
            </a:ln>
          </c:spPr>
          <c:invertIfNegative val="0"/>
          <c:dLbls>
            <c:spPr>
              <a:noFill/>
              <a:ln>
                <a:noFill/>
              </a:ln>
              <a:effectLst/>
            </c:sp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Daten_Jahr_Auswahl!$I$17</c:f>
              <c:numCache>
                <c:formatCode>General</c:formatCode>
                <c:ptCount val="1"/>
                <c:pt idx="0">
                  <c:v>4.0149999999999997</c:v>
                </c:pt>
              </c:numCache>
            </c:numRef>
          </c:xVal>
          <c:yVal>
            <c:numRef>
              <c:f>Daten_Jahr_Auswahl!$J$17</c:f>
              <c:numCache>
                <c:formatCode>General</c:formatCode>
                <c:ptCount val="1"/>
                <c:pt idx="0">
                  <c:v>12800</c:v>
                </c:pt>
              </c:numCache>
            </c:numRef>
          </c:yVal>
          <c:bubbleSize>
            <c:numRef>
              <c:f>Daten_Jahr_Auswahl!$K$17</c:f>
              <c:numCache>
                <c:formatCode>_-* #,##0.0_-;\-* #,##0.0_-;_-* "-"??_-;_-@_-</c:formatCode>
                <c:ptCount val="1"/>
                <c:pt idx="0">
                  <c:v>6.6</c:v>
                </c:pt>
              </c:numCache>
            </c:numRef>
          </c:bubbleSize>
          <c:bubble3D val="0"/>
          <c:extLst>
            <c:ext xmlns:c16="http://schemas.microsoft.com/office/drawing/2014/chart" uri="{C3380CC4-5D6E-409C-BE32-E72D297353CC}">
              <c16:uniqueId val="{0000000D-2AAF-41AF-BF67-BC6800A8414A}"/>
            </c:ext>
          </c:extLst>
        </c:ser>
        <c:ser>
          <c:idx val="15"/>
          <c:order val="14"/>
          <c:tx>
            <c:strRef>
              <c:f>Daten_Jahr_Auswahl!$H$18</c:f>
              <c:strCache>
                <c:ptCount val="1"/>
                <c:pt idx="0">
                  <c:v>MT</c:v>
                </c:pt>
              </c:strCache>
            </c:strRef>
          </c:tx>
          <c:spPr>
            <a:solidFill>
              <a:srgbClr val="999999"/>
            </a:solidFill>
            <a:ln w="25400">
              <a:noFill/>
            </a:ln>
          </c:spPr>
          <c:invertIfNegative val="0"/>
          <c:dLbls>
            <c:spPr>
              <a:noFill/>
              <a:ln>
                <a:noFill/>
              </a:ln>
              <a:effectLst/>
            </c:sp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Daten_Jahr_Auswahl!$I$18</c:f>
              <c:numCache>
                <c:formatCode>General</c:formatCode>
                <c:ptCount val="1"/>
                <c:pt idx="0">
                  <c:v>5.0750000000000002</c:v>
                </c:pt>
              </c:numCache>
            </c:numRef>
          </c:xVal>
          <c:yVal>
            <c:numRef>
              <c:f>Daten_Jahr_Auswahl!$J$18</c:f>
              <c:numCache>
                <c:formatCode>General</c:formatCode>
                <c:ptCount val="1"/>
                <c:pt idx="0">
                  <c:v>1600</c:v>
                </c:pt>
              </c:numCache>
            </c:numRef>
          </c:yVal>
          <c:bubbleSize>
            <c:numRef>
              <c:f>Daten_Jahr_Auswahl!$K$18</c:f>
              <c:numCache>
                <c:formatCode>_-* #,##0.0_-;\-* #,##0.0_-;_-* "-"??_-;_-@_-</c:formatCode>
                <c:ptCount val="1"/>
                <c:pt idx="0">
                  <c:v>2.9</c:v>
                </c:pt>
              </c:numCache>
            </c:numRef>
          </c:bubbleSize>
          <c:bubble3D val="0"/>
          <c:extLst>
            <c:ext xmlns:c16="http://schemas.microsoft.com/office/drawing/2014/chart" uri="{C3380CC4-5D6E-409C-BE32-E72D297353CC}">
              <c16:uniqueId val="{0000000E-2AAF-41AF-BF67-BC6800A8414A}"/>
            </c:ext>
          </c:extLst>
        </c:ser>
        <c:ser>
          <c:idx val="16"/>
          <c:order val="15"/>
          <c:tx>
            <c:strRef>
              <c:f>Daten_Jahr_Auswahl!$H$19</c:f>
              <c:strCache>
                <c:ptCount val="1"/>
                <c:pt idx="0">
                  <c:v>MK</c:v>
                </c:pt>
              </c:strCache>
            </c:strRef>
          </c:tx>
          <c:spPr>
            <a:solidFill>
              <a:srgbClr val="999999"/>
            </a:solidFill>
            <a:ln w="12700">
              <a:noFill/>
            </a:ln>
          </c:spPr>
          <c:invertIfNegative val="0"/>
          <c:dLbls>
            <c:spPr>
              <a:noFill/>
              <a:ln>
                <a:noFill/>
              </a:ln>
              <a:effectLst/>
            </c:sp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Daten_Jahr_Auswahl!$I$19</c:f>
              <c:numCache>
                <c:formatCode>General</c:formatCode>
                <c:ptCount val="1"/>
                <c:pt idx="0">
                  <c:v>6.02</c:v>
                </c:pt>
              </c:numCache>
            </c:numRef>
          </c:xVal>
          <c:yVal>
            <c:numRef>
              <c:f>Daten_Jahr_Auswahl!$J$19</c:f>
              <c:numCache>
                <c:formatCode>General</c:formatCode>
                <c:ptCount val="1"/>
                <c:pt idx="0">
                  <c:v>6150</c:v>
                </c:pt>
              </c:numCache>
            </c:numRef>
          </c:yVal>
          <c:bubbleSize>
            <c:numRef>
              <c:f>Daten_Jahr_Auswahl!$K$19</c:f>
              <c:numCache>
                <c:formatCode>_-* #,##0.0_-;\-* #,##0.0_-;_-* "-"??_-;_-@_-</c:formatCode>
                <c:ptCount val="1"/>
                <c:pt idx="0">
                  <c:v>0</c:v>
                </c:pt>
              </c:numCache>
            </c:numRef>
          </c:bubbleSize>
          <c:bubble3D val="0"/>
          <c:extLst>
            <c:ext xmlns:c16="http://schemas.microsoft.com/office/drawing/2014/chart" uri="{C3380CC4-5D6E-409C-BE32-E72D297353CC}">
              <c16:uniqueId val="{0000000F-2AAF-41AF-BF67-BC6800A8414A}"/>
            </c:ext>
          </c:extLst>
        </c:ser>
        <c:ser>
          <c:idx val="17"/>
          <c:order val="16"/>
          <c:tx>
            <c:strRef>
              <c:f>Daten_Jahr_Auswahl!$H$20</c:f>
              <c:strCache>
                <c:ptCount val="1"/>
                <c:pt idx="0">
                  <c:v>ME</c:v>
                </c:pt>
              </c:strCache>
            </c:strRef>
          </c:tx>
          <c:spPr>
            <a:solidFill>
              <a:srgbClr val="999999"/>
            </a:solidFill>
            <a:ln w="12700">
              <a:noFill/>
            </a:ln>
          </c:spPr>
          <c:invertIfNegative val="0"/>
          <c:dLbls>
            <c:spPr>
              <a:noFill/>
              <a:ln>
                <a:noFill/>
              </a:ln>
              <a:effectLst/>
            </c:sp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Daten_Jahr_Auswahl!$I$20</c:f>
              <c:numCache>
                <c:formatCode>General</c:formatCode>
                <c:ptCount val="1"/>
                <c:pt idx="0">
                  <c:v>5.68</c:v>
                </c:pt>
              </c:numCache>
            </c:numRef>
          </c:xVal>
          <c:yVal>
            <c:numRef>
              <c:f>Daten_Jahr_Auswahl!$J$20</c:f>
              <c:numCache>
                <c:formatCode>General</c:formatCode>
                <c:ptCount val="1"/>
                <c:pt idx="0">
                  <c:v>7000</c:v>
                </c:pt>
              </c:numCache>
            </c:numRef>
          </c:yVal>
          <c:bubbleSize>
            <c:numRef>
              <c:f>Daten_Jahr_Auswahl!$K$20</c:f>
              <c:numCache>
                <c:formatCode>_-* #,##0.0_-;\-* #,##0.0_-;_-* "-"??_-;_-@_-</c:formatCode>
                <c:ptCount val="1"/>
                <c:pt idx="0">
                  <c:v>0</c:v>
                </c:pt>
              </c:numCache>
            </c:numRef>
          </c:bubbleSize>
          <c:bubble3D val="0"/>
          <c:extLst>
            <c:ext xmlns:c16="http://schemas.microsoft.com/office/drawing/2014/chart" uri="{C3380CC4-5D6E-409C-BE32-E72D297353CC}">
              <c16:uniqueId val="{00000010-2AAF-41AF-BF67-BC6800A8414A}"/>
            </c:ext>
          </c:extLst>
        </c:ser>
        <c:ser>
          <c:idx val="18"/>
          <c:order val="17"/>
          <c:tx>
            <c:strRef>
              <c:f>Daten_Jahr_Auswahl!$H$21</c:f>
              <c:strCache>
                <c:ptCount val="1"/>
                <c:pt idx="0">
                  <c:v>NL</c:v>
                </c:pt>
              </c:strCache>
            </c:strRef>
          </c:tx>
          <c:spPr>
            <a:solidFill>
              <a:srgbClr val="999999"/>
            </a:solidFill>
            <a:ln w="12700">
              <a:noFill/>
            </a:ln>
          </c:spPr>
          <c:invertIfNegative val="0"/>
          <c:dLbls>
            <c:spPr>
              <a:noFill/>
              <a:ln>
                <a:noFill/>
              </a:ln>
              <a:effectLst/>
            </c:sp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Daten_Jahr_Auswahl!$I$21</c:f>
              <c:numCache>
                <c:formatCode>General</c:formatCode>
                <c:ptCount val="1"/>
                <c:pt idx="0">
                  <c:v>3.9499999999999997</c:v>
                </c:pt>
              </c:numCache>
            </c:numRef>
          </c:xVal>
          <c:yVal>
            <c:numRef>
              <c:f>Daten_Jahr_Auswahl!$J$21</c:f>
              <c:numCache>
                <c:formatCode>General</c:formatCode>
                <c:ptCount val="1"/>
                <c:pt idx="0">
                  <c:v>15000</c:v>
                </c:pt>
              </c:numCache>
            </c:numRef>
          </c:yVal>
          <c:bubbleSize>
            <c:numRef>
              <c:f>Daten_Jahr_Auswahl!$K$21</c:f>
              <c:numCache>
                <c:formatCode>_-* #,##0.0_-;\-* #,##0.0_-;_-* "-"??_-;_-@_-</c:formatCode>
                <c:ptCount val="1"/>
                <c:pt idx="0">
                  <c:v>3.9</c:v>
                </c:pt>
              </c:numCache>
            </c:numRef>
          </c:bubbleSize>
          <c:bubble3D val="0"/>
          <c:extLst>
            <c:ext xmlns:c16="http://schemas.microsoft.com/office/drawing/2014/chart" uri="{C3380CC4-5D6E-409C-BE32-E72D297353CC}">
              <c16:uniqueId val="{00000011-2AAF-41AF-BF67-BC6800A8414A}"/>
            </c:ext>
          </c:extLst>
        </c:ser>
        <c:ser>
          <c:idx val="19"/>
          <c:order val="18"/>
          <c:tx>
            <c:strRef>
              <c:f>Daten_Jahr_Auswahl!$H$22</c:f>
              <c:strCache>
                <c:ptCount val="1"/>
                <c:pt idx="0">
                  <c:v>NO</c:v>
                </c:pt>
              </c:strCache>
            </c:strRef>
          </c:tx>
          <c:spPr>
            <a:solidFill>
              <a:srgbClr val="999999"/>
            </a:solidFill>
            <a:ln w="12700">
              <a:noFill/>
            </a:ln>
          </c:spPr>
          <c:invertIfNegative val="0"/>
          <c:dLbls>
            <c:spPr>
              <a:noFill/>
              <a:ln>
                <a:noFill/>
              </a:ln>
              <a:effectLst/>
            </c:sp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trendline>
            <c:trendlineType val="linear"/>
            <c:dispRSqr val="0"/>
            <c:dispEq val="0"/>
          </c:trendline>
          <c:xVal>
            <c:numRef>
              <c:f>Daten_Jahr_Auswahl!$I$22</c:f>
              <c:numCache>
                <c:formatCode>General</c:formatCode>
                <c:ptCount val="1"/>
                <c:pt idx="0">
                  <c:v>4.3499999999999996</c:v>
                </c:pt>
              </c:numCache>
            </c:numRef>
          </c:xVal>
          <c:yVal>
            <c:numRef>
              <c:f>Daten_Jahr_Auswahl!$J$22</c:f>
              <c:numCache>
                <c:formatCode>General</c:formatCode>
                <c:ptCount val="1"/>
                <c:pt idx="0">
                  <c:v>24000</c:v>
                </c:pt>
              </c:numCache>
            </c:numRef>
          </c:yVal>
          <c:bubbleSize>
            <c:numRef>
              <c:f>Daten_Jahr_Auswahl!$K$22</c:f>
              <c:numCache>
                <c:formatCode>_-* #,##0.0_-;\-* #,##0.0_-;_-* "-"??_-;_-@_-</c:formatCode>
                <c:ptCount val="1"/>
                <c:pt idx="0">
                  <c:v>0</c:v>
                </c:pt>
              </c:numCache>
            </c:numRef>
          </c:bubbleSize>
          <c:bubble3D val="0"/>
          <c:extLst>
            <c:ext xmlns:c16="http://schemas.microsoft.com/office/drawing/2014/chart" uri="{C3380CC4-5D6E-409C-BE32-E72D297353CC}">
              <c16:uniqueId val="{00000012-2AAF-41AF-BF67-BC6800A8414A}"/>
            </c:ext>
          </c:extLst>
        </c:ser>
        <c:ser>
          <c:idx val="21"/>
          <c:order val="19"/>
          <c:tx>
            <c:strRef>
              <c:f>Daten_Jahr_Auswahl!$H$24</c:f>
              <c:strCache>
                <c:ptCount val="1"/>
                <c:pt idx="0">
                  <c:v>PL</c:v>
                </c:pt>
              </c:strCache>
            </c:strRef>
          </c:tx>
          <c:spPr>
            <a:solidFill>
              <a:srgbClr val="999999"/>
            </a:solidFill>
            <a:ln w="25400">
              <a:noFill/>
            </a:ln>
          </c:spPr>
          <c:invertIfNegative val="0"/>
          <c:dLbls>
            <c:spPr>
              <a:noFill/>
              <a:ln>
                <a:noFill/>
              </a:ln>
              <a:effectLst/>
            </c:sp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Daten_Jahr_Auswahl!$I$24</c:f>
              <c:numCache>
                <c:formatCode>General</c:formatCode>
                <c:ptCount val="1"/>
                <c:pt idx="0">
                  <c:v>5.6499999999999995</c:v>
                </c:pt>
              </c:numCache>
            </c:numRef>
          </c:xVal>
          <c:yVal>
            <c:numRef>
              <c:f>Daten_Jahr_Auswahl!$J$24</c:f>
              <c:numCache>
                <c:formatCode>General</c:formatCode>
                <c:ptCount val="1"/>
                <c:pt idx="0">
                  <c:v>14700</c:v>
                </c:pt>
              </c:numCache>
            </c:numRef>
          </c:yVal>
          <c:bubbleSize>
            <c:numRef>
              <c:f>Daten_Jahr_Auswahl!$K$24</c:f>
              <c:numCache>
                <c:formatCode>_-* #,##0.0_-;\-* #,##0.0_-;_-* "-"??_-;_-@_-</c:formatCode>
                <c:ptCount val="1"/>
                <c:pt idx="0">
                  <c:v>3.1</c:v>
                </c:pt>
              </c:numCache>
            </c:numRef>
          </c:bubbleSize>
          <c:bubble3D val="0"/>
          <c:extLst>
            <c:ext xmlns:c16="http://schemas.microsoft.com/office/drawing/2014/chart" uri="{C3380CC4-5D6E-409C-BE32-E72D297353CC}">
              <c16:uniqueId val="{00000013-2AAF-41AF-BF67-BC6800A8414A}"/>
            </c:ext>
          </c:extLst>
        </c:ser>
        <c:ser>
          <c:idx val="22"/>
          <c:order val="20"/>
          <c:tx>
            <c:strRef>
              <c:f>Daten_Jahr_Auswahl!$H$25</c:f>
              <c:strCache>
                <c:ptCount val="1"/>
                <c:pt idx="0">
                  <c:v>PT</c:v>
                </c:pt>
              </c:strCache>
            </c:strRef>
          </c:tx>
          <c:spPr>
            <a:solidFill>
              <a:srgbClr val="999999"/>
            </a:solidFill>
            <a:ln w="25400">
              <a:noFill/>
            </a:ln>
          </c:spPr>
          <c:invertIfNegative val="0"/>
          <c:dLbls>
            <c:spPr>
              <a:noFill/>
              <a:ln>
                <a:noFill/>
              </a:ln>
              <a:effectLst/>
            </c:sp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Daten_Jahr_Auswahl!$I$25</c:f>
              <c:numCache>
                <c:formatCode>General</c:formatCode>
                <c:ptCount val="1"/>
                <c:pt idx="0">
                  <c:v>2.15</c:v>
                </c:pt>
              </c:numCache>
            </c:numRef>
          </c:xVal>
          <c:yVal>
            <c:numRef>
              <c:f>Daten_Jahr_Auswahl!$J$25</c:f>
              <c:numCache>
                <c:formatCode>General</c:formatCode>
                <c:ptCount val="1"/>
                <c:pt idx="0">
                  <c:v>4400</c:v>
                </c:pt>
              </c:numCache>
            </c:numRef>
          </c:yVal>
          <c:bubbleSize>
            <c:numRef>
              <c:f>Daten_Jahr_Auswahl!$K$25</c:f>
              <c:numCache>
                <c:formatCode>_-* #,##0.0_-;\-* #,##0.0_-;_-* "-"??_-;_-@_-</c:formatCode>
                <c:ptCount val="1"/>
                <c:pt idx="0">
                  <c:v>6.3</c:v>
                </c:pt>
              </c:numCache>
            </c:numRef>
          </c:bubbleSize>
          <c:bubble3D val="0"/>
          <c:extLst>
            <c:ext xmlns:c16="http://schemas.microsoft.com/office/drawing/2014/chart" uri="{C3380CC4-5D6E-409C-BE32-E72D297353CC}">
              <c16:uniqueId val="{00000014-2AAF-41AF-BF67-BC6800A8414A}"/>
            </c:ext>
          </c:extLst>
        </c:ser>
        <c:ser>
          <c:idx val="23"/>
          <c:order val="21"/>
          <c:tx>
            <c:strRef>
              <c:f>Daten_Jahr_Auswahl!$H$26</c:f>
              <c:strCache>
                <c:ptCount val="1"/>
                <c:pt idx="0">
                  <c:v>RO</c:v>
                </c:pt>
              </c:strCache>
            </c:strRef>
          </c:tx>
          <c:spPr>
            <a:solidFill>
              <a:srgbClr val="999999"/>
            </a:solidFill>
            <a:ln w="25400">
              <a:noFill/>
            </a:ln>
          </c:spPr>
          <c:invertIfNegative val="0"/>
          <c:dLbls>
            <c:spPr>
              <a:noFill/>
              <a:ln>
                <a:noFill/>
              </a:ln>
              <a:effectLst/>
            </c:sp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Daten_Jahr_Auswahl!$I$26</c:f>
              <c:numCache>
                <c:formatCode>General</c:formatCode>
                <c:ptCount val="1"/>
                <c:pt idx="0">
                  <c:v>6.5</c:v>
                </c:pt>
              </c:numCache>
            </c:numRef>
          </c:xVal>
          <c:yVal>
            <c:numRef>
              <c:f>Daten_Jahr_Auswahl!$J$26</c:f>
              <c:numCache>
                <c:formatCode>General</c:formatCode>
                <c:ptCount val="1"/>
                <c:pt idx="0">
                  <c:v>9750</c:v>
                </c:pt>
              </c:numCache>
            </c:numRef>
          </c:yVal>
          <c:bubbleSize>
            <c:numRef>
              <c:f>Daten_Jahr_Auswahl!$K$26</c:f>
              <c:numCache>
                <c:formatCode>_-* #,##0.0_-;\-* #,##0.0_-;_-* "-"??_-;_-@_-</c:formatCode>
                <c:ptCount val="1"/>
                <c:pt idx="0">
                  <c:v>6.1</c:v>
                </c:pt>
              </c:numCache>
            </c:numRef>
          </c:bubbleSize>
          <c:bubble3D val="0"/>
          <c:extLst>
            <c:ext xmlns:c16="http://schemas.microsoft.com/office/drawing/2014/chart" uri="{C3380CC4-5D6E-409C-BE32-E72D297353CC}">
              <c16:uniqueId val="{00000015-2AAF-41AF-BF67-BC6800A8414A}"/>
            </c:ext>
          </c:extLst>
        </c:ser>
        <c:ser>
          <c:idx val="24"/>
          <c:order val="22"/>
          <c:tx>
            <c:strRef>
              <c:f>Daten_Jahr_Auswahl!$H$27</c:f>
              <c:strCache>
                <c:ptCount val="1"/>
                <c:pt idx="0">
                  <c:v>SE</c:v>
                </c:pt>
              </c:strCache>
            </c:strRef>
          </c:tx>
          <c:spPr>
            <a:solidFill>
              <a:srgbClr val="999999"/>
            </a:solidFill>
            <a:ln w="12700">
              <a:noFill/>
            </a:ln>
          </c:spPr>
          <c:invertIfNegative val="0"/>
          <c:dLbls>
            <c:spPr>
              <a:noFill/>
              <a:ln>
                <a:noFill/>
              </a:ln>
              <a:effectLst/>
            </c:sp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Daten_Jahr_Auswahl!$I$27</c:f>
              <c:numCache>
                <c:formatCode>General</c:formatCode>
                <c:ptCount val="1"/>
                <c:pt idx="0">
                  <c:v>5.2</c:v>
                </c:pt>
              </c:numCache>
            </c:numRef>
          </c:xVal>
          <c:yVal>
            <c:numRef>
              <c:f>Daten_Jahr_Auswahl!$J$27</c:f>
              <c:numCache>
                <c:formatCode>General</c:formatCode>
                <c:ptCount val="1"/>
                <c:pt idx="0">
                  <c:v>22000</c:v>
                </c:pt>
              </c:numCache>
            </c:numRef>
          </c:yVal>
          <c:bubbleSize>
            <c:numRef>
              <c:f>Daten_Jahr_Auswahl!$K$27</c:f>
              <c:numCache>
                <c:formatCode>_-* #,##0.0_-;\-* #,##0.0_-;_-* "-"??_-;_-@_-</c:formatCode>
                <c:ptCount val="1"/>
                <c:pt idx="0">
                  <c:v>9</c:v>
                </c:pt>
              </c:numCache>
            </c:numRef>
          </c:bubbleSize>
          <c:bubble3D val="0"/>
          <c:extLst>
            <c:ext xmlns:c16="http://schemas.microsoft.com/office/drawing/2014/chart" uri="{C3380CC4-5D6E-409C-BE32-E72D297353CC}">
              <c16:uniqueId val="{00000016-2AAF-41AF-BF67-BC6800A8414A}"/>
            </c:ext>
          </c:extLst>
        </c:ser>
        <c:ser>
          <c:idx val="25"/>
          <c:order val="23"/>
          <c:tx>
            <c:strRef>
              <c:f>Daten_Jahr_Auswahl!$H$28</c:f>
              <c:strCache>
                <c:ptCount val="1"/>
                <c:pt idx="0">
                  <c:v>CH</c:v>
                </c:pt>
              </c:strCache>
            </c:strRef>
          </c:tx>
          <c:spPr>
            <a:solidFill>
              <a:srgbClr val="999999"/>
            </a:solidFill>
            <a:ln w="25400">
              <a:noFill/>
            </a:ln>
          </c:spPr>
          <c:invertIfNegative val="0"/>
          <c:dLbls>
            <c:spPr>
              <a:noFill/>
              <a:ln>
                <a:noFill/>
              </a:ln>
              <a:effectLst/>
            </c:sp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Daten_Jahr_Auswahl!$I$28</c:f>
              <c:numCache>
                <c:formatCode>General</c:formatCode>
                <c:ptCount val="1"/>
                <c:pt idx="0">
                  <c:v>4.25</c:v>
                </c:pt>
              </c:numCache>
            </c:numRef>
          </c:xVal>
          <c:yVal>
            <c:numRef>
              <c:f>Daten_Jahr_Auswahl!$J$28</c:f>
              <c:numCache>
                <c:formatCode>General</c:formatCode>
                <c:ptCount val="1"/>
                <c:pt idx="0">
                  <c:v>10000</c:v>
                </c:pt>
              </c:numCache>
            </c:numRef>
          </c:yVal>
          <c:bubbleSize>
            <c:numRef>
              <c:f>Daten_Jahr_Auswahl!$K$28</c:f>
              <c:numCache>
                <c:formatCode>_-* #,##0.0_-;\-* #,##0.0_-;_-* "-"??_-;_-@_-</c:formatCode>
                <c:ptCount val="1"/>
                <c:pt idx="0">
                  <c:v>0</c:v>
                </c:pt>
              </c:numCache>
            </c:numRef>
          </c:bubbleSize>
          <c:bubble3D val="0"/>
          <c:extLst>
            <c:ext xmlns:c16="http://schemas.microsoft.com/office/drawing/2014/chart" uri="{C3380CC4-5D6E-409C-BE32-E72D297353CC}">
              <c16:uniqueId val="{00000017-2AAF-41AF-BF67-BC6800A8414A}"/>
            </c:ext>
          </c:extLst>
        </c:ser>
        <c:ser>
          <c:idx val="26"/>
          <c:order val="24"/>
          <c:tx>
            <c:strRef>
              <c:f>Daten_Jahr_Auswahl!$H$29</c:f>
              <c:strCache>
                <c:ptCount val="1"/>
                <c:pt idx="0">
                  <c:v>RS</c:v>
                </c:pt>
              </c:strCache>
            </c:strRef>
          </c:tx>
          <c:spPr>
            <a:solidFill>
              <a:srgbClr val="999999"/>
            </a:solidFill>
            <a:ln w="12700">
              <a:noFill/>
            </a:ln>
          </c:spPr>
          <c:invertIfNegative val="0"/>
          <c:dLbls>
            <c:spPr>
              <a:noFill/>
              <a:ln>
                <a:noFill/>
              </a:ln>
              <a:effectLst/>
            </c:sp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Daten_Jahr_Auswahl!$I$29</c:f>
              <c:numCache>
                <c:formatCode>General</c:formatCode>
                <c:ptCount val="1"/>
                <c:pt idx="0">
                  <c:v>5.8999999999999995</c:v>
                </c:pt>
              </c:numCache>
            </c:numRef>
          </c:xVal>
          <c:yVal>
            <c:numRef>
              <c:f>Daten_Jahr_Auswahl!$J$29</c:f>
              <c:numCache>
                <c:formatCode>General</c:formatCode>
                <c:ptCount val="1"/>
                <c:pt idx="0">
                  <c:v>8250</c:v>
                </c:pt>
              </c:numCache>
            </c:numRef>
          </c:yVal>
          <c:bubbleSize>
            <c:numRef>
              <c:f>Daten_Jahr_Auswahl!$K$29</c:f>
              <c:numCache>
                <c:formatCode>_-* #,##0.0_-;\-* #,##0.0_-;_-* "-"??_-;_-@_-</c:formatCode>
                <c:ptCount val="1"/>
                <c:pt idx="0">
                  <c:v>0</c:v>
                </c:pt>
              </c:numCache>
            </c:numRef>
          </c:bubbleSize>
          <c:bubble3D val="0"/>
          <c:extLst>
            <c:ext xmlns:c16="http://schemas.microsoft.com/office/drawing/2014/chart" uri="{C3380CC4-5D6E-409C-BE32-E72D297353CC}">
              <c16:uniqueId val="{00000018-2AAF-41AF-BF67-BC6800A8414A}"/>
            </c:ext>
          </c:extLst>
        </c:ser>
        <c:ser>
          <c:idx val="27"/>
          <c:order val="25"/>
          <c:tx>
            <c:strRef>
              <c:f>Daten_Jahr_Auswahl!$H$30</c:f>
              <c:strCache>
                <c:ptCount val="1"/>
                <c:pt idx="0">
                  <c:v>SK</c:v>
                </c:pt>
              </c:strCache>
            </c:strRef>
          </c:tx>
          <c:spPr>
            <a:solidFill>
              <a:srgbClr val="999999"/>
            </a:solidFill>
            <a:ln w="25400">
              <a:noFill/>
            </a:ln>
          </c:spPr>
          <c:invertIfNegative val="0"/>
          <c:dLbls>
            <c:spPr>
              <a:noFill/>
              <a:ln>
                <a:noFill/>
              </a:ln>
              <a:effectLst/>
            </c:sp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Daten_Jahr_Auswahl!$I$30</c:f>
              <c:numCache>
                <c:formatCode>General</c:formatCode>
                <c:ptCount val="1"/>
                <c:pt idx="0">
                  <c:v>5.7</c:v>
                </c:pt>
              </c:numCache>
            </c:numRef>
          </c:xVal>
          <c:yVal>
            <c:numRef>
              <c:f>Daten_Jahr_Auswahl!$J$30</c:f>
              <c:numCache>
                <c:formatCode>General</c:formatCode>
                <c:ptCount val="1"/>
                <c:pt idx="0">
                  <c:v>12000</c:v>
                </c:pt>
              </c:numCache>
            </c:numRef>
          </c:yVal>
          <c:bubbleSize>
            <c:numRef>
              <c:f>Daten_Jahr_Auswahl!$K$30</c:f>
              <c:numCache>
                <c:formatCode>_-* #,##0.0_-;\-* #,##0.0_-;_-* "-"??_-;_-@_-</c:formatCode>
                <c:ptCount val="1"/>
                <c:pt idx="0">
                  <c:v>5.5</c:v>
                </c:pt>
              </c:numCache>
            </c:numRef>
          </c:bubbleSize>
          <c:bubble3D val="0"/>
          <c:extLst>
            <c:ext xmlns:c16="http://schemas.microsoft.com/office/drawing/2014/chart" uri="{C3380CC4-5D6E-409C-BE32-E72D297353CC}">
              <c16:uniqueId val="{00000019-2AAF-41AF-BF67-BC6800A8414A}"/>
            </c:ext>
          </c:extLst>
        </c:ser>
        <c:ser>
          <c:idx val="28"/>
          <c:order val="26"/>
          <c:tx>
            <c:strRef>
              <c:f>Daten_Jahr_Auswahl!$H$31</c:f>
              <c:strCache>
                <c:ptCount val="1"/>
                <c:pt idx="0">
                  <c:v>SL</c:v>
                </c:pt>
              </c:strCache>
            </c:strRef>
          </c:tx>
          <c:spPr>
            <a:solidFill>
              <a:srgbClr val="999999"/>
            </a:solidFill>
            <a:ln w="25400">
              <a:noFill/>
            </a:ln>
          </c:spPr>
          <c:invertIfNegative val="0"/>
          <c:dLbls>
            <c:spPr>
              <a:noFill/>
              <a:ln>
                <a:noFill/>
              </a:ln>
              <a:effectLst/>
            </c:sp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Daten_Jahr_Auswahl!$I$31</c:f>
              <c:numCache>
                <c:formatCode>General</c:formatCode>
                <c:ptCount val="1"/>
                <c:pt idx="0">
                  <c:v>5.0999999999999996</c:v>
                </c:pt>
              </c:numCache>
            </c:numRef>
          </c:xVal>
          <c:yVal>
            <c:numRef>
              <c:f>Daten_Jahr_Auswahl!$J$31</c:f>
              <c:numCache>
                <c:formatCode>General</c:formatCode>
                <c:ptCount val="1"/>
                <c:pt idx="0">
                  <c:v>9700</c:v>
                </c:pt>
              </c:numCache>
            </c:numRef>
          </c:yVal>
          <c:bubbleSize>
            <c:numRef>
              <c:f>Daten_Jahr_Auswahl!$K$31</c:f>
              <c:numCache>
                <c:formatCode>_-* #,##0.0_-;\-* #,##0.0_-;_-* "-"??_-;_-@_-</c:formatCode>
                <c:ptCount val="1"/>
                <c:pt idx="0">
                  <c:v>3.4</c:v>
                </c:pt>
              </c:numCache>
            </c:numRef>
          </c:bubbleSize>
          <c:bubble3D val="0"/>
          <c:extLst>
            <c:ext xmlns:c16="http://schemas.microsoft.com/office/drawing/2014/chart" uri="{C3380CC4-5D6E-409C-BE32-E72D297353CC}">
              <c16:uniqueId val="{0000001A-2AAF-41AF-BF67-BC6800A8414A}"/>
            </c:ext>
          </c:extLst>
        </c:ser>
        <c:ser>
          <c:idx val="29"/>
          <c:order val="27"/>
          <c:tx>
            <c:strRef>
              <c:f>Daten_Jahr_Auswahl!$H$32</c:f>
              <c:strCache>
                <c:ptCount val="1"/>
                <c:pt idx="0">
                  <c:v>ES</c:v>
                </c:pt>
              </c:strCache>
            </c:strRef>
          </c:tx>
          <c:spPr>
            <a:solidFill>
              <a:srgbClr val="999999"/>
            </a:solidFill>
            <a:ln w="25400">
              <a:noFill/>
            </a:ln>
          </c:spPr>
          <c:invertIfNegative val="0"/>
          <c:dLbls>
            <c:spPr>
              <a:noFill/>
              <a:ln>
                <a:noFill/>
              </a:ln>
              <a:effectLst/>
            </c:sp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Daten_Jahr_Auswahl!$I$32</c:f>
              <c:numCache>
                <c:formatCode>General</c:formatCode>
                <c:ptCount val="1"/>
                <c:pt idx="0">
                  <c:v>2.8</c:v>
                </c:pt>
              </c:numCache>
            </c:numRef>
          </c:xVal>
          <c:yVal>
            <c:numRef>
              <c:f>Daten_Jahr_Auswahl!$J$32</c:f>
              <c:numCache>
                <c:formatCode>General</c:formatCode>
                <c:ptCount val="1"/>
                <c:pt idx="0">
                  <c:v>5500</c:v>
                </c:pt>
              </c:numCache>
            </c:numRef>
          </c:yVal>
          <c:bubbleSize>
            <c:numRef>
              <c:f>Daten_Jahr_Auswahl!$K$32</c:f>
              <c:numCache>
                <c:formatCode>_-* #,##0.0_-;\-* #,##0.0_-;_-* "-"??_-;_-@_-</c:formatCode>
                <c:ptCount val="1"/>
                <c:pt idx="0">
                  <c:v>10.4</c:v>
                </c:pt>
              </c:numCache>
            </c:numRef>
          </c:bubbleSize>
          <c:bubble3D val="0"/>
          <c:extLst>
            <c:ext xmlns:c16="http://schemas.microsoft.com/office/drawing/2014/chart" uri="{C3380CC4-5D6E-409C-BE32-E72D297353CC}">
              <c16:uniqueId val="{0000001B-2AAF-41AF-BF67-BC6800A8414A}"/>
            </c:ext>
          </c:extLst>
        </c:ser>
        <c:ser>
          <c:idx val="30"/>
          <c:order val="28"/>
          <c:tx>
            <c:strRef>
              <c:f>Daten_Jahr_Auswahl!$H$33</c:f>
              <c:strCache>
                <c:ptCount val="1"/>
                <c:pt idx="0">
                  <c:v>CZ</c:v>
                </c:pt>
              </c:strCache>
            </c:strRef>
          </c:tx>
          <c:spPr>
            <a:solidFill>
              <a:srgbClr val="999999"/>
            </a:solidFill>
            <a:ln w="25400">
              <a:noFill/>
            </a:ln>
          </c:spPr>
          <c:invertIfNegative val="0"/>
          <c:dLbls>
            <c:spPr>
              <a:noFill/>
              <a:ln>
                <a:noFill/>
              </a:ln>
              <a:effectLst/>
            </c:sp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Daten_Jahr_Auswahl!$I$33</c:f>
              <c:numCache>
                <c:formatCode>General</c:formatCode>
                <c:ptCount val="1"/>
                <c:pt idx="0">
                  <c:v>5.15</c:v>
                </c:pt>
              </c:numCache>
            </c:numRef>
          </c:xVal>
          <c:yVal>
            <c:numRef>
              <c:f>Daten_Jahr_Auswahl!$J$33</c:f>
              <c:numCache>
                <c:formatCode>General</c:formatCode>
                <c:ptCount val="1"/>
                <c:pt idx="0">
                  <c:v>13000</c:v>
                </c:pt>
              </c:numCache>
            </c:numRef>
          </c:yVal>
          <c:bubbleSize>
            <c:numRef>
              <c:f>Daten_Jahr_Auswahl!$K$33</c:f>
              <c:numCache>
                <c:formatCode>_-* #,##0.0_-;\-* #,##0.0_-;_-* "-"??_-;_-@_-</c:formatCode>
                <c:ptCount val="1"/>
                <c:pt idx="0">
                  <c:v>2.7</c:v>
                </c:pt>
              </c:numCache>
            </c:numRef>
          </c:bubbleSize>
          <c:bubble3D val="0"/>
          <c:extLst>
            <c:ext xmlns:c16="http://schemas.microsoft.com/office/drawing/2014/chart" uri="{C3380CC4-5D6E-409C-BE32-E72D297353CC}">
              <c16:uniqueId val="{0000001C-2AAF-41AF-BF67-BC6800A8414A}"/>
            </c:ext>
          </c:extLst>
        </c:ser>
        <c:ser>
          <c:idx val="31"/>
          <c:order val="29"/>
          <c:tx>
            <c:strRef>
              <c:f>Daten_Jahr_Auswahl!$H$34</c:f>
              <c:strCache>
                <c:ptCount val="1"/>
                <c:pt idx="0">
                  <c:v>TR</c:v>
                </c:pt>
              </c:strCache>
            </c:strRef>
          </c:tx>
          <c:spPr>
            <a:solidFill>
              <a:srgbClr val="999999"/>
            </a:solidFill>
            <a:ln w="25400">
              <a:noFill/>
            </a:ln>
          </c:spPr>
          <c:invertIfNegative val="0"/>
          <c:dLbls>
            <c:spPr>
              <a:noFill/>
              <a:ln>
                <a:noFill/>
              </a:ln>
              <a:effectLst/>
            </c:sp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Daten_Jahr_Auswahl!$I$34</c:f>
              <c:numCache>
                <c:formatCode>General</c:formatCode>
                <c:ptCount val="1"/>
                <c:pt idx="0">
                  <c:v>7.8</c:v>
                </c:pt>
              </c:numCache>
            </c:numRef>
          </c:xVal>
          <c:yVal>
            <c:numRef>
              <c:f>Daten_Jahr_Auswahl!$J$34</c:f>
              <c:numCache>
                <c:formatCode>General</c:formatCode>
                <c:ptCount val="1"/>
                <c:pt idx="0">
                  <c:v>4500</c:v>
                </c:pt>
              </c:numCache>
            </c:numRef>
          </c:yVal>
          <c:bubbleSize>
            <c:numRef>
              <c:f>Daten_Jahr_Auswahl!$K$34</c:f>
              <c:numCache>
                <c:formatCode>_-* #,##0.0_-;\-* #,##0.0_-;_-* "-"??_-;_-@_-</c:formatCode>
                <c:ptCount val="1"/>
                <c:pt idx="0">
                  <c:v>0</c:v>
                </c:pt>
              </c:numCache>
            </c:numRef>
          </c:bubbleSize>
          <c:bubble3D val="0"/>
          <c:extLst>
            <c:ext xmlns:c16="http://schemas.microsoft.com/office/drawing/2014/chart" uri="{C3380CC4-5D6E-409C-BE32-E72D297353CC}">
              <c16:uniqueId val="{0000001D-2AAF-41AF-BF67-BC6800A8414A}"/>
            </c:ext>
          </c:extLst>
        </c:ser>
        <c:ser>
          <c:idx val="32"/>
          <c:order val="30"/>
          <c:tx>
            <c:strRef>
              <c:f>Daten_Jahr_Auswahl!$H$35</c:f>
              <c:strCache>
                <c:ptCount val="1"/>
                <c:pt idx="0">
                  <c:v>HU</c:v>
                </c:pt>
              </c:strCache>
            </c:strRef>
          </c:tx>
          <c:spPr>
            <a:solidFill>
              <a:srgbClr val="999999"/>
            </a:solidFill>
            <a:ln w="25400">
              <a:noFill/>
            </a:ln>
          </c:spPr>
          <c:invertIfNegative val="0"/>
          <c:dLbls>
            <c:spPr>
              <a:noFill/>
              <a:ln>
                <a:noFill/>
              </a:ln>
              <a:effectLst/>
            </c:sp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Daten_Jahr_Auswahl!$I$35</c:f>
              <c:numCache>
                <c:formatCode>General</c:formatCode>
                <c:ptCount val="1"/>
                <c:pt idx="0">
                  <c:v>5.75</c:v>
                </c:pt>
              </c:numCache>
            </c:numRef>
          </c:xVal>
          <c:yVal>
            <c:numRef>
              <c:f>Daten_Jahr_Auswahl!$J$35</c:f>
              <c:numCache>
                <c:formatCode>General</c:formatCode>
                <c:ptCount val="1"/>
                <c:pt idx="0">
                  <c:v>10600</c:v>
                </c:pt>
              </c:numCache>
            </c:numRef>
          </c:yVal>
          <c:bubbleSize>
            <c:numRef>
              <c:f>Daten_Jahr_Auswahl!$K$35</c:f>
              <c:numCache>
                <c:formatCode>_-* #,##0.0_-;\-* #,##0.0_-;_-* "-"??_-;_-@_-</c:formatCode>
                <c:ptCount val="1"/>
                <c:pt idx="0">
                  <c:v>4.5</c:v>
                </c:pt>
              </c:numCache>
            </c:numRef>
          </c:bubbleSize>
          <c:bubble3D val="0"/>
          <c:extLst>
            <c:ext xmlns:c16="http://schemas.microsoft.com/office/drawing/2014/chart" uri="{C3380CC4-5D6E-409C-BE32-E72D297353CC}">
              <c16:uniqueId val="{0000001E-2AAF-41AF-BF67-BC6800A8414A}"/>
            </c:ext>
          </c:extLst>
        </c:ser>
        <c:ser>
          <c:idx val="33"/>
          <c:order val="31"/>
          <c:tx>
            <c:strRef>
              <c:f>Daten_Jahr_Auswahl!$H$36</c:f>
              <c:strCache>
                <c:ptCount val="1"/>
                <c:pt idx="0">
                  <c:v>UK</c:v>
                </c:pt>
              </c:strCache>
            </c:strRef>
          </c:tx>
          <c:spPr>
            <a:solidFill>
              <a:srgbClr val="999999"/>
            </a:solidFill>
            <a:ln w="25400">
              <a:noFill/>
            </a:ln>
          </c:spPr>
          <c:invertIfNegative val="0"/>
          <c:dLbls>
            <c:spPr>
              <a:noFill/>
              <a:ln>
                <a:noFill/>
              </a:ln>
              <a:effectLst/>
            </c:sp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Daten_Jahr_Auswahl!$I$36</c:f>
              <c:numCache>
                <c:formatCode>General</c:formatCode>
                <c:ptCount val="1"/>
                <c:pt idx="0">
                  <c:v>3</c:v>
                </c:pt>
              </c:numCache>
            </c:numRef>
          </c:xVal>
          <c:yVal>
            <c:numRef>
              <c:f>Daten_Jahr_Auswahl!$J$36</c:f>
              <c:numCache>
                <c:formatCode>General</c:formatCode>
                <c:ptCount val="1"/>
                <c:pt idx="0">
                  <c:v>15000</c:v>
                </c:pt>
              </c:numCache>
            </c:numRef>
          </c:yVal>
          <c:bubbleSize>
            <c:numRef>
              <c:f>Daten_Jahr_Auswahl!$K$36</c:f>
              <c:numCache>
                <c:formatCode>_-* #,##0.0_-;\-* #,##0.0_-;_-* "-"??_-;_-@_-</c:formatCode>
                <c:ptCount val="1"/>
                <c:pt idx="0">
                  <c:v>4.5999999999999996</c:v>
                </c:pt>
              </c:numCache>
            </c:numRef>
          </c:bubbleSize>
          <c:bubble3D val="0"/>
          <c:extLst>
            <c:ext xmlns:c16="http://schemas.microsoft.com/office/drawing/2014/chart" uri="{C3380CC4-5D6E-409C-BE32-E72D297353CC}">
              <c16:uniqueId val="{0000001F-2AAF-41AF-BF67-BC6800A8414A}"/>
            </c:ext>
          </c:extLst>
        </c:ser>
        <c:ser>
          <c:idx val="38"/>
          <c:order val="32"/>
          <c:tx>
            <c:strRef>
              <c:f>Daten_Jahr_Auswahl!$H$4</c:f>
              <c:strCache>
                <c:ptCount val="1"/>
                <c:pt idx="0">
                  <c:v>BG</c:v>
                </c:pt>
              </c:strCache>
            </c:strRef>
          </c:tx>
          <c:spPr>
            <a:solidFill>
              <a:srgbClr val="FC8086"/>
            </a:solidFill>
            <a:ln w="25400">
              <a:noFill/>
            </a:ln>
          </c:spPr>
          <c:invertIfNegative val="0"/>
          <c:xVal>
            <c:numRef>
              <c:f>Daten_Jahr_Auswahl!$I$4</c:f>
              <c:numCache>
                <c:formatCode>General</c:formatCode>
                <c:ptCount val="1"/>
                <c:pt idx="0">
                  <c:v>6.52</c:v>
                </c:pt>
              </c:numCache>
            </c:numRef>
          </c:xVal>
          <c:yVal>
            <c:numRef>
              <c:f>Daten_Jahr_Auswahl!$J$4</c:f>
              <c:numCache>
                <c:formatCode>General</c:formatCode>
                <c:ptCount val="1"/>
                <c:pt idx="0">
                  <c:v>7100</c:v>
                </c:pt>
              </c:numCache>
            </c:numRef>
          </c:yVal>
          <c:bubbleSize>
            <c:numRef>
              <c:f>Daten_Jahr_Auswahl!$L$4</c:f>
              <c:numCache>
                <c:formatCode>General</c:formatCode>
                <c:ptCount val="1"/>
                <c:pt idx="0">
                  <c:v>#N/A</c:v>
                </c:pt>
              </c:numCache>
            </c:numRef>
          </c:bubbleSize>
          <c:bubble3D val="0"/>
          <c:extLst>
            <c:ext xmlns:c16="http://schemas.microsoft.com/office/drawing/2014/chart" uri="{C3380CC4-5D6E-409C-BE32-E72D297353CC}">
              <c16:uniqueId val="{00000020-2AAF-41AF-BF67-BC6800A8414A}"/>
            </c:ext>
          </c:extLst>
        </c:ser>
        <c:ser>
          <c:idx val="39"/>
          <c:order val="33"/>
          <c:tx>
            <c:strRef>
              <c:f>Daten_Jahr_Auswahl!$H$5</c:f>
              <c:strCache>
                <c:ptCount val="1"/>
                <c:pt idx="0">
                  <c:v>DK</c:v>
                </c:pt>
              </c:strCache>
            </c:strRef>
          </c:tx>
          <c:spPr>
            <a:solidFill>
              <a:srgbClr val="FC8086"/>
            </a:solidFill>
            <a:ln w="25400">
              <a:noFill/>
            </a:ln>
          </c:spPr>
          <c:invertIfNegative val="0"/>
          <c:xVal>
            <c:numRef>
              <c:f>Daten_Jahr_Auswahl!$I$5</c:f>
              <c:numCache>
                <c:formatCode>General</c:formatCode>
                <c:ptCount val="1"/>
                <c:pt idx="0">
                  <c:v>4.3999999999999995</c:v>
                </c:pt>
              </c:numCache>
            </c:numRef>
          </c:xVal>
          <c:yVal>
            <c:numRef>
              <c:f>Daten_Jahr_Auswahl!$J$5</c:f>
              <c:numCache>
                <c:formatCode>General</c:formatCode>
                <c:ptCount val="1"/>
                <c:pt idx="0">
                  <c:v>17750</c:v>
                </c:pt>
              </c:numCache>
            </c:numRef>
          </c:yVal>
          <c:bubbleSize>
            <c:numRef>
              <c:f>Daten_Jahr_Auswahl!$L$5</c:f>
              <c:numCache>
                <c:formatCode>General</c:formatCode>
                <c:ptCount val="1"/>
                <c:pt idx="0">
                  <c:v>#N/A</c:v>
                </c:pt>
              </c:numCache>
            </c:numRef>
          </c:bubbleSize>
          <c:bubble3D val="0"/>
          <c:extLst>
            <c:ext xmlns:c16="http://schemas.microsoft.com/office/drawing/2014/chart" uri="{C3380CC4-5D6E-409C-BE32-E72D297353CC}">
              <c16:uniqueId val="{00000021-2AAF-41AF-BF67-BC6800A8414A}"/>
            </c:ext>
          </c:extLst>
        </c:ser>
        <c:ser>
          <c:idx val="40"/>
          <c:order val="34"/>
          <c:tx>
            <c:strRef>
              <c:f>Daten_Jahr_Auswahl!$H$6</c:f>
              <c:strCache>
                <c:ptCount val="1"/>
                <c:pt idx="0">
                  <c:v>DE</c:v>
                </c:pt>
              </c:strCache>
            </c:strRef>
          </c:tx>
          <c:spPr>
            <a:solidFill>
              <a:srgbClr val="FC8086"/>
            </a:solidFill>
            <a:ln w="25400">
              <a:noFill/>
            </a:ln>
          </c:spPr>
          <c:invertIfNegative val="0"/>
          <c:xVal>
            <c:numRef>
              <c:f>Daten_Jahr_Auswahl!$I$6</c:f>
              <c:numCache>
                <c:formatCode>General</c:formatCode>
                <c:ptCount val="1"/>
                <c:pt idx="0">
                  <c:v>4.55</c:v>
                </c:pt>
              </c:numCache>
            </c:numRef>
          </c:xVal>
          <c:yVal>
            <c:numRef>
              <c:f>Daten_Jahr_Auswahl!$J$6</c:f>
              <c:numCache>
                <c:formatCode>General</c:formatCode>
                <c:ptCount val="1"/>
                <c:pt idx="0">
                  <c:v>14000</c:v>
                </c:pt>
              </c:numCache>
            </c:numRef>
          </c:yVal>
          <c:bubbleSize>
            <c:numRef>
              <c:f>Daten_Jahr_Auswahl!$L$6</c:f>
              <c:numCache>
                <c:formatCode>General</c:formatCode>
                <c:ptCount val="1"/>
                <c:pt idx="0">
                  <c:v>#N/A</c:v>
                </c:pt>
              </c:numCache>
            </c:numRef>
          </c:bubbleSize>
          <c:bubble3D val="0"/>
          <c:extLst>
            <c:ext xmlns:c16="http://schemas.microsoft.com/office/drawing/2014/chart" uri="{C3380CC4-5D6E-409C-BE32-E72D297353CC}">
              <c16:uniqueId val="{00000022-2AAF-41AF-BF67-BC6800A8414A}"/>
            </c:ext>
          </c:extLst>
        </c:ser>
        <c:ser>
          <c:idx val="41"/>
          <c:order val="35"/>
          <c:tx>
            <c:strRef>
              <c:f>Daten_Jahr_Auswahl!$H$7</c:f>
              <c:strCache>
                <c:ptCount val="1"/>
                <c:pt idx="0">
                  <c:v>EE</c:v>
                </c:pt>
              </c:strCache>
            </c:strRef>
          </c:tx>
          <c:spPr>
            <a:solidFill>
              <a:srgbClr val="FC8086"/>
            </a:solidFill>
            <a:ln w="25400">
              <a:noFill/>
            </a:ln>
          </c:spPr>
          <c:invertIfNegative val="0"/>
          <c:xVal>
            <c:numRef>
              <c:f>Daten_Jahr_Auswahl!$I$7</c:f>
              <c:numCache>
                <c:formatCode>General</c:formatCode>
                <c:ptCount val="1"/>
                <c:pt idx="0">
                  <c:v>6.65</c:v>
                </c:pt>
              </c:numCache>
            </c:numRef>
          </c:xVal>
          <c:yVal>
            <c:numRef>
              <c:f>Daten_Jahr_Auswahl!$J$7</c:f>
              <c:numCache>
                <c:formatCode>General</c:formatCode>
                <c:ptCount val="1"/>
                <c:pt idx="0">
                  <c:v>19750</c:v>
                </c:pt>
              </c:numCache>
            </c:numRef>
          </c:yVal>
          <c:bubbleSize>
            <c:numRef>
              <c:f>Daten_Jahr_Auswahl!$L$7</c:f>
              <c:numCache>
                <c:formatCode>General</c:formatCode>
                <c:ptCount val="1"/>
                <c:pt idx="0">
                  <c:v>#N/A</c:v>
                </c:pt>
              </c:numCache>
            </c:numRef>
          </c:bubbleSize>
          <c:bubble3D val="0"/>
          <c:extLst>
            <c:ext xmlns:c16="http://schemas.microsoft.com/office/drawing/2014/chart" uri="{C3380CC4-5D6E-409C-BE32-E72D297353CC}">
              <c16:uniqueId val="{00000023-2AAF-41AF-BF67-BC6800A8414A}"/>
            </c:ext>
          </c:extLst>
        </c:ser>
        <c:ser>
          <c:idx val="42"/>
          <c:order val="36"/>
          <c:tx>
            <c:strRef>
              <c:f>Daten_Jahr_Auswahl!$H$8</c:f>
              <c:strCache>
                <c:ptCount val="1"/>
                <c:pt idx="0">
                  <c:v>FI</c:v>
                </c:pt>
              </c:strCache>
            </c:strRef>
          </c:tx>
          <c:spPr>
            <a:solidFill>
              <a:srgbClr val="FC8086"/>
            </a:solidFill>
            <a:ln w="25400">
              <a:noFill/>
            </a:ln>
          </c:spPr>
          <c:invertIfNegative val="0"/>
          <c:xVal>
            <c:numRef>
              <c:f>Daten_Jahr_Auswahl!$I$8</c:f>
              <c:numCache>
                <c:formatCode>General</c:formatCode>
                <c:ptCount val="1"/>
                <c:pt idx="0">
                  <c:v>6.65</c:v>
                </c:pt>
              </c:numCache>
            </c:numRef>
          </c:xVal>
          <c:yVal>
            <c:numRef>
              <c:f>Daten_Jahr_Auswahl!$J$8</c:f>
              <c:numCache>
                <c:formatCode>General</c:formatCode>
                <c:ptCount val="1"/>
                <c:pt idx="0">
                  <c:v>23500</c:v>
                </c:pt>
              </c:numCache>
            </c:numRef>
          </c:yVal>
          <c:bubbleSize>
            <c:numRef>
              <c:f>Daten_Jahr_Auswahl!$L$8</c:f>
              <c:numCache>
                <c:formatCode>General</c:formatCode>
                <c:ptCount val="1"/>
                <c:pt idx="0">
                  <c:v>#N/A</c:v>
                </c:pt>
              </c:numCache>
            </c:numRef>
          </c:bubbleSize>
          <c:bubble3D val="0"/>
          <c:extLst>
            <c:ext xmlns:c16="http://schemas.microsoft.com/office/drawing/2014/chart" uri="{C3380CC4-5D6E-409C-BE32-E72D297353CC}">
              <c16:uniqueId val="{00000024-2AAF-41AF-BF67-BC6800A8414A}"/>
            </c:ext>
          </c:extLst>
        </c:ser>
        <c:ser>
          <c:idx val="43"/>
          <c:order val="37"/>
          <c:tx>
            <c:strRef>
              <c:f>Daten_Jahr_Auswahl!$H$9</c:f>
              <c:strCache>
                <c:ptCount val="1"/>
                <c:pt idx="0">
                  <c:v>FR</c:v>
                </c:pt>
              </c:strCache>
            </c:strRef>
          </c:tx>
          <c:spPr>
            <a:solidFill>
              <a:srgbClr val="FC8086"/>
            </a:solidFill>
            <a:ln w="25400">
              <a:noFill/>
            </a:ln>
          </c:spPr>
          <c:invertIfNegative val="0"/>
          <c:xVal>
            <c:numRef>
              <c:f>Daten_Jahr_Auswahl!$I$9</c:f>
              <c:numCache>
                <c:formatCode>General</c:formatCode>
                <c:ptCount val="1"/>
                <c:pt idx="0">
                  <c:v>3.55</c:v>
                </c:pt>
              </c:numCache>
            </c:numRef>
          </c:xVal>
          <c:yVal>
            <c:numRef>
              <c:f>Daten_Jahr_Auswahl!$J$9</c:f>
              <c:numCache>
                <c:formatCode>General</c:formatCode>
                <c:ptCount val="1"/>
                <c:pt idx="0">
                  <c:v>10000</c:v>
                </c:pt>
              </c:numCache>
            </c:numRef>
          </c:yVal>
          <c:bubbleSize>
            <c:numRef>
              <c:f>Daten_Jahr_Auswahl!$L$9</c:f>
              <c:numCache>
                <c:formatCode>General</c:formatCode>
                <c:ptCount val="1"/>
                <c:pt idx="0">
                  <c:v>#N/A</c:v>
                </c:pt>
              </c:numCache>
            </c:numRef>
          </c:bubbleSize>
          <c:bubble3D val="0"/>
          <c:extLst>
            <c:ext xmlns:c16="http://schemas.microsoft.com/office/drawing/2014/chart" uri="{C3380CC4-5D6E-409C-BE32-E72D297353CC}">
              <c16:uniqueId val="{00000025-2AAF-41AF-BF67-BC6800A8414A}"/>
            </c:ext>
          </c:extLst>
        </c:ser>
        <c:ser>
          <c:idx val="44"/>
          <c:order val="38"/>
          <c:tx>
            <c:strRef>
              <c:f>Daten_Jahr_Auswahl!$H$10</c:f>
              <c:strCache>
                <c:ptCount val="1"/>
                <c:pt idx="0">
                  <c:v>EL</c:v>
                </c:pt>
              </c:strCache>
            </c:strRef>
          </c:tx>
          <c:spPr>
            <a:solidFill>
              <a:srgbClr val="FC8086"/>
            </a:solidFill>
            <a:ln w="25400">
              <a:noFill/>
            </a:ln>
          </c:spPr>
          <c:invertIfNegative val="0"/>
          <c:xVal>
            <c:numRef>
              <c:f>Daten_Jahr_Auswahl!$I$10</c:f>
              <c:numCache>
                <c:formatCode>General</c:formatCode>
                <c:ptCount val="1"/>
                <c:pt idx="0">
                  <c:v>6.05</c:v>
                </c:pt>
              </c:numCache>
            </c:numRef>
          </c:xVal>
          <c:yVal>
            <c:numRef>
              <c:f>Daten_Jahr_Auswahl!$J$10</c:f>
              <c:numCache>
                <c:formatCode>General</c:formatCode>
                <c:ptCount val="1"/>
                <c:pt idx="0">
                  <c:v>4800</c:v>
                </c:pt>
              </c:numCache>
            </c:numRef>
          </c:yVal>
          <c:bubbleSize>
            <c:numRef>
              <c:f>Daten_Jahr_Auswahl!$L$10</c:f>
              <c:numCache>
                <c:formatCode>General</c:formatCode>
                <c:ptCount val="1"/>
                <c:pt idx="0">
                  <c:v>#N/A</c:v>
                </c:pt>
              </c:numCache>
            </c:numRef>
          </c:bubbleSize>
          <c:bubble3D val="0"/>
          <c:extLst>
            <c:ext xmlns:c16="http://schemas.microsoft.com/office/drawing/2014/chart" uri="{C3380CC4-5D6E-409C-BE32-E72D297353CC}">
              <c16:uniqueId val="{00000026-2AAF-41AF-BF67-BC6800A8414A}"/>
            </c:ext>
          </c:extLst>
        </c:ser>
        <c:ser>
          <c:idx val="45"/>
          <c:order val="39"/>
          <c:tx>
            <c:strRef>
              <c:f>Daten_Jahr_Auswahl!$H$11</c:f>
              <c:strCache>
                <c:ptCount val="1"/>
                <c:pt idx="0">
                  <c:v>IE</c:v>
                </c:pt>
              </c:strCache>
            </c:strRef>
          </c:tx>
          <c:spPr>
            <a:solidFill>
              <a:srgbClr val="FC8086"/>
            </a:solidFill>
            <a:ln w="25400">
              <a:noFill/>
            </a:ln>
          </c:spPr>
          <c:invertIfNegative val="0"/>
          <c:xVal>
            <c:numRef>
              <c:f>Daten_Jahr_Auswahl!$I$11</c:f>
              <c:numCache>
                <c:formatCode>General</c:formatCode>
                <c:ptCount val="1"/>
                <c:pt idx="0">
                  <c:v>2.17</c:v>
                </c:pt>
              </c:numCache>
            </c:numRef>
          </c:xVal>
          <c:yVal>
            <c:numRef>
              <c:f>Daten_Jahr_Auswahl!$J$11</c:f>
              <c:numCache>
                <c:formatCode>General</c:formatCode>
                <c:ptCount val="1"/>
                <c:pt idx="0">
                  <c:v>15500</c:v>
                </c:pt>
              </c:numCache>
            </c:numRef>
          </c:yVal>
          <c:bubbleSize>
            <c:numRef>
              <c:f>Daten_Jahr_Auswahl!$L$11</c:f>
              <c:numCache>
                <c:formatCode>General</c:formatCode>
                <c:ptCount val="1"/>
                <c:pt idx="0">
                  <c:v>#N/A</c:v>
                </c:pt>
              </c:numCache>
            </c:numRef>
          </c:bubbleSize>
          <c:bubble3D val="0"/>
          <c:extLst>
            <c:ext xmlns:c16="http://schemas.microsoft.com/office/drawing/2014/chart" uri="{C3380CC4-5D6E-409C-BE32-E72D297353CC}">
              <c16:uniqueId val="{00000027-2AAF-41AF-BF67-BC6800A8414A}"/>
            </c:ext>
          </c:extLst>
        </c:ser>
        <c:ser>
          <c:idx val="46"/>
          <c:order val="40"/>
          <c:tx>
            <c:strRef>
              <c:f>Daten_Jahr_Auswahl!$H$12</c:f>
              <c:strCache>
                <c:ptCount val="1"/>
                <c:pt idx="0">
                  <c:v>IS</c:v>
                </c:pt>
              </c:strCache>
            </c:strRef>
          </c:tx>
          <c:spPr>
            <a:solidFill>
              <a:srgbClr val="FC8086"/>
            </a:solidFill>
            <a:ln w="25400">
              <a:noFill/>
            </a:ln>
          </c:spPr>
          <c:invertIfNegative val="0"/>
          <c:xVal>
            <c:numRef>
              <c:f>Daten_Jahr_Auswahl!$I$12</c:f>
              <c:numCache>
                <c:formatCode>General</c:formatCode>
                <c:ptCount val="1"/>
                <c:pt idx="0">
                  <c:v>0.8</c:v>
                </c:pt>
              </c:numCache>
            </c:numRef>
          </c:xVal>
          <c:yVal>
            <c:numRef>
              <c:f>Daten_Jahr_Auswahl!$J$12</c:f>
              <c:numCache>
                <c:formatCode>General</c:formatCode>
                <c:ptCount val="1"/>
                <c:pt idx="0">
                  <c:v>28000</c:v>
                </c:pt>
              </c:numCache>
            </c:numRef>
          </c:yVal>
          <c:bubbleSize>
            <c:numRef>
              <c:f>Daten_Jahr_Auswahl!$L$12</c:f>
              <c:numCache>
                <c:formatCode>General</c:formatCode>
                <c:ptCount val="1"/>
                <c:pt idx="0">
                  <c:v>#N/A</c:v>
                </c:pt>
              </c:numCache>
            </c:numRef>
          </c:bubbleSize>
          <c:bubble3D val="0"/>
          <c:extLst>
            <c:ext xmlns:c16="http://schemas.microsoft.com/office/drawing/2014/chart" uri="{C3380CC4-5D6E-409C-BE32-E72D297353CC}">
              <c16:uniqueId val="{00000028-2AAF-41AF-BF67-BC6800A8414A}"/>
            </c:ext>
          </c:extLst>
        </c:ser>
        <c:ser>
          <c:idx val="47"/>
          <c:order val="41"/>
          <c:tx>
            <c:strRef>
              <c:f>Daten_Jahr_Auswahl!$H$13</c:f>
              <c:strCache>
                <c:ptCount val="1"/>
                <c:pt idx="0">
                  <c:v>IT</c:v>
                </c:pt>
              </c:strCache>
            </c:strRef>
          </c:tx>
          <c:spPr>
            <a:solidFill>
              <a:srgbClr val="FC8086"/>
            </a:solidFill>
            <a:ln w="25400">
              <a:noFill/>
            </a:ln>
          </c:spPr>
          <c:invertIfNegative val="0"/>
          <c:xVal>
            <c:numRef>
              <c:f>Daten_Jahr_Auswahl!$I$13</c:f>
              <c:numCache>
                <c:formatCode>General</c:formatCode>
                <c:ptCount val="1"/>
                <c:pt idx="0">
                  <c:v>4.75</c:v>
                </c:pt>
              </c:numCache>
            </c:numRef>
          </c:xVal>
          <c:yVal>
            <c:numRef>
              <c:f>Daten_Jahr_Auswahl!$J$13</c:f>
              <c:numCache>
                <c:formatCode>General</c:formatCode>
                <c:ptCount val="1"/>
                <c:pt idx="0">
                  <c:v>8000</c:v>
                </c:pt>
              </c:numCache>
            </c:numRef>
          </c:yVal>
          <c:bubbleSize>
            <c:numRef>
              <c:f>Daten_Jahr_Auswahl!$L$13</c:f>
              <c:numCache>
                <c:formatCode>General</c:formatCode>
                <c:ptCount val="1"/>
                <c:pt idx="0">
                  <c:v>#N/A</c:v>
                </c:pt>
              </c:numCache>
            </c:numRef>
          </c:bubbleSize>
          <c:bubble3D val="0"/>
          <c:extLst>
            <c:ext xmlns:c16="http://schemas.microsoft.com/office/drawing/2014/chart" uri="{C3380CC4-5D6E-409C-BE32-E72D297353CC}">
              <c16:uniqueId val="{00000029-2AAF-41AF-BF67-BC6800A8414A}"/>
            </c:ext>
          </c:extLst>
        </c:ser>
        <c:ser>
          <c:idx val="48"/>
          <c:order val="42"/>
          <c:tx>
            <c:strRef>
              <c:f>Daten_Jahr_Auswahl!$H$14</c:f>
              <c:strCache>
                <c:ptCount val="1"/>
                <c:pt idx="0">
                  <c:v>HR</c:v>
                </c:pt>
              </c:strCache>
            </c:strRef>
          </c:tx>
          <c:spPr>
            <a:solidFill>
              <a:srgbClr val="FC8086"/>
            </a:solidFill>
            <a:ln w="25400">
              <a:noFill/>
            </a:ln>
          </c:spPr>
          <c:invertIfNegative val="0"/>
          <c:xVal>
            <c:numRef>
              <c:f>Daten_Jahr_Auswahl!$I$14</c:f>
              <c:numCache>
                <c:formatCode>General</c:formatCode>
                <c:ptCount val="1"/>
                <c:pt idx="0">
                  <c:v>5.45</c:v>
                </c:pt>
              </c:numCache>
            </c:numRef>
          </c:xVal>
          <c:yVal>
            <c:numRef>
              <c:f>Daten_Jahr_Auswahl!$J$14</c:f>
              <c:numCache>
                <c:formatCode>General</c:formatCode>
                <c:ptCount val="1"/>
                <c:pt idx="0">
                  <c:v>9500</c:v>
                </c:pt>
              </c:numCache>
            </c:numRef>
          </c:yVal>
          <c:bubbleSize>
            <c:numRef>
              <c:f>Daten_Jahr_Auswahl!$L$14</c:f>
              <c:numCache>
                <c:formatCode>General</c:formatCode>
                <c:ptCount val="1"/>
                <c:pt idx="0">
                  <c:v>#N/A</c:v>
                </c:pt>
              </c:numCache>
            </c:numRef>
          </c:bubbleSize>
          <c:bubble3D val="0"/>
          <c:extLst>
            <c:ext xmlns:c16="http://schemas.microsoft.com/office/drawing/2014/chart" uri="{C3380CC4-5D6E-409C-BE32-E72D297353CC}">
              <c16:uniqueId val="{0000002A-2AAF-41AF-BF67-BC6800A8414A}"/>
            </c:ext>
          </c:extLst>
        </c:ser>
        <c:ser>
          <c:idx val="49"/>
          <c:order val="43"/>
          <c:tx>
            <c:strRef>
              <c:f>Daten_Jahr_Auswahl!$H$15</c:f>
              <c:strCache>
                <c:ptCount val="1"/>
                <c:pt idx="0">
                  <c:v>LT</c:v>
                </c:pt>
              </c:strCache>
            </c:strRef>
          </c:tx>
          <c:spPr>
            <a:solidFill>
              <a:srgbClr val="FC8086"/>
            </a:solidFill>
            <a:ln w="25400">
              <a:noFill/>
            </a:ln>
          </c:spPr>
          <c:invertIfNegative val="0"/>
          <c:xVal>
            <c:numRef>
              <c:f>Daten_Jahr_Auswahl!$I$15</c:f>
              <c:numCache>
                <c:formatCode>General</c:formatCode>
                <c:ptCount val="1"/>
                <c:pt idx="0">
                  <c:v>6.35</c:v>
                </c:pt>
              </c:numCache>
            </c:numRef>
          </c:xVal>
          <c:yVal>
            <c:numRef>
              <c:f>Daten_Jahr_Auswahl!$J$15</c:f>
              <c:numCache>
                <c:formatCode>General</c:formatCode>
                <c:ptCount val="1"/>
                <c:pt idx="0">
                  <c:v>17000</c:v>
                </c:pt>
              </c:numCache>
            </c:numRef>
          </c:yVal>
          <c:bubbleSize>
            <c:numRef>
              <c:f>Daten_Jahr_Auswahl!$L$15</c:f>
              <c:numCache>
                <c:formatCode>General</c:formatCode>
                <c:ptCount val="1"/>
                <c:pt idx="0">
                  <c:v>#N/A</c:v>
                </c:pt>
              </c:numCache>
            </c:numRef>
          </c:bubbleSize>
          <c:bubble3D val="0"/>
          <c:extLst>
            <c:ext xmlns:c16="http://schemas.microsoft.com/office/drawing/2014/chart" uri="{C3380CC4-5D6E-409C-BE32-E72D297353CC}">
              <c16:uniqueId val="{0000002B-2AAF-41AF-BF67-BC6800A8414A}"/>
            </c:ext>
          </c:extLst>
        </c:ser>
        <c:ser>
          <c:idx val="50"/>
          <c:order val="44"/>
          <c:tx>
            <c:strRef>
              <c:f>Daten_Jahr_Auswahl!$H$16</c:f>
              <c:strCache>
                <c:ptCount val="1"/>
                <c:pt idx="0">
                  <c:v>LV</c:v>
                </c:pt>
              </c:strCache>
            </c:strRef>
          </c:tx>
          <c:spPr>
            <a:solidFill>
              <a:srgbClr val="FC8086"/>
            </a:solidFill>
            <a:ln w="25400">
              <a:noFill/>
            </a:ln>
          </c:spPr>
          <c:invertIfNegative val="0"/>
          <c:xVal>
            <c:numRef>
              <c:f>Daten_Jahr_Auswahl!$I$16</c:f>
              <c:numCache>
                <c:formatCode>General</c:formatCode>
                <c:ptCount val="1"/>
                <c:pt idx="0">
                  <c:v>6.55</c:v>
                </c:pt>
              </c:numCache>
            </c:numRef>
          </c:xVal>
          <c:yVal>
            <c:numRef>
              <c:f>Daten_Jahr_Auswahl!$J$16</c:f>
              <c:numCache>
                <c:formatCode>General</c:formatCode>
                <c:ptCount val="1"/>
                <c:pt idx="0">
                  <c:v>18500</c:v>
                </c:pt>
              </c:numCache>
            </c:numRef>
          </c:yVal>
          <c:bubbleSize>
            <c:numRef>
              <c:f>Daten_Jahr_Auswahl!$L$16</c:f>
              <c:numCache>
                <c:formatCode>General</c:formatCode>
                <c:ptCount val="1"/>
                <c:pt idx="0">
                  <c:v>#N/A</c:v>
                </c:pt>
              </c:numCache>
            </c:numRef>
          </c:bubbleSize>
          <c:bubble3D val="0"/>
          <c:extLst>
            <c:ext xmlns:c16="http://schemas.microsoft.com/office/drawing/2014/chart" uri="{C3380CC4-5D6E-409C-BE32-E72D297353CC}">
              <c16:uniqueId val="{0000002C-2AAF-41AF-BF67-BC6800A8414A}"/>
            </c:ext>
          </c:extLst>
        </c:ser>
        <c:ser>
          <c:idx val="51"/>
          <c:order val="45"/>
          <c:tx>
            <c:strRef>
              <c:f>Daten_Jahr_Auswahl!$H$17</c:f>
              <c:strCache>
                <c:ptCount val="1"/>
                <c:pt idx="0">
                  <c:v>LU</c:v>
                </c:pt>
              </c:strCache>
            </c:strRef>
          </c:tx>
          <c:spPr>
            <a:solidFill>
              <a:srgbClr val="FC8086"/>
            </a:solidFill>
            <a:ln w="25400">
              <a:noFill/>
            </a:ln>
          </c:spPr>
          <c:invertIfNegative val="0"/>
          <c:xVal>
            <c:numRef>
              <c:f>Daten_Jahr_Auswahl!$I$17</c:f>
              <c:numCache>
                <c:formatCode>General</c:formatCode>
                <c:ptCount val="1"/>
                <c:pt idx="0">
                  <c:v>4.0149999999999997</c:v>
                </c:pt>
              </c:numCache>
            </c:numRef>
          </c:xVal>
          <c:yVal>
            <c:numRef>
              <c:f>Daten_Jahr_Auswahl!$J$17</c:f>
              <c:numCache>
                <c:formatCode>General</c:formatCode>
                <c:ptCount val="1"/>
                <c:pt idx="0">
                  <c:v>12800</c:v>
                </c:pt>
              </c:numCache>
            </c:numRef>
          </c:yVal>
          <c:bubbleSize>
            <c:numRef>
              <c:f>Daten_Jahr_Auswahl!$L$17</c:f>
              <c:numCache>
                <c:formatCode>General</c:formatCode>
                <c:ptCount val="1"/>
                <c:pt idx="0">
                  <c:v>#N/A</c:v>
                </c:pt>
              </c:numCache>
            </c:numRef>
          </c:bubbleSize>
          <c:bubble3D val="0"/>
          <c:extLst>
            <c:ext xmlns:c16="http://schemas.microsoft.com/office/drawing/2014/chart" uri="{C3380CC4-5D6E-409C-BE32-E72D297353CC}">
              <c16:uniqueId val="{0000002D-2AAF-41AF-BF67-BC6800A8414A}"/>
            </c:ext>
          </c:extLst>
        </c:ser>
        <c:ser>
          <c:idx val="52"/>
          <c:order val="46"/>
          <c:tx>
            <c:strRef>
              <c:f>Daten_Jahr_Auswahl!$H$18</c:f>
              <c:strCache>
                <c:ptCount val="1"/>
                <c:pt idx="0">
                  <c:v>MT</c:v>
                </c:pt>
              </c:strCache>
            </c:strRef>
          </c:tx>
          <c:spPr>
            <a:solidFill>
              <a:srgbClr val="FC8086"/>
            </a:solidFill>
            <a:ln w="25400">
              <a:noFill/>
            </a:ln>
          </c:spPr>
          <c:invertIfNegative val="0"/>
          <c:xVal>
            <c:numRef>
              <c:f>Daten_Jahr_Auswahl!$I$18</c:f>
              <c:numCache>
                <c:formatCode>General</c:formatCode>
                <c:ptCount val="1"/>
                <c:pt idx="0">
                  <c:v>5.0750000000000002</c:v>
                </c:pt>
              </c:numCache>
            </c:numRef>
          </c:xVal>
          <c:yVal>
            <c:numRef>
              <c:f>Daten_Jahr_Auswahl!$J$18</c:f>
              <c:numCache>
                <c:formatCode>General</c:formatCode>
                <c:ptCount val="1"/>
                <c:pt idx="0">
                  <c:v>1600</c:v>
                </c:pt>
              </c:numCache>
            </c:numRef>
          </c:yVal>
          <c:bubbleSize>
            <c:numRef>
              <c:f>Daten_Jahr_Auswahl!$L$18</c:f>
              <c:numCache>
                <c:formatCode>General</c:formatCode>
                <c:ptCount val="1"/>
                <c:pt idx="0">
                  <c:v>#N/A</c:v>
                </c:pt>
              </c:numCache>
            </c:numRef>
          </c:bubbleSize>
          <c:bubble3D val="0"/>
          <c:extLst>
            <c:ext xmlns:c16="http://schemas.microsoft.com/office/drawing/2014/chart" uri="{C3380CC4-5D6E-409C-BE32-E72D297353CC}">
              <c16:uniqueId val="{0000002E-2AAF-41AF-BF67-BC6800A8414A}"/>
            </c:ext>
          </c:extLst>
        </c:ser>
        <c:ser>
          <c:idx val="53"/>
          <c:order val="47"/>
          <c:tx>
            <c:strRef>
              <c:f>Daten_Jahr_Auswahl!$H$19</c:f>
              <c:strCache>
                <c:ptCount val="1"/>
                <c:pt idx="0">
                  <c:v>MK</c:v>
                </c:pt>
              </c:strCache>
            </c:strRef>
          </c:tx>
          <c:spPr>
            <a:solidFill>
              <a:srgbClr val="FC8086"/>
            </a:solidFill>
            <a:ln w="25400">
              <a:noFill/>
            </a:ln>
          </c:spPr>
          <c:invertIfNegative val="0"/>
          <c:xVal>
            <c:numRef>
              <c:f>Daten_Jahr_Auswahl!$I$19</c:f>
              <c:numCache>
                <c:formatCode>General</c:formatCode>
                <c:ptCount val="1"/>
                <c:pt idx="0">
                  <c:v>6.02</c:v>
                </c:pt>
              </c:numCache>
            </c:numRef>
          </c:xVal>
          <c:yVal>
            <c:numRef>
              <c:f>Daten_Jahr_Auswahl!$J$19</c:f>
              <c:numCache>
                <c:formatCode>General</c:formatCode>
                <c:ptCount val="1"/>
                <c:pt idx="0">
                  <c:v>6150</c:v>
                </c:pt>
              </c:numCache>
            </c:numRef>
          </c:yVal>
          <c:bubbleSize>
            <c:numRef>
              <c:f>Daten_Jahr_Auswahl!$L$19</c:f>
              <c:numCache>
                <c:formatCode>General</c:formatCode>
                <c:ptCount val="1"/>
                <c:pt idx="0">
                  <c:v>#N/A</c:v>
                </c:pt>
              </c:numCache>
            </c:numRef>
          </c:bubbleSize>
          <c:bubble3D val="0"/>
          <c:extLst>
            <c:ext xmlns:c16="http://schemas.microsoft.com/office/drawing/2014/chart" uri="{C3380CC4-5D6E-409C-BE32-E72D297353CC}">
              <c16:uniqueId val="{0000002F-2AAF-41AF-BF67-BC6800A8414A}"/>
            </c:ext>
          </c:extLst>
        </c:ser>
        <c:ser>
          <c:idx val="54"/>
          <c:order val="48"/>
          <c:tx>
            <c:strRef>
              <c:f>Daten_Jahr_Auswahl!$H$20</c:f>
              <c:strCache>
                <c:ptCount val="1"/>
                <c:pt idx="0">
                  <c:v>ME</c:v>
                </c:pt>
              </c:strCache>
            </c:strRef>
          </c:tx>
          <c:spPr>
            <a:solidFill>
              <a:srgbClr val="FC8086"/>
            </a:solidFill>
            <a:ln w="25400">
              <a:noFill/>
            </a:ln>
          </c:spPr>
          <c:invertIfNegative val="0"/>
          <c:xVal>
            <c:numRef>
              <c:f>Daten_Jahr_Auswahl!$I$20</c:f>
              <c:numCache>
                <c:formatCode>General</c:formatCode>
                <c:ptCount val="1"/>
                <c:pt idx="0">
                  <c:v>5.68</c:v>
                </c:pt>
              </c:numCache>
            </c:numRef>
          </c:xVal>
          <c:yVal>
            <c:numRef>
              <c:f>Daten_Jahr_Auswahl!$J$20</c:f>
              <c:numCache>
                <c:formatCode>General</c:formatCode>
                <c:ptCount val="1"/>
                <c:pt idx="0">
                  <c:v>7000</c:v>
                </c:pt>
              </c:numCache>
            </c:numRef>
          </c:yVal>
          <c:bubbleSize>
            <c:numRef>
              <c:f>Daten_Jahr_Auswahl!$L$20</c:f>
              <c:numCache>
                <c:formatCode>General</c:formatCode>
                <c:ptCount val="1"/>
                <c:pt idx="0">
                  <c:v>#N/A</c:v>
                </c:pt>
              </c:numCache>
            </c:numRef>
          </c:bubbleSize>
          <c:bubble3D val="0"/>
          <c:extLst>
            <c:ext xmlns:c16="http://schemas.microsoft.com/office/drawing/2014/chart" uri="{C3380CC4-5D6E-409C-BE32-E72D297353CC}">
              <c16:uniqueId val="{00000030-2AAF-41AF-BF67-BC6800A8414A}"/>
            </c:ext>
          </c:extLst>
        </c:ser>
        <c:ser>
          <c:idx val="55"/>
          <c:order val="49"/>
          <c:tx>
            <c:strRef>
              <c:f>Daten_Jahr_Auswahl!$H$21</c:f>
              <c:strCache>
                <c:ptCount val="1"/>
                <c:pt idx="0">
                  <c:v>NL</c:v>
                </c:pt>
              </c:strCache>
            </c:strRef>
          </c:tx>
          <c:spPr>
            <a:solidFill>
              <a:srgbClr val="FC8086"/>
            </a:solidFill>
            <a:ln w="25400">
              <a:noFill/>
            </a:ln>
          </c:spPr>
          <c:invertIfNegative val="0"/>
          <c:xVal>
            <c:numRef>
              <c:f>Daten_Jahr_Auswahl!$I$21</c:f>
              <c:numCache>
                <c:formatCode>General</c:formatCode>
                <c:ptCount val="1"/>
                <c:pt idx="0">
                  <c:v>3.9499999999999997</c:v>
                </c:pt>
              </c:numCache>
            </c:numRef>
          </c:xVal>
          <c:yVal>
            <c:numRef>
              <c:f>Daten_Jahr_Auswahl!$J$21</c:f>
              <c:numCache>
                <c:formatCode>General</c:formatCode>
                <c:ptCount val="1"/>
                <c:pt idx="0">
                  <c:v>15000</c:v>
                </c:pt>
              </c:numCache>
            </c:numRef>
          </c:yVal>
          <c:bubbleSize>
            <c:numRef>
              <c:f>Daten_Jahr_Auswahl!$L$21</c:f>
              <c:numCache>
                <c:formatCode>General</c:formatCode>
                <c:ptCount val="1"/>
                <c:pt idx="0">
                  <c:v>#N/A</c:v>
                </c:pt>
              </c:numCache>
            </c:numRef>
          </c:bubbleSize>
          <c:bubble3D val="0"/>
          <c:extLst>
            <c:ext xmlns:c16="http://schemas.microsoft.com/office/drawing/2014/chart" uri="{C3380CC4-5D6E-409C-BE32-E72D297353CC}">
              <c16:uniqueId val="{00000031-2AAF-41AF-BF67-BC6800A8414A}"/>
            </c:ext>
          </c:extLst>
        </c:ser>
        <c:ser>
          <c:idx val="56"/>
          <c:order val="50"/>
          <c:tx>
            <c:strRef>
              <c:f>Daten_Jahr_Auswahl!$H$22</c:f>
              <c:strCache>
                <c:ptCount val="1"/>
                <c:pt idx="0">
                  <c:v>NO</c:v>
                </c:pt>
              </c:strCache>
            </c:strRef>
          </c:tx>
          <c:spPr>
            <a:solidFill>
              <a:srgbClr val="FC8086"/>
            </a:solidFill>
            <a:ln w="25400">
              <a:noFill/>
            </a:ln>
          </c:spPr>
          <c:invertIfNegative val="0"/>
          <c:xVal>
            <c:numRef>
              <c:f>Daten_Jahr_Auswahl!$I$22</c:f>
              <c:numCache>
                <c:formatCode>General</c:formatCode>
                <c:ptCount val="1"/>
                <c:pt idx="0">
                  <c:v>4.3499999999999996</c:v>
                </c:pt>
              </c:numCache>
            </c:numRef>
          </c:xVal>
          <c:yVal>
            <c:numRef>
              <c:f>Daten_Jahr_Auswahl!$J$22</c:f>
              <c:numCache>
                <c:formatCode>General</c:formatCode>
                <c:ptCount val="1"/>
                <c:pt idx="0">
                  <c:v>24000</c:v>
                </c:pt>
              </c:numCache>
            </c:numRef>
          </c:yVal>
          <c:bubbleSize>
            <c:numRef>
              <c:f>Daten_Jahr_Auswahl!$L$22</c:f>
              <c:numCache>
                <c:formatCode>General</c:formatCode>
                <c:ptCount val="1"/>
                <c:pt idx="0">
                  <c:v>#N/A</c:v>
                </c:pt>
              </c:numCache>
            </c:numRef>
          </c:bubbleSize>
          <c:bubble3D val="0"/>
          <c:extLst>
            <c:ext xmlns:c16="http://schemas.microsoft.com/office/drawing/2014/chart" uri="{C3380CC4-5D6E-409C-BE32-E72D297353CC}">
              <c16:uniqueId val="{00000032-2AAF-41AF-BF67-BC6800A8414A}"/>
            </c:ext>
          </c:extLst>
        </c:ser>
        <c:ser>
          <c:idx val="58"/>
          <c:order val="51"/>
          <c:tx>
            <c:strRef>
              <c:f>Daten_Jahr_Auswahl!$H$24</c:f>
              <c:strCache>
                <c:ptCount val="1"/>
                <c:pt idx="0">
                  <c:v>PL</c:v>
                </c:pt>
              </c:strCache>
            </c:strRef>
          </c:tx>
          <c:spPr>
            <a:solidFill>
              <a:srgbClr val="FC8086"/>
            </a:solidFill>
            <a:ln w="25400">
              <a:noFill/>
            </a:ln>
          </c:spPr>
          <c:invertIfNegative val="0"/>
          <c:xVal>
            <c:numRef>
              <c:f>Daten_Jahr_Auswahl!$I$24</c:f>
              <c:numCache>
                <c:formatCode>General</c:formatCode>
                <c:ptCount val="1"/>
                <c:pt idx="0">
                  <c:v>5.6499999999999995</c:v>
                </c:pt>
              </c:numCache>
            </c:numRef>
          </c:xVal>
          <c:yVal>
            <c:numRef>
              <c:f>Daten_Jahr_Auswahl!$J$24</c:f>
              <c:numCache>
                <c:formatCode>General</c:formatCode>
                <c:ptCount val="1"/>
                <c:pt idx="0">
                  <c:v>14700</c:v>
                </c:pt>
              </c:numCache>
            </c:numRef>
          </c:yVal>
          <c:bubbleSize>
            <c:numRef>
              <c:f>Daten_Jahr_Auswahl!$L$24</c:f>
              <c:numCache>
                <c:formatCode>General</c:formatCode>
                <c:ptCount val="1"/>
                <c:pt idx="0">
                  <c:v>#N/A</c:v>
                </c:pt>
              </c:numCache>
            </c:numRef>
          </c:bubbleSize>
          <c:bubble3D val="0"/>
          <c:extLst>
            <c:ext xmlns:c16="http://schemas.microsoft.com/office/drawing/2014/chart" uri="{C3380CC4-5D6E-409C-BE32-E72D297353CC}">
              <c16:uniqueId val="{00000033-2AAF-41AF-BF67-BC6800A8414A}"/>
            </c:ext>
          </c:extLst>
        </c:ser>
        <c:ser>
          <c:idx val="59"/>
          <c:order val="52"/>
          <c:tx>
            <c:strRef>
              <c:f>Daten_Jahr_Auswahl!$H$25</c:f>
              <c:strCache>
                <c:ptCount val="1"/>
                <c:pt idx="0">
                  <c:v>PT</c:v>
                </c:pt>
              </c:strCache>
            </c:strRef>
          </c:tx>
          <c:spPr>
            <a:solidFill>
              <a:srgbClr val="FC8086"/>
            </a:solidFill>
            <a:ln w="25400">
              <a:noFill/>
            </a:ln>
          </c:spPr>
          <c:invertIfNegative val="0"/>
          <c:xVal>
            <c:numRef>
              <c:f>Daten_Jahr_Auswahl!$I$25</c:f>
              <c:numCache>
                <c:formatCode>General</c:formatCode>
                <c:ptCount val="1"/>
                <c:pt idx="0">
                  <c:v>2.15</c:v>
                </c:pt>
              </c:numCache>
            </c:numRef>
          </c:xVal>
          <c:yVal>
            <c:numRef>
              <c:f>Daten_Jahr_Auswahl!$J$25</c:f>
              <c:numCache>
                <c:formatCode>General</c:formatCode>
                <c:ptCount val="1"/>
                <c:pt idx="0">
                  <c:v>4400</c:v>
                </c:pt>
              </c:numCache>
            </c:numRef>
          </c:yVal>
          <c:bubbleSize>
            <c:numRef>
              <c:f>Daten_Jahr_Auswahl!$L$25</c:f>
              <c:numCache>
                <c:formatCode>General</c:formatCode>
                <c:ptCount val="1"/>
                <c:pt idx="0">
                  <c:v>#N/A</c:v>
                </c:pt>
              </c:numCache>
            </c:numRef>
          </c:bubbleSize>
          <c:bubble3D val="0"/>
          <c:extLst>
            <c:ext xmlns:c16="http://schemas.microsoft.com/office/drawing/2014/chart" uri="{C3380CC4-5D6E-409C-BE32-E72D297353CC}">
              <c16:uniqueId val="{00000034-2AAF-41AF-BF67-BC6800A8414A}"/>
            </c:ext>
          </c:extLst>
        </c:ser>
        <c:ser>
          <c:idx val="60"/>
          <c:order val="53"/>
          <c:tx>
            <c:strRef>
              <c:f>Daten_Jahr_Auswahl!$H$26</c:f>
              <c:strCache>
                <c:ptCount val="1"/>
                <c:pt idx="0">
                  <c:v>RO</c:v>
                </c:pt>
              </c:strCache>
            </c:strRef>
          </c:tx>
          <c:spPr>
            <a:solidFill>
              <a:srgbClr val="FC8086"/>
            </a:solidFill>
            <a:ln w="25400">
              <a:noFill/>
            </a:ln>
          </c:spPr>
          <c:invertIfNegative val="0"/>
          <c:xVal>
            <c:numRef>
              <c:f>Daten_Jahr_Auswahl!$I$26</c:f>
              <c:numCache>
                <c:formatCode>General</c:formatCode>
                <c:ptCount val="1"/>
                <c:pt idx="0">
                  <c:v>6.5</c:v>
                </c:pt>
              </c:numCache>
            </c:numRef>
          </c:xVal>
          <c:yVal>
            <c:numRef>
              <c:f>Daten_Jahr_Auswahl!$J$26</c:f>
              <c:numCache>
                <c:formatCode>General</c:formatCode>
                <c:ptCount val="1"/>
                <c:pt idx="0">
                  <c:v>9750</c:v>
                </c:pt>
              </c:numCache>
            </c:numRef>
          </c:yVal>
          <c:bubbleSize>
            <c:numRef>
              <c:f>Daten_Jahr_Auswahl!$L$26</c:f>
              <c:numCache>
                <c:formatCode>General</c:formatCode>
                <c:ptCount val="1"/>
                <c:pt idx="0">
                  <c:v>#N/A</c:v>
                </c:pt>
              </c:numCache>
            </c:numRef>
          </c:bubbleSize>
          <c:bubble3D val="0"/>
          <c:extLst>
            <c:ext xmlns:c16="http://schemas.microsoft.com/office/drawing/2014/chart" uri="{C3380CC4-5D6E-409C-BE32-E72D297353CC}">
              <c16:uniqueId val="{00000035-2AAF-41AF-BF67-BC6800A8414A}"/>
            </c:ext>
          </c:extLst>
        </c:ser>
        <c:ser>
          <c:idx val="61"/>
          <c:order val="54"/>
          <c:tx>
            <c:strRef>
              <c:f>Daten_Jahr_Auswahl!$H$27</c:f>
              <c:strCache>
                <c:ptCount val="1"/>
                <c:pt idx="0">
                  <c:v>SE</c:v>
                </c:pt>
              </c:strCache>
            </c:strRef>
          </c:tx>
          <c:spPr>
            <a:solidFill>
              <a:srgbClr val="FC8086"/>
            </a:solidFill>
            <a:ln w="25400">
              <a:noFill/>
            </a:ln>
          </c:spPr>
          <c:invertIfNegative val="0"/>
          <c:xVal>
            <c:numRef>
              <c:f>Daten_Jahr_Auswahl!$I$27</c:f>
              <c:numCache>
                <c:formatCode>General</c:formatCode>
                <c:ptCount val="1"/>
                <c:pt idx="0">
                  <c:v>5.2</c:v>
                </c:pt>
              </c:numCache>
            </c:numRef>
          </c:xVal>
          <c:yVal>
            <c:numRef>
              <c:f>Daten_Jahr_Auswahl!$J$27</c:f>
              <c:numCache>
                <c:formatCode>General</c:formatCode>
                <c:ptCount val="1"/>
                <c:pt idx="0">
                  <c:v>22000</c:v>
                </c:pt>
              </c:numCache>
            </c:numRef>
          </c:yVal>
          <c:bubbleSize>
            <c:numRef>
              <c:f>Daten_Jahr_Auswahl!$L$27</c:f>
              <c:numCache>
                <c:formatCode>General</c:formatCode>
                <c:ptCount val="1"/>
                <c:pt idx="0">
                  <c:v>#N/A</c:v>
                </c:pt>
              </c:numCache>
            </c:numRef>
          </c:bubbleSize>
          <c:bubble3D val="0"/>
          <c:extLst>
            <c:ext xmlns:c16="http://schemas.microsoft.com/office/drawing/2014/chart" uri="{C3380CC4-5D6E-409C-BE32-E72D297353CC}">
              <c16:uniqueId val="{00000036-2AAF-41AF-BF67-BC6800A8414A}"/>
            </c:ext>
          </c:extLst>
        </c:ser>
        <c:ser>
          <c:idx val="62"/>
          <c:order val="55"/>
          <c:tx>
            <c:strRef>
              <c:f>Daten_Jahr_Auswahl!$H$28</c:f>
              <c:strCache>
                <c:ptCount val="1"/>
                <c:pt idx="0">
                  <c:v>CH</c:v>
                </c:pt>
              </c:strCache>
            </c:strRef>
          </c:tx>
          <c:spPr>
            <a:solidFill>
              <a:srgbClr val="FC8086"/>
            </a:solidFill>
            <a:ln w="25400">
              <a:noFill/>
            </a:ln>
          </c:spPr>
          <c:invertIfNegative val="0"/>
          <c:xVal>
            <c:numRef>
              <c:f>Daten_Jahr_Auswahl!$I$28</c:f>
              <c:numCache>
                <c:formatCode>General</c:formatCode>
                <c:ptCount val="1"/>
                <c:pt idx="0">
                  <c:v>4.25</c:v>
                </c:pt>
              </c:numCache>
            </c:numRef>
          </c:xVal>
          <c:yVal>
            <c:numRef>
              <c:f>Daten_Jahr_Auswahl!$J$28</c:f>
              <c:numCache>
                <c:formatCode>General</c:formatCode>
                <c:ptCount val="1"/>
                <c:pt idx="0">
                  <c:v>10000</c:v>
                </c:pt>
              </c:numCache>
            </c:numRef>
          </c:yVal>
          <c:bubbleSize>
            <c:numRef>
              <c:f>Daten_Jahr_Auswahl!$L$28</c:f>
              <c:numCache>
                <c:formatCode>General</c:formatCode>
                <c:ptCount val="1"/>
                <c:pt idx="0">
                  <c:v>#N/A</c:v>
                </c:pt>
              </c:numCache>
            </c:numRef>
          </c:bubbleSize>
          <c:bubble3D val="0"/>
          <c:extLst>
            <c:ext xmlns:c16="http://schemas.microsoft.com/office/drawing/2014/chart" uri="{C3380CC4-5D6E-409C-BE32-E72D297353CC}">
              <c16:uniqueId val="{00000037-2AAF-41AF-BF67-BC6800A8414A}"/>
            </c:ext>
          </c:extLst>
        </c:ser>
        <c:ser>
          <c:idx val="63"/>
          <c:order val="56"/>
          <c:tx>
            <c:strRef>
              <c:f>Daten_Jahr_Auswahl!$H$29</c:f>
              <c:strCache>
                <c:ptCount val="1"/>
                <c:pt idx="0">
                  <c:v>RS</c:v>
                </c:pt>
              </c:strCache>
            </c:strRef>
          </c:tx>
          <c:spPr>
            <a:solidFill>
              <a:srgbClr val="FC8086"/>
            </a:solidFill>
            <a:ln w="25400">
              <a:noFill/>
            </a:ln>
          </c:spPr>
          <c:invertIfNegative val="0"/>
          <c:xVal>
            <c:numRef>
              <c:f>Daten_Jahr_Auswahl!$I$29</c:f>
              <c:numCache>
                <c:formatCode>General</c:formatCode>
                <c:ptCount val="1"/>
                <c:pt idx="0">
                  <c:v>5.8999999999999995</c:v>
                </c:pt>
              </c:numCache>
            </c:numRef>
          </c:xVal>
          <c:yVal>
            <c:numRef>
              <c:f>Daten_Jahr_Auswahl!$J$29</c:f>
              <c:numCache>
                <c:formatCode>General</c:formatCode>
                <c:ptCount val="1"/>
                <c:pt idx="0">
                  <c:v>8250</c:v>
                </c:pt>
              </c:numCache>
            </c:numRef>
          </c:yVal>
          <c:bubbleSize>
            <c:numRef>
              <c:f>Daten_Jahr_Auswahl!$L$29</c:f>
              <c:numCache>
                <c:formatCode>General</c:formatCode>
                <c:ptCount val="1"/>
                <c:pt idx="0">
                  <c:v>#N/A</c:v>
                </c:pt>
              </c:numCache>
            </c:numRef>
          </c:bubbleSize>
          <c:bubble3D val="0"/>
          <c:extLst>
            <c:ext xmlns:c16="http://schemas.microsoft.com/office/drawing/2014/chart" uri="{C3380CC4-5D6E-409C-BE32-E72D297353CC}">
              <c16:uniqueId val="{00000038-2AAF-41AF-BF67-BC6800A8414A}"/>
            </c:ext>
          </c:extLst>
        </c:ser>
        <c:ser>
          <c:idx val="64"/>
          <c:order val="57"/>
          <c:tx>
            <c:strRef>
              <c:f>Daten_Jahr_Auswahl!$H$30</c:f>
              <c:strCache>
                <c:ptCount val="1"/>
                <c:pt idx="0">
                  <c:v>SK</c:v>
                </c:pt>
              </c:strCache>
            </c:strRef>
          </c:tx>
          <c:spPr>
            <a:solidFill>
              <a:srgbClr val="FC8086"/>
            </a:solidFill>
            <a:ln w="25400">
              <a:noFill/>
            </a:ln>
          </c:spPr>
          <c:invertIfNegative val="0"/>
          <c:xVal>
            <c:numRef>
              <c:f>Daten_Jahr_Auswahl!$I$30</c:f>
              <c:numCache>
                <c:formatCode>General</c:formatCode>
                <c:ptCount val="1"/>
                <c:pt idx="0">
                  <c:v>5.7</c:v>
                </c:pt>
              </c:numCache>
            </c:numRef>
          </c:xVal>
          <c:yVal>
            <c:numRef>
              <c:f>Daten_Jahr_Auswahl!$J$30</c:f>
              <c:numCache>
                <c:formatCode>General</c:formatCode>
                <c:ptCount val="1"/>
                <c:pt idx="0">
                  <c:v>12000</c:v>
                </c:pt>
              </c:numCache>
            </c:numRef>
          </c:yVal>
          <c:bubbleSize>
            <c:numRef>
              <c:f>Daten_Jahr_Auswahl!$L$30</c:f>
              <c:numCache>
                <c:formatCode>General</c:formatCode>
                <c:ptCount val="1"/>
                <c:pt idx="0">
                  <c:v>#N/A</c:v>
                </c:pt>
              </c:numCache>
            </c:numRef>
          </c:bubbleSize>
          <c:bubble3D val="0"/>
          <c:extLst>
            <c:ext xmlns:c16="http://schemas.microsoft.com/office/drawing/2014/chart" uri="{C3380CC4-5D6E-409C-BE32-E72D297353CC}">
              <c16:uniqueId val="{00000039-2AAF-41AF-BF67-BC6800A8414A}"/>
            </c:ext>
          </c:extLst>
        </c:ser>
        <c:ser>
          <c:idx val="65"/>
          <c:order val="58"/>
          <c:tx>
            <c:strRef>
              <c:f>Daten_Jahr_Auswahl!$H$31</c:f>
              <c:strCache>
                <c:ptCount val="1"/>
                <c:pt idx="0">
                  <c:v>SL</c:v>
                </c:pt>
              </c:strCache>
            </c:strRef>
          </c:tx>
          <c:spPr>
            <a:solidFill>
              <a:srgbClr val="FC8086"/>
            </a:solidFill>
            <a:ln w="25400">
              <a:noFill/>
            </a:ln>
          </c:spPr>
          <c:invertIfNegative val="0"/>
          <c:xVal>
            <c:numRef>
              <c:f>Daten_Jahr_Auswahl!$I$31</c:f>
              <c:numCache>
                <c:formatCode>General</c:formatCode>
                <c:ptCount val="1"/>
                <c:pt idx="0">
                  <c:v>5.0999999999999996</c:v>
                </c:pt>
              </c:numCache>
            </c:numRef>
          </c:xVal>
          <c:yVal>
            <c:numRef>
              <c:f>Daten_Jahr_Auswahl!$J$31</c:f>
              <c:numCache>
                <c:formatCode>General</c:formatCode>
                <c:ptCount val="1"/>
                <c:pt idx="0">
                  <c:v>9700</c:v>
                </c:pt>
              </c:numCache>
            </c:numRef>
          </c:yVal>
          <c:bubbleSize>
            <c:numRef>
              <c:f>Daten_Jahr_Auswahl!$L$31</c:f>
              <c:numCache>
                <c:formatCode>General</c:formatCode>
                <c:ptCount val="1"/>
                <c:pt idx="0">
                  <c:v>#N/A</c:v>
                </c:pt>
              </c:numCache>
            </c:numRef>
          </c:bubbleSize>
          <c:bubble3D val="0"/>
          <c:extLst>
            <c:ext xmlns:c16="http://schemas.microsoft.com/office/drawing/2014/chart" uri="{C3380CC4-5D6E-409C-BE32-E72D297353CC}">
              <c16:uniqueId val="{0000003A-2AAF-41AF-BF67-BC6800A8414A}"/>
            </c:ext>
          </c:extLst>
        </c:ser>
        <c:ser>
          <c:idx val="66"/>
          <c:order val="59"/>
          <c:tx>
            <c:strRef>
              <c:f>Daten_Jahr_Auswahl!$H$32</c:f>
              <c:strCache>
                <c:ptCount val="1"/>
                <c:pt idx="0">
                  <c:v>ES</c:v>
                </c:pt>
              </c:strCache>
            </c:strRef>
          </c:tx>
          <c:spPr>
            <a:solidFill>
              <a:srgbClr val="FC8086"/>
            </a:solidFill>
            <a:ln w="25400">
              <a:noFill/>
            </a:ln>
          </c:spPr>
          <c:invertIfNegative val="0"/>
          <c:xVal>
            <c:numRef>
              <c:f>Daten_Jahr_Auswahl!$I$32</c:f>
              <c:numCache>
                <c:formatCode>General</c:formatCode>
                <c:ptCount val="1"/>
                <c:pt idx="0">
                  <c:v>2.8</c:v>
                </c:pt>
              </c:numCache>
            </c:numRef>
          </c:xVal>
          <c:yVal>
            <c:numRef>
              <c:f>Daten_Jahr_Auswahl!$J$32</c:f>
              <c:numCache>
                <c:formatCode>General</c:formatCode>
                <c:ptCount val="1"/>
                <c:pt idx="0">
                  <c:v>5500</c:v>
                </c:pt>
              </c:numCache>
            </c:numRef>
          </c:yVal>
          <c:bubbleSize>
            <c:numRef>
              <c:f>Daten_Jahr_Auswahl!$L$32</c:f>
              <c:numCache>
                <c:formatCode>General</c:formatCode>
                <c:ptCount val="1"/>
                <c:pt idx="0">
                  <c:v>#N/A</c:v>
                </c:pt>
              </c:numCache>
            </c:numRef>
          </c:bubbleSize>
          <c:bubble3D val="0"/>
          <c:extLst>
            <c:ext xmlns:c16="http://schemas.microsoft.com/office/drawing/2014/chart" uri="{C3380CC4-5D6E-409C-BE32-E72D297353CC}">
              <c16:uniqueId val="{0000003B-2AAF-41AF-BF67-BC6800A8414A}"/>
            </c:ext>
          </c:extLst>
        </c:ser>
        <c:ser>
          <c:idx val="67"/>
          <c:order val="60"/>
          <c:tx>
            <c:strRef>
              <c:f>Daten_Jahr_Auswahl!$H$33</c:f>
              <c:strCache>
                <c:ptCount val="1"/>
                <c:pt idx="0">
                  <c:v>CZ</c:v>
                </c:pt>
              </c:strCache>
            </c:strRef>
          </c:tx>
          <c:spPr>
            <a:solidFill>
              <a:srgbClr val="FC8086"/>
            </a:solidFill>
            <a:ln w="25400">
              <a:noFill/>
            </a:ln>
          </c:spPr>
          <c:invertIfNegative val="0"/>
          <c:xVal>
            <c:numRef>
              <c:f>Daten_Jahr_Auswahl!$I$33</c:f>
              <c:numCache>
                <c:formatCode>General</c:formatCode>
                <c:ptCount val="1"/>
                <c:pt idx="0">
                  <c:v>5.15</c:v>
                </c:pt>
              </c:numCache>
            </c:numRef>
          </c:xVal>
          <c:yVal>
            <c:numRef>
              <c:f>Daten_Jahr_Auswahl!$J$33</c:f>
              <c:numCache>
                <c:formatCode>General</c:formatCode>
                <c:ptCount val="1"/>
                <c:pt idx="0">
                  <c:v>13000</c:v>
                </c:pt>
              </c:numCache>
            </c:numRef>
          </c:yVal>
          <c:bubbleSize>
            <c:numRef>
              <c:f>Daten_Jahr_Auswahl!$L$33</c:f>
              <c:numCache>
                <c:formatCode>General</c:formatCode>
                <c:ptCount val="1"/>
                <c:pt idx="0">
                  <c:v>#N/A</c:v>
                </c:pt>
              </c:numCache>
            </c:numRef>
          </c:bubbleSize>
          <c:bubble3D val="0"/>
          <c:extLst>
            <c:ext xmlns:c16="http://schemas.microsoft.com/office/drawing/2014/chart" uri="{C3380CC4-5D6E-409C-BE32-E72D297353CC}">
              <c16:uniqueId val="{0000003C-2AAF-41AF-BF67-BC6800A8414A}"/>
            </c:ext>
          </c:extLst>
        </c:ser>
        <c:ser>
          <c:idx val="68"/>
          <c:order val="61"/>
          <c:tx>
            <c:strRef>
              <c:f>Daten_Jahr_Auswahl!$H$34</c:f>
              <c:strCache>
                <c:ptCount val="1"/>
                <c:pt idx="0">
                  <c:v>TR</c:v>
                </c:pt>
              </c:strCache>
            </c:strRef>
          </c:tx>
          <c:spPr>
            <a:solidFill>
              <a:srgbClr val="FC8086"/>
            </a:solidFill>
            <a:ln w="25400">
              <a:noFill/>
            </a:ln>
          </c:spPr>
          <c:invertIfNegative val="0"/>
          <c:xVal>
            <c:numRef>
              <c:f>Daten_Jahr_Auswahl!$I$34</c:f>
              <c:numCache>
                <c:formatCode>General</c:formatCode>
                <c:ptCount val="1"/>
                <c:pt idx="0">
                  <c:v>7.8</c:v>
                </c:pt>
              </c:numCache>
            </c:numRef>
          </c:xVal>
          <c:yVal>
            <c:numRef>
              <c:f>Daten_Jahr_Auswahl!$J$34</c:f>
              <c:numCache>
                <c:formatCode>General</c:formatCode>
                <c:ptCount val="1"/>
                <c:pt idx="0">
                  <c:v>4500</c:v>
                </c:pt>
              </c:numCache>
            </c:numRef>
          </c:yVal>
          <c:bubbleSize>
            <c:numRef>
              <c:f>Daten_Jahr_Auswahl!$L$34</c:f>
              <c:numCache>
                <c:formatCode>General</c:formatCode>
                <c:ptCount val="1"/>
                <c:pt idx="0">
                  <c:v>#N/A</c:v>
                </c:pt>
              </c:numCache>
            </c:numRef>
          </c:bubbleSize>
          <c:bubble3D val="0"/>
          <c:extLst>
            <c:ext xmlns:c16="http://schemas.microsoft.com/office/drawing/2014/chart" uri="{C3380CC4-5D6E-409C-BE32-E72D297353CC}">
              <c16:uniqueId val="{0000003D-2AAF-41AF-BF67-BC6800A8414A}"/>
            </c:ext>
          </c:extLst>
        </c:ser>
        <c:ser>
          <c:idx val="69"/>
          <c:order val="62"/>
          <c:tx>
            <c:strRef>
              <c:f>Daten_Jahr_Auswahl!$H$35</c:f>
              <c:strCache>
                <c:ptCount val="1"/>
                <c:pt idx="0">
                  <c:v>HU</c:v>
                </c:pt>
              </c:strCache>
            </c:strRef>
          </c:tx>
          <c:spPr>
            <a:solidFill>
              <a:srgbClr val="FC8086"/>
            </a:solidFill>
            <a:ln w="25400">
              <a:noFill/>
            </a:ln>
          </c:spPr>
          <c:invertIfNegative val="0"/>
          <c:xVal>
            <c:numRef>
              <c:f>Daten_Jahr_Auswahl!$I$35</c:f>
              <c:numCache>
                <c:formatCode>General</c:formatCode>
                <c:ptCount val="1"/>
                <c:pt idx="0">
                  <c:v>5.75</c:v>
                </c:pt>
              </c:numCache>
            </c:numRef>
          </c:xVal>
          <c:yVal>
            <c:numRef>
              <c:f>Daten_Jahr_Auswahl!$J$35</c:f>
              <c:numCache>
                <c:formatCode>General</c:formatCode>
                <c:ptCount val="1"/>
                <c:pt idx="0">
                  <c:v>10600</c:v>
                </c:pt>
              </c:numCache>
            </c:numRef>
          </c:yVal>
          <c:bubbleSize>
            <c:numRef>
              <c:f>Daten_Jahr_Auswahl!$L$35</c:f>
              <c:numCache>
                <c:formatCode>General</c:formatCode>
                <c:ptCount val="1"/>
                <c:pt idx="0">
                  <c:v>#N/A</c:v>
                </c:pt>
              </c:numCache>
            </c:numRef>
          </c:bubbleSize>
          <c:bubble3D val="0"/>
          <c:extLst>
            <c:ext xmlns:c16="http://schemas.microsoft.com/office/drawing/2014/chart" uri="{C3380CC4-5D6E-409C-BE32-E72D297353CC}">
              <c16:uniqueId val="{0000003E-2AAF-41AF-BF67-BC6800A8414A}"/>
            </c:ext>
          </c:extLst>
        </c:ser>
        <c:ser>
          <c:idx val="70"/>
          <c:order val="63"/>
          <c:tx>
            <c:strRef>
              <c:f>Daten_Jahr_Auswahl!$H$36</c:f>
              <c:strCache>
                <c:ptCount val="1"/>
                <c:pt idx="0">
                  <c:v>UK</c:v>
                </c:pt>
              </c:strCache>
            </c:strRef>
          </c:tx>
          <c:spPr>
            <a:solidFill>
              <a:srgbClr val="FC8086"/>
            </a:solidFill>
            <a:ln w="25400">
              <a:noFill/>
            </a:ln>
          </c:spPr>
          <c:invertIfNegative val="0"/>
          <c:xVal>
            <c:numRef>
              <c:f>Daten_Jahr_Auswahl!$I$36</c:f>
              <c:numCache>
                <c:formatCode>General</c:formatCode>
                <c:ptCount val="1"/>
                <c:pt idx="0">
                  <c:v>3</c:v>
                </c:pt>
              </c:numCache>
            </c:numRef>
          </c:xVal>
          <c:yVal>
            <c:numRef>
              <c:f>Daten_Jahr_Auswahl!$J$36</c:f>
              <c:numCache>
                <c:formatCode>General</c:formatCode>
                <c:ptCount val="1"/>
                <c:pt idx="0">
                  <c:v>15000</c:v>
                </c:pt>
              </c:numCache>
            </c:numRef>
          </c:yVal>
          <c:bubbleSize>
            <c:numRef>
              <c:f>Daten_Jahr_Auswahl!$L$36</c:f>
              <c:numCache>
                <c:formatCode>General</c:formatCode>
                <c:ptCount val="1"/>
                <c:pt idx="0">
                  <c:v>#N/A</c:v>
                </c:pt>
              </c:numCache>
            </c:numRef>
          </c:bubbleSize>
          <c:bubble3D val="0"/>
          <c:extLst>
            <c:ext xmlns:c16="http://schemas.microsoft.com/office/drawing/2014/chart" uri="{C3380CC4-5D6E-409C-BE32-E72D297353CC}">
              <c16:uniqueId val="{0000003F-2AAF-41AF-BF67-BC6800A8414A}"/>
            </c:ext>
          </c:extLst>
        </c:ser>
        <c:ser>
          <c:idx val="34"/>
          <c:order val="64"/>
          <c:tx>
            <c:strRef>
              <c:f>Daten_Jahr_Auswahl!$H$37</c:f>
              <c:strCache>
                <c:ptCount val="1"/>
                <c:pt idx="0">
                  <c:v>CY</c:v>
                </c:pt>
              </c:strCache>
            </c:strRef>
          </c:tx>
          <c:spPr>
            <a:solidFill>
              <a:srgbClr val="999999"/>
            </a:solidFill>
            <a:ln w="25400">
              <a:noFill/>
            </a:ln>
          </c:spPr>
          <c:invertIfNegative val="0"/>
          <c:dLbls>
            <c:spPr>
              <a:noFill/>
              <a:ln>
                <a:noFill/>
              </a:ln>
              <a:effectLst/>
            </c:sp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Daten_Jahr_Auswahl!$I$37</c:f>
              <c:numCache>
                <c:formatCode>General</c:formatCode>
                <c:ptCount val="1"/>
                <c:pt idx="0">
                  <c:v>7.58</c:v>
                </c:pt>
              </c:numCache>
            </c:numRef>
          </c:xVal>
          <c:yVal>
            <c:numRef>
              <c:f>Daten_Jahr_Auswahl!$J$37</c:f>
              <c:numCache>
                <c:formatCode>General</c:formatCode>
                <c:ptCount val="1"/>
                <c:pt idx="0">
                  <c:v>1350</c:v>
                </c:pt>
              </c:numCache>
            </c:numRef>
          </c:yVal>
          <c:bubbleSize>
            <c:numRef>
              <c:f>Daten_Jahr_Auswahl!$K$37</c:f>
              <c:numCache>
                <c:formatCode>_-* #,##0.0_-;\-* #,##0.0_-;_-* "-"??_-;_-@_-</c:formatCode>
                <c:ptCount val="1"/>
                <c:pt idx="0">
                  <c:v>4.7</c:v>
                </c:pt>
              </c:numCache>
            </c:numRef>
          </c:bubbleSize>
          <c:bubble3D val="0"/>
          <c:extLst>
            <c:ext xmlns:c16="http://schemas.microsoft.com/office/drawing/2014/chart" uri="{C3380CC4-5D6E-409C-BE32-E72D297353CC}">
              <c16:uniqueId val="{00000040-2AAF-41AF-BF67-BC6800A8414A}"/>
            </c:ext>
          </c:extLst>
        </c:ser>
        <c:ser>
          <c:idx val="35"/>
          <c:order val="65"/>
          <c:tx>
            <c:strRef>
              <c:f>Daten_Jahr_Auswahl!$H$37</c:f>
              <c:strCache>
                <c:ptCount val="1"/>
                <c:pt idx="0">
                  <c:v>CY</c:v>
                </c:pt>
              </c:strCache>
            </c:strRef>
          </c:tx>
          <c:spPr>
            <a:solidFill>
              <a:srgbClr val="FC8086"/>
            </a:solidFill>
            <a:ln w="25400">
              <a:noFill/>
            </a:ln>
          </c:spPr>
          <c:invertIfNegative val="0"/>
          <c:xVal>
            <c:numRef>
              <c:f>Daten_Jahr_Auswahl!$I$37</c:f>
              <c:numCache>
                <c:formatCode>General</c:formatCode>
                <c:ptCount val="1"/>
                <c:pt idx="0">
                  <c:v>7.58</c:v>
                </c:pt>
              </c:numCache>
            </c:numRef>
          </c:xVal>
          <c:yVal>
            <c:numRef>
              <c:f>Daten_Jahr_Auswahl!$J$37</c:f>
              <c:numCache>
                <c:formatCode>General</c:formatCode>
                <c:ptCount val="1"/>
                <c:pt idx="0">
                  <c:v>1350</c:v>
                </c:pt>
              </c:numCache>
            </c:numRef>
          </c:yVal>
          <c:bubbleSize>
            <c:numRef>
              <c:f>Daten_Jahr_Auswahl!$L$37</c:f>
              <c:numCache>
                <c:formatCode>General</c:formatCode>
                <c:ptCount val="1"/>
                <c:pt idx="0">
                  <c:v>#N/A</c:v>
                </c:pt>
              </c:numCache>
            </c:numRef>
          </c:bubbleSize>
          <c:bubble3D val="0"/>
          <c:extLst>
            <c:ext xmlns:c16="http://schemas.microsoft.com/office/drawing/2014/chart" uri="{C3380CC4-5D6E-409C-BE32-E72D297353CC}">
              <c16:uniqueId val="{00000041-2AAF-41AF-BF67-BC6800A8414A}"/>
            </c:ext>
          </c:extLst>
        </c:ser>
        <c:ser>
          <c:idx val="20"/>
          <c:order val="66"/>
          <c:tx>
            <c:strRef>
              <c:f>Daten_Jahr_Auswahl!$H$23</c:f>
              <c:strCache>
                <c:ptCount val="1"/>
                <c:pt idx="0">
                  <c:v>AT</c:v>
                </c:pt>
              </c:strCache>
            </c:strRef>
          </c:tx>
          <c:spPr>
            <a:solidFill>
              <a:srgbClr val="E20613"/>
            </a:solidFill>
            <a:ln w="25400">
              <a:noFill/>
            </a:ln>
          </c:spPr>
          <c:invertIfNegative val="0"/>
          <c:dLbls>
            <c:dLbl>
              <c:idx val="0"/>
              <c:dLblPos val="ctr"/>
              <c:showLegendKey val="0"/>
              <c:showVal val="0"/>
              <c:showCatName val="0"/>
              <c:showSerName val="1"/>
              <c:showPercent val="0"/>
              <c:showBubbleSize val="1"/>
              <c:extLst>
                <c:ext xmlns:c15="http://schemas.microsoft.com/office/drawing/2012/chart" uri="{CE6537A1-D6FC-4f65-9D91-7224C49458BB}"/>
                <c:ext xmlns:c16="http://schemas.microsoft.com/office/drawing/2014/chart" uri="{C3380CC4-5D6E-409C-BE32-E72D297353CC}">
                  <c16:uniqueId val="{00000042-2AAF-41AF-BF67-BC6800A8414A}"/>
                </c:ext>
              </c:extLst>
            </c:dLbl>
            <c:spPr>
              <a:noFill/>
            </c:spPr>
            <c:txPr>
              <a:bodyPr/>
              <a:lstStyle/>
              <a:p>
                <a:pPr>
                  <a:defRPr b="1"/>
                </a:pPr>
                <a:endParaRPr lang="de-DE"/>
              </a:p>
            </c:tx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Daten_Jahr_Auswahl!$I$23</c:f>
              <c:numCache>
                <c:formatCode>General</c:formatCode>
                <c:ptCount val="1"/>
                <c:pt idx="0">
                  <c:v>5.15</c:v>
                </c:pt>
              </c:numCache>
            </c:numRef>
          </c:xVal>
          <c:yVal>
            <c:numRef>
              <c:f>Daten_Jahr_Auswahl!$J$23</c:f>
              <c:numCache>
                <c:formatCode>General</c:formatCode>
                <c:ptCount val="1"/>
                <c:pt idx="0">
                  <c:v>11200</c:v>
                </c:pt>
              </c:numCache>
            </c:numRef>
          </c:yVal>
          <c:bubbleSize>
            <c:numRef>
              <c:f>Daten_Jahr_Auswahl!$K$23</c:f>
              <c:numCache>
                <c:formatCode>_-* #,##0.0_-;\-* #,##0.0_-;_-* "-"??_-;_-@_-</c:formatCode>
                <c:ptCount val="1"/>
                <c:pt idx="0">
                  <c:v>5.6</c:v>
                </c:pt>
              </c:numCache>
            </c:numRef>
          </c:bubbleSize>
          <c:bubble3D val="0"/>
          <c:extLst>
            <c:ext xmlns:c16="http://schemas.microsoft.com/office/drawing/2014/chart" uri="{C3380CC4-5D6E-409C-BE32-E72D297353CC}">
              <c16:uniqueId val="{00000043-2AAF-41AF-BF67-BC6800A8414A}"/>
            </c:ext>
          </c:extLst>
        </c:ser>
        <c:ser>
          <c:idx val="57"/>
          <c:order val="67"/>
          <c:tx>
            <c:strRef>
              <c:f>Daten_Jahr_Auswahl!$H$23</c:f>
              <c:strCache>
                <c:ptCount val="1"/>
                <c:pt idx="0">
                  <c:v>AT</c:v>
                </c:pt>
              </c:strCache>
            </c:strRef>
          </c:tx>
          <c:spPr>
            <a:solidFill>
              <a:srgbClr val="E20613"/>
            </a:solidFill>
            <a:ln w="25400">
              <a:noFill/>
            </a:ln>
          </c:spPr>
          <c:invertIfNegative val="0"/>
          <c:xVal>
            <c:numRef>
              <c:f>Daten_Jahr_Auswahl!$I$23</c:f>
              <c:numCache>
                <c:formatCode>General</c:formatCode>
                <c:ptCount val="1"/>
                <c:pt idx="0">
                  <c:v>5.15</c:v>
                </c:pt>
              </c:numCache>
            </c:numRef>
          </c:xVal>
          <c:yVal>
            <c:numRef>
              <c:f>Daten_Jahr_Auswahl!$J$23</c:f>
              <c:numCache>
                <c:formatCode>General</c:formatCode>
                <c:ptCount val="1"/>
                <c:pt idx="0">
                  <c:v>11200</c:v>
                </c:pt>
              </c:numCache>
            </c:numRef>
          </c:yVal>
          <c:bubbleSize>
            <c:numRef>
              <c:f>Daten_Jahr_Auswahl!$L$23</c:f>
              <c:numCache>
                <c:formatCode>General</c:formatCode>
                <c:ptCount val="1"/>
                <c:pt idx="0">
                  <c:v>#N/A</c:v>
                </c:pt>
              </c:numCache>
            </c:numRef>
          </c:bubbleSize>
          <c:bubble3D val="0"/>
          <c:extLst>
            <c:ext xmlns:c16="http://schemas.microsoft.com/office/drawing/2014/chart" uri="{C3380CC4-5D6E-409C-BE32-E72D297353CC}">
              <c16:uniqueId val="{00000044-2AAF-41AF-BF67-BC6800A8414A}"/>
            </c:ext>
          </c:extLst>
        </c:ser>
        <c:ser>
          <c:idx val="36"/>
          <c:order val="68"/>
          <c:tx>
            <c:strRef>
              <c:f>Daten_Jahr_Auswahl!$H$38</c:f>
              <c:strCache>
                <c:ptCount val="1"/>
                <c:pt idx="0">
                  <c:v>EU15</c:v>
                </c:pt>
              </c:strCache>
            </c:strRef>
          </c:tx>
          <c:spPr>
            <a:solidFill>
              <a:srgbClr val="999999"/>
            </a:solidFill>
            <a:ln w="12700">
              <a:noFill/>
            </a:ln>
          </c:spPr>
          <c:invertIfNegative val="0"/>
          <c:dLbls>
            <c:spPr>
              <a:solidFill>
                <a:srgbClr val="999999"/>
              </a:solidFill>
              <a:ln>
                <a:noFill/>
              </a:ln>
            </c:spPr>
            <c:txPr>
              <a:bodyPr/>
              <a:lstStyle/>
              <a:p>
                <a:pPr>
                  <a:defRPr>
                    <a:solidFill>
                      <a:schemeClr val="bg1"/>
                    </a:solidFill>
                  </a:defRPr>
                </a:pPr>
                <a:endParaRPr lang="de-DE"/>
              </a:p>
            </c:txPr>
            <c:dLblPos val="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Daten_Jahr_Auswahl!$I$38</c:f>
              <c:numCache>
                <c:formatCode>General</c:formatCode>
                <c:ptCount val="1"/>
              </c:numCache>
            </c:numRef>
          </c:xVal>
          <c:yVal>
            <c:numRef>
              <c:f>Daten_Jahr_Auswahl!$J$38</c:f>
              <c:numCache>
                <c:formatCode>General</c:formatCode>
                <c:ptCount val="1"/>
                <c:pt idx="0">
                  <c:v>1000</c:v>
                </c:pt>
              </c:numCache>
            </c:numRef>
          </c:yVal>
          <c:bubbleSize>
            <c:numRef>
              <c:f>Daten_Jahr_Auswahl!$K$38</c:f>
              <c:numCache>
                <c:formatCode>_-* #,##0.0_-;\-* #,##0.0_-;_-* "-"??_-;_-@_-</c:formatCode>
                <c:ptCount val="1"/>
                <c:pt idx="0">
                  <c:v>0</c:v>
                </c:pt>
              </c:numCache>
            </c:numRef>
          </c:bubbleSize>
          <c:bubble3D val="0"/>
          <c:extLst>
            <c:ext xmlns:c16="http://schemas.microsoft.com/office/drawing/2014/chart" uri="{C3380CC4-5D6E-409C-BE32-E72D297353CC}">
              <c16:uniqueId val="{00000045-2AAF-41AF-BF67-BC6800A8414A}"/>
            </c:ext>
          </c:extLst>
        </c:ser>
        <c:ser>
          <c:idx val="71"/>
          <c:order val="69"/>
          <c:tx>
            <c:strRef>
              <c:f>Daten_Jahr_Auswahl!$H$38</c:f>
              <c:strCache>
                <c:ptCount val="1"/>
                <c:pt idx="0">
                  <c:v>EU15</c:v>
                </c:pt>
              </c:strCache>
            </c:strRef>
          </c:tx>
          <c:spPr>
            <a:solidFill>
              <a:srgbClr val="FC8086"/>
            </a:solidFill>
            <a:ln w="25400">
              <a:noFill/>
            </a:ln>
          </c:spPr>
          <c:invertIfNegative val="0"/>
          <c:xVal>
            <c:numRef>
              <c:f>Daten_Jahr_Auswahl!$I$38</c:f>
              <c:numCache>
                <c:formatCode>General</c:formatCode>
                <c:ptCount val="1"/>
              </c:numCache>
            </c:numRef>
          </c:xVal>
          <c:yVal>
            <c:numRef>
              <c:f>Daten_Jahr_Auswahl!$J$38</c:f>
              <c:numCache>
                <c:formatCode>General</c:formatCode>
                <c:ptCount val="1"/>
                <c:pt idx="0">
                  <c:v>1000</c:v>
                </c:pt>
              </c:numCache>
            </c:numRef>
          </c:yVal>
          <c:bubbleSize>
            <c:numRef>
              <c:f>Daten_Jahr_Auswahl!$L$38</c:f>
              <c:numCache>
                <c:formatCode>General</c:formatCode>
                <c:ptCount val="1"/>
                <c:pt idx="0">
                  <c:v>#N/A</c:v>
                </c:pt>
              </c:numCache>
            </c:numRef>
          </c:bubbleSize>
          <c:bubble3D val="0"/>
          <c:extLst>
            <c:ext xmlns:c16="http://schemas.microsoft.com/office/drawing/2014/chart" uri="{C3380CC4-5D6E-409C-BE32-E72D297353CC}">
              <c16:uniqueId val="{00000046-2AAF-41AF-BF67-BC6800A8414A}"/>
            </c:ext>
          </c:extLst>
        </c:ser>
        <c:ser>
          <c:idx val="72"/>
          <c:order val="70"/>
          <c:tx>
            <c:strRef>
              <c:f>Daten_Jahr_Auswahl!$H$39</c:f>
              <c:strCache>
                <c:ptCount val="1"/>
                <c:pt idx="0">
                  <c:v>EU28</c:v>
                </c:pt>
              </c:strCache>
            </c:strRef>
          </c:tx>
          <c:spPr>
            <a:solidFill>
              <a:srgbClr val="999999"/>
            </a:solidFill>
            <a:ln w="12700">
              <a:noFill/>
            </a:ln>
          </c:spPr>
          <c:invertIfNegative val="0"/>
          <c:dLbls>
            <c:spPr>
              <a:solidFill>
                <a:srgbClr val="999999"/>
              </a:solidFill>
              <a:ln>
                <a:noFill/>
              </a:ln>
            </c:spPr>
            <c:txPr>
              <a:bodyPr/>
              <a:lstStyle/>
              <a:p>
                <a:pPr>
                  <a:defRPr>
                    <a:solidFill>
                      <a:schemeClr val="bg1"/>
                    </a:solidFill>
                  </a:defRPr>
                </a:pPr>
                <a:endParaRPr lang="de-DE"/>
              </a:p>
            </c:txPr>
            <c:dLblPos val="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Daten_Jahr_Auswahl!$I$39</c:f>
              <c:numCache>
                <c:formatCode>General</c:formatCode>
                <c:ptCount val="1"/>
                <c:pt idx="0">
                  <c:v>0.5</c:v>
                </c:pt>
              </c:numCache>
            </c:numRef>
          </c:xVal>
          <c:yVal>
            <c:numRef>
              <c:f>Daten_Jahr_Auswahl!$J$39</c:f>
              <c:numCache>
                <c:formatCode>General</c:formatCode>
                <c:ptCount val="1"/>
                <c:pt idx="0">
                  <c:v>22000</c:v>
                </c:pt>
              </c:numCache>
            </c:numRef>
          </c:yVal>
          <c:bubbleSize>
            <c:numRef>
              <c:f>Daten_Jahr_Auswahl!$K$39</c:f>
              <c:numCache>
                <c:formatCode>_-* #,##0.0_-;\-* #,##0.0_-;_-* "-"??_-;_-@_-</c:formatCode>
                <c:ptCount val="1"/>
                <c:pt idx="0">
                  <c:v>5.9</c:v>
                </c:pt>
              </c:numCache>
            </c:numRef>
          </c:bubbleSize>
          <c:bubble3D val="0"/>
          <c:extLst>
            <c:ext xmlns:c16="http://schemas.microsoft.com/office/drawing/2014/chart" uri="{C3380CC4-5D6E-409C-BE32-E72D297353CC}">
              <c16:uniqueId val="{00000047-2AAF-41AF-BF67-BC6800A8414A}"/>
            </c:ext>
          </c:extLst>
        </c:ser>
        <c:ser>
          <c:idx val="73"/>
          <c:order val="71"/>
          <c:tx>
            <c:strRef>
              <c:f>Daten_Jahr_Auswahl!$H$39</c:f>
              <c:strCache>
                <c:ptCount val="1"/>
                <c:pt idx="0">
                  <c:v>EU28</c:v>
                </c:pt>
              </c:strCache>
            </c:strRef>
          </c:tx>
          <c:spPr>
            <a:solidFill>
              <a:srgbClr val="FC8086"/>
            </a:solidFill>
            <a:ln w="25400">
              <a:noFill/>
            </a:ln>
          </c:spPr>
          <c:invertIfNegative val="0"/>
          <c:xVal>
            <c:numRef>
              <c:f>Daten_Jahr_Auswahl!$I$39</c:f>
              <c:numCache>
                <c:formatCode>General</c:formatCode>
                <c:ptCount val="1"/>
                <c:pt idx="0">
                  <c:v>0.5</c:v>
                </c:pt>
              </c:numCache>
            </c:numRef>
          </c:xVal>
          <c:yVal>
            <c:numRef>
              <c:f>Daten_Jahr_Auswahl!$J$39</c:f>
              <c:numCache>
                <c:formatCode>General</c:formatCode>
                <c:ptCount val="1"/>
                <c:pt idx="0">
                  <c:v>22000</c:v>
                </c:pt>
              </c:numCache>
            </c:numRef>
          </c:yVal>
          <c:bubbleSize>
            <c:numRef>
              <c:f>Daten_Jahr_Auswahl!$L$39</c:f>
              <c:numCache>
                <c:formatCode>General</c:formatCode>
                <c:ptCount val="1"/>
                <c:pt idx="0">
                  <c:v>#N/A</c:v>
                </c:pt>
              </c:numCache>
            </c:numRef>
          </c:bubbleSize>
          <c:bubble3D val="0"/>
          <c:extLst>
            <c:ext xmlns:c16="http://schemas.microsoft.com/office/drawing/2014/chart" uri="{C3380CC4-5D6E-409C-BE32-E72D297353CC}">
              <c16:uniqueId val="{00000048-2AAF-41AF-BF67-BC6800A8414A}"/>
            </c:ext>
          </c:extLst>
        </c:ser>
        <c:ser>
          <c:idx val="1"/>
          <c:order val="72"/>
          <c:tx>
            <c:strRef>
              <c:f>Daten_Jahr_Auswahl!$H$3</c:f>
              <c:strCache>
                <c:ptCount val="1"/>
                <c:pt idx="0">
                  <c:v>BE</c:v>
                </c:pt>
              </c:strCache>
            </c:strRef>
          </c:tx>
          <c:spPr>
            <a:solidFill>
              <a:srgbClr val="999999"/>
            </a:solidFill>
            <a:ln w="25400">
              <a:noFill/>
            </a:ln>
          </c:spPr>
          <c:invertIfNegative val="0"/>
          <c:dLbls>
            <c:spPr>
              <a:noFill/>
              <a:ln>
                <a:noFill/>
              </a:ln>
              <a:effectLst/>
            </c:sp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Daten_Jahr_Auswahl!$I$3</c:f>
              <c:numCache>
                <c:formatCode>General</c:formatCode>
                <c:ptCount val="1"/>
                <c:pt idx="0">
                  <c:v>3.73</c:v>
                </c:pt>
              </c:numCache>
            </c:numRef>
          </c:xVal>
          <c:yVal>
            <c:numRef>
              <c:f>Daten_Jahr_Auswahl!$J$3</c:f>
              <c:numCache>
                <c:formatCode>General</c:formatCode>
                <c:ptCount val="1"/>
                <c:pt idx="0">
                  <c:v>13700</c:v>
                </c:pt>
              </c:numCache>
            </c:numRef>
          </c:yVal>
          <c:bubbleSize>
            <c:numRef>
              <c:f>Daten_Jahr_Auswahl!$K$3</c:f>
              <c:numCache>
                <c:formatCode>_-* #,##0.0_-;\-* #,##0.0_-;_-* "-"??_-;_-@_-</c:formatCode>
                <c:ptCount val="1"/>
                <c:pt idx="0">
                  <c:v>6</c:v>
                </c:pt>
              </c:numCache>
            </c:numRef>
          </c:bubbleSize>
          <c:bubble3D val="0"/>
          <c:extLst>
            <c:ext xmlns:c16="http://schemas.microsoft.com/office/drawing/2014/chart" uri="{C3380CC4-5D6E-409C-BE32-E72D297353CC}">
              <c16:uniqueId val="{00000049-2AAF-41AF-BF67-BC6800A8414A}"/>
            </c:ext>
          </c:extLst>
        </c:ser>
        <c:ser>
          <c:idx val="37"/>
          <c:order val="73"/>
          <c:tx>
            <c:strRef>
              <c:f>Daten_Jahr_Auswahl!$H$3</c:f>
              <c:strCache>
                <c:ptCount val="1"/>
                <c:pt idx="0">
                  <c:v>BE</c:v>
                </c:pt>
              </c:strCache>
            </c:strRef>
          </c:tx>
          <c:spPr>
            <a:solidFill>
              <a:srgbClr val="FC8086"/>
            </a:solidFill>
            <a:ln w="25400">
              <a:noFill/>
            </a:ln>
          </c:spPr>
          <c:invertIfNegative val="0"/>
          <c:xVal>
            <c:numRef>
              <c:f>Daten_Jahr_Auswahl!$I$3</c:f>
              <c:numCache>
                <c:formatCode>General</c:formatCode>
                <c:ptCount val="1"/>
                <c:pt idx="0">
                  <c:v>3.73</c:v>
                </c:pt>
              </c:numCache>
            </c:numRef>
          </c:xVal>
          <c:yVal>
            <c:numRef>
              <c:f>Daten_Jahr_Auswahl!$J$3</c:f>
              <c:numCache>
                <c:formatCode>General</c:formatCode>
                <c:ptCount val="1"/>
                <c:pt idx="0">
                  <c:v>13700</c:v>
                </c:pt>
              </c:numCache>
            </c:numRef>
          </c:yVal>
          <c:bubbleSize>
            <c:numRef>
              <c:f>Daten_Jahr_Auswahl!$L$3</c:f>
              <c:numCache>
                <c:formatCode>General</c:formatCode>
                <c:ptCount val="1"/>
                <c:pt idx="0">
                  <c:v>#N/A</c:v>
                </c:pt>
              </c:numCache>
            </c:numRef>
          </c:bubbleSize>
          <c:bubble3D val="0"/>
          <c:extLst>
            <c:ext xmlns:c16="http://schemas.microsoft.com/office/drawing/2014/chart" uri="{C3380CC4-5D6E-409C-BE32-E72D297353CC}">
              <c16:uniqueId val="{0000004A-2AAF-41AF-BF67-BC6800A8414A}"/>
            </c:ext>
          </c:extLst>
        </c:ser>
        <c:ser>
          <c:idx val="74"/>
          <c:order val="74"/>
          <c:tx>
            <c:strRef>
              <c:f>Daten_Jahr_Auswahl!$H$2</c:f>
              <c:strCache>
                <c:ptCount val="1"/>
                <c:pt idx="0">
                  <c:v>AL</c:v>
                </c:pt>
              </c:strCache>
            </c:strRef>
          </c:tx>
          <c:spPr>
            <a:solidFill>
              <a:srgbClr val="999999"/>
            </a:solidFill>
            <a:ln w="25400">
              <a:noFill/>
            </a:ln>
          </c:spPr>
          <c:invertIfNegative val="0"/>
          <c:dLbls>
            <c:spPr>
              <a:noFill/>
              <a:ln>
                <a:noFill/>
              </a:ln>
              <a:effectLst/>
            </c:spPr>
            <c:dLblPos val="ct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0"/>
              </c:ext>
            </c:extLst>
          </c:dLbls>
          <c:xVal>
            <c:numRef>
              <c:f>Daten_Jahr_Auswahl!$I$2</c:f>
              <c:numCache>
                <c:formatCode>General</c:formatCode>
                <c:ptCount val="1"/>
                <c:pt idx="0">
                  <c:v>5.85</c:v>
                </c:pt>
              </c:numCache>
            </c:numRef>
          </c:xVal>
          <c:yVal>
            <c:numRef>
              <c:f>Daten_Jahr_Auswahl!$J$2</c:f>
              <c:numCache>
                <c:formatCode>General</c:formatCode>
                <c:ptCount val="1"/>
                <c:pt idx="0">
                  <c:v>5750</c:v>
                </c:pt>
              </c:numCache>
            </c:numRef>
          </c:yVal>
          <c:bubbleSize>
            <c:numRef>
              <c:f>Daten_Jahr_Auswahl!$K$2</c:f>
              <c:numCache>
                <c:formatCode>_-* #,##0.0_-;\-* #,##0.0_-;_-* "-"??_-;_-@_-</c:formatCode>
                <c:ptCount val="1"/>
                <c:pt idx="0">
                  <c:v>0</c:v>
                </c:pt>
              </c:numCache>
            </c:numRef>
          </c:bubbleSize>
          <c:bubble3D val="0"/>
          <c:extLst>
            <c:ext xmlns:c16="http://schemas.microsoft.com/office/drawing/2014/chart" uri="{C3380CC4-5D6E-409C-BE32-E72D297353CC}">
              <c16:uniqueId val="{0000004B-2AAF-41AF-BF67-BC6800A8414A}"/>
            </c:ext>
          </c:extLst>
        </c:ser>
        <c:ser>
          <c:idx val="75"/>
          <c:order val="75"/>
          <c:tx>
            <c:strRef>
              <c:f>Daten_Jahr_Auswahl!$H$2</c:f>
              <c:strCache>
                <c:ptCount val="1"/>
                <c:pt idx="0">
                  <c:v>AL</c:v>
                </c:pt>
              </c:strCache>
            </c:strRef>
          </c:tx>
          <c:spPr>
            <a:solidFill>
              <a:srgbClr val="FC8086"/>
            </a:solidFill>
            <a:ln w="25400">
              <a:noFill/>
            </a:ln>
          </c:spPr>
          <c:invertIfNegative val="0"/>
          <c:xVal>
            <c:numRef>
              <c:f>Daten_Jahr_Auswahl!$I$2</c:f>
              <c:numCache>
                <c:formatCode>General</c:formatCode>
                <c:ptCount val="1"/>
                <c:pt idx="0">
                  <c:v>5.85</c:v>
                </c:pt>
              </c:numCache>
            </c:numRef>
          </c:xVal>
          <c:yVal>
            <c:numRef>
              <c:f>Daten_Jahr_Auswahl!$J$2</c:f>
              <c:numCache>
                <c:formatCode>General</c:formatCode>
                <c:ptCount val="1"/>
                <c:pt idx="0">
                  <c:v>5750</c:v>
                </c:pt>
              </c:numCache>
            </c:numRef>
          </c:yVal>
          <c:bubbleSize>
            <c:numRef>
              <c:f>Daten_Jahr_Auswahl!$L$2</c:f>
              <c:numCache>
                <c:formatCode>General</c:formatCode>
                <c:ptCount val="1"/>
                <c:pt idx="0">
                  <c:v>#N/A</c:v>
                </c:pt>
              </c:numCache>
            </c:numRef>
          </c:bubbleSize>
          <c:bubble3D val="0"/>
          <c:extLst>
            <c:ext xmlns:c16="http://schemas.microsoft.com/office/drawing/2014/chart" uri="{C3380CC4-5D6E-409C-BE32-E72D297353CC}">
              <c16:uniqueId val="{0000004C-2AAF-41AF-BF67-BC6800A8414A}"/>
            </c:ext>
          </c:extLst>
        </c:ser>
        <c:dLbls>
          <c:showLegendKey val="0"/>
          <c:showVal val="0"/>
          <c:showCatName val="0"/>
          <c:showSerName val="0"/>
          <c:showPercent val="0"/>
          <c:showBubbleSize val="0"/>
        </c:dLbls>
        <c:bubbleScale val="30"/>
        <c:showNegBubbles val="1"/>
        <c:sizeRepresents val="w"/>
        <c:axId val="127349120"/>
        <c:axId val="127351040"/>
      </c:bubbleChart>
      <c:valAx>
        <c:axId val="127349120"/>
        <c:scaling>
          <c:orientation val="minMax"/>
          <c:max val="9"/>
          <c:min val="0"/>
        </c:scaling>
        <c:delete val="1"/>
        <c:axPos val="b"/>
        <c:title>
          <c:tx>
            <c:strRef>
              <c:f>[0]!Prognose</c:f>
              <c:strCache>
                <c:ptCount val="1"/>
                <c:pt idx="0">
                  <c:v>* Prognose und vorläufige Werte</c:v>
                </c:pt>
              </c:strCache>
            </c:strRef>
          </c:tx>
          <c:layout>
            <c:manualLayout>
              <c:xMode val="edge"/>
              <c:yMode val="edge"/>
              <c:x val="1.1441126797379443E-2"/>
              <c:y val="0.96711742733340567"/>
            </c:manualLayout>
          </c:layout>
          <c:overlay val="0"/>
          <c:spPr>
            <a:noFill/>
            <a:ln>
              <a:noFill/>
            </a:ln>
          </c:spPr>
          <c:txPr>
            <a:bodyPr/>
            <a:lstStyle/>
            <a:p>
              <a:pPr>
                <a:defRPr>
                  <a:solidFill>
                    <a:srgbClr val="E20613"/>
                  </a:solidFill>
                </a:defRPr>
              </a:pPr>
              <a:endParaRPr lang="de-DE"/>
            </a:p>
          </c:txPr>
        </c:title>
        <c:numFmt formatCode="General" sourceLinked="1"/>
        <c:majorTickMark val="out"/>
        <c:minorTickMark val="none"/>
        <c:tickLblPos val="nextTo"/>
        <c:crossAx val="127351040"/>
        <c:crosses val="autoZero"/>
        <c:crossBetween val="midCat"/>
      </c:valAx>
      <c:valAx>
        <c:axId val="127351040"/>
        <c:scaling>
          <c:orientation val="minMax"/>
          <c:max val="30000"/>
          <c:min val="0"/>
        </c:scaling>
        <c:delete val="1"/>
        <c:axPos val="r"/>
        <c:title>
          <c:tx>
            <c:strRef>
              <c:f>[0]!Quellenangabe</c:f>
              <c:strCache>
                <c:ptCount val="1"/>
                <c:pt idx="0">
                  <c:v>Quelle: EU-Kommission, IWF</c:v>
                </c:pt>
              </c:strCache>
            </c:strRef>
          </c:tx>
          <c:layout>
            <c:manualLayout>
              <c:xMode val="edge"/>
              <c:yMode val="edge"/>
              <c:x val="1.4625881671299227E-2"/>
              <c:y val="0.91395753064831375"/>
            </c:manualLayout>
          </c:layout>
          <c:overlay val="0"/>
          <c:spPr>
            <a:solidFill>
              <a:schemeClr val="bg1"/>
            </a:solidFill>
            <a:ln>
              <a:noFill/>
            </a:ln>
          </c:spPr>
          <c:txPr>
            <a:bodyPr rot="0" vert="horz"/>
            <a:lstStyle/>
            <a:p>
              <a:pPr algn="l">
                <a:defRPr>
                  <a:solidFill>
                    <a:sysClr val="windowText" lastClr="000000"/>
                  </a:solidFill>
                </a:defRPr>
              </a:pPr>
              <a:endParaRPr lang="de-DE"/>
            </a:p>
          </c:txPr>
        </c:title>
        <c:numFmt formatCode="#,##0" sourceLinked="0"/>
        <c:majorTickMark val="out"/>
        <c:minorTickMark val="none"/>
        <c:tickLblPos val="nextTo"/>
        <c:crossAx val="127349120"/>
        <c:crosses val="max"/>
        <c:crossBetween val="midCat"/>
        <c:majorUnit val="5000"/>
      </c:valAx>
      <c:spPr>
        <a:blipFill>
          <a:blip xmlns:r="http://schemas.openxmlformats.org/officeDocument/2006/relationships" r:embed="rId1"/>
          <a:stretch>
            <a:fillRect/>
          </a:stretch>
        </a:blipFill>
      </c:spPr>
    </c:plotArea>
    <c:plotVisOnly val="1"/>
    <c:dispBlanksAs val="gap"/>
    <c:showDLblsOverMax val="0"/>
  </c:chart>
  <c:spPr>
    <a:solidFill>
      <a:schemeClr val="bg1"/>
    </a:solidFill>
    <a:ln>
      <a:noFill/>
    </a:ln>
  </c:spPr>
  <c:txPr>
    <a:bodyPr/>
    <a:lstStyle/>
    <a:p>
      <a:pPr>
        <a:defRPr>
          <a:latin typeface="Trebuchet MS" panose="020B0603020202020204" pitchFamily="34" charset="0"/>
        </a:defRPr>
      </a:pPr>
      <a:endParaRPr lang="de-DE"/>
    </a:p>
  </c:txPr>
  <c:printSettings>
    <c:headerFooter/>
    <c:pageMargins b="0.78740157499999996" l="0.7" r="0.7" t="0.78740157499999996" header="0.3" footer="0.3"/>
    <c:pageSetup/>
  </c:printSettings>
</c:chartSpace>
</file>

<file path=xl/ctrlProps/ctrlProp1.xml><?xml version="1.0" encoding="utf-8"?>
<formControlPr xmlns="http://schemas.microsoft.com/office/spreadsheetml/2009/9/main" objectType="Drop" dropLines="30" dropStyle="combo" dx="16" fmlaLink="Dropdown!$K$3" fmlaRange="Dropdown!$B$3:$B$39" noThreeD="1" sel="3" val="0"/>
</file>

<file path=xl/ctrlProps/ctrlProp2.xml><?xml version="1.0" encoding="utf-8"?>
<formControlPr xmlns="http://schemas.microsoft.com/office/spreadsheetml/2009/9/main" objectType="Spin" dx="16" fmlaLink="Dropdown!$Q$3" max="2027" min="2000" page="10" val="2025"/>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952500</xdr:colOff>
          <xdr:row>0</xdr:row>
          <xdr:rowOff>28575</xdr:rowOff>
        </xdr:from>
        <xdr:to>
          <xdr:col>7</xdr:col>
          <xdr:colOff>885825</xdr:colOff>
          <xdr:row>1</xdr:row>
          <xdr:rowOff>219075</xdr:rowOff>
        </xdr:to>
        <xdr:sp macro="" textlink="">
          <xdr:nvSpPr>
            <xdr:cNvPr id="612353" name="Drop Down 1" hidden="1">
              <a:extLst>
                <a:ext uri="{63B3BB69-23CF-44E3-9099-C40C66FF867C}">
                  <a14:compatExt spid="_x0000_s612353"/>
                </a:ext>
                <a:ext uri="{FF2B5EF4-FFF2-40B4-BE49-F238E27FC236}">
                  <a16:creationId xmlns:a16="http://schemas.microsoft.com/office/drawing/2014/main" id="{00000000-0008-0000-0000-00000158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28575</xdr:colOff>
          <xdr:row>0</xdr:row>
          <xdr:rowOff>28575</xdr:rowOff>
        </xdr:from>
        <xdr:to>
          <xdr:col>10</xdr:col>
          <xdr:colOff>161925</xdr:colOff>
          <xdr:row>1</xdr:row>
          <xdr:rowOff>219075</xdr:rowOff>
        </xdr:to>
        <xdr:sp macro="" textlink="">
          <xdr:nvSpPr>
            <xdr:cNvPr id="612354" name="Spinner 2" hidden="1">
              <a:extLst>
                <a:ext uri="{63B3BB69-23CF-44E3-9099-C40C66FF867C}">
                  <a14:compatExt spid="_x0000_s612354"/>
                </a:ext>
                <a:ext uri="{FF2B5EF4-FFF2-40B4-BE49-F238E27FC236}">
                  <a16:creationId xmlns:a16="http://schemas.microsoft.com/office/drawing/2014/main" id="{00000000-0008-0000-0000-0000025809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11</xdr:col>
      <xdr:colOff>366238</xdr:colOff>
      <xdr:row>1</xdr:row>
      <xdr:rowOff>9526</xdr:rowOff>
    </xdr:from>
    <xdr:to>
      <xdr:col>12</xdr:col>
      <xdr:colOff>676753</xdr:colOff>
      <xdr:row>2</xdr:row>
      <xdr:rowOff>140971</xdr:rowOff>
    </xdr:to>
    <xdr:pic>
      <xdr:nvPicPr>
        <xdr:cNvPr id="12" name="Grafik 11" descr="http://mossportal.res.wk.wknet/folienportal/Bilder%20und%20Logos/WKÖ%20Logos/wika_oe4.png">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8605363" y="66676"/>
          <a:ext cx="1158240" cy="360045"/>
        </a:xfrm>
        <a:prstGeom prst="rect">
          <a:avLst/>
        </a:prstGeom>
        <a:noFill/>
        <a:ln w="9525">
          <a:noFill/>
          <a:miter lim="800000"/>
          <a:headEnd/>
          <a:tailEnd/>
        </a:ln>
      </xdr:spPr>
    </xdr:pic>
    <xdr:clientData/>
  </xdr:twoCellAnchor>
  <xdr:twoCellAnchor editAs="absolute">
    <xdr:from>
      <xdr:col>0</xdr:col>
      <xdr:colOff>38100</xdr:colOff>
      <xdr:row>3</xdr:row>
      <xdr:rowOff>133350</xdr:rowOff>
    </xdr:from>
    <xdr:to>
      <xdr:col>12</xdr:col>
      <xdr:colOff>683683</xdr:colOff>
      <xdr:row>35</xdr:row>
      <xdr:rowOff>3174</xdr:rowOff>
    </xdr:to>
    <xdr:graphicFrame macro="">
      <xdr:nvGraphicFramePr>
        <xdr:cNvPr id="14" name="Diagramm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Abfrage von MS Access Database_1" connectionId="1" xr16:uid="{00000000-0016-0000-0400-000000000000}" autoFormatId="16" applyNumberFormats="0" applyBorderFormats="0" applyFontFormats="0" applyPatternFormats="0" applyAlignmentFormats="0" applyWidthHeightFormats="0">
  <queryTableRefresh nextId="5" unboundColumnsRight="1">
    <queryTableFields count="2">
      <queryTableField id="1" name="Jahr" tableColumnId="1"/>
      <queryTableField id="2" dataBound="0" tableColumnId="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elle_Abfrage_von_MS_Access_Database_1" displayName="Tabelle_Abfrage_von_MS_Access_Database_1" ref="P2:Q30" tableType="queryTable" totalsRowShown="0" headerRowDxfId="6" dataDxfId="5">
  <autoFilter ref="P2:Q30" xr:uid="{00000000-0009-0000-0100-000004000000}"/>
  <tableColumns count="2">
    <tableColumn id="1" xr3:uid="{00000000-0010-0000-0000-000001000000}" uniqueName="1" name="Jahr" queryTableFieldId="1" dataDxfId="4"/>
    <tableColumn id="2" xr3:uid="{00000000-0010-0000-0000-000002000000}" uniqueName="2" name="Auswahl" queryTableFieldId="2" dataDxfId="3"/>
  </tableColumns>
  <tableStyleInfo name="TableStyleMedium9" showFirstColumn="0" showLastColumn="0" showRowStripes="1" showColumnStripes="0"/>
</table>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bodyPr wrap="none" rtlCol="0"/>
      <a:lstStyle>
        <a:defPPr>
          <a:defRPr sz="800">
            <a:latin typeface="Calibri"/>
          </a:defRPr>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Q43"/>
  <sheetViews>
    <sheetView showGridLines="0" tabSelected="1" zoomScaleNormal="100" workbookViewId="0"/>
  </sheetViews>
  <sheetFormatPr baseColWidth="10" defaultColWidth="11.42578125" defaultRowHeight="15" x14ac:dyDescent="0.3"/>
  <cols>
    <col min="1" max="1" width="4.5703125" style="30" customWidth="1"/>
    <col min="2" max="2" width="21.5703125" style="30" customWidth="1"/>
    <col min="3" max="3" width="10.5703125" style="30" customWidth="1"/>
    <col min="4" max="4" width="16.5703125" style="30" customWidth="1"/>
    <col min="5" max="5" width="6.5703125" style="30" customWidth="1"/>
    <col min="6" max="6" width="12.5703125" style="30" customWidth="1"/>
    <col min="7" max="7" width="4.5703125" style="30" customWidth="1"/>
    <col min="8" max="8" width="21.5703125" style="30" customWidth="1"/>
    <col min="9" max="9" width="10.5703125" style="30" customWidth="1"/>
    <col min="10" max="10" width="6.42578125" style="30" bestFit="1" customWidth="1"/>
    <col min="11" max="11" width="6.5703125" style="30" customWidth="1"/>
    <col min="12" max="12" width="12.5703125" style="30" customWidth="1"/>
    <col min="13" max="14" width="11.42578125" style="30"/>
    <col min="15" max="15" width="6.42578125" style="30" bestFit="1" customWidth="1"/>
    <col min="16" max="16" width="11.42578125" style="30"/>
    <col min="17" max="17" width="13.42578125" style="30" customWidth="1"/>
    <col min="18" max="16384" width="11.42578125" style="30"/>
  </cols>
  <sheetData>
    <row r="1" spans="1:17" ht="5.0999999999999996" customHeight="1" x14ac:dyDescent="0.3">
      <c r="A1" s="28"/>
      <c r="B1" s="28"/>
      <c r="C1" s="28"/>
      <c r="D1" s="28"/>
      <c r="E1" s="28"/>
      <c r="F1" s="28"/>
      <c r="G1" s="28"/>
      <c r="H1" s="28"/>
      <c r="I1" s="28"/>
      <c r="J1" s="28"/>
      <c r="K1" s="28"/>
      <c r="L1" s="28"/>
      <c r="M1" s="28"/>
      <c r="N1" s="29"/>
      <c r="O1" s="29"/>
      <c r="P1" s="29"/>
      <c r="Q1" s="29"/>
    </row>
    <row r="2" spans="1:17" ht="18" customHeight="1" x14ac:dyDescent="0.35">
      <c r="A2" s="31" t="s">
        <v>48</v>
      </c>
      <c r="B2" s="31"/>
      <c r="C2" s="31"/>
      <c r="D2" s="31" t="s">
        <v>172</v>
      </c>
      <c r="E2" s="31"/>
      <c r="F2" s="28"/>
      <c r="G2" s="31"/>
      <c r="H2" s="32"/>
      <c r="I2" s="28"/>
      <c r="J2" s="33">
        <f>Auswahl_Jahr</f>
        <v>2025</v>
      </c>
      <c r="K2" s="34" t="str">
        <f>IF(Auswahl_Jahr&gt;2024,"*","")</f>
        <v>*</v>
      </c>
      <c r="L2" s="35"/>
      <c r="M2" s="28"/>
    </row>
    <row r="3" spans="1:17" ht="15" customHeight="1" x14ac:dyDescent="0.3">
      <c r="A3" s="36" t="str">
        <f>IF(AND(VALUE(VON)&lt;=Auswahl_Jahr,VALUE(BIS)&gt;=Auswahl_Jahr),"Daten verfügbar von " &amp; VON &amp; " bis " &amp; BIS,"Daten verfügbar von " &amp; VON &amp; " bis " &amp; BIS)</f>
        <v>Daten verfügbar von 2000 bis 2027</v>
      </c>
      <c r="B3" s="36"/>
      <c r="C3" s="36"/>
      <c r="D3" s="37"/>
      <c r="E3" s="37"/>
      <c r="F3" s="38" t="str">
        <f>IF(AND(VALUE(VON)&lt;=Auswahl_Jahr,VALUE(BIS)&gt;=Auswahl_Jahr),"","&lt;-- Achtung: Für das gewählte Merkmal und Jahr sind keine Daten verfügbar!")</f>
        <v/>
      </c>
      <c r="G3" s="39"/>
      <c r="H3" s="39"/>
      <c r="I3" s="39"/>
      <c r="J3" s="40"/>
      <c r="K3" s="40"/>
      <c r="L3" s="40"/>
      <c r="M3" s="37"/>
    </row>
    <row r="4" spans="1:17" ht="12.75" customHeight="1" x14ac:dyDescent="0.3">
      <c r="F4" s="41"/>
      <c r="G4" s="41"/>
      <c r="H4" s="41"/>
      <c r="I4" s="41"/>
    </row>
    <row r="36" spans="1:13" ht="6" customHeight="1" x14ac:dyDescent="0.3"/>
    <row r="37" spans="1:13" x14ac:dyDescent="0.3">
      <c r="A37" s="42" t="s">
        <v>173</v>
      </c>
    </row>
    <row r="38" spans="1:13" ht="12.75" customHeight="1" x14ac:dyDescent="0.3">
      <c r="A38" s="46" t="str">
        <f>Merkmal_Definition</f>
        <v>Die Arbeitslosenquote misst den Anteil der Arbeitslosen an den Erwerbspersonen. Arbeitslose werden gemäß Internationaler Arbeitsorganisation (ILO) definiert als Personen, die in der ohne Arbeit sind, kurzfristig zur Aufnahme einer Arbeit verfügbar sind und aktiv auf Arbeitssuche waren.</v>
      </c>
      <c r="B38" s="46"/>
      <c r="C38" s="46"/>
      <c r="D38" s="46"/>
      <c r="E38" s="46"/>
      <c r="F38" s="46"/>
      <c r="G38" s="46"/>
      <c r="H38" s="46"/>
      <c r="I38" s="46"/>
      <c r="J38" s="46"/>
      <c r="K38" s="46"/>
      <c r="L38" s="46"/>
      <c r="M38" s="46"/>
    </row>
    <row r="39" spans="1:13" ht="12.75" customHeight="1" x14ac:dyDescent="0.3">
      <c r="A39" s="46"/>
      <c r="B39" s="46"/>
      <c r="C39" s="46"/>
      <c r="D39" s="46"/>
      <c r="E39" s="46"/>
      <c r="F39" s="46"/>
      <c r="G39" s="46"/>
      <c r="H39" s="46"/>
      <c r="I39" s="46"/>
      <c r="J39" s="46"/>
      <c r="K39" s="46"/>
      <c r="L39" s="46"/>
      <c r="M39" s="46"/>
    </row>
    <row r="40" spans="1:13" ht="12.75" customHeight="1" x14ac:dyDescent="0.3">
      <c r="A40" s="46"/>
      <c r="B40" s="46"/>
      <c r="C40" s="46"/>
      <c r="D40" s="46"/>
      <c r="E40" s="46"/>
      <c r="F40" s="46"/>
      <c r="G40" s="46"/>
      <c r="H40" s="46"/>
      <c r="I40" s="46"/>
      <c r="J40" s="46"/>
      <c r="K40" s="46"/>
      <c r="L40" s="46"/>
      <c r="M40" s="46"/>
    </row>
    <row r="41" spans="1:13" ht="12.75" customHeight="1" x14ac:dyDescent="0.3">
      <c r="A41" s="46"/>
      <c r="B41" s="46"/>
      <c r="C41" s="46"/>
      <c r="D41" s="46"/>
      <c r="E41" s="46"/>
      <c r="F41" s="46"/>
      <c r="G41" s="46"/>
      <c r="H41" s="46"/>
      <c r="I41" s="46"/>
      <c r="J41" s="46"/>
      <c r="K41" s="46"/>
      <c r="L41" s="46"/>
      <c r="M41" s="46"/>
    </row>
    <row r="42" spans="1:13" ht="11.25" customHeight="1" x14ac:dyDescent="0.3">
      <c r="A42" s="46"/>
      <c r="B42" s="46"/>
      <c r="C42" s="46"/>
      <c r="D42" s="46"/>
      <c r="E42" s="46"/>
      <c r="F42" s="46"/>
      <c r="G42" s="46"/>
      <c r="H42" s="46"/>
      <c r="I42" s="46"/>
      <c r="J42" s="46"/>
      <c r="K42" s="46"/>
      <c r="L42" s="46"/>
      <c r="M42" s="46"/>
    </row>
    <row r="43" spans="1:13" x14ac:dyDescent="0.3">
      <c r="A43" s="47" t="str">
        <f>HYPERLINK(Merkmal_Definition_Link,Merkmal_Definition_Link_Text)</f>
        <v>Nähere Informationen zur Arbeitslosenquote</v>
      </c>
      <c r="B43" s="47"/>
      <c r="C43" s="47"/>
      <c r="D43" s="47"/>
      <c r="E43" s="47"/>
      <c r="F43" s="47"/>
      <c r="G43" s="43"/>
      <c r="H43" s="43"/>
      <c r="I43" s="43"/>
      <c r="J43" s="43"/>
      <c r="K43" s="43"/>
      <c r="L43" s="43"/>
      <c r="M43" s="43"/>
    </row>
  </sheetData>
  <sheetProtection algorithmName="SHA-512" hashValue="gsqIGR6Q32uqsT+tuqRvgnpdjpIZcxy1svVlGLtUOyz5xrlp0HBI4SCrr4MiwSG9r749AGetad5oIkDIe3zztw==" saltValue="SS/qN9VQVCfwR2KrpLGhow==" spinCount="100000" sheet="1" scenarios="1"/>
  <mergeCells count="2">
    <mergeCell ref="A38:M42"/>
    <mergeCell ref="A43:F43"/>
  </mergeCells>
  <pageMargins left="0.59055118110236227" right="0.59055118110236227" top="0.19685039370078741" bottom="0.19685039370078741" header="0.15748031496062992" footer="0.15748031496062992"/>
  <pageSetup paperSize="9" scale="92" orientation="landscape" horizontalDpi="4294967294" vertic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612353" r:id="rId4" name="Drop Down 1">
              <controlPr defaultSize="0" autoLine="0" autoPict="0">
                <anchor>
                  <from>
                    <xdr:col>3</xdr:col>
                    <xdr:colOff>952500</xdr:colOff>
                    <xdr:row>0</xdr:row>
                    <xdr:rowOff>28575</xdr:rowOff>
                  </from>
                  <to>
                    <xdr:col>7</xdr:col>
                    <xdr:colOff>885825</xdr:colOff>
                    <xdr:row>1</xdr:row>
                    <xdr:rowOff>219075</xdr:rowOff>
                  </to>
                </anchor>
              </controlPr>
            </control>
          </mc:Choice>
        </mc:AlternateContent>
        <mc:AlternateContent xmlns:mc="http://schemas.openxmlformats.org/markup-compatibility/2006">
          <mc:Choice Requires="x14">
            <control shapeId="612354" r:id="rId5" name="Spinner 2">
              <controlPr defaultSize="0" autoPict="0">
                <anchor>
                  <from>
                    <xdr:col>10</xdr:col>
                    <xdr:colOff>28575</xdr:colOff>
                    <xdr:row>0</xdr:row>
                    <xdr:rowOff>28575</xdr:rowOff>
                  </from>
                  <to>
                    <xdr:col>10</xdr:col>
                    <xdr:colOff>161925</xdr:colOff>
                    <xdr:row>1</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J1069"/>
  <sheetViews>
    <sheetView workbookViewId="0">
      <pane xSplit="8" ySplit="2" topLeftCell="Y554" activePane="bottomRight" state="frozen"/>
      <selection activeCell="A1082" sqref="A1082:XFD1082"/>
      <selection pane="topRight" activeCell="A1082" sqref="A1082:XFD1082"/>
      <selection pane="bottomLeft" activeCell="A1082" sqref="A1082:XFD1082"/>
      <selection pane="bottomRight" activeCell="I2" sqref="I2:AJ2"/>
    </sheetView>
  </sheetViews>
  <sheetFormatPr baseColWidth="10" defaultColWidth="11.42578125" defaultRowHeight="15" x14ac:dyDescent="0.3"/>
  <cols>
    <col min="1" max="2" width="11.42578125" style="1"/>
    <col min="3" max="6" width="15.5703125" style="1" customWidth="1"/>
    <col min="7" max="7" width="10" style="1" bestFit="1" customWidth="1"/>
    <col min="8" max="8" width="12" style="1" bestFit="1" customWidth="1"/>
    <col min="9" max="14" width="12.5703125" style="1" bestFit="1" customWidth="1"/>
    <col min="15" max="15" width="12" style="1" bestFit="1" customWidth="1"/>
    <col min="16" max="25" width="12.5703125" style="1" bestFit="1" customWidth="1"/>
    <col min="26" max="16384" width="11.42578125" style="1"/>
  </cols>
  <sheetData>
    <row r="1" spans="1:36" x14ac:dyDescent="0.3">
      <c r="A1" s="1">
        <v>1</v>
      </c>
      <c r="B1" s="1">
        <v>2</v>
      </c>
      <c r="C1" s="1">
        <v>3</v>
      </c>
      <c r="D1" s="1">
        <v>4</v>
      </c>
      <c r="E1" s="1">
        <v>5</v>
      </c>
      <c r="F1" s="1">
        <v>6</v>
      </c>
      <c r="G1" s="1">
        <v>7</v>
      </c>
      <c r="H1" s="1">
        <v>8</v>
      </c>
      <c r="I1" s="1">
        <v>9</v>
      </c>
      <c r="J1" s="1">
        <v>10</v>
      </c>
      <c r="K1" s="1">
        <v>11</v>
      </c>
      <c r="L1" s="1">
        <v>12</v>
      </c>
      <c r="M1" s="1">
        <v>13</v>
      </c>
      <c r="N1" s="1">
        <v>14</v>
      </c>
      <c r="O1" s="1">
        <v>15</v>
      </c>
      <c r="P1" s="1">
        <v>16</v>
      </c>
      <c r="Q1" s="1">
        <v>17</v>
      </c>
      <c r="R1" s="1">
        <v>18</v>
      </c>
      <c r="S1" s="1">
        <v>19</v>
      </c>
      <c r="T1" s="1">
        <v>20</v>
      </c>
      <c r="U1" s="1">
        <v>21</v>
      </c>
      <c r="V1" s="1">
        <v>22</v>
      </c>
      <c r="W1" s="1">
        <v>23</v>
      </c>
      <c r="X1" s="1">
        <v>24</v>
      </c>
      <c r="Y1" s="1">
        <v>25</v>
      </c>
      <c r="Z1" s="1">
        <v>26</v>
      </c>
      <c r="AA1" s="1">
        <v>27</v>
      </c>
      <c r="AB1" s="1">
        <v>28</v>
      </c>
      <c r="AC1" s="1">
        <v>29</v>
      </c>
      <c r="AD1" s="1">
        <v>30</v>
      </c>
      <c r="AE1" s="1">
        <v>31</v>
      </c>
      <c r="AF1" s="1">
        <v>32</v>
      </c>
      <c r="AG1" s="1">
        <v>33</v>
      </c>
      <c r="AH1" s="1">
        <v>34</v>
      </c>
      <c r="AI1" s="1">
        <v>35</v>
      </c>
      <c r="AJ1" s="1">
        <v>36</v>
      </c>
    </row>
    <row r="2" spans="1:36" ht="15.75" x14ac:dyDescent="0.3">
      <c r="A2" s="1" t="s">
        <v>154</v>
      </c>
      <c r="B2" s="1" t="s">
        <v>102</v>
      </c>
      <c r="C2" s="49" t="s">
        <v>186</v>
      </c>
      <c r="D2" s="49" t="s">
        <v>148</v>
      </c>
      <c r="E2" s="49" t="s">
        <v>52</v>
      </c>
      <c r="F2" s="49" t="s">
        <v>351</v>
      </c>
      <c r="G2" s="49" t="s">
        <v>352</v>
      </c>
      <c r="H2" s="49" t="s">
        <v>353</v>
      </c>
      <c r="I2" s="54">
        <v>2000</v>
      </c>
      <c r="J2" s="54">
        <v>2001</v>
      </c>
      <c r="K2" s="54">
        <v>2002</v>
      </c>
      <c r="L2" s="54">
        <v>2003</v>
      </c>
      <c r="M2" s="54">
        <v>2004</v>
      </c>
      <c r="N2" s="54">
        <v>2005</v>
      </c>
      <c r="O2" s="54">
        <v>2006</v>
      </c>
      <c r="P2" s="54">
        <v>2007</v>
      </c>
      <c r="Q2" s="54">
        <v>2008</v>
      </c>
      <c r="R2" s="54">
        <v>2009</v>
      </c>
      <c r="S2" s="54">
        <v>2010</v>
      </c>
      <c r="T2" s="54">
        <v>2011</v>
      </c>
      <c r="U2" s="54">
        <v>2012</v>
      </c>
      <c r="V2" s="54">
        <v>2013</v>
      </c>
      <c r="W2" s="54">
        <v>2014</v>
      </c>
      <c r="X2" s="54">
        <v>2015</v>
      </c>
      <c r="Y2" s="54">
        <v>2016</v>
      </c>
      <c r="Z2" s="54">
        <v>2017</v>
      </c>
      <c r="AA2" s="54">
        <v>2018</v>
      </c>
      <c r="AB2" s="54">
        <v>2019</v>
      </c>
      <c r="AC2" s="54">
        <v>2020</v>
      </c>
      <c r="AD2" s="54">
        <v>2021</v>
      </c>
      <c r="AE2" s="54">
        <v>2022</v>
      </c>
      <c r="AF2" s="54">
        <v>2023</v>
      </c>
      <c r="AG2" s="54">
        <v>2024</v>
      </c>
      <c r="AH2" s="54">
        <v>2025</v>
      </c>
      <c r="AI2" s="54">
        <v>2026</v>
      </c>
      <c r="AJ2" s="54">
        <v>2027</v>
      </c>
    </row>
    <row r="3" spans="1:36" ht="15.75" x14ac:dyDescent="0.3">
      <c r="A3" s="1" t="str">
        <f>C3&amp;D3</f>
        <v>AbgabenquoteBelgien</v>
      </c>
      <c r="B3" s="1">
        <v>3</v>
      </c>
      <c r="C3" s="50" t="s">
        <v>60</v>
      </c>
      <c r="D3" s="50" t="s">
        <v>9</v>
      </c>
      <c r="E3" s="50" t="s">
        <v>61</v>
      </c>
      <c r="F3" s="50" t="s">
        <v>340</v>
      </c>
      <c r="G3" s="50" t="s">
        <v>32</v>
      </c>
      <c r="H3" s="50" t="s">
        <v>374</v>
      </c>
      <c r="I3" s="51">
        <v>46.18853</v>
      </c>
      <c r="J3" s="51">
        <v>46.074089999999998</v>
      </c>
      <c r="K3" s="51">
        <v>46.346670000000003</v>
      </c>
      <c r="L3" s="51">
        <v>45.754770000000001</v>
      </c>
      <c r="M3" s="51">
        <v>45.854439999999997</v>
      </c>
      <c r="N3" s="51">
        <v>45.660559999999997</v>
      </c>
      <c r="O3" s="51">
        <v>45.564579999999999</v>
      </c>
      <c r="P3" s="51">
        <v>45.265500000000003</v>
      </c>
      <c r="Q3" s="51">
        <v>46.050829999999998</v>
      </c>
      <c r="R3" s="51">
        <v>45.196440000000003</v>
      </c>
      <c r="S3" s="51">
        <v>45.634210000000003</v>
      </c>
      <c r="T3" s="51">
        <v>46.16563</v>
      </c>
      <c r="U3" s="51">
        <v>47.286099999999998</v>
      </c>
      <c r="V3" s="51">
        <v>48.081519999999998</v>
      </c>
      <c r="W3" s="51">
        <v>47.64799</v>
      </c>
      <c r="X3" s="51">
        <v>47.163269999999997</v>
      </c>
      <c r="Y3" s="51">
        <v>46.415210000000002</v>
      </c>
      <c r="Z3" s="51">
        <v>46.929389999999998</v>
      </c>
      <c r="AA3" s="51">
        <v>46.84319</v>
      </c>
      <c r="AB3" s="51">
        <v>45.26831</v>
      </c>
      <c r="AC3" s="51">
        <v>45.103029999999997</v>
      </c>
      <c r="AD3" s="51">
        <v>45.162610000000001</v>
      </c>
      <c r="AE3" s="51">
        <v>44.460009999999997</v>
      </c>
      <c r="AF3" s="51">
        <v>44.124659999999999</v>
      </c>
      <c r="AG3" s="51">
        <v>44.7956</v>
      </c>
      <c r="AH3" s="51">
        <v>44.390590000000003</v>
      </c>
      <c r="AI3" s="51">
        <v>44.438499999999998</v>
      </c>
      <c r="AJ3" s="51">
        <v>44.423290000000001</v>
      </c>
    </row>
    <row r="4" spans="1:36" ht="15.75" x14ac:dyDescent="0.3">
      <c r="A4" s="1" t="str">
        <f t="shared" ref="A4:A67" si="0">C4&amp;D4</f>
        <v>AbgabenquoteBulgarien</v>
      </c>
      <c r="B4" s="1">
        <v>4</v>
      </c>
      <c r="C4" s="50" t="s">
        <v>60</v>
      </c>
      <c r="D4" s="50" t="s">
        <v>25</v>
      </c>
      <c r="E4" s="50" t="s">
        <v>61</v>
      </c>
      <c r="F4" s="50" t="s">
        <v>340</v>
      </c>
      <c r="G4" s="50" t="s">
        <v>32</v>
      </c>
      <c r="H4" s="50" t="s">
        <v>374</v>
      </c>
      <c r="I4" s="51">
        <v>34.040149999999997</v>
      </c>
      <c r="J4" s="51">
        <v>32.654150000000001</v>
      </c>
      <c r="K4" s="51">
        <v>30.534179999999999</v>
      </c>
      <c r="L4" s="51">
        <v>30.6631</v>
      </c>
      <c r="M4" s="51">
        <v>31.421900000000001</v>
      </c>
      <c r="N4" s="51">
        <v>30.82114</v>
      </c>
      <c r="O4" s="51">
        <v>30.52366</v>
      </c>
      <c r="P4" s="51">
        <v>30.53679</v>
      </c>
      <c r="Q4" s="51">
        <v>30.601310000000002</v>
      </c>
      <c r="R4" s="51">
        <v>26.733609999999999</v>
      </c>
      <c r="S4" s="51">
        <v>25.398099999999999</v>
      </c>
      <c r="T4" s="51">
        <v>25.477630000000001</v>
      </c>
      <c r="U4" s="51">
        <v>26.078900000000001</v>
      </c>
      <c r="V4" s="51">
        <v>28.13212</v>
      </c>
      <c r="W4" s="51">
        <v>28.39931</v>
      </c>
      <c r="X4" s="51">
        <v>28.863289999999999</v>
      </c>
      <c r="Y4" s="51">
        <v>29.1844</v>
      </c>
      <c r="Z4" s="51">
        <v>29.840900000000001</v>
      </c>
      <c r="AA4" s="51">
        <v>29.789149999999999</v>
      </c>
      <c r="AB4" s="51">
        <v>30.52009</v>
      </c>
      <c r="AC4" s="51">
        <v>30.375589999999999</v>
      </c>
      <c r="AD4" s="51">
        <v>30.681290000000001</v>
      </c>
      <c r="AE4" s="51">
        <v>31.060199999999998</v>
      </c>
      <c r="AF4" s="51">
        <v>29.982399999999998</v>
      </c>
      <c r="AG4" s="51">
        <v>30.455469999999998</v>
      </c>
      <c r="AH4" s="51">
        <v>31.724599999999999</v>
      </c>
      <c r="AI4" s="51">
        <v>32.687759999999997</v>
      </c>
      <c r="AJ4" s="51">
        <v>32.795969999999997</v>
      </c>
    </row>
    <row r="5" spans="1:36" ht="15.75" x14ac:dyDescent="0.3">
      <c r="A5" s="1" t="str">
        <f t="shared" si="0"/>
        <v>AbgabenquoteDänemark</v>
      </c>
      <c r="B5" s="1">
        <v>5</v>
      </c>
      <c r="C5" s="50" t="s">
        <v>60</v>
      </c>
      <c r="D5" s="50" t="s">
        <v>5</v>
      </c>
      <c r="E5" s="50" t="s">
        <v>61</v>
      </c>
      <c r="F5" s="50" t="s">
        <v>340</v>
      </c>
      <c r="G5" s="50" t="s">
        <v>32</v>
      </c>
      <c r="H5" s="50" t="s">
        <v>374</v>
      </c>
      <c r="I5" s="51">
        <v>48.515680000000003</v>
      </c>
      <c r="J5" s="51">
        <v>47.568019999999997</v>
      </c>
      <c r="K5" s="51">
        <v>47.070880000000002</v>
      </c>
      <c r="L5" s="51">
        <v>47.261380000000003</v>
      </c>
      <c r="M5" s="51">
        <v>47.80097</v>
      </c>
      <c r="N5" s="51">
        <v>49.298949999999998</v>
      </c>
      <c r="O5" s="51">
        <v>47.804110000000001</v>
      </c>
      <c r="P5" s="51">
        <v>47.793900000000001</v>
      </c>
      <c r="Q5" s="51">
        <v>46.013480000000001</v>
      </c>
      <c r="R5" s="51">
        <v>46.024450000000002</v>
      </c>
      <c r="S5" s="51">
        <v>46.298020000000001</v>
      </c>
      <c r="T5" s="51">
        <v>46.347720000000002</v>
      </c>
      <c r="U5" s="51">
        <v>46.988680000000002</v>
      </c>
      <c r="V5" s="51">
        <v>47.231349999999999</v>
      </c>
      <c r="W5" s="51">
        <v>50.000109999999999</v>
      </c>
      <c r="X5" s="51">
        <v>47.610210000000002</v>
      </c>
      <c r="Y5" s="51">
        <v>46.870060000000002</v>
      </c>
      <c r="Z5" s="51">
        <v>46.480809999999998</v>
      </c>
      <c r="AA5" s="51">
        <v>45.405099999999997</v>
      </c>
      <c r="AB5" s="51">
        <v>48.057659999999998</v>
      </c>
      <c r="AC5" s="51">
        <v>48.132510000000003</v>
      </c>
      <c r="AD5" s="51">
        <v>48.298180000000002</v>
      </c>
      <c r="AE5" s="51">
        <v>42.759450000000001</v>
      </c>
      <c r="AF5" s="51">
        <v>44.682000000000002</v>
      </c>
      <c r="AG5" s="51">
        <v>45.843519999999998</v>
      </c>
      <c r="AH5" s="51">
        <v>45.844900000000003</v>
      </c>
      <c r="AI5" s="51">
        <v>45.776090000000003</v>
      </c>
      <c r="AJ5" s="51">
        <v>46.082990000000002</v>
      </c>
    </row>
    <row r="6" spans="1:36" ht="15.75" x14ac:dyDescent="0.3">
      <c r="A6" s="1" t="str">
        <f t="shared" si="0"/>
        <v>AbgabenquoteDeutschland</v>
      </c>
      <c r="B6" s="1">
        <v>6</v>
      </c>
      <c r="C6" s="50" t="s">
        <v>60</v>
      </c>
      <c r="D6" s="50" t="s">
        <v>2</v>
      </c>
      <c r="E6" s="50" t="s">
        <v>61</v>
      </c>
      <c r="F6" s="50" t="s">
        <v>340</v>
      </c>
      <c r="G6" s="50" t="s">
        <v>32</v>
      </c>
      <c r="H6" s="50" t="s">
        <v>374</v>
      </c>
      <c r="I6" s="51">
        <v>41.647120000000001</v>
      </c>
      <c r="J6" s="51">
        <v>39.684179999999998</v>
      </c>
      <c r="K6" s="51">
        <v>39.276319999999998</v>
      </c>
      <c r="L6" s="51">
        <v>39.588140000000003</v>
      </c>
      <c r="M6" s="51">
        <v>38.690429999999999</v>
      </c>
      <c r="N6" s="51">
        <v>38.710160000000002</v>
      </c>
      <c r="O6" s="51">
        <v>38.864350000000002</v>
      </c>
      <c r="P6" s="51">
        <v>38.994190000000003</v>
      </c>
      <c r="Q6" s="51">
        <v>39.370100000000001</v>
      </c>
      <c r="R6" s="51">
        <v>39.78669</v>
      </c>
      <c r="S6" s="51">
        <v>38.351790000000001</v>
      </c>
      <c r="T6" s="51">
        <v>38.834870000000002</v>
      </c>
      <c r="U6" s="51">
        <v>39.488619999999997</v>
      </c>
      <c r="V6" s="51">
        <v>39.793300000000002</v>
      </c>
      <c r="W6" s="51">
        <v>39.665129999999998</v>
      </c>
      <c r="X6" s="51">
        <v>40.039230000000003</v>
      </c>
      <c r="Y6" s="51">
        <v>40.510890000000003</v>
      </c>
      <c r="Z6" s="51">
        <v>40.668230000000001</v>
      </c>
      <c r="AA6" s="51">
        <v>41.131619999999998</v>
      </c>
      <c r="AB6" s="51">
        <v>41.403930000000003</v>
      </c>
      <c r="AC6" s="51">
        <v>41.265619999999998</v>
      </c>
      <c r="AD6" s="51">
        <v>42.001170000000002</v>
      </c>
      <c r="AE6" s="51">
        <v>41.408410000000003</v>
      </c>
      <c r="AF6" s="51">
        <v>40.064129999999999</v>
      </c>
      <c r="AG6" s="51">
        <v>40.858150000000002</v>
      </c>
      <c r="AH6" s="51">
        <v>41.520099999999999</v>
      </c>
      <c r="AI6" s="51">
        <v>41.335659999999997</v>
      </c>
      <c r="AJ6" s="51">
        <v>41.527329999999999</v>
      </c>
    </row>
    <row r="7" spans="1:36" ht="15.75" x14ac:dyDescent="0.3">
      <c r="A7" s="1" t="str">
        <f t="shared" si="0"/>
        <v>AbgabenquoteEstland</v>
      </c>
      <c r="B7" s="1">
        <v>7</v>
      </c>
      <c r="C7" s="50" t="s">
        <v>60</v>
      </c>
      <c r="D7" s="50" t="s">
        <v>18</v>
      </c>
      <c r="E7" s="50" t="s">
        <v>61</v>
      </c>
      <c r="F7" s="50" t="s">
        <v>340</v>
      </c>
      <c r="G7" s="50" t="s">
        <v>32</v>
      </c>
      <c r="H7" s="50" t="s">
        <v>374</v>
      </c>
      <c r="I7" s="51">
        <v>31.14828</v>
      </c>
      <c r="J7" s="51">
        <v>30.40466</v>
      </c>
      <c r="K7" s="51">
        <v>31.07302</v>
      </c>
      <c r="L7" s="51">
        <v>30.87801</v>
      </c>
      <c r="M7" s="51">
        <v>31.099779999999999</v>
      </c>
      <c r="N7" s="51">
        <v>29.875969999999999</v>
      </c>
      <c r="O7" s="51">
        <v>30.538730000000001</v>
      </c>
      <c r="P7" s="51">
        <v>31.141929999999999</v>
      </c>
      <c r="Q7" s="51">
        <v>31.488029999999998</v>
      </c>
      <c r="R7" s="51">
        <v>34.861820000000002</v>
      </c>
      <c r="S7" s="51">
        <v>33.191270000000003</v>
      </c>
      <c r="T7" s="51">
        <v>31.435690000000001</v>
      </c>
      <c r="U7" s="51">
        <v>31.995529999999999</v>
      </c>
      <c r="V7" s="51">
        <v>31.785769999999999</v>
      </c>
      <c r="W7" s="51">
        <v>32.380760000000002</v>
      </c>
      <c r="X7" s="51">
        <v>33.5291</v>
      </c>
      <c r="Y7" s="51">
        <v>33.684719999999999</v>
      </c>
      <c r="Z7" s="51">
        <v>32.756010000000003</v>
      </c>
      <c r="AA7" s="51">
        <v>32.793959999999998</v>
      </c>
      <c r="AB7" s="51">
        <v>33.214320000000001</v>
      </c>
      <c r="AC7" s="51">
        <v>33.417360000000002</v>
      </c>
      <c r="AD7" s="51">
        <v>33.675289999999997</v>
      </c>
      <c r="AE7" s="51">
        <v>32.545969999999997</v>
      </c>
      <c r="AF7" s="51">
        <v>33.084209999999999</v>
      </c>
      <c r="AG7" s="51">
        <v>34.633389999999999</v>
      </c>
      <c r="AH7" s="51">
        <v>36.497489999999999</v>
      </c>
      <c r="AI7" s="51">
        <v>34.944699999999997</v>
      </c>
      <c r="AJ7" s="51">
        <v>35.242699999999999</v>
      </c>
    </row>
    <row r="8" spans="1:36" ht="15.75" x14ac:dyDescent="0.3">
      <c r="A8" s="1" t="str">
        <f t="shared" si="0"/>
        <v>AbgabenquoteEU27</v>
      </c>
      <c r="B8" s="1">
        <v>8</v>
      </c>
      <c r="C8" s="50" t="s">
        <v>60</v>
      </c>
      <c r="D8" s="50" t="s">
        <v>363</v>
      </c>
      <c r="E8" s="50" t="s">
        <v>61</v>
      </c>
      <c r="F8" s="50" t="s">
        <v>340</v>
      </c>
      <c r="G8" s="50" t="s">
        <v>32</v>
      </c>
      <c r="H8" s="50" t="s">
        <v>374</v>
      </c>
      <c r="I8" s="51">
        <v>41.110529999999997</v>
      </c>
      <c r="J8" s="51">
        <v>40.16198</v>
      </c>
      <c r="K8" s="51">
        <v>39.770960000000002</v>
      </c>
      <c r="L8" s="51">
        <v>39.756639999999997</v>
      </c>
      <c r="M8" s="51">
        <v>39.482860000000002</v>
      </c>
      <c r="N8" s="51">
        <v>39.686019999999999</v>
      </c>
      <c r="O8" s="51">
        <v>39.95675</v>
      </c>
      <c r="P8" s="51">
        <v>40.052799999999998</v>
      </c>
      <c r="Q8" s="51">
        <v>39.522750000000002</v>
      </c>
      <c r="R8" s="51">
        <v>39.160539999999997</v>
      </c>
      <c r="S8" s="51">
        <v>38.998800000000003</v>
      </c>
      <c r="T8" s="51">
        <v>39.42192</v>
      </c>
      <c r="U8" s="51">
        <v>40.410910000000001</v>
      </c>
      <c r="V8" s="51">
        <v>40.940080000000002</v>
      </c>
      <c r="W8" s="51">
        <v>41.026949999999999</v>
      </c>
      <c r="X8" s="51">
        <v>40.828650000000003</v>
      </c>
      <c r="Y8" s="51">
        <v>40.940289999999997</v>
      </c>
      <c r="Z8" s="51">
        <v>41.014119999999998</v>
      </c>
      <c r="AA8" s="51">
        <v>41.083629999999999</v>
      </c>
      <c r="AB8" s="51">
        <v>40.960169999999998</v>
      </c>
      <c r="AC8" s="51">
        <v>41.083539999999999</v>
      </c>
      <c r="AD8" s="51">
        <v>41.233110000000003</v>
      </c>
      <c r="AE8" s="51">
        <v>40.685209999999998</v>
      </c>
      <c r="AF8" s="51">
        <v>39.935699999999997</v>
      </c>
      <c r="AG8" s="51">
        <v>40.399929999999998</v>
      </c>
      <c r="AH8" s="51">
        <v>40.696950000000001</v>
      </c>
      <c r="AI8" s="51">
        <v>40.76341</v>
      </c>
      <c r="AJ8" s="51">
        <v>40.775489999999998</v>
      </c>
    </row>
    <row r="9" spans="1:36" ht="15.75" x14ac:dyDescent="0.3">
      <c r="A9" s="1" t="str">
        <f t="shared" si="0"/>
        <v>AbgabenquoteFinnland</v>
      </c>
      <c r="B9" s="1">
        <v>9</v>
      </c>
      <c r="C9" s="50" t="s">
        <v>60</v>
      </c>
      <c r="D9" s="50" t="s">
        <v>14</v>
      </c>
      <c r="E9" s="50" t="s">
        <v>61</v>
      </c>
      <c r="F9" s="50" t="s">
        <v>340</v>
      </c>
      <c r="G9" s="50" t="s">
        <v>32</v>
      </c>
      <c r="H9" s="50" t="s">
        <v>374</v>
      </c>
      <c r="I9" s="51">
        <v>45.973190000000002</v>
      </c>
      <c r="J9" s="51">
        <v>43.281030000000001</v>
      </c>
      <c r="K9" s="51">
        <v>43.443820000000002</v>
      </c>
      <c r="L9" s="51">
        <v>42.493110000000001</v>
      </c>
      <c r="M9" s="51">
        <v>41.894030000000001</v>
      </c>
      <c r="N9" s="51">
        <v>42.181750000000001</v>
      </c>
      <c r="O9" s="51">
        <v>42.225830000000002</v>
      </c>
      <c r="P9" s="51">
        <v>41.524329999999999</v>
      </c>
      <c r="Q9" s="51">
        <v>41.207599999999999</v>
      </c>
      <c r="R9" s="51">
        <v>40.896360000000001</v>
      </c>
      <c r="S9" s="51">
        <v>40.696370000000002</v>
      </c>
      <c r="T9" s="51">
        <v>41.998429999999999</v>
      </c>
      <c r="U9" s="51">
        <v>42.68732</v>
      </c>
      <c r="V9" s="51">
        <v>43.714649999999999</v>
      </c>
      <c r="W9" s="51">
        <v>43.86777</v>
      </c>
      <c r="X9" s="51">
        <v>43.915089999999999</v>
      </c>
      <c r="Y9" s="51">
        <v>44.23527</v>
      </c>
      <c r="Z9" s="51">
        <v>43.294350000000001</v>
      </c>
      <c r="AA9" s="51">
        <v>42.787779999999998</v>
      </c>
      <c r="AB9" s="51">
        <v>42.631999999999998</v>
      </c>
      <c r="AC9" s="51">
        <v>42.237940000000002</v>
      </c>
      <c r="AD9" s="51">
        <v>43.645780000000002</v>
      </c>
      <c r="AE9" s="51">
        <v>43.519640000000003</v>
      </c>
      <c r="AF9" s="51">
        <v>42.850230000000003</v>
      </c>
      <c r="AG9" s="51">
        <v>42.306759999999997</v>
      </c>
      <c r="AH9" s="51">
        <v>43.261609999999997</v>
      </c>
      <c r="AI9" s="51">
        <v>43.740380000000002</v>
      </c>
      <c r="AJ9" s="51">
        <v>43.472499999999997</v>
      </c>
    </row>
    <row r="10" spans="1:36" ht="15.75" x14ac:dyDescent="0.3">
      <c r="A10" s="1" t="str">
        <f t="shared" si="0"/>
        <v>AbgabenquoteFrankreich</v>
      </c>
      <c r="B10" s="1">
        <v>10</v>
      </c>
      <c r="C10" s="50" t="s">
        <v>60</v>
      </c>
      <c r="D10" s="50" t="s">
        <v>0</v>
      </c>
      <c r="E10" s="50" t="s">
        <v>61</v>
      </c>
      <c r="F10" s="50" t="s">
        <v>340</v>
      </c>
      <c r="G10" s="50" t="s">
        <v>32</v>
      </c>
      <c r="H10" s="50" t="s">
        <v>374</v>
      </c>
      <c r="I10" s="51">
        <v>45.215000000000003</v>
      </c>
      <c r="J10" s="51">
        <v>45.110939999999999</v>
      </c>
      <c r="K10" s="51">
        <v>44.417969999999997</v>
      </c>
      <c r="L10" s="51">
        <v>44.273440000000001</v>
      </c>
      <c r="M10" s="51">
        <v>44.380490000000002</v>
      </c>
      <c r="N10" s="51">
        <v>44.701700000000002</v>
      </c>
      <c r="O10" s="51">
        <v>45.085239999999999</v>
      </c>
      <c r="P10" s="51">
        <v>44.55903</v>
      </c>
      <c r="Q10" s="51">
        <v>44.467640000000003</v>
      </c>
      <c r="R10" s="51">
        <v>44.07911</v>
      </c>
      <c r="S10" s="51">
        <v>44.19003</v>
      </c>
      <c r="T10" s="51">
        <v>45.293129999999998</v>
      </c>
      <c r="U10" s="51">
        <v>46.549790000000002</v>
      </c>
      <c r="V10" s="51">
        <v>47.41778</v>
      </c>
      <c r="W10" s="51">
        <v>47.611930000000001</v>
      </c>
      <c r="X10" s="51">
        <v>47.671320000000001</v>
      </c>
      <c r="Y10" s="51">
        <v>47.67895</v>
      </c>
      <c r="Z10" s="51">
        <v>48.459890000000001</v>
      </c>
      <c r="AA10" s="51">
        <v>48.301969999999997</v>
      </c>
      <c r="AB10" s="51">
        <v>47.261479999999999</v>
      </c>
      <c r="AC10" s="51">
        <v>47.356699999999996</v>
      </c>
      <c r="AD10" s="51">
        <v>46.885449999999999</v>
      </c>
      <c r="AE10" s="51">
        <v>47.682119999999998</v>
      </c>
      <c r="AF10" s="51">
        <v>45.598999999999997</v>
      </c>
      <c r="AG10" s="51">
        <v>45.25703</v>
      </c>
      <c r="AH10" s="51">
        <v>45.987369999999999</v>
      </c>
      <c r="AI10" s="51">
        <v>46.352629999999998</v>
      </c>
      <c r="AJ10" s="51">
        <v>46.234720000000003</v>
      </c>
    </row>
    <row r="11" spans="1:36" ht="15.75" x14ac:dyDescent="0.3">
      <c r="A11" s="1" t="str">
        <f t="shared" si="0"/>
        <v>AbgabenquoteGriechenland</v>
      </c>
      <c r="B11" s="1">
        <v>11</v>
      </c>
      <c r="C11" s="50" t="s">
        <v>60</v>
      </c>
      <c r="D11" s="50" t="s">
        <v>6</v>
      </c>
      <c r="E11" s="50" t="s">
        <v>61</v>
      </c>
      <c r="F11" s="50" t="s">
        <v>340</v>
      </c>
      <c r="G11" s="50" t="s">
        <v>32</v>
      </c>
      <c r="H11" s="50" t="s">
        <v>374</v>
      </c>
      <c r="I11" s="51">
        <v>36.18186</v>
      </c>
      <c r="J11" s="51">
        <v>34.471209999999999</v>
      </c>
      <c r="K11" s="51">
        <v>35.603580000000001</v>
      </c>
      <c r="L11" s="51">
        <v>33.86392</v>
      </c>
      <c r="M11" s="51">
        <v>32.867690000000003</v>
      </c>
      <c r="N11" s="51">
        <v>34.248350000000002</v>
      </c>
      <c r="O11" s="51">
        <v>33.218299999999999</v>
      </c>
      <c r="P11" s="51">
        <v>33.993899999999996</v>
      </c>
      <c r="Q11" s="51">
        <v>34.186390000000003</v>
      </c>
      <c r="R11" s="51">
        <v>33.390009999999997</v>
      </c>
      <c r="S11" s="51">
        <v>34.601489999999998</v>
      </c>
      <c r="T11" s="51">
        <v>36.752899999999997</v>
      </c>
      <c r="U11" s="51">
        <v>40.25244</v>
      </c>
      <c r="V11" s="51">
        <v>39.478090000000002</v>
      </c>
      <c r="W11" s="51">
        <v>40.060969999999998</v>
      </c>
      <c r="X11" s="51">
        <v>40.360590000000002</v>
      </c>
      <c r="Y11" s="51">
        <v>42.428199999999997</v>
      </c>
      <c r="Z11" s="51">
        <v>42.55809</v>
      </c>
      <c r="AA11" s="51">
        <v>42.779870000000003</v>
      </c>
      <c r="AB11" s="51">
        <v>41.473109999999998</v>
      </c>
      <c r="AC11" s="51">
        <v>41.322629999999997</v>
      </c>
      <c r="AD11" s="51">
        <v>41.181240000000003</v>
      </c>
      <c r="AE11" s="51">
        <v>42.75826</v>
      </c>
      <c r="AF11" s="51">
        <v>40.57864</v>
      </c>
      <c r="AG11" s="51">
        <v>41.638629999999999</v>
      </c>
      <c r="AH11" s="51">
        <v>41.250230000000002</v>
      </c>
      <c r="AI11" s="51">
        <v>40.789589999999997</v>
      </c>
      <c r="AJ11" s="51">
        <v>40.428350000000002</v>
      </c>
    </row>
    <row r="12" spans="1:36" ht="15.75" x14ac:dyDescent="0.3">
      <c r="A12" s="1" t="str">
        <f t="shared" si="0"/>
        <v>AbgabenquoteIrland</v>
      </c>
      <c r="B12" s="1">
        <v>12</v>
      </c>
      <c r="C12" s="50" t="s">
        <v>60</v>
      </c>
      <c r="D12" s="50" t="s">
        <v>4</v>
      </c>
      <c r="E12" s="50" t="s">
        <v>61</v>
      </c>
      <c r="F12" s="50" t="s">
        <v>340</v>
      </c>
      <c r="G12" s="50" t="s">
        <v>32</v>
      </c>
      <c r="H12" s="50" t="s">
        <v>374</v>
      </c>
      <c r="I12" s="51">
        <v>32.010129999999997</v>
      </c>
      <c r="J12" s="51">
        <v>29.880490000000002</v>
      </c>
      <c r="K12" s="51">
        <v>29.13083</v>
      </c>
      <c r="L12" s="51">
        <v>29.822279999999999</v>
      </c>
      <c r="M12" s="51">
        <v>30.90409</v>
      </c>
      <c r="N12" s="51">
        <v>31.345300000000002</v>
      </c>
      <c r="O12" s="51">
        <v>32.731169999999999</v>
      </c>
      <c r="P12" s="51">
        <v>32.155659999999997</v>
      </c>
      <c r="Q12" s="51">
        <v>30.512899999999998</v>
      </c>
      <c r="R12" s="51">
        <v>29.02741</v>
      </c>
      <c r="S12" s="51">
        <v>28.477399999999999</v>
      </c>
      <c r="T12" s="51">
        <v>28.932480000000002</v>
      </c>
      <c r="U12" s="51">
        <v>29.42728</v>
      </c>
      <c r="V12" s="51">
        <v>29.357970000000002</v>
      </c>
      <c r="W12" s="51">
        <v>29.157879999999999</v>
      </c>
      <c r="X12" s="51">
        <v>23.247160000000001</v>
      </c>
      <c r="Y12" s="51">
        <v>24.046250000000001</v>
      </c>
      <c r="Z12" s="51">
        <v>22.683389999999999</v>
      </c>
      <c r="AA12" s="51">
        <v>22.60942</v>
      </c>
      <c r="AB12" s="51">
        <v>22.292449999999999</v>
      </c>
      <c r="AC12" s="51">
        <v>20.26604</v>
      </c>
      <c r="AD12" s="51">
        <v>20.946570000000001</v>
      </c>
      <c r="AE12" s="51">
        <v>21.073609999999999</v>
      </c>
      <c r="AF12" s="51">
        <v>22.097190000000001</v>
      </c>
      <c r="AG12" s="51">
        <v>22.438870000000001</v>
      </c>
      <c r="AH12" s="51">
        <v>21.33117</v>
      </c>
      <c r="AI12" s="51">
        <v>22.149010000000001</v>
      </c>
      <c r="AJ12" s="51">
        <v>21.87482</v>
      </c>
    </row>
    <row r="13" spans="1:36" ht="15.75" x14ac:dyDescent="0.3">
      <c r="A13" s="1" t="str">
        <f t="shared" si="0"/>
        <v>AbgabenquoteItalien</v>
      </c>
      <c r="B13" s="1">
        <v>13</v>
      </c>
      <c r="C13" s="50" t="s">
        <v>60</v>
      </c>
      <c r="D13" s="50" t="s">
        <v>3</v>
      </c>
      <c r="E13" s="50" t="s">
        <v>61</v>
      </c>
      <c r="F13" s="50" t="s">
        <v>340</v>
      </c>
      <c r="G13" s="50" t="s">
        <v>32</v>
      </c>
      <c r="H13" s="50" t="s">
        <v>374</v>
      </c>
      <c r="I13" s="51">
        <v>40.016979999999997</v>
      </c>
      <c r="J13" s="51">
        <v>39.933579999999999</v>
      </c>
      <c r="K13" s="51">
        <v>39.594850000000001</v>
      </c>
      <c r="L13" s="51">
        <v>39.829039999999999</v>
      </c>
      <c r="M13" s="51">
        <v>39.19323</v>
      </c>
      <c r="N13" s="51">
        <v>39.009709999999998</v>
      </c>
      <c r="O13" s="51">
        <v>40.080030000000001</v>
      </c>
      <c r="P13" s="51">
        <v>41.406300000000002</v>
      </c>
      <c r="Q13" s="51">
        <v>41.253830000000001</v>
      </c>
      <c r="R13" s="51">
        <v>41.870220000000003</v>
      </c>
      <c r="S13" s="51">
        <v>41.52355</v>
      </c>
      <c r="T13" s="51">
        <v>41.382930000000002</v>
      </c>
      <c r="U13" s="51">
        <v>43.302079999999997</v>
      </c>
      <c r="V13" s="51">
        <v>43.468699999999998</v>
      </c>
      <c r="W13" s="51">
        <v>43.248710000000003</v>
      </c>
      <c r="X13" s="51">
        <v>43.157879999999999</v>
      </c>
      <c r="Y13" s="51">
        <v>42.331359999999997</v>
      </c>
      <c r="Z13" s="51">
        <v>42.067920000000001</v>
      </c>
      <c r="AA13" s="51">
        <v>41.84572</v>
      </c>
      <c r="AB13" s="51">
        <v>42.466549999999998</v>
      </c>
      <c r="AC13" s="51">
        <v>42.904780000000002</v>
      </c>
      <c r="AD13" s="51">
        <v>42.504040000000003</v>
      </c>
      <c r="AE13" s="51">
        <v>41.904829999999997</v>
      </c>
      <c r="AF13" s="51">
        <v>41.407229999999998</v>
      </c>
      <c r="AG13" s="51">
        <v>42.603099999999998</v>
      </c>
      <c r="AH13" s="51">
        <v>43.085090000000001</v>
      </c>
      <c r="AI13" s="51">
        <v>43.067459999999997</v>
      </c>
      <c r="AJ13" s="51">
        <v>43.11365</v>
      </c>
    </row>
    <row r="14" spans="1:36" ht="15.75" x14ac:dyDescent="0.3">
      <c r="A14" s="1" t="str">
        <f t="shared" si="0"/>
        <v>AbgabenquoteKroatien</v>
      </c>
      <c r="B14" s="1">
        <v>14</v>
      </c>
      <c r="C14" s="50" t="s">
        <v>60</v>
      </c>
      <c r="D14" s="50" t="s">
        <v>27</v>
      </c>
      <c r="E14" s="50" t="s">
        <v>61</v>
      </c>
      <c r="F14" s="50" t="s">
        <v>340</v>
      </c>
      <c r="G14" s="50" t="s">
        <v>32</v>
      </c>
      <c r="H14" s="50" t="s">
        <v>374</v>
      </c>
      <c r="I14" s="51">
        <v>39.575560000000003</v>
      </c>
      <c r="J14" s="51">
        <v>38.273690000000002</v>
      </c>
      <c r="K14" s="51">
        <v>37.978389999999997</v>
      </c>
      <c r="L14" s="51">
        <v>37.376730000000002</v>
      </c>
      <c r="M14" s="51">
        <v>36.648209999999999</v>
      </c>
      <c r="N14" s="51">
        <v>36.541359999999997</v>
      </c>
      <c r="O14" s="51">
        <v>37.299520000000001</v>
      </c>
      <c r="P14" s="51">
        <v>37.776020000000003</v>
      </c>
      <c r="Q14" s="51">
        <v>37.620930000000001</v>
      </c>
      <c r="R14" s="51">
        <v>36.880490000000002</v>
      </c>
      <c r="S14" s="51">
        <v>36.342170000000003</v>
      </c>
      <c r="T14" s="51">
        <v>35.801250000000003</v>
      </c>
      <c r="U14" s="51">
        <v>36.324809999999999</v>
      </c>
      <c r="V14" s="51">
        <v>36.879390000000001</v>
      </c>
      <c r="W14" s="51">
        <v>37.184669999999997</v>
      </c>
      <c r="X14" s="51">
        <v>37.797829999999998</v>
      </c>
      <c r="Y14" s="51">
        <v>38.16836</v>
      </c>
      <c r="Z14" s="51">
        <v>38.018909999999998</v>
      </c>
      <c r="AA14" s="51">
        <v>38.509480000000003</v>
      </c>
      <c r="AB14" s="51">
        <v>38.640450000000001</v>
      </c>
      <c r="AC14" s="51">
        <v>37.800649999999997</v>
      </c>
      <c r="AD14" s="51">
        <v>36.943260000000002</v>
      </c>
      <c r="AE14" s="51">
        <v>37.431640000000002</v>
      </c>
      <c r="AF14" s="51">
        <v>36.864060000000002</v>
      </c>
      <c r="AG14" s="51">
        <v>38.598640000000003</v>
      </c>
      <c r="AH14" s="51">
        <v>39.041589999999999</v>
      </c>
      <c r="AI14" s="51">
        <v>39.147309999999997</v>
      </c>
      <c r="AJ14" s="51">
        <v>39.178150000000002</v>
      </c>
    </row>
    <row r="15" spans="1:36" ht="15.75" x14ac:dyDescent="0.3">
      <c r="A15" s="1" t="str">
        <f t="shared" si="0"/>
        <v>AbgabenquoteLettland</v>
      </c>
      <c r="B15" s="1">
        <v>15</v>
      </c>
      <c r="C15" s="50" t="s">
        <v>60</v>
      </c>
      <c r="D15" s="50" t="s">
        <v>19</v>
      </c>
      <c r="E15" s="50" t="s">
        <v>61</v>
      </c>
      <c r="F15" s="50" t="s">
        <v>340</v>
      </c>
      <c r="G15" s="50" t="s">
        <v>32</v>
      </c>
      <c r="H15" s="50" t="s">
        <v>374</v>
      </c>
      <c r="I15" s="51">
        <v>30.154409999999999</v>
      </c>
      <c r="J15" s="51">
        <v>29.28049</v>
      </c>
      <c r="K15" s="51">
        <v>28.92182</v>
      </c>
      <c r="L15" s="51">
        <v>28.923179999999999</v>
      </c>
      <c r="M15" s="51">
        <v>28.944559999999999</v>
      </c>
      <c r="N15" s="51">
        <v>29.204689999999999</v>
      </c>
      <c r="O15" s="51">
        <v>30.409500000000001</v>
      </c>
      <c r="P15" s="51">
        <v>29.986660000000001</v>
      </c>
      <c r="Q15" s="51">
        <v>29.688859999999998</v>
      </c>
      <c r="R15" s="51">
        <v>28.562010000000001</v>
      </c>
      <c r="S15" s="51">
        <v>29.10539</v>
      </c>
      <c r="T15" s="51">
        <v>30.362459999999999</v>
      </c>
      <c r="U15" s="51">
        <v>30.48142</v>
      </c>
      <c r="V15" s="51">
        <v>30.766950000000001</v>
      </c>
      <c r="W15" s="51">
        <v>31.132739999999998</v>
      </c>
      <c r="X15" s="51">
        <v>31.215879999999999</v>
      </c>
      <c r="Y15" s="51">
        <v>32.210079999999998</v>
      </c>
      <c r="Z15" s="51">
        <v>32.664589999999997</v>
      </c>
      <c r="AA15" s="51">
        <v>32.040030000000002</v>
      </c>
      <c r="AB15" s="51">
        <v>32.813580000000002</v>
      </c>
      <c r="AC15" s="51">
        <v>32.816789999999997</v>
      </c>
      <c r="AD15" s="51">
        <v>32.369230000000002</v>
      </c>
      <c r="AE15" s="51">
        <v>33.241140000000001</v>
      </c>
      <c r="AF15" s="51">
        <v>32.95543</v>
      </c>
      <c r="AG15" s="51">
        <v>35.498179999999998</v>
      </c>
      <c r="AH15" s="51">
        <v>35.182200000000002</v>
      </c>
      <c r="AI15" s="51">
        <v>35.082819999999998</v>
      </c>
      <c r="AJ15" s="51">
        <v>35.374160000000003</v>
      </c>
    </row>
    <row r="16" spans="1:36" ht="15.75" x14ac:dyDescent="0.3">
      <c r="A16" s="1" t="str">
        <f t="shared" si="0"/>
        <v>AbgabenquoteLitauen</v>
      </c>
      <c r="B16" s="1">
        <v>16</v>
      </c>
      <c r="C16" s="50" t="s">
        <v>60</v>
      </c>
      <c r="D16" s="50" t="s">
        <v>20</v>
      </c>
      <c r="E16" s="50" t="s">
        <v>61</v>
      </c>
      <c r="F16" s="50" t="s">
        <v>340</v>
      </c>
      <c r="G16" s="50" t="s">
        <v>32</v>
      </c>
      <c r="H16" s="50" t="s">
        <v>374</v>
      </c>
      <c r="I16" s="51">
        <v>30.773949999999999</v>
      </c>
      <c r="J16" s="51">
        <v>29.322050000000001</v>
      </c>
      <c r="K16" s="51">
        <v>29.005759999999999</v>
      </c>
      <c r="L16" s="51">
        <v>28.643339999999998</v>
      </c>
      <c r="M16" s="51">
        <v>29.169049999999999</v>
      </c>
      <c r="N16" s="51">
        <v>29.52242</v>
      </c>
      <c r="O16" s="51">
        <v>30.541229999999999</v>
      </c>
      <c r="P16" s="51">
        <v>30.358689999999999</v>
      </c>
      <c r="Q16" s="51">
        <v>30.940329999999999</v>
      </c>
      <c r="R16" s="51">
        <v>30.61617</v>
      </c>
      <c r="S16" s="51">
        <v>29.145810000000001</v>
      </c>
      <c r="T16" s="51">
        <v>27.838979999999999</v>
      </c>
      <c r="U16" s="51">
        <v>27.502739999999999</v>
      </c>
      <c r="V16" s="51">
        <v>27.427720000000001</v>
      </c>
      <c r="W16" s="51">
        <v>28.024069999999998</v>
      </c>
      <c r="X16" s="51">
        <v>29.293569999999999</v>
      </c>
      <c r="Y16" s="51">
        <v>30.102060000000002</v>
      </c>
      <c r="Z16" s="51">
        <v>29.81035</v>
      </c>
      <c r="AA16" s="51">
        <v>30.11957</v>
      </c>
      <c r="AB16" s="51">
        <v>30.431570000000001</v>
      </c>
      <c r="AC16" s="51">
        <v>31.450119999999998</v>
      </c>
      <c r="AD16" s="51">
        <v>32.206780000000002</v>
      </c>
      <c r="AE16" s="51">
        <v>32.282670000000003</v>
      </c>
      <c r="AF16" s="51">
        <v>32.273350000000001</v>
      </c>
      <c r="AG16" s="51">
        <v>33.320639999999997</v>
      </c>
      <c r="AH16" s="51">
        <v>33.925870000000003</v>
      </c>
      <c r="AI16" s="51">
        <v>34.886659999999999</v>
      </c>
      <c r="AJ16" s="51">
        <v>35.764229999999998</v>
      </c>
    </row>
    <row r="17" spans="1:36" ht="15.75" x14ac:dyDescent="0.3">
      <c r="A17" s="1" t="str">
        <f t="shared" si="0"/>
        <v>AbgabenquoteLuxemburg</v>
      </c>
      <c r="B17" s="1">
        <v>17</v>
      </c>
      <c r="C17" s="50" t="s">
        <v>60</v>
      </c>
      <c r="D17" s="50" t="s">
        <v>10</v>
      </c>
      <c r="E17" s="50" t="s">
        <v>61</v>
      </c>
      <c r="F17" s="50" t="s">
        <v>340</v>
      </c>
      <c r="G17" s="50" t="s">
        <v>32</v>
      </c>
      <c r="H17" s="50" t="s">
        <v>374</v>
      </c>
      <c r="I17" s="51">
        <v>38.751669999999997</v>
      </c>
      <c r="J17" s="51">
        <v>38.860399999999998</v>
      </c>
      <c r="K17" s="51">
        <v>38.932609999999997</v>
      </c>
      <c r="L17" s="51">
        <v>38.97784</v>
      </c>
      <c r="M17" s="51">
        <v>37.702060000000003</v>
      </c>
      <c r="N17" s="51">
        <v>38.918509999999998</v>
      </c>
      <c r="O17" s="51">
        <v>36.689869999999999</v>
      </c>
      <c r="P17" s="51">
        <v>37.07114</v>
      </c>
      <c r="Q17" s="51">
        <v>36.318719999999999</v>
      </c>
      <c r="R17" s="51">
        <v>37.665970000000002</v>
      </c>
      <c r="S17" s="51">
        <v>37.00902</v>
      </c>
      <c r="T17" s="51">
        <v>37.49812</v>
      </c>
      <c r="U17" s="51">
        <v>37.80039</v>
      </c>
      <c r="V17" s="51">
        <v>37.583649999999999</v>
      </c>
      <c r="W17" s="51">
        <v>37.468710000000002</v>
      </c>
      <c r="X17" s="51">
        <v>36.208680000000001</v>
      </c>
      <c r="Y17" s="51">
        <v>36.872729999999997</v>
      </c>
      <c r="Z17" s="51">
        <v>38.123649999999998</v>
      </c>
      <c r="AA17" s="51">
        <v>41.068129999999996</v>
      </c>
      <c r="AB17" s="51">
        <v>41.417720000000003</v>
      </c>
      <c r="AC17" s="51">
        <v>40.179049999999997</v>
      </c>
      <c r="AD17" s="51">
        <v>39.662770000000002</v>
      </c>
      <c r="AE17" s="51">
        <v>40.634880000000003</v>
      </c>
      <c r="AF17" s="51">
        <v>41.472610000000003</v>
      </c>
      <c r="AG17" s="51">
        <v>42.674860000000002</v>
      </c>
      <c r="AH17" s="51">
        <v>42.409579999999998</v>
      </c>
      <c r="AI17" s="51">
        <v>43.120010000000001</v>
      </c>
      <c r="AJ17" s="51">
        <v>43.106110000000001</v>
      </c>
    </row>
    <row r="18" spans="1:36" ht="15.75" x14ac:dyDescent="0.3">
      <c r="A18" s="1" t="str">
        <f t="shared" si="0"/>
        <v>AbgabenquoteMalta</v>
      </c>
      <c r="B18" s="1">
        <v>18</v>
      </c>
      <c r="C18" s="50" t="s">
        <v>60</v>
      </c>
      <c r="D18" s="50" t="s">
        <v>16</v>
      </c>
      <c r="E18" s="50" t="s">
        <v>61</v>
      </c>
      <c r="F18" s="50" t="s">
        <v>340</v>
      </c>
      <c r="G18" s="50" t="s">
        <v>32</v>
      </c>
      <c r="H18" s="50" t="s">
        <v>374</v>
      </c>
      <c r="I18" s="51">
        <v>28.504460000000002</v>
      </c>
      <c r="J18" s="51">
        <v>29.998190000000001</v>
      </c>
      <c r="K18" s="51">
        <v>31.46397</v>
      </c>
      <c r="L18" s="51">
        <v>30.403269999999999</v>
      </c>
      <c r="M18" s="51">
        <v>31.1431</v>
      </c>
      <c r="N18" s="51">
        <v>33.04363</v>
      </c>
      <c r="O18" s="51">
        <v>33.386609999999997</v>
      </c>
      <c r="P18" s="51">
        <v>34.041110000000003</v>
      </c>
      <c r="Q18" s="51">
        <v>32.835299999999997</v>
      </c>
      <c r="R18" s="51">
        <v>32.999609999999997</v>
      </c>
      <c r="S18" s="51">
        <v>31.961179999999999</v>
      </c>
      <c r="T18" s="51">
        <v>32.494549999999997</v>
      </c>
      <c r="U18" s="51">
        <v>32.255940000000002</v>
      </c>
      <c r="V18" s="51">
        <v>31.749410000000001</v>
      </c>
      <c r="W18" s="51">
        <v>31.995229999999999</v>
      </c>
      <c r="X18" s="51">
        <v>30.385629999999999</v>
      </c>
      <c r="Y18" s="51">
        <v>32.363030000000002</v>
      </c>
      <c r="Z18" s="51">
        <v>31.791450000000001</v>
      </c>
      <c r="AA18" s="51">
        <v>31.175239999999999</v>
      </c>
      <c r="AB18" s="51">
        <v>30.759840000000001</v>
      </c>
      <c r="AC18" s="51">
        <v>28.487549999999999</v>
      </c>
      <c r="AD18" s="51">
        <v>28.068750000000001</v>
      </c>
      <c r="AE18" s="51">
        <v>28.701989999999999</v>
      </c>
      <c r="AF18" s="51">
        <v>26.734159999999999</v>
      </c>
      <c r="AG18" s="51">
        <v>29.341529999999999</v>
      </c>
      <c r="AH18" s="51">
        <v>28.51285</v>
      </c>
      <c r="AI18" s="51">
        <v>28.485959999999999</v>
      </c>
      <c r="AJ18" s="51">
        <v>28.500620000000001</v>
      </c>
    </row>
    <row r="19" spans="1:36" ht="15.75" x14ac:dyDescent="0.3">
      <c r="A19" s="1" t="str">
        <f t="shared" si="0"/>
        <v>AbgabenquoteNiederlande</v>
      </c>
      <c r="B19" s="1">
        <v>19</v>
      </c>
      <c r="C19" s="50" t="s">
        <v>60</v>
      </c>
      <c r="D19" s="50" t="s">
        <v>1</v>
      </c>
      <c r="E19" s="50" t="s">
        <v>61</v>
      </c>
      <c r="F19" s="50" t="s">
        <v>340</v>
      </c>
      <c r="G19" s="50" t="s">
        <v>32</v>
      </c>
      <c r="H19" s="50" t="s">
        <v>374</v>
      </c>
      <c r="I19" s="51">
        <v>38.183639999999997</v>
      </c>
      <c r="J19" s="51">
        <v>36.984850000000002</v>
      </c>
      <c r="K19" s="51">
        <v>36.453890000000001</v>
      </c>
      <c r="L19" s="51">
        <v>36.258040000000001</v>
      </c>
      <c r="M19" s="51">
        <v>36.281750000000002</v>
      </c>
      <c r="N19" s="51">
        <v>36.478209999999997</v>
      </c>
      <c r="O19" s="51">
        <v>37.162010000000002</v>
      </c>
      <c r="P19" s="51">
        <v>36.667340000000003</v>
      </c>
      <c r="Q19" s="51">
        <v>36.984090000000002</v>
      </c>
      <c r="R19" s="51">
        <v>36.303049999999999</v>
      </c>
      <c r="S19" s="51">
        <v>36.7059</v>
      </c>
      <c r="T19" s="51">
        <v>36.575189999999999</v>
      </c>
      <c r="U19" s="51">
        <v>36.682810000000003</v>
      </c>
      <c r="V19" s="51">
        <v>37.276490000000003</v>
      </c>
      <c r="W19" s="51">
        <v>38.205669999999998</v>
      </c>
      <c r="X19" s="51">
        <v>37.819719999999997</v>
      </c>
      <c r="Y19" s="51">
        <v>39.111330000000002</v>
      </c>
      <c r="Z19" s="51">
        <v>39.3459</v>
      </c>
      <c r="AA19" s="51">
        <v>39.385829999999999</v>
      </c>
      <c r="AB19" s="51">
        <v>39.760199999999998</v>
      </c>
      <c r="AC19" s="51">
        <v>40.118049999999997</v>
      </c>
      <c r="AD19" s="51">
        <v>39.599800000000002</v>
      </c>
      <c r="AE19" s="51">
        <v>38.682259999999999</v>
      </c>
      <c r="AF19" s="51">
        <v>39.735349999999997</v>
      </c>
      <c r="AG19" s="51">
        <v>39.376049999999999</v>
      </c>
      <c r="AH19" s="51">
        <v>39.070529999999998</v>
      </c>
      <c r="AI19" s="51">
        <v>39.192369999999997</v>
      </c>
      <c r="AJ19" s="51">
        <v>39.679400000000001</v>
      </c>
    </row>
    <row r="20" spans="1:36" ht="15.75" x14ac:dyDescent="0.3">
      <c r="A20" s="1" t="str">
        <f t="shared" si="0"/>
        <v>AbgabenquoteÖsterreich</v>
      </c>
      <c r="B20" s="1">
        <v>20</v>
      </c>
      <c r="C20" s="50" t="s">
        <v>60</v>
      </c>
      <c r="D20" s="50" t="s">
        <v>56</v>
      </c>
      <c r="E20" s="50" t="s">
        <v>61</v>
      </c>
      <c r="F20" s="50" t="s">
        <v>340</v>
      </c>
      <c r="G20" s="50" t="s">
        <v>32</v>
      </c>
      <c r="H20" s="50" t="s">
        <v>374</v>
      </c>
      <c r="I20" s="51">
        <v>44.053750000000001</v>
      </c>
      <c r="J20" s="51">
        <v>45.592210000000001</v>
      </c>
      <c r="K20" s="51">
        <v>44.46799</v>
      </c>
      <c r="L20" s="51">
        <v>44.092739999999999</v>
      </c>
      <c r="M20" s="51">
        <v>43.638089999999998</v>
      </c>
      <c r="N20" s="51">
        <v>42.444960000000002</v>
      </c>
      <c r="O20" s="51">
        <v>41.768450000000001</v>
      </c>
      <c r="P20" s="51">
        <v>41.86759</v>
      </c>
      <c r="Q20" s="51">
        <v>42.645829999999997</v>
      </c>
      <c r="R20" s="51">
        <v>42.2545</v>
      </c>
      <c r="S20" s="51">
        <v>42.245269999999998</v>
      </c>
      <c r="T20" s="51">
        <v>42.331949999999999</v>
      </c>
      <c r="U20" s="51">
        <v>42.973750000000003</v>
      </c>
      <c r="V20" s="51">
        <v>43.951880000000003</v>
      </c>
      <c r="W20" s="51">
        <v>44.064050000000002</v>
      </c>
      <c r="X20" s="51">
        <v>44.395740000000004</v>
      </c>
      <c r="Y20" s="51">
        <v>42.926000000000002</v>
      </c>
      <c r="Z20" s="51">
        <v>42.94755</v>
      </c>
      <c r="AA20" s="51">
        <v>43.259340000000002</v>
      </c>
      <c r="AB20" s="51">
        <v>43.474290000000003</v>
      </c>
      <c r="AC20" s="51">
        <v>42.945999999999998</v>
      </c>
      <c r="AD20" s="51">
        <v>44.033439999999999</v>
      </c>
      <c r="AE20" s="51">
        <v>43.411360000000002</v>
      </c>
      <c r="AF20" s="51">
        <v>43.043509999999998</v>
      </c>
      <c r="AG20" s="51">
        <v>43.795549999999999</v>
      </c>
      <c r="AH20" s="51">
        <v>44.236289999999997</v>
      </c>
      <c r="AI20" s="51">
        <v>44.318150000000003</v>
      </c>
      <c r="AJ20" s="51">
        <v>43.855080000000001</v>
      </c>
    </row>
    <row r="21" spans="1:36" ht="15.75" x14ac:dyDescent="0.3">
      <c r="A21" s="1" t="str">
        <f t="shared" si="0"/>
        <v>AbgabenquotePolen</v>
      </c>
      <c r="B21" s="1">
        <v>21</v>
      </c>
      <c r="C21" s="50" t="s">
        <v>60</v>
      </c>
      <c r="D21" s="50" t="s">
        <v>21</v>
      </c>
      <c r="E21" s="50" t="s">
        <v>61</v>
      </c>
      <c r="F21" s="50" t="s">
        <v>340</v>
      </c>
      <c r="G21" s="50" t="s">
        <v>32</v>
      </c>
      <c r="H21" s="50" t="s">
        <v>374</v>
      </c>
      <c r="I21" s="51">
        <v>33.650849999999998</v>
      </c>
      <c r="J21" s="51">
        <v>33.698880000000003</v>
      </c>
      <c r="K21" s="51">
        <v>33.896479999999997</v>
      </c>
      <c r="L21" s="51">
        <v>33.369370000000004</v>
      </c>
      <c r="M21" s="51">
        <v>32.789839999999998</v>
      </c>
      <c r="N21" s="51">
        <v>33.854080000000003</v>
      </c>
      <c r="O21" s="51">
        <v>34.475839999999998</v>
      </c>
      <c r="P21" s="51">
        <v>35.490360000000003</v>
      </c>
      <c r="Q21" s="51">
        <v>35.068840000000002</v>
      </c>
      <c r="R21" s="51">
        <v>32.22869</v>
      </c>
      <c r="S21" s="51">
        <v>32.400030000000001</v>
      </c>
      <c r="T21" s="51">
        <v>32.794780000000003</v>
      </c>
      <c r="U21" s="51">
        <v>33.147210000000001</v>
      </c>
      <c r="V21" s="51">
        <v>33.259900000000002</v>
      </c>
      <c r="W21" s="51">
        <v>33.091740000000001</v>
      </c>
      <c r="X21" s="51">
        <v>33.240430000000003</v>
      </c>
      <c r="Y21" s="51">
        <v>34.287280000000003</v>
      </c>
      <c r="Z21" s="51">
        <v>34.907269999999997</v>
      </c>
      <c r="AA21" s="51">
        <v>35.572580000000002</v>
      </c>
      <c r="AB21" s="51">
        <v>35.629359999999998</v>
      </c>
      <c r="AC21" s="51">
        <v>36.046799999999998</v>
      </c>
      <c r="AD21" s="51">
        <v>37.225189999999998</v>
      </c>
      <c r="AE21" s="51">
        <v>34.970829999999999</v>
      </c>
      <c r="AF21" s="51">
        <v>35.897379999999998</v>
      </c>
      <c r="AG21" s="51">
        <v>37.566569999999999</v>
      </c>
      <c r="AH21" s="51">
        <v>37.961329999999997</v>
      </c>
      <c r="AI21" s="51">
        <v>38.373809999999999</v>
      </c>
      <c r="AJ21" s="51">
        <v>39.016269999999999</v>
      </c>
    </row>
    <row r="22" spans="1:36" ht="15.75" x14ac:dyDescent="0.3">
      <c r="A22" s="1" t="str">
        <f t="shared" si="0"/>
        <v>AbgabenquotePortugal</v>
      </c>
      <c r="B22" s="1">
        <v>22</v>
      </c>
      <c r="C22" s="50" t="s">
        <v>60</v>
      </c>
      <c r="D22" s="50" t="s">
        <v>7</v>
      </c>
      <c r="E22" s="50" t="s">
        <v>61</v>
      </c>
      <c r="F22" s="50" t="s">
        <v>340</v>
      </c>
      <c r="G22" s="50" t="s">
        <v>32</v>
      </c>
      <c r="H22" s="50" t="s">
        <v>374</v>
      </c>
      <c r="I22" s="51">
        <v>33.485259999999997</v>
      </c>
      <c r="J22" s="51">
        <v>33.208889999999997</v>
      </c>
      <c r="K22" s="51">
        <v>33.874890000000001</v>
      </c>
      <c r="L22" s="51">
        <v>33.11692</v>
      </c>
      <c r="M22" s="51">
        <v>33.485280000000003</v>
      </c>
      <c r="N22" s="51">
        <v>34.367719999999998</v>
      </c>
      <c r="O22" s="51">
        <v>34.874989999999997</v>
      </c>
      <c r="P22" s="51">
        <v>35.053600000000003</v>
      </c>
      <c r="Q22" s="51">
        <v>34.966430000000003</v>
      </c>
      <c r="R22" s="51">
        <v>33.36148</v>
      </c>
      <c r="S22" s="51">
        <v>33.673290000000001</v>
      </c>
      <c r="T22" s="51">
        <v>35.393520000000002</v>
      </c>
      <c r="U22" s="51">
        <v>34.352400000000003</v>
      </c>
      <c r="V22" s="51">
        <v>37.059660000000001</v>
      </c>
      <c r="W22" s="51">
        <v>37.026090000000003</v>
      </c>
      <c r="X22" s="51">
        <v>37.027030000000003</v>
      </c>
      <c r="Y22" s="51">
        <v>36.64911</v>
      </c>
      <c r="Z22" s="51">
        <v>36.643470000000001</v>
      </c>
      <c r="AA22" s="51">
        <v>36.95928</v>
      </c>
      <c r="AB22" s="51">
        <v>36.746940000000002</v>
      </c>
      <c r="AC22" s="51">
        <v>37.456249999999997</v>
      </c>
      <c r="AD22" s="51">
        <v>37.393270000000001</v>
      </c>
      <c r="AE22" s="51">
        <v>37.881169999999997</v>
      </c>
      <c r="AF22" s="51">
        <v>37.196550000000002</v>
      </c>
      <c r="AG22" s="51">
        <v>37.060670000000002</v>
      </c>
      <c r="AH22" s="51">
        <v>37.220199999999998</v>
      </c>
      <c r="AI22" s="51">
        <v>37.289589999999997</v>
      </c>
      <c r="AJ22" s="51">
        <v>37.00367</v>
      </c>
    </row>
    <row r="23" spans="1:36" ht="15.75" x14ac:dyDescent="0.3">
      <c r="A23" s="1" t="str">
        <f t="shared" si="0"/>
        <v>AbgabenquoteRumänien</v>
      </c>
      <c r="B23" s="1">
        <v>23</v>
      </c>
      <c r="C23" s="50" t="s">
        <v>60</v>
      </c>
      <c r="D23" s="50" t="s">
        <v>98</v>
      </c>
      <c r="E23" s="50" t="s">
        <v>61</v>
      </c>
      <c r="F23" s="50" t="s">
        <v>340</v>
      </c>
      <c r="G23" s="50" t="s">
        <v>32</v>
      </c>
      <c r="H23" s="50" t="s">
        <v>374</v>
      </c>
      <c r="I23" s="51">
        <v>30.595590000000001</v>
      </c>
      <c r="J23" s="51">
        <v>29.015840000000001</v>
      </c>
      <c r="K23" s="51">
        <v>28.455490000000001</v>
      </c>
      <c r="L23" s="51">
        <v>28.946639999999999</v>
      </c>
      <c r="M23" s="51">
        <v>28.114419999999999</v>
      </c>
      <c r="N23" s="51">
        <v>28.68084</v>
      </c>
      <c r="O23" s="51">
        <v>29.315010000000001</v>
      </c>
      <c r="P23" s="51">
        <v>29.03866</v>
      </c>
      <c r="Q23" s="51">
        <v>27.41554</v>
      </c>
      <c r="R23" s="51">
        <v>25.918009999999999</v>
      </c>
      <c r="S23" s="51">
        <v>26.5124</v>
      </c>
      <c r="T23" s="51">
        <v>26.964880000000001</v>
      </c>
      <c r="U23" s="51">
        <v>26.563800000000001</v>
      </c>
      <c r="V23" s="51">
        <v>27.520610000000001</v>
      </c>
      <c r="W23" s="51">
        <v>27.518630000000002</v>
      </c>
      <c r="X23" s="51">
        <v>28.045670000000001</v>
      </c>
      <c r="Y23" s="51">
        <v>27.06315</v>
      </c>
      <c r="Z23" s="51">
        <v>25.998750000000001</v>
      </c>
      <c r="AA23" s="51">
        <v>26.786300000000001</v>
      </c>
      <c r="AB23" s="51">
        <v>26.731470000000002</v>
      </c>
      <c r="AC23" s="51">
        <v>27.00967</v>
      </c>
      <c r="AD23" s="51">
        <v>27.220580000000002</v>
      </c>
      <c r="AE23" s="51">
        <v>28.162700000000001</v>
      </c>
      <c r="AF23" s="51">
        <v>27.514980000000001</v>
      </c>
      <c r="AG23" s="51">
        <v>28.794280000000001</v>
      </c>
      <c r="AH23" s="51">
        <v>29.442740000000001</v>
      </c>
      <c r="AI23" s="51">
        <v>30.26146</v>
      </c>
      <c r="AJ23" s="51">
        <v>30.407229999999998</v>
      </c>
    </row>
    <row r="24" spans="1:36" ht="15.75" x14ac:dyDescent="0.3">
      <c r="A24" s="1" t="str">
        <f t="shared" si="0"/>
        <v>AbgabenquoteSchweden</v>
      </c>
      <c r="B24" s="1">
        <v>24</v>
      </c>
      <c r="C24" s="50" t="s">
        <v>60</v>
      </c>
      <c r="D24" s="50" t="s">
        <v>13</v>
      </c>
      <c r="E24" s="50" t="s">
        <v>61</v>
      </c>
      <c r="F24" s="50" t="s">
        <v>340</v>
      </c>
      <c r="G24" s="50" t="s">
        <v>32</v>
      </c>
      <c r="H24" s="50" t="s">
        <v>374</v>
      </c>
      <c r="I24" s="51">
        <v>49.036090000000002</v>
      </c>
      <c r="J24" s="51">
        <v>46.984250000000003</v>
      </c>
      <c r="K24" s="51">
        <v>45.271599999999999</v>
      </c>
      <c r="L24" s="51">
        <v>45.832180000000001</v>
      </c>
      <c r="M24" s="51">
        <v>46.07443</v>
      </c>
      <c r="N24" s="51">
        <v>47.105229999999999</v>
      </c>
      <c r="O24" s="51">
        <v>46.43732</v>
      </c>
      <c r="P24" s="51">
        <v>45.52496</v>
      </c>
      <c r="Q24" s="51">
        <v>44.753390000000003</v>
      </c>
      <c r="R24" s="51">
        <v>44.481920000000002</v>
      </c>
      <c r="S24" s="51">
        <v>43.661270000000002</v>
      </c>
      <c r="T24" s="51">
        <v>42.78557</v>
      </c>
      <c r="U24" s="51">
        <v>42.904640000000001</v>
      </c>
      <c r="V24" s="51">
        <v>43.282029999999999</v>
      </c>
      <c r="W24" s="51">
        <v>43.075429999999997</v>
      </c>
      <c r="X24" s="51">
        <v>43.49877</v>
      </c>
      <c r="Y24" s="51">
        <v>44.911619999999999</v>
      </c>
      <c r="Z24" s="51">
        <v>45.185760000000002</v>
      </c>
      <c r="AA24" s="51">
        <v>44.924599999999998</v>
      </c>
      <c r="AB24" s="51">
        <v>43.772629999999999</v>
      </c>
      <c r="AC24" s="51">
        <v>43.345640000000003</v>
      </c>
      <c r="AD24" s="51">
        <v>43.893140000000002</v>
      </c>
      <c r="AE24" s="51">
        <v>43.532539999999997</v>
      </c>
      <c r="AF24" s="51">
        <v>42.55988</v>
      </c>
      <c r="AG24" s="51">
        <v>42.48415</v>
      </c>
      <c r="AH24" s="51">
        <v>42.246879999999997</v>
      </c>
      <c r="AI24" s="51">
        <v>41.606810000000003</v>
      </c>
      <c r="AJ24" s="51">
        <v>41.531329999999997</v>
      </c>
    </row>
    <row r="25" spans="1:36" ht="15.75" x14ac:dyDescent="0.3">
      <c r="A25" s="1" t="str">
        <f t="shared" si="0"/>
        <v>AbgabenquoteSlowakei</v>
      </c>
      <c r="B25" s="1">
        <v>25</v>
      </c>
      <c r="C25" s="50" t="s">
        <v>60</v>
      </c>
      <c r="D25" s="50" t="s">
        <v>23</v>
      </c>
      <c r="E25" s="50" t="s">
        <v>61</v>
      </c>
      <c r="F25" s="50" t="s">
        <v>340</v>
      </c>
      <c r="G25" s="50" t="s">
        <v>32</v>
      </c>
      <c r="H25" s="50" t="s">
        <v>374</v>
      </c>
      <c r="I25" s="51">
        <v>34.002980000000001</v>
      </c>
      <c r="J25" s="51">
        <v>33.026290000000003</v>
      </c>
      <c r="K25" s="51">
        <v>33.131619999999998</v>
      </c>
      <c r="L25" s="51">
        <v>33.067410000000002</v>
      </c>
      <c r="M25" s="51">
        <v>32.016210000000001</v>
      </c>
      <c r="N25" s="51">
        <v>31.717639999999999</v>
      </c>
      <c r="O25" s="51">
        <v>29.483239999999999</v>
      </c>
      <c r="P25" s="51">
        <v>29.357749999999999</v>
      </c>
      <c r="Q25" s="51">
        <v>29.20777</v>
      </c>
      <c r="R25" s="51">
        <v>29.0885</v>
      </c>
      <c r="S25" s="51">
        <v>28.137319999999999</v>
      </c>
      <c r="T25" s="51">
        <v>29.219470000000001</v>
      </c>
      <c r="U25" s="51">
        <v>28.861070000000002</v>
      </c>
      <c r="V25" s="51">
        <v>31.07826</v>
      </c>
      <c r="W25" s="51">
        <v>31.968419999999998</v>
      </c>
      <c r="X25" s="51">
        <v>32.621490000000001</v>
      </c>
      <c r="Y25" s="51">
        <v>33.108060000000002</v>
      </c>
      <c r="Z25" s="51">
        <v>34.009700000000002</v>
      </c>
      <c r="AA25" s="51">
        <v>34.024470000000001</v>
      </c>
      <c r="AB25" s="51">
        <v>34.63091</v>
      </c>
      <c r="AC25" s="51">
        <v>34.581359999999997</v>
      </c>
      <c r="AD25" s="51">
        <v>35.066110000000002</v>
      </c>
      <c r="AE25" s="51">
        <v>35.488199999999999</v>
      </c>
      <c r="AF25" s="51">
        <v>35.205460000000002</v>
      </c>
      <c r="AG25" s="51">
        <v>35.759360000000001</v>
      </c>
      <c r="AH25" s="51">
        <v>36.699339999999999</v>
      </c>
      <c r="AI25" s="51">
        <v>36.653700000000001</v>
      </c>
      <c r="AJ25" s="51">
        <v>36.218069999999997</v>
      </c>
    </row>
    <row r="26" spans="1:36" ht="15.75" x14ac:dyDescent="0.3">
      <c r="A26" s="1" t="str">
        <f t="shared" si="0"/>
        <v>AbgabenquoteSlowenien</v>
      </c>
      <c r="B26" s="1">
        <v>26</v>
      </c>
      <c r="C26" s="50" t="s">
        <v>60</v>
      </c>
      <c r="D26" s="50" t="s">
        <v>26</v>
      </c>
      <c r="E26" s="50" t="s">
        <v>61</v>
      </c>
      <c r="F26" s="50" t="s">
        <v>340</v>
      </c>
      <c r="G26" s="50" t="s">
        <v>32</v>
      </c>
      <c r="H26" s="50" t="s">
        <v>374</v>
      </c>
      <c r="I26" s="51">
        <v>38.066310000000001</v>
      </c>
      <c r="J26" s="51">
        <v>38.303170000000001</v>
      </c>
      <c r="K26" s="51">
        <v>38.897370000000002</v>
      </c>
      <c r="L26" s="51">
        <v>38.950020000000002</v>
      </c>
      <c r="M26" s="51">
        <v>38.99579</v>
      </c>
      <c r="N26" s="51">
        <v>39.655099999999997</v>
      </c>
      <c r="O26" s="51">
        <v>39.125610000000002</v>
      </c>
      <c r="P26" s="51">
        <v>38.393689999999999</v>
      </c>
      <c r="Q26" s="51">
        <v>37.908619999999999</v>
      </c>
      <c r="R26" s="51">
        <v>38.150260000000003</v>
      </c>
      <c r="S26" s="51">
        <v>38.89472</v>
      </c>
      <c r="T26" s="51">
        <v>38.361699999999999</v>
      </c>
      <c r="U26" s="51">
        <v>38.695729999999998</v>
      </c>
      <c r="V26" s="51">
        <v>38.56512</v>
      </c>
      <c r="W26" s="51">
        <v>38.450690000000002</v>
      </c>
      <c r="X26" s="51">
        <v>38.690530000000003</v>
      </c>
      <c r="Y26" s="51">
        <v>38.71049</v>
      </c>
      <c r="Z26" s="51">
        <v>38.434829999999998</v>
      </c>
      <c r="AA26" s="51">
        <v>38.554879999999997</v>
      </c>
      <c r="AB26" s="51">
        <v>38.402459999999998</v>
      </c>
      <c r="AC26" s="51">
        <v>38.43994</v>
      </c>
      <c r="AD26" s="51">
        <v>39.078789999999998</v>
      </c>
      <c r="AE26" s="51">
        <v>38.103610000000003</v>
      </c>
      <c r="AF26" s="51">
        <v>36.828409999999998</v>
      </c>
      <c r="AG26" s="51">
        <v>38.767290000000003</v>
      </c>
      <c r="AH26" s="51">
        <v>39.203519999999997</v>
      </c>
      <c r="AI26" s="51">
        <v>39.678339999999999</v>
      </c>
      <c r="AJ26" s="51">
        <v>39.802999999999997</v>
      </c>
    </row>
    <row r="27" spans="1:36" ht="15.75" x14ac:dyDescent="0.3">
      <c r="A27" s="1" t="str">
        <f t="shared" si="0"/>
        <v>AbgabenquoteSpanien</v>
      </c>
      <c r="B27" s="1">
        <v>27</v>
      </c>
      <c r="C27" s="50" t="s">
        <v>60</v>
      </c>
      <c r="D27" s="50" t="s">
        <v>8</v>
      </c>
      <c r="E27" s="50" t="s">
        <v>61</v>
      </c>
      <c r="F27" s="50" t="s">
        <v>340</v>
      </c>
      <c r="G27" s="50" t="s">
        <v>32</v>
      </c>
      <c r="H27" s="50" t="s">
        <v>374</v>
      </c>
      <c r="I27" s="51">
        <v>33.952210000000001</v>
      </c>
      <c r="J27" s="51">
        <v>33.655230000000003</v>
      </c>
      <c r="K27" s="51">
        <v>34.080170000000003</v>
      </c>
      <c r="L27" s="51">
        <v>33.946779999999997</v>
      </c>
      <c r="M27" s="51">
        <v>34.869</v>
      </c>
      <c r="N27" s="51">
        <v>36.052050000000001</v>
      </c>
      <c r="O27" s="51">
        <v>36.783169999999998</v>
      </c>
      <c r="P27" s="51">
        <v>37.172690000000003</v>
      </c>
      <c r="Q27" s="51">
        <v>32.873919999999998</v>
      </c>
      <c r="R27" s="51">
        <v>30.52824</v>
      </c>
      <c r="S27" s="51">
        <v>32.118980000000001</v>
      </c>
      <c r="T27" s="51">
        <v>31.97588</v>
      </c>
      <c r="U27" s="51">
        <v>33.152410000000003</v>
      </c>
      <c r="V27" s="51">
        <v>33.95187</v>
      </c>
      <c r="W27" s="51">
        <v>34.547609999999999</v>
      </c>
      <c r="X27" s="51">
        <v>34.386339999999997</v>
      </c>
      <c r="Y27" s="51">
        <v>34.143389999999997</v>
      </c>
      <c r="Z27" s="51">
        <v>34.423569999999998</v>
      </c>
      <c r="AA27" s="51">
        <v>35.154290000000003</v>
      </c>
      <c r="AB27" s="51">
        <v>35.176879999999997</v>
      </c>
      <c r="AC27" s="51">
        <v>37.321980000000003</v>
      </c>
      <c r="AD27" s="51">
        <v>38.149239999999999</v>
      </c>
      <c r="AE27" s="51">
        <v>37.415280000000003</v>
      </c>
      <c r="AF27" s="51">
        <v>37.066389999999998</v>
      </c>
      <c r="AG27" s="51">
        <v>37.277670000000001</v>
      </c>
      <c r="AH27" s="51">
        <v>37.972580000000001</v>
      </c>
      <c r="AI27" s="51">
        <v>38.269889999999997</v>
      </c>
      <c r="AJ27" s="51">
        <v>38.118479999999998</v>
      </c>
    </row>
    <row r="28" spans="1:36" ht="15.75" x14ac:dyDescent="0.3">
      <c r="A28" s="1" t="str">
        <f t="shared" si="0"/>
        <v>AbgabenquoteTschechische Republik</v>
      </c>
      <c r="B28" s="1">
        <v>28</v>
      </c>
      <c r="C28" s="50" t="s">
        <v>60</v>
      </c>
      <c r="D28" s="50" t="s">
        <v>22</v>
      </c>
      <c r="E28" s="50" t="s">
        <v>61</v>
      </c>
      <c r="F28" s="50" t="s">
        <v>340</v>
      </c>
      <c r="G28" s="50" t="s">
        <v>32</v>
      </c>
      <c r="H28" s="50" t="s">
        <v>374</v>
      </c>
      <c r="I28" s="51">
        <v>32.353459999999998</v>
      </c>
      <c r="J28" s="51">
        <v>32.243690000000001</v>
      </c>
      <c r="K28" s="51">
        <v>33.148870000000002</v>
      </c>
      <c r="L28" s="51">
        <v>33.900959999999998</v>
      </c>
      <c r="M28" s="51">
        <v>34.392150000000001</v>
      </c>
      <c r="N28" s="51">
        <v>34.351480000000002</v>
      </c>
      <c r="O28" s="51">
        <v>34.126370000000001</v>
      </c>
      <c r="P28" s="51">
        <v>34.643079999999998</v>
      </c>
      <c r="Q28" s="51">
        <v>33.540939999999999</v>
      </c>
      <c r="R28" s="51">
        <v>32.595170000000003</v>
      </c>
      <c r="S28" s="51">
        <v>32.562750000000001</v>
      </c>
      <c r="T28" s="51">
        <v>33.73554</v>
      </c>
      <c r="U28" s="51">
        <v>34.280149999999999</v>
      </c>
      <c r="V28" s="51">
        <v>34.721299999999999</v>
      </c>
      <c r="W28" s="51">
        <v>33.909660000000002</v>
      </c>
      <c r="X28" s="51">
        <v>34.124009999999998</v>
      </c>
      <c r="Y28" s="51">
        <v>34.771059999999999</v>
      </c>
      <c r="Z28" s="51">
        <v>34.965179999999997</v>
      </c>
      <c r="AA28" s="51">
        <v>35.581220000000002</v>
      </c>
      <c r="AB28" s="51">
        <v>35.354849999999999</v>
      </c>
      <c r="AC28" s="51">
        <v>35.25262</v>
      </c>
      <c r="AD28" s="51">
        <v>34.8371</v>
      </c>
      <c r="AE28" s="51">
        <v>34.083779999999997</v>
      </c>
      <c r="AF28" s="51">
        <v>33.921869999999998</v>
      </c>
      <c r="AG28" s="51">
        <v>35.024419999999999</v>
      </c>
      <c r="AH28" s="51">
        <v>34.799419999999998</v>
      </c>
      <c r="AI28" s="51">
        <v>34.443600000000004</v>
      </c>
      <c r="AJ28" s="51">
        <v>34.354579999999999</v>
      </c>
    </row>
    <row r="29" spans="1:36" ht="15.75" x14ac:dyDescent="0.3">
      <c r="A29" s="1" t="str">
        <f t="shared" si="0"/>
        <v>AbgabenquoteUngarn</v>
      </c>
      <c r="B29" s="1">
        <v>29</v>
      </c>
      <c r="C29" s="50" t="s">
        <v>60</v>
      </c>
      <c r="D29" s="50" t="s">
        <v>24</v>
      </c>
      <c r="E29" s="50" t="s">
        <v>61</v>
      </c>
      <c r="F29" s="50" t="s">
        <v>340</v>
      </c>
      <c r="G29" s="50" t="s">
        <v>32</v>
      </c>
      <c r="H29" s="50" t="s">
        <v>374</v>
      </c>
      <c r="I29" s="51">
        <v>39.269350000000003</v>
      </c>
      <c r="J29" s="51">
        <v>38.09046</v>
      </c>
      <c r="K29" s="51">
        <v>37.512569999999997</v>
      </c>
      <c r="L29" s="51">
        <v>37.414850000000001</v>
      </c>
      <c r="M29" s="51">
        <v>37.031460000000003</v>
      </c>
      <c r="N29" s="51">
        <v>36.635370000000002</v>
      </c>
      <c r="O29" s="51">
        <v>36.543219999999998</v>
      </c>
      <c r="P29" s="51">
        <v>39.414580000000001</v>
      </c>
      <c r="Q29" s="51">
        <v>39.47184</v>
      </c>
      <c r="R29" s="51">
        <v>38.99306</v>
      </c>
      <c r="S29" s="51">
        <v>36.98301</v>
      </c>
      <c r="T29" s="51">
        <v>36.514380000000003</v>
      </c>
      <c r="U29" s="51">
        <v>39.140259999999998</v>
      </c>
      <c r="V29" s="51">
        <v>38.602739999999997</v>
      </c>
      <c r="W29" s="51">
        <v>38.483370000000001</v>
      </c>
      <c r="X29" s="51">
        <v>38.812919999999998</v>
      </c>
      <c r="Y29" s="51">
        <v>39.071730000000002</v>
      </c>
      <c r="Z29" s="51">
        <v>37.914389999999997</v>
      </c>
      <c r="AA29" s="51">
        <v>36.810420000000001</v>
      </c>
      <c r="AB29" s="51">
        <v>36.155320000000003</v>
      </c>
      <c r="AC29" s="51">
        <v>35.761470000000003</v>
      </c>
      <c r="AD29" s="51">
        <v>33.687800000000003</v>
      </c>
      <c r="AE29" s="51">
        <v>35.20046</v>
      </c>
      <c r="AF29" s="51">
        <v>35.030999999999999</v>
      </c>
      <c r="AG29" s="51">
        <v>35.325159999999997</v>
      </c>
      <c r="AH29" s="51">
        <v>35.405209999999997</v>
      </c>
      <c r="AI29" s="51">
        <v>34.84798</v>
      </c>
      <c r="AJ29" s="51">
        <v>33.956989999999998</v>
      </c>
    </row>
    <row r="30" spans="1:36" ht="15.75" x14ac:dyDescent="0.3">
      <c r="A30" s="1" t="str">
        <f t="shared" si="0"/>
        <v>AbgabenquoteVereinigtes Königreich Großbritannien und Nordirland</v>
      </c>
      <c r="B30" s="1">
        <v>30</v>
      </c>
      <c r="C30" s="50" t="s">
        <v>60</v>
      </c>
      <c r="D30" s="50" t="s">
        <v>57</v>
      </c>
      <c r="E30" s="50" t="s">
        <v>61</v>
      </c>
      <c r="F30" s="50" t="s">
        <v>340</v>
      </c>
      <c r="G30" s="50" t="s">
        <v>32</v>
      </c>
      <c r="H30" s="50" t="s">
        <v>374</v>
      </c>
      <c r="I30" s="51">
        <v>34.049149999999997</v>
      </c>
      <c r="J30" s="51">
        <v>33.686039999999998</v>
      </c>
      <c r="K30" s="51">
        <v>33.01614</v>
      </c>
      <c r="L30" s="51">
        <v>33.085329999999999</v>
      </c>
      <c r="M30" s="51">
        <v>34.090069999999997</v>
      </c>
      <c r="N30" s="51">
        <v>34.583950000000002</v>
      </c>
      <c r="O30" s="51">
        <v>34.85116</v>
      </c>
      <c r="P30" s="51">
        <v>35.002569999999999</v>
      </c>
      <c r="Q30" s="51">
        <v>35.610340000000001</v>
      </c>
      <c r="R30" s="51">
        <v>33.483280000000001</v>
      </c>
      <c r="S30" s="51">
        <v>34.580120000000001</v>
      </c>
      <c r="T30" s="51">
        <v>35.111280000000001</v>
      </c>
      <c r="U30" s="51">
        <v>34.239660000000001</v>
      </c>
      <c r="V30" s="51">
        <v>34.12473</v>
      </c>
      <c r="W30" s="51">
        <v>33.679720000000003</v>
      </c>
      <c r="X30" s="51">
        <v>34.018599999999999</v>
      </c>
      <c r="Y30" s="51">
        <v>34.524419999999999</v>
      </c>
      <c r="Z30" s="51">
        <v>34.757309999999997</v>
      </c>
      <c r="AA30" s="51">
        <v>34.727080000000001</v>
      </c>
      <c r="AB30" s="51">
        <v>34.683959999999999</v>
      </c>
      <c r="AC30" s="51">
        <v>35.260219999999997</v>
      </c>
      <c r="AD30" s="51">
        <v>36.305309999999999</v>
      </c>
      <c r="AE30" s="51">
        <v>36.85342</v>
      </c>
      <c r="AF30" s="51">
        <v>37.002450000000003</v>
      </c>
      <c r="AG30" s="51">
        <v>36.579990000000002</v>
      </c>
      <c r="AH30" s="51">
        <v>37.472200000000001</v>
      </c>
      <c r="AI30" s="51">
        <v>38.355849999999997</v>
      </c>
      <c r="AJ30" s="51">
        <v>38.377139999999997</v>
      </c>
    </row>
    <row r="31" spans="1:36" ht="15.75" x14ac:dyDescent="0.3">
      <c r="A31" s="1" t="str">
        <f t="shared" si="0"/>
        <v>AbgabenquoteZypern</v>
      </c>
      <c r="B31" s="1">
        <v>31</v>
      </c>
      <c r="C31" s="50" t="s">
        <v>60</v>
      </c>
      <c r="D31" s="50" t="s">
        <v>30</v>
      </c>
      <c r="E31" s="50" t="s">
        <v>61</v>
      </c>
      <c r="F31" s="50" t="s">
        <v>340</v>
      </c>
      <c r="G31" s="50" t="s">
        <v>32</v>
      </c>
      <c r="H31" s="50" t="s">
        <v>374</v>
      </c>
      <c r="I31" s="51">
        <v>29.409590000000001</v>
      </c>
      <c r="J31" s="51">
        <v>29.94511</v>
      </c>
      <c r="K31" s="51">
        <v>30.031639999999999</v>
      </c>
      <c r="L31" s="51">
        <v>31.108370000000001</v>
      </c>
      <c r="M31" s="51">
        <v>31.702010000000001</v>
      </c>
      <c r="N31" s="51">
        <v>33.477849999999997</v>
      </c>
      <c r="O31" s="51">
        <v>34.200830000000003</v>
      </c>
      <c r="P31" s="51">
        <v>38.274169999999998</v>
      </c>
      <c r="Q31" s="51">
        <v>36.719349999999999</v>
      </c>
      <c r="R31" s="51">
        <v>34.143590000000003</v>
      </c>
      <c r="S31" s="51">
        <v>33.847929999999998</v>
      </c>
      <c r="T31" s="51">
        <v>33.982790000000001</v>
      </c>
      <c r="U31" s="51">
        <v>34.382469999999998</v>
      </c>
      <c r="V31" s="51">
        <v>34.935960000000001</v>
      </c>
      <c r="W31" s="51">
        <v>36.290349999999997</v>
      </c>
      <c r="X31" s="51">
        <v>35.524610000000003</v>
      </c>
      <c r="Y31" s="51">
        <v>34.476129999999998</v>
      </c>
      <c r="Z31" s="51">
        <v>34.9572</v>
      </c>
      <c r="AA31" s="51">
        <v>34.901060000000001</v>
      </c>
      <c r="AB31" s="51">
        <v>35.805840000000003</v>
      </c>
      <c r="AC31" s="51">
        <v>35.48068</v>
      </c>
      <c r="AD31" s="51">
        <v>35.632159999999999</v>
      </c>
      <c r="AE31" s="51">
        <v>35.653219999999997</v>
      </c>
      <c r="AF31" s="51">
        <v>37.528530000000003</v>
      </c>
      <c r="AG31" s="51">
        <v>37.582500000000003</v>
      </c>
      <c r="AH31" s="51">
        <v>37.72925</v>
      </c>
      <c r="AI31" s="51">
        <v>37.806739999999998</v>
      </c>
      <c r="AJ31" s="51">
        <v>37.87435</v>
      </c>
    </row>
    <row r="32" spans="1:36" ht="15.75" x14ac:dyDescent="0.3">
      <c r="A32" s="1" t="str">
        <f t="shared" si="0"/>
        <v>ArbeitskostenBelgien</v>
      </c>
      <c r="B32" s="1">
        <v>32</v>
      </c>
      <c r="C32" s="50" t="s">
        <v>63</v>
      </c>
      <c r="D32" s="50" t="s">
        <v>9</v>
      </c>
      <c r="E32" s="50" t="s">
        <v>64</v>
      </c>
      <c r="F32" s="50" t="s">
        <v>67</v>
      </c>
      <c r="G32" s="50" t="s">
        <v>40</v>
      </c>
      <c r="H32" s="50" t="s">
        <v>370</v>
      </c>
      <c r="I32" s="52"/>
      <c r="J32" s="52"/>
      <c r="K32" s="52"/>
      <c r="L32" s="52"/>
      <c r="M32" s="52"/>
      <c r="N32" s="52"/>
      <c r="O32" s="52"/>
      <c r="P32" s="52"/>
      <c r="Q32" s="51">
        <v>32.9</v>
      </c>
      <c r="R32" s="52"/>
      <c r="S32" s="52"/>
      <c r="T32" s="52"/>
      <c r="U32" s="51">
        <v>38</v>
      </c>
      <c r="V32" s="52"/>
      <c r="W32" s="52"/>
      <c r="X32" s="52"/>
      <c r="Y32" s="51">
        <v>38.6</v>
      </c>
      <c r="Z32" s="52"/>
      <c r="AA32" s="52"/>
      <c r="AB32" s="52"/>
      <c r="AC32" s="51">
        <v>40.5</v>
      </c>
      <c r="AD32" s="51">
        <v>41</v>
      </c>
      <c r="AE32" s="51">
        <v>43.5</v>
      </c>
      <c r="AF32" s="51">
        <v>47.1</v>
      </c>
      <c r="AG32" s="51">
        <v>48.2</v>
      </c>
      <c r="AH32" s="52"/>
      <c r="AI32" s="52"/>
      <c r="AJ32" s="52"/>
    </row>
    <row r="33" spans="1:36" ht="15.75" x14ac:dyDescent="0.3">
      <c r="A33" s="1" t="str">
        <f t="shared" si="0"/>
        <v>ArbeitskostenBulgarien</v>
      </c>
      <c r="B33" s="1">
        <v>33</v>
      </c>
      <c r="C33" s="50" t="s">
        <v>63</v>
      </c>
      <c r="D33" s="50" t="s">
        <v>25</v>
      </c>
      <c r="E33" s="50" t="s">
        <v>64</v>
      </c>
      <c r="F33" s="50" t="s">
        <v>67</v>
      </c>
      <c r="G33" s="50" t="s">
        <v>40</v>
      </c>
      <c r="H33" s="50" t="s">
        <v>370</v>
      </c>
      <c r="I33" s="52"/>
      <c r="J33" s="52"/>
      <c r="K33" s="52"/>
      <c r="L33" s="52"/>
      <c r="M33" s="52"/>
      <c r="N33" s="52"/>
      <c r="O33" s="52"/>
      <c r="P33" s="52"/>
      <c r="Q33" s="51">
        <v>2.6</v>
      </c>
      <c r="R33" s="52"/>
      <c r="S33" s="52"/>
      <c r="T33" s="52"/>
      <c r="U33" s="51">
        <v>3.4</v>
      </c>
      <c r="V33" s="52"/>
      <c r="W33" s="52"/>
      <c r="X33" s="52"/>
      <c r="Y33" s="51">
        <v>4.5</v>
      </c>
      <c r="Z33" s="52"/>
      <c r="AA33" s="52"/>
      <c r="AB33" s="52"/>
      <c r="AC33" s="51">
        <v>6.6</v>
      </c>
      <c r="AD33" s="51">
        <v>7.1</v>
      </c>
      <c r="AE33" s="51">
        <v>8.1999999999999993</v>
      </c>
      <c r="AF33" s="51">
        <v>9.3000000000000007</v>
      </c>
      <c r="AG33" s="51">
        <v>10.6</v>
      </c>
      <c r="AH33" s="52"/>
      <c r="AI33" s="52"/>
      <c r="AJ33" s="52"/>
    </row>
    <row r="34" spans="1:36" ht="15.75" x14ac:dyDescent="0.3">
      <c r="A34" s="1" t="str">
        <f t="shared" si="0"/>
        <v>ArbeitskostenDänemark</v>
      </c>
      <c r="B34" s="1">
        <v>34</v>
      </c>
      <c r="C34" s="50" t="s">
        <v>63</v>
      </c>
      <c r="D34" s="50" t="s">
        <v>5</v>
      </c>
      <c r="E34" s="50" t="s">
        <v>64</v>
      </c>
      <c r="F34" s="50" t="s">
        <v>67</v>
      </c>
      <c r="G34" s="50" t="s">
        <v>40</v>
      </c>
      <c r="H34" s="50" t="s">
        <v>370</v>
      </c>
      <c r="I34" s="52"/>
      <c r="J34" s="52"/>
      <c r="K34" s="52"/>
      <c r="L34" s="52"/>
      <c r="M34" s="52"/>
      <c r="N34" s="52"/>
      <c r="O34" s="52"/>
      <c r="P34" s="52"/>
      <c r="Q34" s="51">
        <v>34.6</v>
      </c>
      <c r="R34" s="52"/>
      <c r="S34" s="52"/>
      <c r="T34" s="52"/>
      <c r="U34" s="51">
        <v>39.4</v>
      </c>
      <c r="V34" s="52"/>
      <c r="W34" s="52"/>
      <c r="X34" s="52"/>
      <c r="Y34" s="51">
        <v>41.3</v>
      </c>
      <c r="Z34" s="52"/>
      <c r="AA34" s="52"/>
      <c r="AB34" s="52"/>
      <c r="AC34" s="51">
        <v>44.9</v>
      </c>
      <c r="AD34" s="51">
        <v>45.9</v>
      </c>
      <c r="AE34" s="51">
        <v>47.1</v>
      </c>
      <c r="AF34" s="51">
        <v>48.3</v>
      </c>
      <c r="AG34" s="51">
        <v>50.1</v>
      </c>
      <c r="AH34" s="52"/>
      <c r="AI34" s="52"/>
      <c r="AJ34" s="52"/>
    </row>
    <row r="35" spans="1:36" ht="15.75" x14ac:dyDescent="0.3">
      <c r="A35" s="1" t="str">
        <f t="shared" si="0"/>
        <v>ArbeitskostenDeutschland</v>
      </c>
      <c r="B35" s="1">
        <v>35</v>
      </c>
      <c r="C35" s="50" t="s">
        <v>63</v>
      </c>
      <c r="D35" s="50" t="s">
        <v>2</v>
      </c>
      <c r="E35" s="50" t="s">
        <v>64</v>
      </c>
      <c r="F35" s="50" t="s">
        <v>67</v>
      </c>
      <c r="G35" s="50" t="s">
        <v>40</v>
      </c>
      <c r="H35" s="50" t="s">
        <v>370</v>
      </c>
      <c r="I35" s="52"/>
      <c r="J35" s="52"/>
      <c r="K35" s="52"/>
      <c r="L35" s="52"/>
      <c r="M35" s="52"/>
      <c r="N35" s="52"/>
      <c r="O35" s="52"/>
      <c r="P35" s="52"/>
      <c r="Q35" s="51">
        <v>27.9</v>
      </c>
      <c r="R35" s="52"/>
      <c r="S35" s="52"/>
      <c r="T35" s="52"/>
      <c r="U35" s="51">
        <v>30.5</v>
      </c>
      <c r="V35" s="52"/>
      <c r="W35" s="52"/>
      <c r="X35" s="52"/>
      <c r="Y35" s="51">
        <v>32.799999999999997</v>
      </c>
      <c r="Z35" s="52"/>
      <c r="AA35" s="52"/>
      <c r="AB35" s="52"/>
      <c r="AC35" s="51">
        <v>36.799999999999997</v>
      </c>
      <c r="AD35" s="51">
        <v>37.299999999999997</v>
      </c>
      <c r="AE35" s="51">
        <v>39.6</v>
      </c>
      <c r="AF35" s="51">
        <v>41.4</v>
      </c>
      <c r="AG35" s="51">
        <v>43.4</v>
      </c>
      <c r="AH35" s="52"/>
      <c r="AI35" s="52"/>
      <c r="AJ35" s="52"/>
    </row>
    <row r="36" spans="1:36" ht="15.75" x14ac:dyDescent="0.3">
      <c r="A36" s="1" t="str">
        <f t="shared" si="0"/>
        <v>ArbeitskostenEstland</v>
      </c>
      <c r="B36" s="1">
        <v>36</v>
      </c>
      <c r="C36" s="50" t="s">
        <v>63</v>
      </c>
      <c r="D36" s="50" t="s">
        <v>18</v>
      </c>
      <c r="E36" s="50" t="s">
        <v>64</v>
      </c>
      <c r="F36" s="50" t="s">
        <v>67</v>
      </c>
      <c r="G36" s="50" t="s">
        <v>40</v>
      </c>
      <c r="H36" s="50" t="s">
        <v>370</v>
      </c>
      <c r="I36" s="52"/>
      <c r="J36" s="52"/>
      <c r="K36" s="52"/>
      <c r="L36" s="52"/>
      <c r="M36" s="52"/>
      <c r="N36" s="52"/>
      <c r="O36" s="52"/>
      <c r="P36" s="52"/>
      <c r="Q36" s="51">
        <v>7.9</v>
      </c>
      <c r="R36" s="52"/>
      <c r="S36" s="52"/>
      <c r="T36" s="52"/>
      <c r="U36" s="51">
        <v>8.6</v>
      </c>
      <c r="V36" s="52"/>
      <c r="W36" s="52"/>
      <c r="X36" s="52"/>
      <c r="Y36" s="51">
        <v>10.8</v>
      </c>
      <c r="Z36" s="52"/>
      <c r="AA36" s="52"/>
      <c r="AB36" s="52"/>
      <c r="AC36" s="51">
        <v>14.1</v>
      </c>
      <c r="AD36" s="51">
        <v>15</v>
      </c>
      <c r="AE36" s="51">
        <v>16.399999999999999</v>
      </c>
      <c r="AF36" s="51">
        <v>18.3</v>
      </c>
      <c r="AG36" s="51">
        <v>19.600000000000001</v>
      </c>
      <c r="AH36" s="52"/>
      <c r="AI36" s="52"/>
      <c r="AJ36" s="52"/>
    </row>
    <row r="37" spans="1:36" ht="15.75" x14ac:dyDescent="0.3">
      <c r="A37" s="1" t="str">
        <f t="shared" si="0"/>
        <v>ArbeitskostenEU27</v>
      </c>
      <c r="B37" s="1">
        <v>37</v>
      </c>
      <c r="C37" s="50" t="s">
        <v>63</v>
      </c>
      <c r="D37" s="50" t="s">
        <v>363</v>
      </c>
      <c r="E37" s="50" t="s">
        <v>64</v>
      </c>
      <c r="F37" s="50" t="s">
        <v>67</v>
      </c>
      <c r="G37" s="50" t="s">
        <v>40</v>
      </c>
      <c r="H37" s="50" t="s">
        <v>370</v>
      </c>
      <c r="I37" s="52"/>
      <c r="J37" s="52"/>
      <c r="K37" s="52"/>
      <c r="L37" s="52"/>
      <c r="M37" s="52"/>
      <c r="N37" s="52"/>
      <c r="O37" s="52"/>
      <c r="P37" s="52"/>
      <c r="Q37" s="51">
        <v>21.6</v>
      </c>
      <c r="R37" s="52"/>
      <c r="S37" s="52"/>
      <c r="T37" s="52"/>
      <c r="U37" s="51">
        <v>24.4</v>
      </c>
      <c r="V37" s="52"/>
      <c r="W37" s="52"/>
      <c r="X37" s="52"/>
      <c r="Y37" s="51">
        <v>25.6</v>
      </c>
      <c r="Z37" s="52"/>
      <c r="AA37" s="52"/>
      <c r="AB37" s="52"/>
      <c r="AC37" s="51">
        <v>28.4</v>
      </c>
      <c r="AD37" s="51">
        <v>28.8</v>
      </c>
      <c r="AE37" s="51">
        <v>30.3</v>
      </c>
      <c r="AF37" s="51">
        <v>31.9</v>
      </c>
      <c r="AG37" s="51">
        <v>33.5</v>
      </c>
      <c r="AH37" s="52"/>
      <c r="AI37" s="52"/>
      <c r="AJ37" s="52"/>
    </row>
    <row r="38" spans="1:36" ht="15.75" x14ac:dyDescent="0.3">
      <c r="A38" s="1" t="str">
        <f t="shared" si="0"/>
        <v>ArbeitskostenFinnland</v>
      </c>
      <c r="B38" s="1">
        <v>38</v>
      </c>
      <c r="C38" s="50" t="s">
        <v>63</v>
      </c>
      <c r="D38" s="50" t="s">
        <v>14</v>
      </c>
      <c r="E38" s="50" t="s">
        <v>64</v>
      </c>
      <c r="F38" s="50" t="s">
        <v>67</v>
      </c>
      <c r="G38" s="50" t="s">
        <v>40</v>
      </c>
      <c r="H38" s="50" t="s">
        <v>370</v>
      </c>
      <c r="I38" s="52"/>
      <c r="J38" s="52"/>
      <c r="K38" s="52"/>
      <c r="L38" s="52"/>
      <c r="M38" s="52"/>
      <c r="N38" s="52"/>
      <c r="O38" s="52"/>
      <c r="P38" s="52"/>
      <c r="Q38" s="51">
        <v>27.1</v>
      </c>
      <c r="R38" s="52"/>
      <c r="S38" s="52"/>
      <c r="T38" s="52"/>
      <c r="U38" s="51">
        <v>31.3</v>
      </c>
      <c r="V38" s="52"/>
      <c r="W38" s="52"/>
      <c r="X38" s="52"/>
      <c r="Y38" s="51">
        <v>33.700000000000003</v>
      </c>
      <c r="Z38" s="52"/>
      <c r="AA38" s="52"/>
      <c r="AB38" s="52"/>
      <c r="AC38" s="51">
        <v>34</v>
      </c>
      <c r="AD38" s="51">
        <v>35.1</v>
      </c>
      <c r="AE38" s="51">
        <v>35.9</v>
      </c>
      <c r="AF38" s="51">
        <v>37.1</v>
      </c>
      <c r="AG38" s="51">
        <v>37.700000000000003</v>
      </c>
      <c r="AH38" s="52"/>
      <c r="AI38" s="52"/>
      <c r="AJ38" s="52"/>
    </row>
    <row r="39" spans="1:36" ht="15.75" x14ac:dyDescent="0.3">
      <c r="A39" s="1" t="str">
        <f t="shared" si="0"/>
        <v>ArbeitskostenFrankreich</v>
      </c>
      <c r="B39" s="1">
        <v>39</v>
      </c>
      <c r="C39" s="50" t="s">
        <v>63</v>
      </c>
      <c r="D39" s="50" t="s">
        <v>0</v>
      </c>
      <c r="E39" s="50" t="s">
        <v>64</v>
      </c>
      <c r="F39" s="50" t="s">
        <v>67</v>
      </c>
      <c r="G39" s="50" t="s">
        <v>40</v>
      </c>
      <c r="H39" s="50" t="s">
        <v>370</v>
      </c>
      <c r="I39" s="52"/>
      <c r="J39" s="52"/>
      <c r="K39" s="52"/>
      <c r="L39" s="52"/>
      <c r="M39" s="52"/>
      <c r="N39" s="52"/>
      <c r="O39" s="52"/>
      <c r="P39" s="52"/>
      <c r="Q39" s="51">
        <v>31.2</v>
      </c>
      <c r="R39" s="52"/>
      <c r="S39" s="52"/>
      <c r="T39" s="52"/>
      <c r="U39" s="51">
        <v>34.299999999999997</v>
      </c>
      <c r="V39" s="52"/>
      <c r="W39" s="52"/>
      <c r="X39" s="52"/>
      <c r="Y39" s="51">
        <v>34.6</v>
      </c>
      <c r="Z39" s="52"/>
      <c r="AA39" s="52"/>
      <c r="AB39" s="52"/>
      <c r="AC39" s="51">
        <v>38.799999999999997</v>
      </c>
      <c r="AD39" s="51">
        <v>39.299999999999997</v>
      </c>
      <c r="AE39" s="51">
        <v>40.799999999999997</v>
      </c>
      <c r="AF39" s="51">
        <v>42.4</v>
      </c>
      <c r="AG39" s="51">
        <v>43.7</v>
      </c>
      <c r="AH39" s="52"/>
      <c r="AI39" s="52"/>
      <c r="AJ39" s="52"/>
    </row>
    <row r="40" spans="1:36" ht="15.75" x14ac:dyDescent="0.3">
      <c r="A40" s="1" t="str">
        <f t="shared" si="0"/>
        <v>ArbeitskostenGriechenland</v>
      </c>
      <c r="B40" s="1">
        <v>40</v>
      </c>
      <c r="C40" s="50" t="s">
        <v>63</v>
      </c>
      <c r="D40" s="50" t="s">
        <v>6</v>
      </c>
      <c r="E40" s="50" t="s">
        <v>64</v>
      </c>
      <c r="F40" s="50" t="s">
        <v>67</v>
      </c>
      <c r="G40" s="50" t="s">
        <v>40</v>
      </c>
      <c r="H40" s="50" t="s">
        <v>370</v>
      </c>
      <c r="I40" s="52"/>
      <c r="J40" s="52"/>
      <c r="K40" s="52"/>
      <c r="L40" s="52"/>
      <c r="M40" s="52"/>
      <c r="N40" s="52"/>
      <c r="O40" s="52"/>
      <c r="P40" s="52"/>
      <c r="Q40" s="51">
        <v>16.8</v>
      </c>
      <c r="R40" s="52"/>
      <c r="S40" s="52"/>
      <c r="T40" s="52"/>
      <c r="U40" s="51">
        <v>15.7</v>
      </c>
      <c r="V40" s="52"/>
      <c r="W40" s="52"/>
      <c r="X40" s="52"/>
      <c r="Y40" s="51">
        <v>15.2</v>
      </c>
      <c r="Z40" s="52"/>
      <c r="AA40" s="52"/>
      <c r="AB40" s="52"/>
      <c r="AC40" s="51">
        <v>13.8</v>
      </c>
      <c r="AD40" s="51">
        <v>13.9</v>
      </c>
      <c r="AE40" s="51">
        <v>14.7</v>
      </c>
      <c r="AF40" s="51">
        <v>15.7</v>
      </c>
      <c r="AG40" s="51">
        <v>16.7</v>
      </c>
      <c r="AH40" s="52"/>
      <c r="AI40" s="52"/>
      <c r="AJ40" s="52"/>
    </row>
    <row r="41" spans="1:36" ht="15.75" x14ac:dyDescent="0.3">
      <c r="A41" s="1" t="str">
        <f t="shared" si="0"/>
        <v>ArbeitskostenIrland</v>
      </c>
      <c r="B41" s="1">
        <v>41</v>
      </c>
      <c r="C41" s="50" t="s">
        <v>63</v>
      </c>
      <c r="D41" s="50" t="s">
        <v>4</v>
      </c>
      <c r="E41" s="50" t="s">
        <v>64</v>
      </c>
      <c r="F41" s="50" t="s">
        <v>67</v>
      </c>
      <c r="G41" s="50" t="s">
        <v>40</v>
      </c>
      <c r="H41" s="50" t="s">
        <v>370</v>
      </c>
      <c r="I41" s="52"/>
      <c r="J41" s="52"/>
      <c r="K41" s="52"/>
      <c r="L41" s="52"/>
      <c r="M41" s="52"/>
      <c r="N41" s="52"/>
      <c r="O41" s="52"/>
      <c r="P41" s="52"/>
      <c r="Q41" s="51">
        <v>28.9</v>
      </c>
      <c r="R41" s="52"/>
      <c r="S41" s="52"/>
      <c r="T41" s="52"/>
      <c r="U41" s="51">
        <v>29.8</v>
      </c>
      <c r="V41" s="52"/>
      <c r="W41" s="52"/>
      <c r="X41" s="52"/>
      <c r="Y41" s="51">
        <v>30.6</v>
      </c>
      <c r="Z41" s="52"/>
      <c r="AA41" s="52"/>
      <c r="AB41" s="52"/>
      <c r="AC41" s="51">
        <v>33.5</v>
      </c>
      <c r="AD41" s="51">
        <v>34.700000000000003</v>
      </c>
      <c r="AE41" s="51">
        <v>38</v>
      </c>
      <c r="AF41" s="51">
        <v>40.200000000000003</v>
      </c>
      <c r="AG41" s="51">
        <v>42.5</v>
      </c>
      <c r="AH41" s="52"/>
      <c r="AI41" s="52"/>
      <c r="AJ41" s="52"/>
    </row>
    <row r="42" spans="1:36" ht="15.75" x14ac:dyDescent="0.3">
      <c r="A42" s="1" t="str">
        <f t="shared" si="0"/>
        <v>ArbeitskostenItalien</v>
      </c>
      <c r="B42" s="1">
        <v>42</v>
      </c>
      <c r="C42" s="50" t="s">
        <v>63</v>
      </c>
      <c r="D42" s="50" t="s">
        <v>3</v>
      </c>
      <c r="E42" s="50" t="s">
        <v>64</v>
      </c>
      <c r="F42" s="50" t="s">
        <v>67</v>
      </c>
      <c r="G42" s="50" t="s">
        <v>40</v>
      </c>
      <c r="H42" s="50" t="s">
        <v>370</v>
      </c>
      <c r="I42" s="52"/>
      <c r="J42" s="52"/>
      <c r="K42" s="52"/>
      <c r="L42" s="52"/>
      <c r="M42" s="52"/>
      <c r="N42" s="52"/>
      <c r="O42" s="52"/>
      <c r="P42" s="52"/>
      <c r="Q42" s="51">
        <v>25.2</v>
      </c>
      <c r="R42" s="52"/>
      <c r="S42" s="52"/>
      <c r="T42" s="52"/>
      <c r="U42" s="51">
        <v>27.7</v>
      </c>
      <c r="V42" s="52"/>
      <c r="W42" s="52"/>
      <c r="X42" s="52"/>
      <c r="Y42" s="51">
        <v>27.6</v>
      </c>
      <c r="Z42" s="52"/>
      <c r="AA42" s="52"/>
      <c r="AB42" s="52"/>
      <c r="AC42" s="51">
        <v>29.2</v>
      </c>
      <c r="AD42" s="51">
        <v>28.8</v>
      </c>
      <c r="AE42" s="51">
        <v>29.3</v>
      </c>
      <c r="AF42" s="51">
        <v>29.9</v>
      </c>
      <c r="AG42" s="51">
        <v>30.9</v>
      </c>
      <c r="AH42" s="52"/>
      <c r="AI42" s="52"/>
      <c r="AJ42" s="52"/>
    </row>
    <row r="43" spans="1:36" ht="15.75" x14ac:dyDescent="0.3">
      <c r="A43" s="1" t="str">
        <f t="shared" si="0"/>
        <v>ArbeitskostenKroatien</v>
      </c>
      <c r="B43" s="1">
        <v>43</v>
      </c>
      <c r="C43" s="50" t="s">
        <v>63</v>
      </c>
      <c r="D43" s="50" t="s">
        <v>27</v>
      </c>
      <c r="E43" s="50" t="s">
        <v>64</v>
      </c>
      <c r="F43" s="50" t="s">
        <v>67</v>
      </c>
      <c r="G43" s="50" t="s">
        <v>40</v>
      </c>
      <c r="H43" s="50" t="s">
        <v>370</v>
      </c>
      <c r="I43" s="52"/>
      <c r="J43" s="52"/>
      <c r="K43" s="52"/>
      <c r="L43" s="52"/>
      <c r="M43" s="52"/>
      <c r="N43" s="52"/>
      <c r="O43" s="52"/>
      <c r="P43" s="52"/>
      <c r="Q43" s="51">
        <v>9.1999999999999993</v>
      </c>
      <c r="R43" s="52"/>
      <c r="S43" s="52"/>
      <c r="T43" s="52"/>
      <c r="U43" s="51">
        <v>9.5</v>
      </c>
      <c r="V43" s="52"/>
      <c r="W43" s="52"/>
      <c r="X43" s="52"/>
      <c r="Y43" s="51">
        <v>9.5</v>
      </c>
      <c r="Z43" s="52"/>
      <c r="AA43" s="52"/>
      <c r="AB43" s="52"/>
      <c r="AC43" s="51">
        <v>11.3</v>
      </c>
      <c r="AD43" s="51">
        <v>11.6</v>
      </c>
      <c r="AE43" s="51">
        <v>12.6</v>
      </c>
      <c r="AF43" s="51">
        <v>14.4</v>
      </c>
      <c r="AG43" s="51">
        <v>16.5</v>
      </c>
      <c r="AH43" s="52"/>
      <c r="AI43" s="52"/>
      <c r="AJ43" s="52"/>
    </row>
    <row r="44" spans="1:36" ht="15.75" x14ac:dyDescent="0.3">
      <c r="A44" s="1" t="str">
        <f t="shared" si="0"/>
        <v>ArbeitskostenLettland</v>
      </c>
      <c r="B44" s="1">
        <v>44</v>
      </c>
      <c r="C44" s="50" t="s">
        <v>63</v>
      </c>
      <c r="D44" s="50" t="s">
        <v>19</v>
      </c>
      <c r="E44" s="50" t="s">
        <v>64</v>
      </c>
      <c r="F44" s="50" t="s">
        <v>67</v>
      </c>
      <c r="G44" s="50" t="s">
        <v>40</v>
      </c>
      <c r="H44" s="50" t="s">
        <v>370</v>
      </c>
      <c r="I44" s="52"/>
      <c r="J44" s="52"/>
      <c r="K44" s="52"/>
      <c r="L44" s="52"/>
      <c r="M44" s="52"/>
      <c r="N44" s="52"/>
      <c r="O44" s="52"/>
      <c r="P44" s="52"/>
      <c r="Q44" s="51">
        <v>5.9</v>
      </c>
      <c r="R44" s="52"/>
      <c r="S44" s="52"/>
      <c r="T44" s="52"/>
      <c r="U44" s="51">
        <v>6</v>
      </c>
      <c r="V44" s="52"/>
      <c r="W44" s="52"/>
      <c r="X44" s="52"/>
      <c r="Y44" s="51">
        <v>7.7</v>
      </c>
      <c r="Z44" s="52"/>
      <c r="AA44" s="52"/>
      <c r="AB44" s="52"/>
      <c r="AC44" s="51">
        <v>10.7</v>
      </c>
      <c r="AD44" s="51">
        <v>11.3</v>
      </c>
      <c r="AE44" s="51">
        <v>12.2</v>
      </c>
      <c r="AF44" s="51">
        <v>13.5</v>
      </c>
      <c r="AG44" s="51">
        <v>15.1</v>
      </c>
      <c r="AH44" s="52"/>
      <c r="AI44" s="52"/>
      <c r="AJ44" s="52"/>
    </row>
    <row r="45" spans="1:36" ht="15.75" x14ac:dyDescent="0.3">
      <c r="A45" s="1" t="str">
        <f t="shared" si="0"/>
        <v>ArbeitskostenLitauen</v>
      </c>
      <c r="B45" s="1">
        <v>45</v>
      </c>
      <c r="C45" s="50" t="s">
        <v>63</v>
      </c>
      <c r="D45" s="50" t="s">
        <v>20</v>
      </c>
      <c r="E45" s="50" t="s">
        <v>64</v>
      </c>
      <c r="F45" s="50" t="s">
        <v>67</v>
      </c>
      <c r="G45" s="50" t="s">
        <v>40</v>
      </c>
      <c r="H45" s="50" t="s">
        <v>370</v>
      </c>
      <c r="I45" s="52"/>
      <c r="J45" s="52"/>
      <c r="K45" s="52"/>
      <c r="L45" s="52"/>
      <c r="M45" s="52"/>
      <c r="N45" s="52"/>
      <c r="O45" s="52"/>
      <c r="P45" s="52"/>
      <c r="Q45" s="51">
        <v>5.9</v>
      </c>
      <c r="R45" s="52"/>
      <c r="S45" s="52"/>
      <c r="T45" s="52"/>
      <c r="U45" s="51">
        <v>5.9</v>
      </c>
      <c r="V45" s="52"/>
      <c r="W45" s="52"/>
      <c r="X45" s="52"/>
      <c r="Y45" s="51">
        <v>7.4</v>
      </c>
      <c r="Z45" s="52"/>
      <c r="AA45" s="52"/>
      <c r="AB45" s="52"/>
      <c r="AC45" s="51">
        <v>10.3</v>
      </c>
      <c r="AD45" s="51">
        <v>11.6</v>
      </c>
      <c r="AE45" s="51">
        <v>13.1</v>
      </c>
      <c r="AF45" s="51">
        <v>14.7</v>
      </c>
      <c r="AG45" s="51">
        <v>16.3</v>
      </c>
      <c r="AH45" s="52"/>
      <c r="AI45" s="52"/>
      <c r="AJ45" s="52"/>
    </row>
    <row r="46" spans="1:36" ht="15.75" x14ac:dyDescent="0.3">
      <c r="A46" s="1" t="str">
        <f t="shared" si="0"/>
        <v>ArbeitskostenLuxemburg</v>
      </c>
      <c r="B46" s="1">
        <v>46</v>
      </c>
      <c r="C46" s="50" t="s">
        <v>63</v>
      </c>
      <c r="D46" s="50" t="s">
        <v>10</v>
      </c>
      <c r="E46" s="50" t="s">
        <v>64</v>
      </c>
      <c r="F46" s="50" t="s">
        <v>67</v>
      </c>
      <c r="G46" s="50" t="s">
        <v>40</v>
      </c>
      <c r="H46" s="50" t="s">
        <v>370</v>
      </c>
      <c r="I46" s="52"/>
      <c r="J46" s="52"/>
      <c r="K46" s="52"/>
      <c r="L46" s="52"/>
      <c r="M46" s="52"/>
      <c r="N46" s="52"/>
      <c r="O46" s="52"/>
      <c r="P46" s="52"/>
      <c r="Q46" s="51">
        <v>32.299999999999997</v>
      </c>
      <c r="R46" s="52"/>
      <c r="S46" s="52"/>
      <c r="T46" s="52"/>
      <c r="U46" s="51">
        <v>35.299999999999997</v>
      </c>
      <c r="V46" s="52"/>
      <c r="W46" s="52"/>
      <c r="X46" s="52"/>
      <c r="Y46" s="51">
        <v>38.700000000000003</v>
      </c>
      <c r="Z46" s="52"/>
      <c r="AA46" s="52"/>
      <c r="AB46" s="52"/>
      <c r="AC46" s="51">
        <v>47.3</v>
      </c>
      <c r="AD46" s="51">
        <v>48.4</v>
      </c>
      <c r="AE46" s="51">
        <v>50.9</v>
      </c>
      <c r="AF46" s="51">
        <v>54.1</v>
      </c>
      <c r="AG46" s="51">
        <v>55.2</v>
      </c>
      <c r="AH46" s="52"/>
      <c r="AI46" s="52"/>
      <c r="AJ46" s="52"/>
    </row>
    <row r="47" spans="1:36" ht="15.75" x14ac:dyDescent="0.3">
      <c r="A47" s="1" t="str">
        <f t="shared" si="0"/>
        <v>ArbeitskostenMalta</v>
      </c>
      <c r="B47" s="1">
        <v>47</v>
      </c>
      <c r="C47" s="50" t="s">
        <v>63</v>
      </c>
      <c r="D47" s="50" t="s">
        <v>16</v>
      </c>
      <c r="E47" s="50" t="s">
        <v>64</v>
      </c>
      <c r="F47" s="50" t="s">
        <v>67</v>
      </c>
      <c r="G47" s="50" t="s">
        <v>40</v>
      </c>
      <c r="H47" s="50" t="s">
        <v>370</v>
      </c>
      <c r="I47" s="52"/>
      <c r="J47" s="52"/>
      <c r="K47" s="52"/>
      <c r="L47" s="52"/>
      <c r="M47" s="52"/>
      <c r="N47" s="52"/>
      <c r="O47" s="52"/>
      <c r="P47" s="52"/>
      <c r="Q47" s="51">
        <v>11.4</v>
      </c>
      <c r="R47" s="52"/>
      <c r="S47" s="52"/>
      <c r="T47" s="52"/>
      <c r="U47" s="51">
        <v>11.8</v>
      </c>
      <c r="V47" s="52"/>
      <c r="W47" s="52"/>
      <c r="X47" s="52"/>
      <c r="Y47" s="51">
        <v>14.2</v>
      </c>
      <c r="Z47" s="52"/>
      <c r="AA47" s="52"/>
      <c r="AB47" s="52"/>
      <c r="AC47" s="51">
        <v>15.6</v>
      </c>
      <c r="AD47" s="51">
        <v>16.100000000000001</v>
      </c>
      <c r="AE47" s="51">
        <v>17.399999999999999</v>
      </c>
      <c r="AF47" s="51">
        <v>18.2</v>
      </c>
      <c r="AG47" s="51">
        <v>19.100000000000001</v>
      </c>
      <c r="AH47" s="52"/>
      <c r="AI47" s="52"/>
      <c r="AJ47" s="52"/>
    </row>
    <row r="48" spans="1:36" ht="15.75" x14ac:dyDescent="0.3">
      <c r="A48" s="1" t="str">
        <f t="shared" si="0"/>
        <v>ArbeitskostenNiederlande</v>
      </c>
      <c r="B48" s="1">
        <v>48</v>
      </c>
      <c r="C48" s="50" t="s">
        <v>63</v>
      </c>
      <c r="D48" s="50" t="s">
        <v>1</v>
      </c>
      <c r="E48" s="50" t="s">
        <v>64</v>
      </c>
      <c r="F48" s="50" t="s">
        <v>67</v>
      </c>
      <c r="G48" s="50" t="s">
        <v>40</v>
      </c>
      <c r="H48" s="50" t="s">
        <v>370</v>
      </c>
      <c r="I48" s="52"/>
      <c r="J48" s="52"/>
      <c r="K48" s="52"/>
      <c r="L48" s="52"/>
      <c r="M48" s="52"/>
      <c r="N48" s="52"/>
      <c r="O48" s="52"/>
      <c r="P48" s="52"/>
      <c r="Q48" s="51">
        <v>29.8</v>
      </c>
      <c r="R48" s="52"/>
      <c r="S48" s="52"/>
      <c r="T48" s="52"/>
      <c r="U48" s="51">
        <v>32.5</v>
      </c>
      <c r="V48" s="52"/>
      <c r="W48" s="52"/>
      <c r="X48" s="52"/>
      <c r="Y48" s="51">
        <v>34.5</v>
      </c>
      <c r="Z48" s="52"/>
      <c r="AA48" s="52"/>
      <c r="AB48" s="52"/>
      <c r="AC48" s="51">
        <v>37.700000000000003</v>
      </c>
      <c r="AD48" s="51">
        <v>38.200000000000003</v>
      </c>
      <c r="AE48" s="51">
        <v>40.299999999999997</v>
      </c>
      <c r="AF48" s="51">
        <v>43</v>
      </c>
      <c r="AG48" s="51">
        <v>45.2</v>
      </c>
      <c r="AH48" s="52"/>
      <c r="AI48" s="52"/>
      <c r="AJ48" s="52"/>
    </row>
    <row r="49" spans="1:36" ht="15.75" x14ac:dyDescent="0.3">
      <c r="A49" s="1" t="str">
        <f t="shared" si="0"/>
        <v>ArbeitskostenÖsterreich</v>
      </c>
      <c r="B49" s="1">
        <v>49</v>
      </c>
      <c r="C49" s="50" t="s">
        <v>63</v>
      </c>
      <c r="D49" s="50" t="s">
        <v>56</v>
      </c>
      <c r="E49" s="50" t="s">
        <v>64</v>
      </c>
      <c r="F49" s="50" t="s">
        <v>67</v>
      </c>
      <c r="G49" s="50" t="s">
        <v>40</v>
      </c>
      <c r="H49" s="50" t="s">
        <v>370</v>
      </c>
      <c r="I49" s="52"/>
      <c r="J49" s="52"/>
      <c r="K49" s="52"/>
      <c r="L49" s="52"/>
      <c r="M49" s="52"/>
      <c r="N49" s="52"/>
      <c r="O49" s="52"/>
      <c r="P49" s="52"/>
      <c r="Q49" s="51">
        <v>26.4</v>
      </c>
      <c r="R49" s="52"/>
      <c r="S49" s="52"/>
      <c r="T49" s="52"/>
      <c r="U49" s="51">
        <v>29.7</v>
      </c>
      <c r="V49" s="52"/>
      <c r="W49" s="52"/>
      <c r="X49" s="52"/>
      <c r="Y49" s="51">
        <v>32.5</v>
      </c>
      <c r="Z49" s="52"/>
      <c r="AA49" s="52"/>
      <c r="AB49" s="52"/>
      <c r="AC49" s="51">
        <v>36.4</v>
      </c>
      <c r="AD49" s="51">
        <v>36.700000000000003</v>
      </c>
      <c r="AE49" s="51">
        <v>38.700000000000003</v>
      </c>
      <c r="AF49" s="51">
        <v>40.9</v>
      </c>
      <c r="AG49" s="51">
        <v>44.5</v>
      </c>
      <c r="AH49" s="52"/>
      <c r="AI49" s="52"/>
      <c r="AJ49" s="52"/>
    </row>
    <row r="50" spans="1:36" ht="15.75" x14ac:dyDescent="0.3">
      <c r="A50" s="1" t="str">
        <f t="shared" si="0"/>
        <v>ArbeitskostenPolen</v>
      </c>
      <c r="B50" s="1">
        <v>50</v>
      </c>
      <c r="C50" s="50" t="s">
        <v>63</v>
      </c>
      <c r="D50" s="50" t="s">
        <v>21</v>
      </c>
      <c r="E50" s="50" t="s">
        <v>64</v>
      </c>
      <c r="F50" s="50" t="s">
        <v>67</v>
      </c>
      <c r="G50" s="50" t="s">
        <v>40</v>
      </c>
      <c r="H50" s="50" t="s">
        <v>370</v>
      </c>
      <c r="I50" s="52"/>
      <c r="J50" s="52"/>
      <c r="K50" s="52"/>
      <c r="L50" s="52"/>
      <c r="M50" s="52"/>
      <c r="N50" s="52"/>
      <c r="O50" s="52"/>
      <c r="P50" s="52"/>
      <c r="Q50" s="51">
        <v>7.6</v>
      </c>
      <c r="R50" s="52"/>
      <c r="S50" s="52"/>
      <c r="T50" s="52"/>
      <c r="U50" s="51">
        <v>7.9</v>
      </c>
      <c r="V50" s="52"/>
      <c r="W50" s="52"/>
      <c r="X50" s="52"/>
      <c r="Y50" s="51">
        <v>8.6999999999999993</v>
      </c>
      <c r="Z50" s="52"/>
      <c r="AA50" s="52"/>
      <c r="AB50" s="52"/>
      <c r="AC50" s="51">
        <v>10.9</v>
      </c>
      <c r="AD50" s="51">
        <v>11.5</v>
      </c>
      <c r="AE50" s="51">
        <v>12.5</v>
      </c>
      <c r="AF50" s="51">
        <v>14.5</v>
      </c>
      <c r="AG50" s="51">
        <v>17.3</v>
      </c>
      <c r="AH50" s="52"/>
      <c r="AI50" s="52"/>
      <c r="AJ50" s="52"/>
    </row>
    <row r="51" spans="1:36" ht="15.75" x14ac:dyDescent="0.3">
      <c r="A51" s="1" t="str">
        <f t="shared" si="0"/>
        <v>ArbeitskostenPortugal</v>
      </c>
      <c r="B51" s="1">
        <v>51</v>
      </c>
      <c r="C51" s="50" t="s">
        <v>63</v>
      </c>
      <c r="D51" s="50" t="s">
        <v>7</v>
      </c>
      <c r="E51" s="50" t="s">
        <v>64</v>
      </c>
      <c r="F51" s="50" t="s">
        <v>67</v>
      </c>
      <c r="G51" s="50" t="s">
        <v>40</v>
      </c>
      <c r="H51" s="50" t="s">
        <v>370</v>
      </c>
      <c r="I51" s="52"/>
      <c r="J51" s="52"/>
      <c r="K51" s="52"/>
      <c r="L51" s="52"/>
      <c r="M51" s="52"/>
      <c r="N51" s="52"/>
      <c r="O51" s="52"/>
      <c r="P51" s="52"/>
      <c r="Q51" s="51">
        <v>12.2</v>
      </c>
      <c r="R51" s="52"/>
      <c r="S51" s="52"/>
      <c r="T51" s="52"/>
      <c r="U51" s="51">
        <v>13.3</v>
      </c>
      <c r="V51" s="52"/>
      <c r="W51" s="52"/>
      <c r="X51" s="52"/>
      <c r="Y51" s="51">
        <v>13.6</v>
      </c>
      <c r="Z51" s="52"/>
      <c r="AA51" s="52"/>
      <c r="AB51" s="52"/>
      <c r="AC51" s="51">
        <v>15.1</v>
      </c>
      <c r="AD51" s="51">
        <v>15.4</v>
      </c>
      <c r="AE51" s="51">
        <v>16.100000000000001</v>
      </c>
      <c r="AF51" s="51">
        <v>17</v>
      </c>
      <c r="AG51" s="51">
        <v>18.2</v>
      </c>
      <c r="AH51" s="52"/>
      <c r="AI51" s="52"/>
      <c r="AJ51" s="52"/>
    </row>
    <row r="52" spans="1:36" ht="15.75" x14ac:dyDescent="0.3">
      <c r="A52" s="1" t="str">
        <f t="shared" si="0"/>
        <v>ArbeitskostenRumänien</v>
      </c>
      <c r="B52" s="1">
        <v>52</v>
      </c>
      <c r="C52" s="50" t="s">
        <v>63</v>
      </c>
      <c r="D52" s="50" t="s">
        <v>98</v>
      </c>
      <c r="E52" s="50" t="s">
        <v>64</v>
      </c>
      <c r="F52" s="50" t="s">
        <v>67</v>
      </c>
      <c r="G52" s="50" t="s">
        <v>40</v>
      </c>
      <c r="H52" s="50" t="s">
        <v>370</v>
      </c>
      <c r="I52" s="52"/>
      <c r="J52" s="52"/>
      <c r="K52" s="52"/>
      <c r="L52" s="52"/>
      <c r="M52" s="52"/>
      <c r="N52" s="52"/>
      <c r="O52" s="52"/>
      <c r="P52" s="52"/>
      <c r="Q52" s="51">
        <v>4.2</v>
      </c>
      <c r="R52" s="52"/>
      <c r="S52" s="52"/>
      <c r="T52" s="52"/>
      <c r="U52" s="51">
        <v>4.0999999999999996</v>
      </c>
      <c r="V52" s="52"/>
      <c r="W52" s="52"/>
      <c r="X52" s="52"/>
      <c r="Y52" s="51">
        <v>5.3</v>
      </c>
      <c r="Z52" s="52"/>
      <c r="AA52" s="52"/>
      <c r="AB52" s="52"/>
      <c r="AC52" s="51">
        <v>8.1999999999999993</v>
      </c>
      <c r="AD52" s="51">
        <v>8.5</v>
      </c>
      <c r="AE52" s="51">
        <v>9.5</v>
      </c>
      <c r="AF52" s="51">
        <v>11</v>
      </c>
      <c r="AG52" s="51">
        <v>12.5</v>
      </c>
      <c r="AH52" s="52"/>
      <c r="AI52" s="52"/>
      <c r="AJ52" s="52"/>
    </row>
    <row r="53" spans="1:36" ht="15.75" x14ac:dyDescent="0.3">
      <c r="A53" s="1" t="str">
        <f t="shared" si="0"/>
        <v>ArbeitskostenSchweden</v>
      </c>
      <c r="B53" s="1">
        <v>53</v>
      </c>
      <c r="C53" s="50" t="s">
        <v>63</v>
      </c>
      <c r="D53" s="50" t="s">
        <v>13</v>
      </c>
      <c r="E53" s="50" t="s">
        <v>64</v>
      </c>
      <c r="F53" s="50" t="s">
        <v>67</v>
      </c>
      <c r="G53" s="50" t="s">
        <v>40</v>
      </c>
      <c r="H53" s="50" t="s">
        <v>370</v>
      </c>
      <c r="I53" s="52"/>
      <c r="J53" s="52"/>
      <c r="K53" s="52"/>
      <c r="L53" s="52"/>
      <c r="M53" s="52"/>
      <c r="N53" s="52"/>
      <c r="O53" s="52"/>
      <c r="P53" s="52"/>
      <c r="Q53" s="51">
        <v>31.6</v>
      </c>
      <c r="R53" s="52"/>
      <c r="S53" s="52"/>
      <c r="T53" s="52"/>
      <c r="U53" s="51">
        <v>37.299999999999997</v>
      </c>
      <c r="V53" s="52"/>
      <c r="W53" s="52"/>
      <c r="X53" s="52"/>
      <c r="Y53" s="51">
        <v>37.700000000000003</v>
      </c>
      <c r="Z53" s="52"/>
      <c r="AA53" s="52"/>
      <c r="AB53" s="52"/>
      <c r="AC53" s="51">
        <v>38</v>
      </c>
      <c r="AD53" s="51">
        <v>40.799999999999997</v>
      </c>
      <c r="AE53" s="51">
        <v>40.200000000000003</v>
      </c>
      <c r="AF53" s="51">
        <v>38.700000000000003</v>
      </c>
      <c r="AG53" s="51">
        <v>40.299999999999997</v>
      </c>
      <c r="AH53" s="52"/>
      <c r="AI53" s="52"/>
      <c r="AJ53" s="52"/>
    </row>
    <row r="54" spans="1:36" ht="15.75" x14ac:dyDescent="0.3">
      <c r="A54" s="1" t="str">
        <f t="shared" si="0"/>
        <v>ArbeitskostenSlowakei</v>
      </c>
      <c r="B54" s="1">
        <v>54</v>
      </c>
      <c r="C54" s="50" t="s">
        <v>63</v>
      </c>
      <c r="D54" s="50" t="s">
        <v>23</v>
      </c>
      <c r="E54" s="50" t="s">
        <v>64</v>
      </c>
      <c r="F54" s="50" t="s">
        <v>67</v>
      </c>
      <c r="G54" s="50" t="s">
        <v>40</v>
      </c>
      <c r="H54" s="50" t="s">
        <v>370</v>
      </c>
      <c r="I54" s="52"/>
      <c r="J54" s="52"/>
      <c r="K54" s="52"/>
      <c r="L54" s="52"/>
      <c r="M54" s="52"/>
      <c r="N54" s="52"/>
      <c r="O54" s="52"/>
      <c r="P54" s="52"/>
      <c r="Q54" s="51">
        <v>7</v>
      </c>
      <c r="R54" s="52"/>
      <c r="S54" s="52"/>
      <c r="T54" s="52"/>
      <c r="U54" s="51">
        <v>8.9</v>
      </c>
      <c r="V54" s="52"/>
      <c r="W54" s="52"/>
      <c r="X54" s="52"/>
      <c r="Y54" s="51">
        <v>10.199999999999999</v>
      </c>
      <c r="Z54" s="52"/>
      <c r="AA54" s="52"/>
      <c r="AB54" s="52"/>
      <c r="AC54" s="51">
        <v>13.7</v>
      </c>
      <c r="AD54" s="51">
        <v>14.4</v>
      </c>
      <c r="AE54" s="51">
        <v>15.7</v>
      </c>
      <c r="AF54" s="51">
        <v>17.2</v>
      </c>
      <c r="AG54" s="51">
        <v>18.5</v>
      </c>
      <c r="AH54" s="52"/>
      <c r="AI54" s="52"/>
      <c r="AJ54" s="52"/>
    </row>
    <row r="55" spans="1:36" ht="15.75" x14ac:dyDescent="0.3">
      <c r="A55" s="1" t="str">
        <f t="shared" si="0"/>
        <v>ArbeitskostenSlowenien</v>
      </c>
      <c r="B55" s="1">
        <v>55</v>
      </c>
      <c r="C55" s="50" t="s">
        <v>63</v>
      </c>
      <c r="D55" s="50" t="s">
        <v>26</v>
      </c>
      <c r="E55" s="50" t="s">
        <v>64</v>
      </c>
      <c r="F55" s="50" t="s">
        <v>67</v>
      </c>
      <c r="G55" s="50" t="s">
        <v>40</v>
      </c>
      <c r="H55" s="50" t="s">
        <v>370</v>
      </c>
      <c r="I55" s="52"/>
      <c r="J55" s="52"/>
      <c r="K55" s="52"/>
      <c r="L55" s="52"/>
      <c r="M55" s="52"/>
      <c r="N55" s="52"/>
      <c r="O55" s="52"/>
      <c r="P55" s="52"/>
      <c r="Q55" s="51">
        <v>13.9</v>
      </c>
      <c r="R55" s="52"/>
      <c r="S55" s="52"/>
      <c r="T55" s="52"/>
      <c r="U55" s="51">
        <v>15.6</v>
      </c>
      <c r="V55" s="52"/>
      <c r="W55" s="52"/>
      <c r="X55" s="52"/>
      <c r="Y55" s="51">
        <v>16.8</v>
      </c>
      <c r="Z55" s="52"/>
      <c r="AA55" s="52"/>
      <c r="AB55" s="52"/>
      <c r="AC55" s="51">
        <v>20.7</v>
      </c>
      <c r="AD55" s="51">
        <v>22</v>
      </c>
      <c r="AE55" s="51">
        <v>23.1</v>
      </c>
      <c r="AF55" s="51">
        <v>25.5</v>
      </c>
      <c r="AG55" s="51">
        <v>27.1</v>
      </c>
      <c r="AH55" s="52"/>
      <c r="AI55" s="52"/>
      <c r="AJ55" s="52"/>
    </row>
    <row r="56" spans="1:36" ht="15.75" x14ac:dyDescent="0.3">
      <c r="A56" s="1" t="str">
        <f t="shared" si="0"/>
        <v>ArbeitskostenSpanien</v>
      </c>
      <c r="B56" s="1">
        <v>56</v>
      </c>
      <c r="C56" s="50" t="s">
        <v>63</v>
      </c>
      <c r="D56" s="50" t="s">
        <v>8</v>
      </c>
      <c r="E56" s="50" t="s">
        <v>64</v>
      </c>
      <c r="F56" s="50" t="s">
        <v>67</v>
      </c>
      <c r="G56" s="50" t="s">
        <v>40</v>
      </c>
      <c r="H56" s="50" t="s">
        <v>370</v>
      </c>
      <c r="I56" s="52"/>
      <c r="J56" s="52"/>
      <c r="K56" s="52"/>
      <c r="L56" s="52"/>
      <c r="M56" s="52"/>
      <c r="N56" s="52"/>
      <c r="O56" s="52"/>
      <c r="P56" s="52"/>
      <c r="Q56" s="51">
        <v>19.399999999999999</v>
      </c>
      <c r="R56" s="52"/>
      <c r="S56" s="52"/>
      <c r="T56" s="52"/>
      <c r="U56" s="51">
        <v>21.1</v>
      </c>
      <c r="V56" s="52"/>
      <c r="W56" s="52"/>
      <c r="X56" s="52"/>
      <c r="Y56" s="51">
        <v>21.2</v>
      </c>
      <c r="Z56" s="52"/>
      <c r="AA56" s="52"/>
      <c r="AB56" s="52"/>
      <c r="AC56" s="51">
        <v>23</v>
      </c>
      <c r="AD56" s="51">
        <v>22.9</v>
      </c>
      <c r="AE56" s="51">
        <v>23.3</v>
      </c>
      <c r="AF56" s="51">
        <v>24.5</v>
      </c>
      <c r="AG56" s="51">
        <v>25.5</v>
      </c>
      <c r="AH56" s="52"/>
      <c r="AI56" s="52"/>
      <c r="AJ56" s="52"/>
    </row>
    <row r="57" spans="1:36" ht="15.75" x14ac:dyDescent="0.3">
      <c r="A57" s="1" t="str">
        <f t="shared" si="0"/>
        <v>ArbeitskostenTschechische Republik</v>
      </c>
      <c r="B57" s="1">
        <v>57</v>
      </c>
      <c r="C57" s="50" t="s">
        <v>63</v>
      </c>
      <c r="D57" s="50" t="s">
        <v>22</v>
      </c>
      <c r="E57" s="50" t="s">
        <v>64</v>
      </c>
      <c r="F57" s="50" t="s">
        <v>67</v>
      </c>
      <c r="G57" s="50" t="s">
        <v>40</v>
      </c>
      <c r="H57" s="50" t="s">
        <v>370</v>
      </c>
      <c r="I57" s="52"/>
      <c r="J57" s="52"/>
      <c r="K57" s="52"/>
      <c r="L57" s="52"/>
      <c r="M57" s="52"/>
      <c r="N57" s="52"/>
      <c r="O57" s="52"/>
      <c r="P57" s="52"/>
      <c r="Q57" s="51">
        <v>9.1999999999999993</v>
      </c>
      <c r="R57" s="52"/>
      <c r="S57" s="52"/>
      <c r="T57" s="52"/>
      <c r="U57" s="51">
        <v>10</v>
      </c>
      <c r="V57" s="52"/>
      <c r="W57" s="52"/>
      <c r="X57" s="52"/>
      <c r="Y57" s="51">
        <v>10.3</v>
      </c>
      <c r="Z57" s="52"/>
      <c r="AA57" s="52"/>
      <c r="AB57" s="52"/>
      <c r="AC57" s="51">
        <v>14.6</v>
      </c>
      <c r="AD57" s="51">
        <v>15.1</v>
      </c>
      <c r="AE57" s="51">
        <v>16.2</v>
      </c>
      <c r="AF57" s="51">
        <v>18</v>
      </c>
      <c r="AG57" s="51">
        <v>18.2</v>
      </c>
      <c r="AH57" s="52"/>
      <c r="AI57" s="52"/>
      <c r="AJ57" s="52"/>
    </row>
    <row r="58" spans="1:36" ht="15.75" x14ac:dyDescent="0.3">
      <c r="A58" s="1" t="str">
        <f t="shared" si="0"/>
        <v>ArbeitskostenUngarn</v>
      </c>
      <c r="B58" s="1">
        <v>58</v>
      </c>
      <c r="C58" s="50" t="s">
        <v>63</v>
      </c>
      <c r="D58" s="50" t="s">
        <v>24</v>
      </c>
      <c r="E58" s="50" t="s">
        <v>64</v>
      </c>
      <c r="F58" s="50" t="s">
        <v>67</v>
      </c>
      <c r="G58" s="50" t="s">
        <v>40</v>
      </c>
      <c r="H58" s="50" t="s">
        <v>370</v>
      </c>
      <c r="I58" s="52"/>
      <c r="J58" s="52"/>
      <c r="K58" s="52"/>
      <c r="L58" s="52"/>
      <c r="M58" s="52"/>
      <c r="N58" s="52"/>
      <c r="O58" s="52"/>
      <c r="P58" s="52"/>
      <c r="Q58" s="51">
        <v>7.8</v>
      </c>
      <c r="R58" s="52"/>
      <c r="S58" s="52"/>
      <c r="T58" s="52"/>
      <c r="U58" s="51">
        <v>7.4</v>
      </c>
      <c r="V58" s="52"/>
      <c r="W58" s="52"/>
      <c r="X58" s="52"/>
      <c r="Y58" s="51">
        <v>7.8</v>
      </c>
      <c r="Z58" s="52"/>
      <c r="AA58" s="52"/>
      <c r="AB58" s="52"/>
      <c r="AC58" s="51">
        <v>9.8000000000000007</v>
      </c>
      <c r="AD58" s="51">
        <v>10.3</v>
      </c>
      <c r="AE58" s="51">
        <v>10.7</v>
      </c>
      <c r="AF58" s="51">
        <v>12.9</v>
      </c>
      <c r="AG58" s="51">
        <v>14.1</v>
      </c>
      <c r="AH58" s="52"/>
      <c r="AI58" s="52"/>
      <c r="AJ58" s="52"/>
    </row>
    <row r="59" spans="1:36" ht="15.75" x14ac:dyDescent="0.3">
      <c r="A59" s="1" t="str">
        <f t="shared" si="0"/>
        <v>ArbeitskostenVereinigtes Königreich Großbritannien und Nordirland</v>
      </c>
      <c r="B59" s="1">
        <v>59</v>
      </c>
      <c r="C59" s="50" t="s">
        <v>63</v>
      </c>
      <c r="D59" s="50" t="s">
        <v>57</v>
      </c>
      <c r="E59" s="50" t="s">
        <v>64</v>
      </c>
      <c r="F59" s="50" t="s">
        <v>67</v>
      </c>
      <c r="G59" s="50" t="s">
        <v>40</v>
      </c>
      <c r="H59" s="50" t="s">
        <v>370</v>
      </c>
      <c r="I59" s="52"/>
      <c r="J59" s="52"/>
      <c r="K59" s="52"/>
      <c r="L59" s="52"/>
      <c r="M59" s="52"/>
      <c r="N59" s="52"/>
      <c r="O59" s="52"/>
      <c r="P59" s="52"/>
      <c r="Q59" s="51">
        <v>23.7</v>
      </c>
      <c r="R59" s="52"/>
      <c r="S59" s="52"/>
      <c r="T59" s="52"/>
      <c r="U59" s="51">
        <v>25</v>
      </c>
      <c r="V59" s="52"/>
      <c r="W59" s="52"/>
      <c r="X59" s="52"/>
      <c r="Y59" s="51">
        <v>27.9</v>
      </c>
      <c r="Z59" s="52"/>
      <c r="AA59" s="52"/>
      <c r="AB59" s="52"/>
      <c r="AC59" s="52"/>
      <c r="AD59" s="52"/>
      <c r="AE59" s="52"/>
      <c r="AF59" s="52"/>
      <c r="AG59" s="52"/>
      <c r="AH59" s="52"/>
      <c r="AI59" s="52"/>
      <c r="AJ59" s="52"/>
    </row>
    <row r="60" spans="1:36" ht="15.75" x14ac:dyDescent="0.3">
      <c r="A60" s="1" t="str">
        <f t="shared" si="0"/>
        <v>ArbeitskostenZypern</v>
      </c>
      <c r="B60" s="1">
        <v>60</v>
      </c>
      <c r="C60" s="50" t="s">
        <v>63</v>
      </c>
      <c r="D60" s="50" t="s">
        <v>30</v>
      </c>
      <c r="E60" s="50" t="s">
        <v>64</v>
      </c>
      <c r="F60" s="50" t="s">
        <v>67</v>
      </c>
      <c r="G60" s="50" t="s">
        <v>40</v>
      </c>
      <c r="H60" s="50" t="s">
        <v>370</v>
      </c>
      <c r="I60" s="52"/>
      <c r="J60" s="52"/>
      <c r="K60" s="52"/>
      <c r="L60" s="52"/>
      <c r="M60" s="52"/>
      <c r="N60" s="52"/>
      <c r="O60" s="52"/>
      <c r="P60" s="52"/>
      <c r="Q60" s="51">
        <v>16.7</v>
      </c>
      <c r="R60" s="52"/>
      <c r="S60" s="52"/>
      <c r="T60" s="52"/>
      <c r="U60" s="51">
        <v>16.8</v>
      </c>
      <c r="V60" s="52"/>
      <c r="W60" s="52"/>
      <c r="X60" s="52"/>
      <c r="Y60" s="51">
        <v>15.7</v>
      </c>
      <c r="Z60" s="52"/>
      <c r="AA60" s="52"/>
      <c r="AB60" s="52"/>
      <c r="AC60" s="51">
        <v>17.3</v>
      </c>
      <c r="AD60" s="51">
        <v>17.5</v>
      </c>
      <c r="AE60" s="51">
        <v>18.8</v>
      </c>
      <c r="AF60" s="51">
        <v>20</v>
      </c>
      <c r="AG60" s="51">
        <v>21</v>
      </c>
      <c r="AH60" s="52"/>
      <c r="AI60" s="52"/>
      <c r="AJ60" s="52"/>
    </row>
    <row r="61" spans="1:36" ht="15.75" x14ac:dyDescent="0.3">
      <c r="A61" s="1" t="str">
        <f t="shared" si="0"/>
        <v>ArbeitslosenquoteBelgien</v>
      </c>
      <c r="B61" s="1">
        <v>61</v>
      </c>
      <c r="C61" s="50" t="s">
        <v>65</v>
      </c>
      <c r="D61" s="50" t="s">
        <v>9</v>
      </c>
      <c r="E61" s="50" t="s">
        <v>66</v>
      </c>
      <c r="F61" s="50" t="s">
        <v>340</v>
      </c>
      <c r="G61" s="50" t="s">
        <v>32</v>
      </c>
      <c r="H61" s="50" t="s">
        <v>374</v>
      </c>
      <c r="I61" s="51">
        <v>7.1</v>
      </c>
      <c r="J61" s="51">
        <v>6.7</v>
      </c>
      <c r="K61" s="51">
        <v>7.6</v>
      </c>
      <c r="L61" s="51">
        <v>8.3000000000000007</v>
      </c>
      <c r="M61" s="51">
        <v>8.5</v>
      </c>
      <c r="N61" s="51">
        <v>8.6</v>
      </c>
      <c r="O61" s="51">
        <v>8.4</v>
      </c>
      <c r="P61" s="51">
        <v>7.6</v>
      </c>
      <c r="Q61" s="51">
        <v>7.1</v>
      </c>
      <c r="R61" s="51">
        <v>8</v>
      </c>
      <c r="S61" s="51">
        <v>8.4</v>
      </c>
      <c r="T61" s="51">
        <v>7.2</v>
      </c>
      <c r="U61" s="51">
        <v>7.6</v>
      </c>
      <c r="V61" s="51">
        <v>8.6</v>
      </c>
      <c r="W61" s="51">
        <v>8.6999999999999993</v>
      </c>
      <c r="X61" s="51">
        <v>8.6999999999999993</v>
      </c>
      <c r="Y61" s="51">
        <v>7.9</v>
      </c>
      <c r="Z61" s="51">
        <v>7.2</v>
      </c>
      <c r="AA61" s="51">
        <v>6</v>
      </c>
      <c r="AB61" s="51">
        <v>5.5</v>
      </c>
      <c r="AC61" s="51">
        <v>5.8</v>
      </c>
      <c r="AD61" s="51">
        <v>6.3</v>
      </c>
      <c r="AE61" s="51">
        <v>5.6</v>
      </c>
      <c r="AF61" s="51">
        <v>5.5</v>
      </c>
      <c r="AG61" s="51">
        <v>5.7</v>
      </c>
      <c r="AH61" s="51">
        <v>6</v>
      </c>
      <c r="AI61" s="51">
        <v>6.2</v>
      </c>
      <c r="AJ61" s="51">
        <v>6.1</v>
      </c>
    </row>
    <row r="62" spans="1:36" ht="15.75" x14ac:dyDescent="0.3">
      <c r="A62" s="1" t="str">
        <f t="shared" si="0"/>
        <v>ArbeitslosenquoteBulgarien</v>
      </c>
      <c r="B62" s="1">
        <v>62</v>
      </c>
      <c r="C62" s="50" t="s">
        <v>65</v>
      </c>
      <c r="D62" s="50" t="s">
        <v>25</v>
      </c>
      <c r="E62" s="50" t="s">
        <v>66</v>
      </c>
      <c r="F62" s="50" t="s">
        <v>340</v>
      </c>
      <c r="G62" s="50" t="s">
        <v>32</v>
      </c>
      <c r="H62" s="50" t="s">
        <v>374</v>
      </c>
      <c r="I62" s="51">
        <v>19.600000000000001</v>
      </c>
      <c r="J62" s="51">
        <v>23.6</v>
      </c>
      <c r="K62" s="51">
        <v>21.1</v>
      </c>
      <c r="L62" s="51">
        <v>15.9</v>
      </c>
      <c r="M62" s="51">
        <v>14.1</v>
      </c>
      <c r="N62" s="51">
        <v>11.7</v>
      </c>
      <c r="O62" s="51">
        <v>10.5</v>
      </c>
      <c r="P62" s="51">
        <v>8</v>
      </c>
      <c r="Q62" s="51">
        <v>6.5</v>
      </c>
      <c r="R62" s="51">
        <v>7.9</v>
      </c>
      <c r="S62" s="51">
        <v>11.3</v>
      </c>
      <c r="T62" s="51">
        <v>12.3</v>
      </c>
      <c r="U62" s="51">
        <v>13.3</v>
      </c>
      <c r="V62" s="51">
        <v>13.9</v>
      </c>
      <c r="W62" s="51">
        <v>12.4</v>
      </c>
      <c r="X62" s="51">
        <v>10.1</v>
      </c>
      <c r="Y62" s="51">
        <v>8.6</v>
      </c>
      <c r="Z62" s="51">
        <v>7.2</v>
      </c>
      <c r="AA62" s="51">
        <v>6.2</v>
      </c>
      <c r="AB62" s="51">
        <v>5.2</v>
      </c>
      <c r="AC62" s="51">
        <v>6.1</v>
      </c>
      <c r="AD62" s="51">
        <v>5.2</v>
      </c>
      <c r="AE62" s="51">
        <v>4.2</v>
      </c>
      <c r="AF62" s="51">
        <v>4.3</v>
      </c>
      <c r="AG62" s="51">
        <v>4.2</v>
      </c>
      <c r="AH62" s="51">
        <v>3.5</v>
      </c>
      <c r="AI62" s="51">
        <v>3.7</v>
      </c>
      <c r="AJ62" s="51">
        <v>3.8</v>
      </c>
    </row>
    <row r="63" spans="1:36" ht="15.75" x14ac:dyDescent="0.3">
      <c r="A63" s="1" t="str">
        <f t="shared" si="0"/>
        <v>ArbeitslosenquoteDänemark</v>
      </c>
      <c r="B63" s="1">
        <v>63</v>
      </c>
      <c r="C63" s="50" t="s">
        <v>65</v>
      </c>
      <c r="D63" s="50" t="s">
        <v>5</v>
      </c>
      <c r="E63" s="50" t="s">
        <v>66</v>
      </c>
      <c r="F63" s="50" t="s">
        <v>340</v>
      </c>
      <c r="G63" s="50" t="s">
        <v>32</v>
      </c>
      <c r="H63" s="50" t="s">
        <v>374</v>
      </c>
      <c r="I63" s="51">
        <v>4.5999999999999996</v>
      </c>
      <c r="J63" s="51">
        <v>4.5999999999999996</v>
      </c>
      <c r="K63" s="51">
        <v>4.5999999999999996</v>
      </c>
      <c r="L63" s="51">
        <v>5.4</v>
      </c>
      <c r="M63" s="51">
        <v>5.5</v>
      </c>
      <c r="N63" s="51">
        <v>4.8</v>
      </c>
      <c r="O63" s="51">
        <v>3.9</v>
      </c>
      <c r="P63" s="51">
        <v>3.8</v>
      </c>
      <c r="Q63" s="51">
        <v>3.7</v>
      </c>
      <c r="R63" s="51">
        <v>6.4</v>
      </c>
      <c r="S63" s="51">
        <v>7.7</v>
      </c>
      <c r="T63" s="51">
        <v>7.8</v>
      </c>
      <c r="U63" s="51">
        <v>7.8</v>
      </c>
      <c r="V63" s="51">
        <v>7.4</v>
      </c>
      <c r="W63" s="51">
        <v>6.9</v>
      </c>
      <c r="X63" s="51">
        <v>6.3</v>
      </c>
      <c r="Y63" s="51">
        <v>6</v>
      </c>
      <c r="Z63" s="51">
        <v>5.8</v>
      </c>
      <c r="AA63" s="51">
        <v>5.0999999999999996</v>
      </c>
      <c r="AB63" s="51">
        <v>5</v>
      </c>
      <c r="AC63" s="51">
        <v>5.6</v>
      </c>
      <c r="AD63" s="51">
        <v>5.0999999999999996</v>
      </c>
      <c r="AE63" s="51">
        <v>4.5</v>
      </c>
      <c r="AF63" s="51">
        <v>5.0999999999999996</v>
      </c>
      <c r="AG63" s="51">
        <v>6.2</v>
      </c>
      <c r="AH63" s="51">
        <v>6.1</v>
      </c>
      <c r="AI63" s="51">
        <v>6.1</v>
      </c>
      <c r="AJ63" s="51">
        <v>6</v>
      </c>
    </row>
    <row r="64" spans="1:36" ht="15.75" x14ac:dyDescent="0.3">
      <c r="A64" s="1" t="str">
        <f t="shared" si="0"/>
        <v>ArbeitslosenquoteDeutschland</v>
      </c>
      <c r="B64" s="1">
        <v>64</v>
      </c>
      <c r="C64" s="50" t="s">
        <v>65</v>
      </c>
      <c r="D64" s="50" t="s">
        <v>2</v>
      </c>
      <c r="E64" s="50" t="s">
        <v>66</v>
      </c>
      <c r="F64" s="50" t="s">
        <v>340</v>
      </c>
      <c r="G64" s="50" t="s">
        <v>32</v>
      </c>
      <c r="H64" s="50" t="s">
        <v>374</v>
      </c>
      <c r="I64" s="51">
        <v>7.4</v>
      </c>
      <c r="J64" s="51">
        <v>7.5</v>
      </c>
      <c r="K64" s="51">
        <v>8.1999999999999993</v>
      </c>
      <c r="L64" s="51">
        <v>9.3000000000000007</v>
      </c>
      <c r="M64" s="51">
        <v>10.199999999999999</v>
      </c>
      <c r="N64" s="51">
        <v>10.5</v>
      </c>
      <c r="O64" s="51">
        <v>9.6</v>
      </c>
      <c r="P64" s="51">
        <v>8.1</v>
      </c>
      <c r="Q64" s="51">
        <v>7</v>
      </c>
      <c r="R64" s="51">
        <v>7.3</v>
      </c>
      <c r="S64" s="51">
        <v>6.6</v>
      </c>
      <c r="T64" s="51">
        <v>5.5</v>
      </c>
      <c r="U64" s="51">
        <v>5.0999999999999996</v>
      </c>
      <c r="V64" s="51">
        <v>4.9000000000000004</v>
      </c>
      <c r="W64" s="51">
        <v>4.7</v>
      </c>
      <c r="X64" s="51">
        <v>4.4000000000000004</v>
      </c>
      <c r="Y64" s="51">
        <v>3.9</v>
      </c>
      <c r="Z64" s="51">
        <v>3.5</v>
      </c>
      <c r="AA64" s="51">
        <v>3.2</v>
      </c>
      <c r="AB64" s="51">
        <v>2.9</v>
      </c>
      <c r="AC64" s="51">
        <v>3.6</v>
      </c>
      <c r="AD64" s="51">
        <v>3.6</v>
      </c>
      <c r="AE64" s="51">
        <v>3.1</v>
      </c>
      <c r="AF64" s="51">
        <v>3.1</v>
      </c>
      <c r="AG64" s="51">
        <v>3.4</v>
      </c>
      <c r="AH64" s="51">
        <v>3.6</v>
      </c>
      <c r="AI64" s="51">
        <v>3.5</v>
      </c>
      <c r="AJ64" s="51">
        <v>3.3</v>
      </c>
    </row>
    <row r="65" spans="1:36" ht="15.75" x14ac:dyDescent="0.3">
      <c r="A65" s="1" t="str">
        <f t="shared" si="0"/>
        <v>ArbeitslosenquoteEstland</v>
      </c>
      <c r="B65" s="1">
        <v>65</v>
      </c>
      <c r="C65" s="50" t="s">
        <v>65</v>
      </c>
      <c r="D65" s="50" t="s">
        <v>18</v>
      </c>
      <c r="E65" s="50" t="s">
        <v>66</v>
      </c>
      <c r="F65" s="50" t="s">
        <v>340</v>
      </c>
      <c r="G65" s="50" t="s">
        <v>32</v>
      </c>
      <c r="H65" s="50" t="s">
        <v>374</v>
      </c>
      <c r="I65" s="51">
        <v>14.6</v>
      </c>
      <c r="J65" s="51">
        <v>13</v>
      </c>
      <c r="K65" s="51">
        <v>11.2</v>
      </c>
      <c r="L65" s="51">
        <v>10.3</v>
      </c>
      <c r="M65" s="51">
        <v>10.1</v>
      </c>
      <c r="N65" s="51">
        <v>8</v>
      </c>
      <c r="O65" s="51">
        <v>5.9</v>
      </c>
      <c r="P65" s="51">
        <v>4.5999999999999996</v>
      </c>
      <c r="Q65" s="51">
        <v>5.5</v>
      </c>
      <c r="R65" s="51">
        <v>13.5</v>
      </c>
      <c r="S65" s="51">
        <v>16.600000000000001</v>
      </c>
      <c r="T65" s="51">
        <v>12.3</v>
      </c>
      <c r="U65" s="51">
        <v>9.9</v>
      </c>
      <c r="V65" s="51">
        <v>8.6</v>
      </c>
      <c r="W65" s="51">
        <v>7.3</v>
      </c>
      <c r="X65" s="51">
        <v>6.4</v>
      </c>
      <c r="Y65" s="51">
        <v>6.8</v>
      </c>
      <c r="Z65" s="51">
        <v>5.8</v>
      </c>
      <c r="AA65" s="51">
        <v>5.4</v>
      </c>
      <c r="AB65" s="51">
        <v>4.5</v>
      </c>
      <c r="AC65" s="51">
        <v>6.9</v>
      </c>
      <c r="AD65" s="51">
        <v>6.2</v>
      </c>
      <c r="AE65" s="51">
        <v>5.6</v>
      </c>
      <c r="AF65" s="51">
        <v>6.4</v>
      </c>
      <c r="AG65" s="51">
        <v>7.6</v>
      </c>
      <c r="AH65" s="51">
        <v>7.5</v>
      </c>
      <c r="AI65" s="51">
        <v>7.1</v>
      </c>
      <c r="AJ65" s="51">
        <v>7</v>
      </c>
    </row>
    <row r="66" spans="1:36" ht="15.75" x14ac:dyDescent="0.3">
      <c r="A66" s="1" t="str">
        <f t="shared" si="0"/>
        <v>ArbeitslosenquoteEU27</v>
      </c>
      <c r="B66" s="1">
        <v>66</v>
      </c>
      <c r="C66" s="50" t="s">
        <v>65</v>
      </c>
      <c r="D66" s="50" t="s">
        <v>363</v>
      </c>
      <c r="E66" s="50" t="s">
        <v>66</v>
      </c>
      <c r="F66" s="50" t="s">
        <v>340</v>
      </c>
      <c r="G66" s="50" t="s">
        <v>32</v>
      </c>
      <c r="H66" s="50" t="s">
        <v>374</v>
      </c>
      <c r="I66" s="51">
        <v>9.9</v>
      </c>
      <c r="J66" s="51">
        <v>9.5</v>
      </c>
      <c r="K66" s="51">
        <v>9.8000000000000007</v>
      </c>
      <c r="L66" s="51">
        <v>9.9</v>
      </c>
      <c r="M66" s="51">
        <v>10.1</v>
      </c>
      <c r="N66" s="51">
        <v>9.8000000000000007</v>
      </c>
      <c r="O66" s="51">
        <v>8.8000000000000007</v>
      </c>
      <c r="P66" s="51">
        <v>7.7</v>
      </c>
      <c r="Q66" s="51">
        <v>7.4</v>
      </c>
      <c r="R66" s="51">
        <v>9.3000000000000007</v>
      </c>
      <c r="S66" s="51">
        <v>10.1</v>
      </c>
      <c r="T66" s="51">
        <v>10.1</v>
      </c>
      <c r="U66" s="51">
        <v>11.1</v>
      </c>
      <c r="V66" s="51">
        <v>11.6</v>
      </c>
      <c r="W66" s="51">
        <v>11</v>
      </c>
      <c r="X66" s="51">
        <v>10.199999999999999</v>
      </c>
      <c r="Y66" s="51">
        <v>9.3000000000000007</v>
      </c>
      <c r="Z66" s="51">
        <v>8.3000000000000007</v>
      </c>
      <c r="AA66" s="51">
        <v>7.4</v>
      </c>
      <c r="AB66" s="51">
        <v>6.8</v>
      </c>
      <c r="AC66" s="51">
        <v>7.2</v>
      </c>
      <c r="AD66" s="51">
        <v>7.1</v>
      </c>
      <c r="AE66" s="51">
        <v>6.2</v>
      </c>
      <c r="AF66" s="51">
        <v>6.1</v>
      </c>
      <c r="AG66" s="51">
        <v>5.9</v>
      </c>
      <c r="AH66" s="51">
        <v>5.9</v>
      </c>
      <c r="AI66" s="51">
        <v>5.8</v>
      </c>
      <c r="AJ66" s="51">
        <v>5.8</v>
      </c>
    </row>
    <row r="67" spans="1:36" ht="15.75" x14ac:dyDescent="0.3">
      <c r="A67" s="1" t="str">
        <f t="shared" si="0"/>
        <v>ArbeitslosenquoteFinnland</v>
      </c>
      <c r="B67" s="1">
        <v>67</v>
      </c>
      <c r="C67" s="50" t="s">
        <v>65</v>
      </c>
      <c r="D67" s="50" t="s">
        <v>14</v>
      </c>
      <c r="E67" s="50" t="s">
        <v>66</v>
      </c>
      <c r="F67" s="50" t="s">
        <v>340</v>
      </c>
      <c r="G67" s="50" t="s">
        <v>32</v>
      </c>
      <c r="H67" s="50" t="s">
        <v>374</v>
      </c>
      <c r="I67" s="51">
        <v>9.9</v>
      </c>
      <c r="J67" s="51">
        <v>9.1999999999999993</v>
      </c>
      <c r="K67" s="51">
        <v>9.1999999999999993</v>
      </c>
      <c r="L67" s="51">
        <v>9.1</v>
      </c>
      <c r="M67" s="51">
        <v>8.9</v>
      </c>
      <c r="N67" s="51">
        <v>8.5</v>
      </c>
      <c r="O67" s="51">
        <v>7.8</v>
      </c>
      <c r="P67" s="51">
        <v>7</v>
      </c>
      <c r="Q67" s="51">
        <v>6.5</v>
      </c>
      <c r="R67" s="51">
        <v>8.3000000000000007</v>
      </c>
      <c r="S67" s="51">
        <v>8.6</v>
      </c>
      <c r="T67" s="51">
        <v>8</v>
      </c>
      <c r="U67" s="51">
        <v>7.9</v>
      </c>
      <c r="V67" s="51">
        <v>8.3000000000000007</v>
      </c>
      <c r="W67" s="51">
        <v>8.6999999999999993</v>
      </c>
      <c r="X67" s="51">
        <v>9.4</v>
      </c>
      <c r="Y67" s="51">
        <v>8.9</v>
      </c>
      <c r="Z67" s="51">
        <v>8.6999999999999993</v>
      </c>
      <c r="AA67" s="51">
        <v>7.5</v>
      </c>
      <c r="AB67" s="51">
        <v>6.8</v>
      </c>
      <c r="AC67" s="51">
        <v>7.7</v>
      </c>
      <c r="AD67" s="51">
        <v>7.7</v>
      </c>
      <c r="AE67" s="51">
        <v>6.8</v>
      </c>
      <c r="AF67" s="51">
        <v>7.2</v>
      </c>
      <c r="AG67" s="51">
        <v>8.4</v>
      </c>
      <c r="AH67" s="51">
        <v>9.5</v>
      </c>
      <c r="AI67" s="51">
        <v>9.3000000000000007</v>
      </c>
      <c r="AJ67" s="51">
        <v>9</v>
      </c>
    </row>
    <row r="68" spans="1:36" ht="15.75" x14ac:dyDescent="0.3">
      <c r="A68" s="1" t="str">
        <f t="shared" ref="A68:A131" si="1">C68&amp;D68</f>
        <v>ArbeitslosenquoteFrankreich</v>
      </c>
      <c r="B68" s="1">
        <v>68</v>
      </c>
      <c r="C68" s="50" t="s">
        <v>65</v>
      </c>
      <c r="D68" s="50" t="s">
        <v>0</v>
      </c>
      <c r="E68" s="50" t="s">
        <v>66</v>
      </c>
      <c r="F68" s="50" t="s">
        <v>340</v>
      </c>
      <c r="G68" s="50" t="s">
        <v>32</v>
      </c>
      <c r="H68" s="50" t="s">
        <v>374</v>
      </c>
      <c r="I68" s="51">
        <v>8.6</v>
      </c>
      <c r="J68" s="51">
        <v>7.8</v>
      </c>
      <c r="K68" s="51">
        <v>7.9</v>
      </c>
      <c r="L68" s="51">
        <v>8.5</v>
      </c>
      <c r="M68" s="51">
        <v>8.9</v>
      </c>
      <c r="N68" s="51">
        <v>8.9</v>
      </c>
      <c r="O68" s="51">
        <v>8.8000000000000007</v>
      </c>
      <c r="P68" s="51">
        <v>8</v>
      </c>
      <c r="Q68" s="51">
        <v>7.4</v>
      </c>
      <c r="R68" s="51">
        <v>9.1</v>
      </c>
      <c r="S68" s="51">
        <v>9.3000000000000007</v>
      </c>
      <c r="T68" s="51">
        <v>9.1999999999999993</v>
      </c>
      <c r="U68" s="51">
        <v>9.8000000000000007</v>
      </c>
      <c r="V68" s="51">
        <v>10.3</v>
      </c>
      <c r="W68" s="51">
        <v>10.3</v>
      </c>
      <c r="X68" s="51">
        <v>10.3</v>
      </c>
      <c r="Y68" s="51">
        <v>10.1</v>
      </c>
      <c r="Z68" s="51">
        <v>9.4</v>
      </c>
      <c r="AA68" s="51">
        <v>9</v>
      </c>
      <c r="AB68" s="51">
        <v>8.4</v>
      </c>
      <c r="AC68" s="51">
        <v>8</v>
      </c>
      <c r="AD68" s="51">
        <v>7.9</v>
      </c>
      <c r="AE68" s="51">
        <v>7.3</v>
      </c>
      <c r="AF68" s="51">
        <v>7.3</v>
      </c>
      <c r="AG68" s="51">
        <v>7.4</v>
      </c>
      <c r="AH68" s="51">
        <v>7.6</v>
      </c>
      <c r="AI68" s="51">
        <v>8</v>
      </c>
      <c r="AJ68" s="51">
        <v>8.1999999999999993</v>
      </c>
    </row>
    <row r="69" spans="1:36" ht="15.75" x14ac:dyDescent="0.3">
      <c r="A69" s="1" t="str">
        <f t="shared" si="1"/>
        <v>ArbeitslosenquoteGriechenland</v>
      </c>
      <c r="B69" s="1">
        <v>69</v>
      </c>
      <c r="C69" s="50" t="s">
        <v>65</v>
      </c>
      <c r="D69" s="50" t="s">
        <v>6</v>
      </c>
      <c r="E69" s="50" t="s">
        <v>66</v>
      </c>
      <c r="F69" s="50" t="s">
        <v>340</v>
      </c>
      <c r="G69" s="50" t="s">
        <v>32</v>
      </c>
      <c r="H69" s="50" t="s">
        <v>374</v>
      </c>
      <c r="I69" s="51">
        <v>11.6</v>
      </c>
      <c r="J69" s="51">
        <v>11</v>
      </c>
      <c r="K69" s="51">
        <v>10.6</v>
      </c>
      <c r="L69" s="51">
        <v>10</v>
      </c>
      <c r="M69" s="51">
        <v>10.8</v>
      </c>
      <c r="N69" s="51">
        <v>10.199999999999999</v>
      </c>
      <c r="O69" s="51">
        <v>9.1999999999999993</v>
      </c>
      <c r="P69" s="51">
        <v>8.6</v>
      </c>
      <c r="Q69" s="51">
        <v>8</v>
      </c>
      <c r="R69" s="51">
        <v>9.8000000000000007</v>
      </c>
      <c r="S69" s="51">
        <v>12.9</v>
      </c>
      <c r="T69" s="51">
        <v>18.100000000000001</v>
      </c>
      <c r="U69" s="51">
        <v>24.8</v>
      </c>
      <c r="V69" s="51">
        <v>27.8</v>
      </c>
      <c r="W69" s="51">
        <v>26.6</v>
      </c>
      <c r="X69" s="51">
        <v>25</v>
      </c>
      <c r="Y69" s="51">
        <v>23.9</v>
      </c>
      <c r="Z69" s="51">
        <v>21.8</v>
      </c>
      <c r="AA69" s="51">
        <v>19.7</v>
      </c>
      <c r="AB69" s="51">
        <v>17.899999999999999</v>
      </c>
      <c r="AC69" s="51">
        <v>17.600000000000001</v>
      </c>
      <c r="AD69" s="51">
        <v>14.7</v>
      </c>
      <c r="AE69" s="51">
        <v>12.5</v>
      </c>
      <c r="AF69" s="51">
        <v>11.1</v>
      </c>
      <c r="AG69" s="51">
        <v>10.1</v>
      </c>
      <c r="AH69" s="51">
        <v>9.3000000000000007</v>
      </c>
      <c r="AI69" s="51">
        <v>8.6</v>
      </c>
      <c r="AJ69" s="51">
        <v>8.1999999999999993</v>
      </c>
    </row>
    <row r="70" spans="1:36" ht="15.75" x14ac:dyDescent="0.3">
      <c r="A70" s="1" t="str">
        <f t="shared" si="1"/>
        <v>ArbeitslosenquoteIrland</v>
      </c>
      <c r="B70" s="1">
        <v>70</v>
      </c>
      <c r="C70" s="50" t="s">
        <v>65</v>
      </c>
      <c r="D70" s="50" t="s">
        <v>4</v>
      </c>
      <c r="E70" s="50" t="s">
        <v>66</v>
      </c>
      <c r="F70" s="50" t="s">
        <v>340</v>
      </c>
      <c r="G70" s="50" t="s">
        <v>32</v>
      </c>
      <c r="H70" s="50" t="s">
        <v>374</v>
      </c>
      <c r="I70" s="51">
        <v>4.5</v>
      </c>
      <c r="J70" s="51">
        <v>4.2</v>
      </c>
      <c r="K70" s="51">
        <v>4.7</v>
      </c>
      <c r="L70" s="51">
        <v>4.8</v>
      </c>
      <c r="M70" s="51">
        <v>4.7</v>
      </c>
      <c r="N70" s="51">
        <v>4.5999999999999996</v>
      </c>
      <c r="O70" s="51">
        <v>4.8</v>
      </c>
      <c r="P70" s="51">
        <v>5</v>
      </c>
      <c r="Q70" s="51">
        <v>6.8</v>
      </c>
      <c r="R70" s="51">
        <v>12.6</v>
      </c>
      <c r="S70" s="51">
        <v>14.6</v>
      </c>
      <c r="T70" s="51">
        <v>15.4</v>
      </c>
      <c r="U70" s="51">
        <v>15.5</v>
      </c>
      <c r="V70" s="51">
        <v>13.8</v>
      </c>
      <c r="W70" s="51">
        <v>11.9</v>
      </c>
      <c r="X70" s="51">
        <v>9.9</v>
      </c>
      <c r="Y70" s="51">
        <v>8.4</v>
      </c>
      <c r="Z70" s="51">
        <v>6.7</v>
      </c>
      <c r="AA70" s="51">
        <v>5.8</v>
      </c>
      <c r="AB70" s="51">
        <v>5</v>
      </c>
      <c r="AC70" s="51">
        <v>5.9</v>
      </c>
      <c r="AD70" s="51">
        <v>6.2</v>
      </c>
      <c r="AE70" s="51">
        <v>4.5</v>
      </c>
      <c r="AF70" s="51">
        <v>4.3</v>
      </c>
      <c r="AG70" s="51">
        <v>4.3</v>
      </c>
      <c r="AH70" s="51">
        <v>4.5999999999999996</v>
      </c>
      <c r="AI70" s="51">
        <v>4.7</v>
      </c>
      <c r="AJ70" s="51">
        <v>4.7</v>
      </c>
    </row>
    <row r="71" spans="1:36" ht="15.75" x14ac:dyDescent="0.3">
      <c r="A71" s="1" t="str">
        <f t="shared" si="1"/>
        <v>ArbeitslosenquoteItalien</v>
      </c>
      <c r="B71" s="1">
        <v>71</v>
      </c>
      <c r="C71" s="50" t="s">
        <v>65</v>
      </c>
      <c r="D71" s="50" t="s">
        <v>3</v>
      </c>
      <c r="E71" s="50" t="s">
        <v>66</v>
      </c>
      <c r="F71" s="50" t="s">
        <v>340</v>
      </c>
      <c r="G71" s="50" t="s">
        <v>32</v>
      </c>
      <c r="H71" s="50" t="s">
        <v>374</v>
      </c>
      <c r="I71" s="51">
        <v>10.7</v>
      </c>
      <c r="J71" s="51">
        <v>9.6999999999999993</v>
      </c>
      <c r="K71" s="51">
        <v>9.1</v>
      </c>
      <c r="L71" s="51">
        <v>8.8000000000000007</v>
      </c>
      <c r="M71" s="51">
        <v>8.1</v>
      </c>
      <c r="N71" s="51">
        <v>7.8</v>
      </c>
      <c r="O71" s="51">
        <v>6.9</v>
      </c>
      <c r="P71" s="51">
        <v>6.2</v>
      </c>
      <c r="Q71" s="51">
        <v>6.8</v>
      </c>
      <c r="R71" s="51">
        <v>7.9</v>
      </c>
      <c r="S71" s="51">
        <v>8.5</v>
      </c>
      <c r="T71" s="51">
        <v>8.5</v>
      </c>
      <c r="U71" s="51">
        <v>10.9</v>
      </c>
      <c r="V71" s="51">
        <v>12.4</v>
      </c>
      <c r="W71" s="51">
        <v>12.9</v>
      </c>
      <c r="X71" s="51">
        <v>12</v>
      </c>
      <c r="Y71" s="51">
        <v>11.7</v>
      </c>
      <c r="Z71" s="51">
        <v>11.3</v>
      </c>
      <c r="AA71" s="51">
        <v>10.6</v>
      </c>
      <c r="AB71" s="51">
        <v>9.9</v>
      </c>
      <c r="AC71" s="51">
        <v>9.3000000000000007</v>
      </c>
      <c r="AD71" s="51">
        <v>9.5</v>
      </c>
      <c r="AE71" s="51">
        <v>8.1</v>
      </c>
      <c r="AF71" s="51">
        <v>7.7</v>
      </c>
      <c r="AG71" s="51">
        <v>6.5</v>
      </c>
      <c r="AH71" s="51">
        <v>6.2</v>
      </c>
      <c r="AI71" s="51">
        <v>6.1</v>
      </c>
      <c r="AJ71" s="51">
        <v>6</v>
      </c>
    </row>
    <row r="72" spans="1:36" ht="15.75" x14ac:dyDescent="0.3">
      <c r="A72" s="1" t="str">
        <f t="shared" si="1"/>
        <v>ArbeitslosenquoteKroatien</v>
      </c>
      <c r="B72" s="1">
        <v>72</v>
      </c>
      <c r="C72" s="50" t="s">
        <v>65</v>
      </c>
      <c r="D72" s="50" t="s">
        <v>27</v>
      </c>
      <c r="E72" s="50" t="s">
        <v>66</v>
      </c>
      <c r="F72" s="50" t="s">
        <v>340</v>
      </c>
      <c r="G72" s="50" t="s">
        <v>32</v>
      </c>
      <c r="H72" s="50" t="s">
        <v>374</v>
      </c>
      <c r="I72" s="51">
        <v>15.6</v>
      </c>
      <c r="J72" s="51">
        <v>16</v>
      </c>
      <c r="K72" s="51">
        <v>15</v>
      </c>
      <c r="L72" s="51">
        <v>14.2</v>
      </c>
      <c r="M72" s="51">
        <v>13.7</v>
      </c>
      <c r="N72" s="51">
        <v>12.8</v>
      </c>
      <c r="O72" s="51">
        <v>11.3</v>
      </c>
      <c r="P72" s="51">
        <v>9.9</v>
      </c>
      <c r="Q72" s="51">
        <v>8.6</v>
      </c>
      <c r="R72" s="51">
        <v>9.1999999999999993</v>
      </c>
      <c r="S72" s="51">
        <v>11.7</v>
      </c>
      <c r="T72" s="51">
        <v>13.7</v>
      </c>
      <c r="U72" s="51">
        <v>16.100000000000001</v>
      </c>
      <c r="V72" s="51">
        <v>17.3</v>
      </c>
      <c r="W72" s="51">
        <v>17.3</v>
      </c>
      <c r="X72" s="51">
        <v>16.2</v>
      </c>
      <c r="Y72" s="51">
        <v>13</v>
      </c>
      <c r="Z72" s="51">
        <v>11.1</v>
      </c>
      <c r="AA72" s="51">
        <v>8.3000000000000007</v>
      </c>
      <c r="AB72" s="51">
        <v>6.6</v>
      </c>
      <c r="AC72" s="51">
        <v>7.4</v>
      </c>
      <c r="AD72" s="51">
        <v>7.5</v>
      </c>
      <c r="AE72" s="51">
        <v>6.8</v>
      </c>
      <c r="AF72" s="51">
        <v>6.1</v>
      </c>
      <c r="AG72" s="51">
        <v>5</v>
      </c>
      <c r="AH72" s="51">
        <v>4.7</v>
      </c>
      <c r="AI72" s="51">
        <v>4.5</v>
      </c>
      <c r="AJ72" s="51">
        <v>4.5999999999999996</v>
      </c>
    </row>
    <row r="73" spans="1:36" ht="15.75" x14ac:dyDescent="0.3">
      <c r="A73" s="1" t="str">
        <f t="shared" si="1"/>
        <v>ArbeitslosenquoteLettland</v>
      </c>
      <c r="B73" s="1">
        <v>73</v>
      </c>
      <c r="C73" s="50" t="s">
        <v>65</v>
      </c>
      <c r="D73" s="50" t="s">
        <v>19</v>
      </c>
      <c r="E73" s="50" t="s">
        <v>66</v>
      </c>
      <c r="F73" s="50" t="s">
        <v>340</v>
      </c>
      <c r="G73" s="50" t="s">
        <v>32</v>
      </c>
      <c r="H73" s="50" t="s">
        <v>374</v>
      </c>
      <c r="I73" s="51">
        <v>14.5</v>
      </c>
      <c r="J73" s="51">
        <v>13.9</v>
      </c>
      <c r="K73" s="51">
        <v>12.6</v>
      </c>
      <c r="L73" s="51">
        <v>11.7</v>
      </c>
      <c r="M73" s="51">
        <v>11.8</v>
      </c>
      <c r="N73" s="51">
        <v>10.1</v>
      </c>
      <c r="O73" s="51">
        <v>7.1</v>
      </c>
      <c r="P73" s="51">
        <v>6.2</v>
      </c>
      <c r="Q73" s="51">
        <v>7.8</v>
      </c>
      <c r="R73" s="51">
        <v>17.7</v>
      </c>
      <c r="S73" s="51">
        <v>19.7</v>
      </c>
      <c r="T73" s="51">
        <v>16.3</v>
      </c>
      <c r="U73" s="51">
        <v>15.1</v>
      </c>
      <c r="V73" s="51">
        <v>11.9</v>
      </c>
      <c r="W73" s="51">
        <v>10.9</v>
      </c>
      <c r="X73" s="51">
        <v>9.9</v>
      </c>
      <c r="Y73" s="51">
        <v>9.6999999999999993</v>
      </c>
      <c r="Z73" s="51">
        <v>8.6999999999999993</v>
      </c>
      <c r="AA73" s="51">
        <v>7.4</v>
      </c>
      <c r="AB73" s="51">
        <v>6.3</v>
      </c>
      <c r="AC73" s="51">
        <v>8.1</v>
      </c>
      <c r="AD73" s="51">
        <v>7.6</v>
      </c>
      <c r="AE73" s="51">
        <v>6.9</v>
      </c>
      <c r="AF73" s="51">
        <v>6.5</v>
      </c>
      <c r="AG73" s="51">
        <v>6.9</v>
      </c>
      <c r="AH73" s="51">
        <v>6.8</v>
      </c>
      <c r="AI73" s="51">
        <v>6.6</v>
      </c>
      <c r="AJ73" s="51">
        <v>6.5</v>
      </c>
    </row>
    <row r="74" spans="1:36" ht="15.75" x14ac:dyDescent="0.3">
      <c r="A74" s="1" t="str">
        <f t="shared" si="1"/>
        <v>ArbeitslosenquoteLitauen</v>
      </c>
      <c r="B74" s="1">
        <v>74</v>
      </c>
      <c r="C74" s="50" t="s">
        <v>65</v>
      </c>
      <c r="D74" s="50" t="s">
        <v>20</v>
      </c>
      <c r="E74" s="50" t="s">
        <v>66</v>
      </c>
      <c r="F74" s="50" t="s">
        <v>340</v>
      </c>
      <c r="G74" s="50" t="s">
        <v>32</v>
      </c>
      <c r="H74" s="50" t="s">
        <v>374</v>
      </c>
      <c r="I74" s="51">
        <v>16.399999999999999</v>
      </c>
      <c r="J74" s="51">
        <v>17.3</v>
      </c>
      <c r="K74" s="51">
        <v>13.7</v>
      </c>
      <c r="L74" s="51">
        <v>12.5</v>
      </c>
      <c r="M74" s="51">
        <v>10.9</v>
      </c>
      <c r="N74" s="51">
        <v>8.3000000000000007</v>
      </c>
      <c r="O74" s="51">
        <v>5.8</v>
      </c>
      <c r="P74" s="51">
        <v>4.3</v>
      </c>
      <c r="Q74" s="51">
        <v>5.8</v>
      </c>
      <c r="R74" s="51">
        <v>13.8</v>
      </c>
      <c r="S74" s="51">
        <v>17.8</v>
      </c>
      <c r="T74" s="51">
        <v>15.4</v>
      </c>
      <c r="U74" s="51">
        <v>13.4</v>
      </c>
      <c r="V74" s="51">
        <v>11.8</v>
      </c>
      <c r="W74" s="51">
        <v>10.7</v>
      </c>
      <c r="X74" s="51">
        <v>9.1</v>
      </c>
      <c r="Y74" s="51">
        <v>7.9</v>
      </c>
      <c r="Z74" s="51">
        <v>7.1</v>
      </c>
      <c r="AA74" s="51">
        <v>6.2</v>
      </c>
      <c r="AB74" s="51">
        <v>6.3</v>
      </c>
      <c r="AC74" s="51">
        <v>8.5</v>
      </c>
      <c r="AD74" s="51">
        <v>7.1</v>
      </c>
      <c r="AE74" s="51">
        <v>6</v>
      </c>
      <c r="AF74" s="51">
        <v>6.9</v>
      </c>
      <c r="AG74" s="51">
        <v>7.1</v>
      </c>
      <c r="AH74" s="51">
        <v>7.1</v>
      </c>
      <c r="AI74" s="51">
        <v>6.8</v>
      </c>
      <c r="AJ74" s="51">
        <v>6.8</v>
      </c>
    </row>
    <row r="75" spans="1:36" ht="15.75" x14ac:dyDescent="0.3">
      <c r="A75" s="1" t="str">
        <f t="shared" si="1"/>
        <v>ArbeitslosenquoteLuxemburg</v>
      </c>
      <c r="B75" s="1">
        <v>75</v>
      </c>
      <c r="C75" s="50" t="s">
        <v>65</v>
      </c>
      <c r="D75" s="50" t="s">
        <v>10</v>
      </c>
      <c r="E75" s="50" t="s">
        <v>66</v>
      </c>
      <c r="F75" s="50" t="s">
        <v>340</v>
      </c>
      <c r="G75" s="50" t="s">
        <v>32</v>
      </c>
      <c r="H75" s="50" t="s">
        <v>374</v>
      </c>
      <c r="I75" s="51">
        <v>2.4</v>
      </c>
      <c r="J75" s="51">
        <v>2.2999999999999998</v>
      </c>
      <c r="K75" s="51">
        <v>2.9</v>
      </c>
      <c r="L75" s="51">
        <v>3.7</v>
      </c>
      <c r="M75" s="51">
        <v>5.0999999999999996</v>
      </c>
      <c r="N75" s="51">
        <v>4.5</v>
      </c>
      <c r="O75" s="51">
        <v>4.7</v>
      </c>
      <c r="P75" s="51">
        <v>4.0999999999999996</v>
      </c>
      <c r="Q75" s="51">
        <v>5.0999999999999996</v>
      </c>
      <c r="R75" s="51">
        <v>5.0999999999999996</v>
      </c>
      <c r="S75" s="51">
        <v>4.4000000000000004</v>
      </c>
      <c r="T75" s="51">
        <v>4.9000000000000004</v>
      </c>
      <c r="U75" s="51">
        <v>5.0999999999999996</v>
      </c>
      <c r="V75" s="51">
        <v>5.9</v>
      </c>
      <c r="W75" s="51">
        <v>5.9</v>
      </c>
      <c r="X75" s="51">
        <v>6.7</v>
      </c>
      <c r="Y75" s="51">
        <v>6.3</v>
      </c>
      <c r="Z75" s="51">
        <v>5.5</v>
      </c>
      <c r="AA75" s="51">
        <v>5.6</v>
      </c>
      <c r="AB75" s="51">
        <v>5.6</v>
      </c>
      <c r="AC75" s="51">
        <v>6.8</v>
      </c>
      <c r="AD75" s="51">
        <v>5.3</v>
      </c>
      <c r="AE75" s="51">
        <v>4.5999999999999996</v>
      </c>
      <c r="AF75" s="51">
        <v>5.2</v>
      </c>
      <c r="AG75" s="51">
        <v>6.4</v>
      </c>
      <c r="AH75" s="51">
        <v>6.6</v>
      </c>
      <c r="AI75" s="51">
        <v>6.7</v>
      </c>
      <c r="AJ75" s="51">
        <v>6.5</v>
      </c>
    </row>
    <row r="76" spans="1:36" ht="15.75" x14ac:dyDescent="0.3">
      <c r="A76" s="1" t="str">
        <f t="shared" si="1"/>
        <v>ArbeitslosenquoteMalta</v>
      </c>
      <c r="B76" s="1">
        <v>76</v>
      </c>
      <c r="C76" s="50" t="s">
        <v>65</v>
      </c>
      <c r="D76" s="50" t="s">
        <v>16</v>
      </c>
      <c r="E76" s="50" t="s">
        <v>66</v>
      </c>
      <c r="F76" s="50" t="s">
        <v>340</v>
      </c>
      <c r="G76" s="50" t="s">
        <v>32</v>
      </c>
      <c r="H76" s="50" t="s">
        <v>374</v>
      </c>
      <c r="I76" s="51">
        <v>6.6</v>
      </c>
      <c r="J76" s="51">
        <v>6.9</v>
      </c>
      <c r="K76" s="51">
        <v>6.9</v>
      </c>
      <c r="L76" s="51">
        <v>7.6</v>
      </c>
      <c r="M76" s="51">
        <v>7.2</v>
      </c>
      <c r="N76" s="51">
        <v>6.9</v>
      </c>
      <c r="O76" s="51">
        <v>6.8</v>
      </c>
      <c r="P76" s="51">
        <v>6.5</v>
      </c>
      <c r="Q76" s="51">
        <v>6</v>
      </c>
      <c r="R76" s="51">
        <v>6.9</v>
      </c>
      <c r="S76" s="51">
        <v>6.9</v>
      </c>
      <c r="T76" s="51">
        <v>6.4</v>
      </c>
      <c r="U76" s="51">
        <v>6.2</v>
      </c>
      <c r="V76" s="51">
        <v>6.1</v>
      </c>
      <c r="W76" s="51">
        <v>5.7</v>
      </c>
      <c r="X76" s="51">
        <v>5.4</v>
      </c>
      <c r="Y76" s="51">
        <v>4.7</v>
      </c>
      <c r="Z76" s="51">
        <v>4</v>
      </c>
      <c r="AA76" s="51">
        <v>4</v>
      </c>
      <c r="AB76" s="51">
        <v>4.0999999999999996</v>
      </c>
      <c r="AC76" s="51">
        <v>4.9000000000000004</v>
      </c>
      <c r="AD76" s="51">
        <v>3.8</v>
      </c>
      <c r="AE76" s="51">
        <v>3.5</v>
      </c>
      <c r="AF76" s="51">
        <v>3.5</v>
      </c>
      <c r="AG76" s="51">
        <v>3.1</v>
      </c>
      <c r="AH76" s="51">
        <v>2.9</v>
      </c>
      <c r="AI76" s="51">
        <v>2.8</v>
      </c>
      <c r="AJ76" s="51">
        <v>2.8</v>
      </c>
    </row>
    <row r="77" spans="1:36" ht="15.75" x14ac:dyDescent="0.3">
      <c r="A77" s="1" t="str">
        <f t="shared" si="1"/>
        <v>ArbeitslosenquoteNiederlande</v>
      </c>
      <c r="B77" s="1">
        <v>77</v>
      </c>
      <c r="C77" s="50" t="s">
        <v>65</v>
      </c>
      <c r="D77" s="50" t="s">
        <v>1</v>
      </c>
      <c r="E77" s="50" t="s">
        <v>66</v>
      </c>
      <c r="F77" s="50" t="s">
        <v>340</v>
      </c>
      <c r="G77" s="50" t="s">
        <v>32</v>
      </c>
      <c r="H77" s="50" t="s">
        <v>374</v>
      </c>
      <c r="I77" s="51">
        <v>3.6</v>
      </c>
      <c r="J77" s="51">
        <v>2.8</v>
      </c>
      <c r="K77" s="51">
        <v>3.4</v>
      </c>
      <c r="L77" s="51">
        <v>4.5</v>
      </c>
      <c r="M77" s="51">
        <v>5.6</v>
      </c>
      <c r="N77" s="51">
        <v>7.2</v>
      </c>
      <c r="O77" s="51">
        <v>6.1</v>
      </c>
      <c r="P77" s="51">
        <v>5.2</v>
      </c>
      <c r="Q77" s="51">
        <v>4.5</v>
      </c>
      <c r="R77" s="51">
        <v>5.4</v>
      </c>
      <c r="S77" s="51">
        <v>6.1</v>
      </c>
      <c r="T77" s="51">
        <v>6</v>
      </c>
      <c r="U77" s="51">
        <v>6.8</v>
      </c>
      <c r="V77" s="51">
        <v>8.1999999999999993</v>
      </c>
      <c r="W77" s="51">
        <v>8.4</v>
      </c>
      <c r="X77" s="51">
        <v>7.9</v>
      </c>
      <c r="Y77" s="51">
        <v>7</v>
      </c>
      <c r="Z77" s="51">
        <v>5.9</v>
      </c>
      <c r="AA77" s="51">
        <v>4.9000000000000004</v>
      </c>
      <c r="AB77" s="51">
        <v>4.4000000000000004</v>
      </c>
      <c r="AC77" s="51">
        <v>4.9000000000000004</v>
      </c>
      <c r="AD77" s="51">
        <v>4.2</v>
      </c>
      <c r="AE77" s="51">
        <v>3.5</v>
      </c>
      <c r="AF77" s="51">
        <v>3.6</v>
      </c>
      <c r="AG77" s="51">
        <v>3.7</v>
      </c>
      <c r="AH77" s="51">
        <v>3.9</v>
      </c>
      <c r="AI77" s="51">
        <v>4.0999999999999996</v>
      </c>
      <c r="AJ77" s="51">
        <v>4.3</v>
      </c>
    </row>
    <row r="78" spans="1:36" ht="15.75" x14ac:dyDescent="0.3">
      <c r="A78" s="1" t="str">
        <f t="shared" si="1"/>
        <v>ArbeitslosenquoteÖsterreich</v>
      </c>
      <c r="B78" s="1">
        <v>78</v>
      </c>
      <c r="C78" s="50" t="s">
        <v>65</v>
      </c>
      <c r="D78" s="50" t="s">
        <v>56</v>
      </c>
      <c r="E78" s="50" t="s">
        <v>66</v>
      </c>
      <c r="F78" s="50" t="s">
        <v>340</v>
      </c>
      <c r="G78" s="50" t="s">
        <v>32</v>
      </c>
      <c r="H78" s="50" t="s">
        <v>374</v>
      </c>
      <c r="I78" s="51">
        <v>3.8</v>
      </c>
      <c r="J78" s="51">
        <v>3.9</v>
      </c>
      <c r="K78" s="51">
        <v>4.3</v>
      </c>
      <c r="L78" s="51">
        <v>4.5999999999999996</v>
      </c>
      <c r="M78" s="51">
        <v>5.9</v>
      </c>
      <c r="N78" s="51">
        <v>6</v>
      </c>
      <c r="O78" s="51">
        <v>5.7</v>
      </c>
      <c r="P78" s="51">
        <v>5.3</v>
      </c>
      <c r="Q78" s="51">
        <v>4.4000000000000004</v>
      </c>
      <c r="R78" s="51">
        <v>5.7</v>
      </c>
      <c r="S78" s="51">
        <v>5.2</v>
      </c>
      <c r="T78" s="51">
        <v>4.9000000000000004</v>
      </c>
      <c r="U78" s="51">
        <v>5.2</v>
      </c>
      <c r="V78" s="51">
        <v>5.7</v>
      </c>
      <c r="W78" s="51">
        <v>6</v>
      </c>
      <c r="X78" s="51">
        <v>6.1</v>
      </c>
      <c r="Y78" s="51">
        <v>6.5</v>
      </c>
      <c r="Z78" s="51">
        <v>5.9</v>
      </c>
      <c r="AA78" s="51">
        <v>5.2</v>
      </c>
      <c r="AB78" s="51">
        <v>4.8</v>
      </c>
      <c r="AC78" s="51">
        <v>6</v>
      </c>
      <c r="AD78" s="51">
        <v>6.2</v>
      </c>
      <c r="AE78" s="51">
        <v>4.8</v>
      </c>
      <c r="AF78" s="51">
        <v>5.0999999999999996</v>
      </c>
      <c r="AG78" s="51">
        <v>5.2</v>
      </c>
      <c r="AH78" s="51">
        <v>5.6</v>
      </c>
      <c r="AI78" s="51">
        <v>5.5</v>
      </c>
      <c r="AJ78" s="51">
        <v>5.3</v>
      </c>
    </row>
    <row r="79" spans="1:36" ht="15.75" x14ac:dyDescent="0.3">
      <c r="A79" s="1" t="str">
        <f t="shared" si="1"/>
        <v>ArbeitslosenquotePolen</v>
      </c>
      <c r="B79" s="1">
        <v>79</v>
      </c>
      <c r="C79" s="50" t="s">
        <v>65</v>
      </c>
      <c r="D79" s="50" t="s">
        <v>21</v>
      </c>
      <c r="E79" s="50" t="s">
        <v>66</v>
      </c>
      <c r="F79" s="50" t="s">
        <v>340</v>
      </c>
      <c r="G79" s="50" t="s">
        <v>32</v>
      </c>
      <c r="H79" s="50" t="s">
        <v>374</v>
      </c>
      <c r="I79" s="51">
        <v>16.8</v>
      </c>
      <c r="J79" s="51">
        <v>19</v>
      </c>
      <c r="K79" s="51">
        <v>20.7</v>
      </c>
      <c r="L79" s="51">
        <v>20.399999999999999</v>
      </c>
      <c r="M79" s="51">
        <v>19.7</v>
      </c>
      <c r="N79" s="51">
        <v>18.5</v>
      </c>
      <c r="O79" s="51">
        <v>14.4</v>
      </c>
      <c r="P79" s="51">
        <v>10</v>
      </c>
      <c r="Q79" s="51">
        <v>7.4</v>
      </c>
      <c r="R79" s="51">
        <v>8.5</v>
      </c>
      <c r="S79" s="51">
        <v>10</v>
      </c>
      <c r="T79" s="51">
        <v>10</v>
      </c>
      <c r="U79" s="51">
        <v>10.4</v>
      </c>
      <c r="V79" s="51">
        <v>10.6</v>
      </c>
      <c r="W79" s="51">
        <v>9.1999999999999993</v>
      </c>
      <c r="X79" s="51">
        <v>7.7</v>
      </c>
      <c r="Y79" s="51">
        <v>6.3</v>
      </c>
      <c r="Z79" s="51">
        <v>5</v>
      </c>
      <c r="AA79" s="51">
        <v>3.9</v>
      </c>
      <c r="AB79" s="51">
        <v>3.3</v>
      </c>
      <c r="AC79" s="51">
        <v>3.2</v>
      </c>
      <c r="AD79" s="51">
        <v>3.4</v>
      </c>
      <c r="AE79" s="51">
        <v>2.9</v>
      </c>
      <c r="AF79" s="51">
        <v>2.8</v>
      </c>
      <c r="AG79" s="51">
        <v>2.9</v>
      </c>
      <c r="AH79" s="51">
        <v>3.1</v>
      </c>
      <c r="AI79" s="51">
        <v>3.1</v>
      </c>
      <c r="AJ79" s="51">
        <v>3</v>
      </c>
    </row>
    <row r="80" spans="1:36" ht="15.75" x14ac:dyDescent="0.3">
      <c r="A80" s="1" t="str">
        <f t="shared" si="1"/>
        <v>ArbeitslosenquotePortugal</v>
      </c>
      <c r="B80" s="1">
        <v>80</v>
      </c>
      <c r="C80" s="50" t="s">
        <v>65</v>
      </c>
      <c r="D80" s="50" t="s">
        <v>7</v>
      </c>
      <c r="E80" s="50" t="s">
        <v>66</v>
      </c>
      <c r="F80" s="50" t="s">
        <v>340</v>
      </c>
      <c r="G80" s="50" t="s">
        <v>32</v>
      </c>
      <c r="H80" s="50" t="s">
        <v>374</v>
      </c>
      <c r="I80" s="51">
        <v>4.8</v>
      </c>
      <c r="J80" s="51">
        <v>4.8</v>
      </c>
      <c r="K80" s="51">
        <v>6</v>
      </c>
      <c r="L80" s="51">
        <v>7.5</v>
      </c>
      <c r="M80" s="51">
        <v>7.8</v>
      </c>
      <c r="N80" s="51">
        <v>9</v>
      </c>
      <c r="O80" s="51">
        <v>9.1</v>
      </c>
      <c r="P80" s="51">
        <v>9.5</v>
      </c>
      <c r="Q80" s="51">
        <v>9</v>
      </c>
      <c r="R80" s="51">
        <v>11.2</v>
      </c>
      <c r="S80" s="51">
        <v>12.6</v>
      </c>
      <c r="T80" s="51">
        <v>13.5</v>
      </c>
      <c r="U80" s="51">
        <v>16.600000000000001</v>
      </c>
      <c r="V80" s="51">
        <v>17.2</v>
      </c>
      <c r="W80" s="51">
        <v>14.6</v>
      </c>
      <c r="X80" s="51">
        <v>13</v>
      </c>
      <c r="Y80" s="51">
        <v>11.5</v>
      </c>
      <c r="Z80" s="51">
        <v>9.1999999999999993</v>
      </c>
      <c r="AA80" s="51">
        <v>7.2</v>
      </c>
      <c r="AB80" s="51">
        <v>6.6</v>
      </c>
      <c r="AC80" s="51">
        <v>7.1</v>
      </c>
      <c r="AD80" s="51">
        <v>6.7</v>
      </c>
      <c r="AE80" s="51">
        <v>6.2</v>
      </c>
      <c r="AF80" s="51">
        <v>6.5</v>
      </c>
      <c r="AG80" s="51">
        <v>6.5</v>
      </c>
      <c r="AH80" s="51">
        <v>6.3</v>
      </c>
      <c r="AI80" s="51">
        <v>6.2</v>
      </c>
      <c r="AJ80" s="51">
        <v>6.1</v>
      </c>
    </row>
    <row r="81" spans="1:36" ht="15.75" x14ac:dyDescent="0.3">
      <c r="A81" s="1" t="str">
        <f t="shared" si="1"/>
        <v>ArbeitslosenquoteRumänien</v>
      </c>
      <c r="B81" s="1">
        <v>81</v>
      </c>
      <c r="C81" s="50" t="s">
        <v>65</v>
      </c>
      <c r="D81" s="50" t="s">
        <v>98</v>
      </c>
      <c r="E81" s="50" t="s">
        <v>66</v>
      </c>
      <c r="F81" s="50" t="s">
        <v>340</v>
      </c>
      <c r="G81" s="50" t="s">
        <v>32</v>
      </c>
      <c r="H81" s="50" t="s">
        <v>374</v>
      </c>
      <c r="I81" s="51">
        <v>8.9</v>
      </c>
      <c r="J81" s="51">
        <v>8.3000000000000007</v>
      </c>
      <c r="K81" s="51">
        <v>10.5</v>
      </c>
      <c r="L81" s="51">
        <v>8.5</v>
      </c>
      <c r="M81" s="51">
        <v>9.9</v>
      </c>
      <c r="N81" s="51">
        <v>8.8000000000000007</v>
      </c>
      <c r="O81" s="51">
        <v>8.9</v>
      </c>
      <c r="P81" s="51">
        <v>7.8</v>
      </c>
      <c r="Q81" s="51">
        <v>7.1</v>
      </c>
      <c r="R81" s="51">
        <v>8.4</v>
      </c>
      <c r="S81" s="51">
        <v>9</v>
      </c>
      <c r="T81" s="51">
        <v>9.1</v>
      </c>
      <c r="U81" s="51">
        <v>8.6999999999999993</v>
      </c>
      <c r="V81" s="51">
        <v>9</v>
      </c>
      <c r="W81" s="51">
        <v>8.6</v>
      </c>
      <c r="X81" s="51">
        <v>8.4</v>
      </c>
      <c r="Y81" s="51">
        <v>7.2</v>
      </c>
      <c r="Z81" s="51">
        <v>6.1</v>
      </c>
      <c r="AA81" s="51">
        <v>5.3</v>
      </c>
      <c r="AB81" s="51">
        <v>4.9000000000000004</v>
      </c>
      <c r="AC81" s="51">
        <v>6.1</v>
      </c>
      <c r="AD81" s="51">
        <v>5.6</v>
      </c>
      <c r="AE81" s="51">
        <v>5.6</v>
      </c>
      <c r="AF81" s="51">
        <v>5.6</v>
      </c>
      <c r="AG81" s="51">
        <v>5.4</v>
      </c>
      <c r="AH81" s="51">
        <v>6.1</v>
      </c>
      <c r="AI81" s="51">
        <v>5.8</v>
      </c>
      <c r="AJ81" s="51">
        <v>5.6</v>
      </c>
    </row>
    <row r="82" spans="1:36" ht="15.75" x14ac:dyDescent="0.3">
      <c r="A82" s="1" t="str">
        <f t="shared" si="1"/>
        <v>ArbeitslosenquoteSchweden</v>
      </c>
      <c r="B82" s="1">
        <v>82</v>
      </c>
      <c r="C82" s="50" t="s">
        <v>65</v>
      </c>
      <c r="D82" s="50" t="s">
        <v>13</v>
      </c>
      <c r="E82" s="50" t="s">
        <v>66</v>
      </c>
      <c r="F82" s="50" t="s">
        <v>340</v>
      </c>
      <c r="G82" s="50" t="s">
        <v>32</v>
      </c>
      <c r="H82" s="50" t="s">
        <v>374</v>
      </c>
      <c r="I82" s="51">
        <v>5.6</v>
      </c>
      <c r="J82" s="51">
        <v>5</v>
      </c>
      <c r="K82" s="51">
        <v>5.2</v>
      </c>
      <c r="L82" s="51">
        <v>5.8</v>
      </c>
      <c r="M82" s="51">
        <v>6.6</v>
      </c>
      <c r="N82" s="51">
        <v>7.6</v>
      </c>
      <c r="O82" s="51">
        <v>7.2</v>
      </c>
      <c r="P82" s="51">
        <v>6.3</v>
      </c>
      <c r="Q82" s="51">
        <v>6.3</v>
      </c>
      <c r="R82" s="51">
        <v>8.5</v>
      </c>
      <c r="S82" s="51">
        <v>8.6999999999999993</v>
      </c>
      <c r="T82" s="51">
        <v>7.9</v>
      </c>
      <c r="U82" s="51">
        <v>8.1</v>
      </c>
      <c r="V82" s="51">
        <v>8.1</v>
      </c>
      <c r="W82" s="51">
        <v>8</v>
      </c>
      <c r="X82" s="51">
        <v>7.5</v>
      </c>
      <c r="Y82" s="51">
        <v>7.1</v>
      </c>
      <c r="Z82" s="51">
        <v>6.8</v>
      </c>
      <c r="AA82" s="51">
        <v>6.5</v>
      </c>
      <c r="AB82" s="51">
        <v>6.9</v>
      </c>
      <c r="AC82" s="51">
        <v>8.5</v>
      </c>
      <c r="AD82" s="51">
        <v>8.9</v>
      </c>
      <c r="AE82" s="51">
        <v>7.5</v>
      </c>
      <c r="AF82" s="51">
        <v>7.7</v>
      </c>
      <c r="AG82" s="51">
        <v>8.4</v>
      </c>
      <c r="AH82" s="51">
        <v>9</v>
      </c>
      <c r="AI82" s="51">
        <v>8.4</v>
      </c>
      <c r="AJ82" s="51">
        <v>7.9</v>
      </c>
    </row>
    <row r="83" spans="1:36" ht="15.75" x14ac:dyDescent="0.3">
      <c r="A83" s="1" t="str">
        <f t="shared" si="1"/>
        <v>ArbeitslosenquoteSlowakei</v>
      </c>
      <c r="B83" s="1">
        <v>83</v>
      </c>
      <c r="C83" s="50" t="s">
        <v>65</v>
      </c>
      <c r="D83" s="50" t="s">
        <v>23</v>
      </c>
      <c r="E83" s="50" t="s">
        <v>66</v>
      </c>
      <c r="F83" s="50" t="s">
        <v>340</v>
      </c>
      <c r="G83" s="50" t="s">
        <v>32</v>
      </c>
      <c r="H83" s="50" t="s">
        <v>374</v>
      </c>
      <c r="I83" s="51">
        <v>18.8</v>
      </c>
      <c r="J83" s="51">
        <v>19.3</v>
      </c>
      <c r="K83" s="51">
        <v>18.7</v>
      </c>
      <c r="L83" s="51">
        <v>17.600000000000001</v>
      </c>
      <c r="M83" s="51">
        <v>18.2</v>
      </c>
      <c r="N83" s="51">
        <v>16.3</v>
      </c>
      <c r="O83" s="51">
        <v>13.4</v>
      </c>
      <c r="P83" s="51">
        <v>11.1</v>
      </c>
      <c r="Q83" s="51">
        <v>9.5</v>
      </c>
      <c r="R83" s="51">
        <v>12</v>
      </c>
      <c r="S83" s="51">
        <v>14.3</v>
      </c>
      <c r="T83" s="51">
        <v>13.5</v>
      </c>
      <c r="U83" s="51">
        <v>13.9</v>
      </c>
      <c r="V83" s="51">
        <v>14.1</v>
      </c>
      <c r="W83" s="51">
        <v>13.1</v>
      </c>
      <c r="X83" s="51">
        <v>11.5</v>
      </c>
      <c r="Y83" s="51">
        <v>9.6</v>
      </c>
      <c r="Z83" s="51">
        <v>8.1</v>
      </c>
      <c r="AA83" s="51">
        <v>6.5</v>
      </c>
      <c r="AB83" s="51">
        <v>5.7</v>
      </c>
      <c r="AC83" s="51">
        <v>6.7</v>
      </c>
      <c r="AD83" s="51">
        <v>6.8</v>
      </c>
      <c r="AE83" s="51">
        <v>6.1</v>
      </c>
      <c r="AF83" s="51">
        <v>5.8</v>
      </c>
      <c r="AG83" s="51">
        <v>5.3</v>
      </c>
      <c r="AH83" s="51">
        <v>5.5</v>
      </c>
      <c r="AI83" s="51">
        <v>5.7</v>
      </c>
      <c r="AJ83" s="51">
        <v>5.7</v>
      </c>
    </row>
    <row r="84" spans="1:36" ht="15.75" x14ac:dyDescent="0.3">
      <c r="A84" s="1" t="str">
        <f t="shared" si="1"/>
        <v>ArbeitslosenquoteSlowenien</v>
      </c>
      <c r="B84" s="1">
        <v>84</v>
      </c>
      <c r="C84" s="50" t="s">
        <v>65</v>
      </c>
      <c r="D84" s="50" t="s">
        <v>26</v>
      </c>
      <c r="E84" s="50" t="s">
        <v>66</v>
      </c>
      <c r="F84" s="50" t="s">
        <v>340</v>
      </c>
      <c r="G84" s="50" t="s">
        <v>32</v>
      </c>
      <c r="H84" s="50" t="s">
        <v>374</v>
      </c>
      <c r="I84" s="51">
        <v>6.8</v>
      </c>
      <c r="J84" s="51">
        <v>6.2</v>
      </c>
      <c r="K84" s="51">
        <v>6.3</v>
      </c>
      <c r="L84" s="51">
        <v>6.7</v>
      </c>
      <c r="M84" s="51">
        <v>6.3</v>
      </c>
      <c r="N84" s="51">
        <v>6.5</v>
      </c>
      <c r="O84" s="51">
        <v>6</v>
      </c>
      <c r="P84" s="51">
        <v>4.9000000000000004</v>
      </c>
      <c r="Q84" s="51">
        <v>4.4000000000000004</v>
      </c>
      <c r="R84" s="51">
        <v>5.9</v>
      </c>
      <c r="S84" s="51">
        <v>7.3</v>
      </c>
      <c r="T84" s="51">
        <v>8.1999999999999993</v>
      </c>
      <c r="U84" s="51">
        <v>8.9</v>
      </c>
      <c r="V84" s="51">
        <v>10.1</v>
      </c>
      <c r="W84" s="51">
        <v>9.6999999999999993</v>
      </c>
      <c r="X84" s="51">
        <v>9</v>
      </c>
      <c r="Y84" s="51">
        <v>8</v>
      </c>
      <c r="Z84" s="51">
        <v>6.6</v>
      </c>
      <c r="AA84" s="51">
        <v>5.0999999999999996</v>
      </c>
      <c r="AB84" s="51">
        <v>4.4000000000000004</v>
      </c>
      <c r="AC84" s="51">
        <v>5</v>
      </c>
      <c r="AD84" s="51">
        <v>4.8</v>
      </c>
      <c r="AE84" s="51">
        <v>4</v>
      </c>
      <c r="AF84" s="51">
        <v>3.7</v>
      </c>
      <c r="AG84" s="51">
        <v>3.7</v>
      </c>
      <c r="AH84" s="51">
        <v>3.4</v>
      </c>
      <c r="AI84" s="51">
        <v>3.5</v>
      </c>
      <c r="AJ84" s="51">
        <v>3.5</v>
      </c>
    </row>
    <row r="85" spans="1:36" ht="15.75" x14ac:dyDescent="0.3">
      <c r="A85" s="1" t="str">
        <f t="shared" si="1"/>
        <v>ArbeitslosenquoteSpanien</v>
      </c>
      <c r="B85" s="1">
        <v>85</v>
      </c>
      <c r="C85" s="50" t="s">
        <v>65</v>
      </c>
      <c r="D85" s="50" t="s">
        <v>8</v>
      </c>
      <c r="E85" s="50" t="s">
        <v>66</v>
      </c>
      <c r="F85" s="50" t="s">
        <v>340</v>
      </c>
      <c r="G85" s="50" t="s">
        <v>32</v>
      </c>
      <c r="H85" s="50" t="s">
        <v>374</v>
      </c>
      <c r="I85" s="51">
        <v>13.9</v>
      </c>
      <c r="J85" s="51">
        <v>10.6</v>
      </c>
      <c r="K85" s="51">
        <v>11.5</v>
      </c>
      <c r="L85" s="51">
        <v>11.5</v>
      </c>
      <c r="M85" s="51">
        <v>11</v>
      </c>
      <c r="N85" s="51">
        <v>9.1999999999999993</v>
      </c>
      <c r="O85" s="51">
        <v>8.5</v>
      </c>
      <c r="P85" s="51">
        <v>8.1999999999999993</v>
      </c>
      <c r="Q85" s="51">
        <v>11.3</v>
      </c>
      <c r="R85" s="51">
        <v>17.899999999999999</v>
      </c>
      <c r="S85" s="51">
        <v>19.899999999999999</v>
      </c>
      <c r="T85" s="51">
        <v>21.4</v>
      </c>
      <c r="U85" s="51">
        <v>24.8</v>
      </c>
      <c r="V85" s="51">
        <v>26.1</v>
      </c>
      <c r="W85" s="51">
        <v>24.5</v>
      </c>
      <c r="X85" s="51">
        <v>22.1</v>
      </c>
      <c r="Y85" s="51">
        <v>19.600000000000001</v>
      </c>
      <c r="Z85" s="51">
        <v>17.2</v>
      </c>
      <c r="AA85" s="51">
        <v>15.3</v>
      </c>
      <c r="AB85" s="51">
        <v>14.1</v>
      </c>
      <c r="AC85" s="51">
        <v>15.5</v>
      </c>
      <c r="AD85" s="51">
        <v>14.9</v>
      </c>
      <c r="AE85" s="51">
        <v>13</v>
      </c>
      <c r="AF85" s="51">
        <v>12.2</v>
      </c>
      <c r="AG85" s="51">
        <v>11.4</v>
      </c>
      <c r="AH85" s="51">
        <v>10.4</v>
      </c>
      <c r="AI85" s="51">
        <v>9.8000000000000007</v>
      </c>
      <c r="AJ85" s="51">
        <v>9.6</v>
      </c>
    </row>
    <row r="86" spans="1:36" ht="15.75" x14ac:dyDescent="0.3">
      <c r="A86" s="1" t="str">
        <f t="shared" si="1"/>
        <v>ArbeitslosenquoteTschechische Republik</v>
      </c>
      <c r="B86" s="1">
        <v>86</v>
      </c>
      <c r="C86" s="50" t="s">
        <v>65</v>
      </c>
      <c r="D86" s="50" t="s">
        <v>22</v>
      </c>
      <c r="E86" s="50" t="s">
        <v>66</v>
      </c>
      <c r="F86" s="50" t="s">
        <v>340</v>
      </c>
      <c r="G86" s="50" t="s">
        <v>32</v>
      </c>
      <c r="H86" s="50" t="s">
        <v>374</v>
      </c>
      <c r="I86" s="51">
        <v>8.8000000000000007</v>
      </c>
      <c r="J86" s="51">
        <v>8.1999999999999993</v>
      </c>
      <c r="K86" s="51">
        <v>7.3</v>
      </c>
      <c r="L86" s="51">
        <v>7.8</v>
      </c>
      <c r="M86" s="51">
        <v>8.3000000000000007</v>
      </c>
      <c r="N86" s="51">
        <v>7.9</v>
      </c>
      <c r="O86" s="51">
        <v>7.2</v>
      </c>
      <c r="P86" s="51">
        <v>5.3</v>
      </c>
      <c r="Q86" s="51">
        <v>4.4000000000000004</v>
      </c>
      <c r="R86" s="51">
        <v>6.7</v>
      </c>
      <c r="S86" s="51">
        <v>7.3</v>
      </c>
      <c r="T86" s="51">
        <v>6.7</v>
      </c>
      <c r="U86" s="51">
        <v>7</v>
      </c>
      <c r="V86" s="51">
        <v>7</v>
      </c>
      <c r="W86" s="51">
        <v>6.1</v>
      </c>
      <c r="X86" s="51">
        <v>5.0999999999999996</v>
      </c>
      <c r="Y86" s="51">
        <v>4</v>
      </c>
      <c r="Z86" s="51">
        <v>2.9</v>
      </c>
      <c r="AA86" s="51">
        <v>2.2000000000000002</v>
      </c>
      <c r="AB86" s="51">
        <v>2</v>
      </c>
      <c r="AC86" s="51">
        <v>2.6</v>
      </c>
      <c r="AD86" s="51">
        <v>2.8</v>
      </c>
      <c r="AE86" s="51">
        <v>2.2000000000000002</v>
      </c>
      <c r="AF86" s="51">
        <v>2.6</v>
      </c>
      <c r="AG86" s="51">
        <v>2.6</v>
      </c>
      <c r="AH86" s="51">
        <v>2.7</v>
      </c>
      <c r="AI86" s="51">
        <v>3</v>
      </c>
      <c r="AJ86" s="51">
        <v>3.1</v>
      </c>
    </row>
    <row r="87" spans="1:36" ht="15.75" x14ac:dyDescent="0.3">
      <c r="A87" s="1" t="str">
        <f t="shared" si="1"/>
        <v>ArbeitslosenquoteUngarn</v>
      </c>
      <c r="B87" s="1">
        <v>87</v>
      </c>
      <c r="C87" s="50" t="s">
        <v>65</v>
      </c>
      <c r="D87" s="50" t="s">
        <v>24</v>
      </c>
      <c r="E87" s="50" t="s">
        <v>66</v>
      </c>
      <c r="F87" s="50" t="s">
        <v>340</v>
      </c>
      <c r="G87" s="50" t="s">
        <v>32</v>
      </c>
      <c r="H87" s="50" t="s">
        <v>374</v>
      </c>
      <c r="I87" s="51">
        <v>6.2</v>
      </c>
      <c r="J87" s="51">
        <v>5.5</v>
      </c>
      <c r="K87" s="51">
        <v>5.6</v>
      </c>
      <c r="L87" s="51">
        <v>5.7</v>
      </c>
      <c r="M87" s="51">
        <v>5.9</v>
      </c>
      <c r="N87" s="51">
        <v>7</v>
      </c>
      <c r="O87" s="51">
        <v>7.3</v>
      </c>
      <c r="P87" s="51">
        <v>7.2</v>
      </c>
      <c r="Q87" s="51">
        <v>7.6</v>
      </c>
      <c r="R87" s="51">
        <v>9.6999999999999993</v>
      </c>
      <c r="S87" s="51">
        <v>10.8</v>
      </c>
      <c r="T87" s="51">
        <v>10.7</v>
      </c>
      <c r="U87" s="51">
        <v>10.7</v>
      </c>
      <c r="V87" s="51">
        <v>9.8000000000000007</v>
      </c>
      <c r="W87" s="51">
        <v>7.5</v>
      </c>
      <c r="X87" s="51">
        <v>6.6</v>
      </c>
      <c r="Y87" s="51">
        <v>5</v>
      </c>
      <c r="Z87" s="51">
        <v>4</v>
      </c>
      <c r="AA87" s="51">
        <v>3.6</v>
      </c>
      <c r="AB87" s="51">
        <v>3.3</v>
      </c>
      <c r="AC87" s="51">
        <v>4.0999999999999996</v>
      </c>
      <c r="AD87" s="51">
        <v>4</v>
      </c>
      <c r="AE87" s="51">
        <v>3.6</v>
      </c>
      <c r="AF87" s="51">
        <v>4.0999999999999996</v>
      </c>
      <c r="AG87" s="51">
        <v>4.5</v>
      </c>
      <c r="AH87" s="51">
        <v>4.5</v>
      </c>
      <c r="AI87" s="51">
        <v>4.4000000000000004</v>
      </c>
      <c r="AJ87" s="51">
        <v>4.3</v>
      </c>
    </row>
    <row r="88" spans="1:36" ht="15.75" x14ac:dyDescent="0.3">
      <c r="A88" s="1" t="str">
        <f t="shared" si="1"/>
        <v>ArbeitslosenquoteVereinigtes Königreich Großbritannien und Nordirland</v>
      </c>
      <c r="B88" s="1">
        <v>88</v>
      </c>
      <c r="C88" s="50" t="s">
        <v>65</v>
      </c>
      <c r="D88" s="50" t="s">
        <v>57</v>
      </c>
      <c r="E88" s="50" t="s">
        <v>66</v>
      </c>
      <c r="F88" s="50" t="s">
        <v>340</v>
      </c>
      <c r="G88" s="50" t="s">
        <v>32</v>
      </c>
      <c r="H88" s="50" t="s">
        <v>374</v>
      </c>
      <c r="I88" s="51">
        <v>5.46</v>
      </c>
      <c r="J88" s="51">
        <v>5.0990000000000002</v>
      </c>
      <c r="K88" s="51">
        <v>5.1879999999999997</v>
      </c>
      <c r="L88" s="51">
        <v>5.0129999999999999</v>
      </c>
      <c r="M88" s="51">
        <v>4.7539999999999996</v>
      </c>
      <c r="N88" s="51">
        <v>4.83</v>
      </c>
      <c r="O88" s="51">
        <v>5.423</v>
      </c>
      <c r="P88" s="51">
        <v>5.3330000000000002</v>
      </c>
      <c r="Q88" s="51">
        <v>5.6849999999999996</v>
      </c>
      <c r="R88" s="51">
        <v>7.6139999999999999</v>
      </c>
      <c r="S88" s="51">
        <v>7.87</v>
      </c>
      <c r="T88" s="51">
        <v>8.11</v>
      </c>
      <c r="U88" s="51">
        <v>7.96</v>
      </c>
      <c r="V88" s="51">
        <v>7.5960000000000001</v>
      </c>
      <c r="W88" s="51">
        <v>6.1689999999999996</v>
      </c>
      <c r="X88" s="51">
        <v>5.3760000000000003</v>
      </c>
      <c r="Y88" s="51">
        <v>4.8879999999999999</v>
      </c>
      <c r="Z88" s="51">
        <v>4.4020000000000001</v>
      </c>
      <c r="AA88" s="51">
        <v>4.0869999999999997</v>
      </c>
      <c r="AB88" s="51">
        <v>3.83</v>
      </c>
      <c r="AC88" s="51">
        <v>4.6020000000000003</v>
      </c>
      <c r="AD88" s="51">
        <v>4.5309999999999997</v>
      </c>
      <c r="AE88" s="51">
        <v>3.8050000000000002</v>
      </c>
      <c r="AF88" s="51">
        <v>4.0469999999999997</v>
      </c>
      <c r="AG88" s="51">
        <v>4.298</v>
      </c>
      <c r="AH88" s="51">
        <v>4.5999999999999996</v>
      </c>
      <c r="AI88" s="51">
        <v>4.7</v>
      </c>
      <c r="AJ88" s="51">
        <v>4.5999999999999996</v>
      </c>
    </row>
    <row r="89" spans="1:36" ht="15.75" x14ac:dyDescent="0.3">
      <c r="A89" s="1" t="str">
        <f t="shared" si="1"/>
        <v>ArbeitslosenquoteZypern</v>
      </c>
      <c r="B89" s="1">
        <v>89</v>
      </c>
      <c r="C89" s="50" t="s">
        <v>65</v>
      </c>
      <c r="D89" s="50" t="s">
        <v>30</v>
      </c>
      <c r="E89" s="50" t="s">
        <v>66</v>
      </c>
      <c r="F89" s="50" t="s">
        <v>340</v>
      </c>
      <c r="G89" s="50" t="s">
        <v>32</v>
      </c>
      <c r="H89" s="50" t="s">
        <v>374</v>
      </c>
      <c r="I89" s="51">
        <v>4.9000000000000004</v>
      </c>
      <c r="J89" s="51">
        <v>3.9</v>
      </c>
      <c r="K89" s="51">
        <v>3.6</v>
      </c>
      <c r="L89" s="51">
        <v>4.3</v>
      </c>
      <c r="M89" s="51">
        <v>4.7</v>
      </c>
      <c r="N89" s="51">
        <v>5.3</v>
      </c>
      <c r="O89" s="51">
        <v>4.5999999999999996</v>
      </c>
      <c r="P89" s="51">
        <v>3.9</v>
      </c>
      <c r="Q89" s="51">
        <v>3.7</v>
      </c>
      <c r="R89" s="51">
        <v>5.4</v>
      </c>
      <c r="S89" s="51">
        <v>6.3</v>
      </c>
      <c r="T89" s="51">
        <v>7.9</v>
      </c>
      <c r="U89" s="51">
        <v>11.9</v>
      </c>
      <c r="V89" s="51">
        <v>15.9</v>
      </c>
      <c r="W89" s="51">
        <v>16.100000000000001</v>
      </c>
      <c r="X89" s="51">
        <v>15</v>
      </c>
      <c r="Y89" s="51">
        <v>13</v>
      </c>
      <c r="Z89" s="51">
        <v>11.1</v>
      </c>
      <c r="AA89" s="51">
        <v>8.4</v>
      </c>
      <c r="AB89" s="51">
        <v>7.2</v>
      </c>
      <c r="AC89" s="51">
        <v>7.6</v>
      </c>
      <c r="AD89" s="51">
        <v>7.2</v>
      </c>
      <c r="AE89" s="51">
        <v>6.3</v>
      </c>
      <c r="AF89" s="51">
        <v>5.8</v>
      </c>
      <c r="AG89" s="51">
        <v>4.9000000000000004</v>
      </c>
      <c r="AH89" s="51">
        <v>4.7</v>
      </c>
      <c r="AI89" s="51">
        <v>4.5</v>
      </c>
      <c r="AJ89" s="51">
        <v>4.3</v>
      </c>
    </row>
    <row r="90" spans="1:36" ht="15.75" x14ac:dyDescent="0.3">
      <c r="A90" s="1" t="str">
        <f t="shared" si="1"/>
        <v>ArbeitsproduktivitätBelgien</v>
      </c>
      <c r="B90" s="1">
        <v>90</v>
      </c>
      <c r="C90" s="50" t="s">
        <v>194</v>
      </c>
      <c r="D90" s="50" t="s">
        <v>9</v>
      </c>
      <c r="E90" s="50" t="s">
        <v>365</v>
      </c>
      <c r="F90" s="50" t="s">
        <v>340</v>
      </c>
      <c r="G90" s="50" t="s">
        <v>32</v>
      </c>
      <c r="H90" s="50" t="s">
        <v>374</v>
      </c>
      <c r="I90" s="51">
        <v>136.8775</v>
      </c>
      <c r="J90" s="51">
        <v>134.49142000000001</v>
      </c>
      <c r="K90" s="51">
        <v>135.25480999999999</v>
      </c>
      <c r="L90" s="51">
        <v>135.84572</v>
      </c>
      <c r="M90" s="51">
        <v>133.86662000000001</v>
      </c>
      <c r="N90" s="51">
        <v>133.20012</v>
      </c>
      <c r="O90" s="51">
        <v>131.66976</v>
      </c>
      <c r="P90" s="51">
        <v>129.97516999999999</v>
      </c>
      <c r="Q90" s="51">
        <v>127.39718000000001</v>
      </c>
      <c r="R90" s="51">
        <v>128.5162</v>
      </c>
      <c r="S90" s="51">
        <v>129.66651999999999</v>
      </c>
      <c r="T90" s="51">
        <v>128.10580999999999</v>
      </c>
      <c r="U90" s="51">
        <v>130.24146999999999</v>
      </c>
      <c r="V90" s="51">
        <v>130.42295999999999</v>
      </c>
      <c r="W90" s="51">
        <v>131.51689999999999</v>
      </c>
      <c r="X90" s="51">
        <v>130.70281</v>
      </c>
      <c r="Y90" s="51">
        <v>129.94476</v>
      </c>
      <c r="Z90" s="51">
        <v>128.63723999999999</v>
      </c>
      <c r="AA90" s="51">
        <v>128.67381</v>
      </c>
      <c r="AB90" s="51">
        <v>129.04868999999999</v>
      </c>
      <c r="AC90" s="51">
        <v>129.37271000000001</v>
      </c>
      <c r="AD90" s="51">
        <v>128.6275</v>
      </c>
      <c r="AE90" s="51">
        <v>130.77620999999999</v>
      </c>
      <c r="AF90" s="51">
        <v>132.24798000000001</v>
      </c>
      <c r="AG90" s="51">
        <v>131.84657999999999</v>
      </c>
      <c r="AH90" s="51">
        <v>131.33874</v>
      </c>
      <c r="AI90" s="51">
        <v>130.56237999999999</v>
      </c>
      <c r="AJ90" s="51">
        <v>129.74815000000001</v>
      </c>
    </row>
    <row r="91" spans="1:36" ht="15.75" x14ac:dyDescent="0.3">
      <c r="A91" s="1" t="str">
        <f t="shared" si="1"/>
        <v>ArbeitsproduktivitätBulgarien</v>
      </c>
      <c r="B91" s="1">
        <v>91</v>
      </c>
      <c r="C91" s="50" t="s">
        <v>194</v>
      </c>
      <c r="D91" s="50" t="s">
        <v>25</v>
      </c>
      <c r="E91" s="50" t="s">
        <v>365</v>
      </c>
      <c r="F91" s="50" t="s">
        <v>340</v>
      </c>
      <c r="G91" s="50" t="s">
        <v>32</v>
      </c>
      <c r="H91" s="50" t="s">
        <v>374</v>
      </c>
      <c r="I91" s="51">
        <v>31.990649999999999</v>
      </c>
      <c r="J91" s="51">
        <v>32.80395</v>
      </c>
      <c r="K91" s="51">
        <v>34.182870000000001</v>
      </c>
      <c r="L91" s="51">
        <v>34.83231</v>
      </c>
      <c r="M91" s="51">
        <v>35.214210000000001</v>
      </c>
      <c r="N91" s="51">
        <v>36.921520000000001</v>
      </c>
      <c r="O91" s="51">
        <v>36.728569999999998</v>
      </c>
      <c r="P91" s="51">
        <v>37.913049999999998</v>
      </c>
      <c r="Q91" s="51">
        <v>39.566600000000001</v>
      </c>
      <c r="R91" s="51">
        <v>39.507210000000001</v>
      </c>
      <c r="S91" s="51">
        <v>41.222909999999999</v>
      </c>
      <c r="T91" s="51">
        <v>42.05574</v>
      </c>
      <c r="U91" s="51">
        <v>43.721820000000001</v>
      </c>
      <c r="V91" s="51">
        <v>42.884259999999998</v>
      </c>
      <c r="W91" s="51">
        <v>44.004359999999998</v>
      </c>
      <c r="X91" s="51">
        <v>44.400280000000002</v>
      </c>
      <c r="Y91" s="51">
        <v>45.634520000000002</v>
      </c>
      <c r="Z91" s="51">
        <v>45.888289999999998</v>
      </c>
      <c r="AA91" s="51">
        <v>47.154200000000003</v>
      </c>
      <c r="AB91" s="51">
        <v>49.366160000000001</v>
      </c>
      <c r="AC91" s="51">
        <v>51.235399999999998</v>
      </c>
      <c r="AD91" s="51">
        <v>53.618740000000003</v>
      </c>
      <c r="AE91" s="51">
        <v>56.038530000000002</v>
      </c>
      <c r="AF91" s="51">
        <v>56.746079999999999</v>
      </c>
      <c r="AG91" s="51">
        <v>59.102870000000003</v>
      </c>
      <c r="AH91" s="51">
        <v>59.686619999999998</v>
      </c>
      <c r="AI91" s="51">
        <v>60.45449</v>
      </c>
      <c r="AJ91" s="51">
        <v>60.789920000000002</v>
      </c>
    </row>
    <row r="92" spans="1:36" ht="15.75" x14ac:dyDescent="0.3">
      <c r="A92" s="1" t="str">
        <f t="shared" si="1"/>
        <v>ArbeitsproduktivitätDänemark</v>
      </c>
      <c r="B92" s="1">
        <v>92</v>
      </c>
      <c r="C92" s="50" t="s">
        <v>194</v>
      </c>
      <c r="D92" s="50" t="s">
        <v>5</v>
      </c>
      <c r="E92" s="50" t="s">
        <v>365</v>
      </c>
      <c r="F92" s="50" t="s">
        <v>340</v>
      </c>
      <c r="G92" s="50" t="s">
        <v>32</v>
      </c>
      <c r="H92" s="50" t="s">
        <v>374</v>
      </c>
      <c r="I92" s="51">
        <v>109.61516</v>
      </c>
      <c r="J92" s="51">
        <v>107.32724</v>
      </c>
      <c r="K92" s="51">
        <v>106.87391</v>
      </c>
      <c r="L92" s="51">
        <v>106.49406999999999</v>
      </c>
      <c r="M92" s="51">
        <v>109.76064</v>
      </c>
      <c r="N92" s="51">
        <v>109.15403999999999</v>
      </c>
      <c r="O92" s="51">
        <v>109.32067000000001</v>
      </c>
      <c r="P92" s="51">
        <v>107.11084</v>
      </c>
      <c r="Q92" s="51">
        <v>108.46923</v>
      </c>
      <c r="R92" s="51">
        <v>109.8904</v>
      </c>
      <c r="S92" s="51">
        <v>114.96035000000001</v>
      </c>
      <c r="T92" s="51">
        <v>113.80526</v>
      </c>
      <c r="U92" s="51">
        <v>113.90903</v>
      </c>
      <c r="V92" s="51">
        <v>115.32192999999999</v>
      </c>
      <c r="W92" s="51">
        <v>115.16266</v>
      </c>
      <c r="X92" s="51">
        <v>113.96859000000001</v>
      </c>
      <c r="Y92" s="51">
        <v>114.15412999999999</v>
      </c>
      <c r="Z92" s="51">
        <v>116.39928999999999</v>
      </c>
      <c r="AA92" s="51">
        <v>115.4427</v>
      </c>
      <c r="AB92" s="51">
        <v>113.36095</v>
      </c>
      <c r="AC92" s="51">
        <v>119.83698</v>
      </c>
      <c r="AD92" s="51">
        <v>121.23560999999999</v>
      </c>
      <c r="AE92" s="51">
        <v>119.93468</v>
      </c>
      <c r="AF92" s="51">
        <v>111.64712</v>
      </c>
      <c r="AG92" s="51">
        <v>113.54431</v>
      </c>
      <c r="AH92" s="51">
        <v>113.68464</v>
      </c>
      <c r="AI92" s="51">
        <v>114.61834</v>
      </c>
      <c r="AJ92" s="51">
        <v>114.88963</v>
      </c>
    </row>
    <row r="93" spans="1:36" ht="15.75" x14ac:dyDescent="0.3">
      <c r="A93" s="1" t="str">
        <f t="shared" si="1"/>
        <v>ArbeitsproduktivitätDeutschland</v>
      </c>
      <c r="B93" s="1">
        <v>93</v>
      </c>
      <c r="C93" s="50" t="s">
        <v>194</v>
      </c>
      <c r="D93" s="50" t="s">
        <v>2</v>
      </c>
      <c r="E93" s="50" t="s">
        <v>365</v>
      </c>
      <c r="F93" s="50" t="s">
        <v>340</v>
      </c>
      <c r="G93" s="50" t="s">
        <v>32</v>
      </c>
      <c r="H93" s="50" t="s">
        <v>374</v>
      </c>
      <c r="I93" s="51">
        <v>111.54853</v>
      </c>
      <c r="J93" s="51">
        <v>112.05168</v>
      </c>
      <c r="K93" s="51">
        <v>110.75533</v>
      </c>
      <c r="L93" s="51">
        <v>112.52163</v>
      </c>
      <c r="M93" s="51">
        <v>112.34126999999999</v>
      </c>
      <c r="N93" s="51">
        <v>110.95753000000001</v>
      </c>
      <c r="O93" s="51">
        <v>110.56912</v>
      </c>
      <c r="P93" s="51">
        <v>110.10356</v>
      </c>
      <c r="Q93" s="51">
        <v>108.47913</v>
      </c>
      <c r="R93" s="51">
        <v>105.47326</v>
      </c>
      <c r="S93" s="51">
        <v>106.14838</v>
      </c>
      <c r="T93" s="51">
        <v>107.31563</v>
      </c>
      <c r="U93" s="51">
        <v>106.47056000000001</v>
      </c>
      <c r="V93" s="51">
        <v>105.90371</v>
      </c>
      <c r="W93" s="51">
        <v>107.79725000000001</v>
      </c>
      <c r="X93" s="51">
        <v>106.62998</v>
      </c>
      <c r="Y93" s="51">
        <v>107.3908</v>
      </c>
      <c r="Z93" s="51">
        <v>107.65834</v>
      </c>
      <c r="AA93" s="51">
        <v>107.28504</v>
      </c>
      <c r="AB93" s="51">
        <v>105.18049000000001</v>
      </c>
      <c r="AC93" s="51">
        <v>105.74491</v>
      </c>
      <c r="AD93" s="51">
        <v>104.94534</v>
      </c>
      <c r="AE93" s="51">
        <v>104.40376999999999</v>
      </c>
      <c r="AF93" s="51">
        <v>103.53979</v>
      </c>
      <c r="AG93" s="51">
        <v>102.65691</v>
      </c>
      <c r="AH93" s="51">
        <v>101.883</v>
      </c>
      <c r="AI93" s="51">
        <v>101.89555</v>
      </c>
      <c r="AJ93" s="51">
        <v>101.87839</v>
      </c>
    </row>
    <row r="94" spans="1:36" ht="15.75" x14ac:dyDescent="0.3">
      <c r="A94" s="1" t="str">
        <f t="shared" si="1"/>
        <v>ArbeitsproduktivitätEstland</v>
      </c>
      <c r="B94" s="1">
        <v>94</v>
      </c>
      <c r="C94" s="50" t="s">
        <v>194</v>
      </c>
      <c r="D94" s="50" t="s">
        <v>18</v>
      </c>
      <c r="E94" s="50" t="s">
        <v>365</v>
      </c>
      <c r="F94" s="50" t="s">
        <v>340</v>
      </c>
      <c r="G94" s="50" t="s">
        <v>32</v>
      </c>
      <c r="H94" s="50" t="s">
        <v>374</v>
      </c>
      <c r="I94" s="51">
        <v>44.410339999999998</v>
      </c>
      <c r="J94" s="51">
        <v>45.991370000000003</v>
      </c>
      <c r="K94" s="51">
        <v>49.354750000000003</v>
      </c>
      <c r="L94" s="51">
        <v>52.889249999999997</v>
      </c>
      <c r="M94" s="51">
        <v>55.85051</v>
      </c>
      <c r="N94" s="51">
        <v>60.272530000000003</v>
      </c>
      <c r="O94" s="51">
        <v>62.080249999999999</v>
      </c>
      <c r="P94" s="51">
        <v>67.561070000000001</v>
      </c>
      <c r="Q94" s="51">
        <v>66.673810000000003</v>
      </c>
      <c r="R94" s="51">
        <v>66.502470000000002</v>
      </c>
      <c r="S94" s="51">
        <v>70.532060000000001</v>
      </c>
      <c r="T94" s="51">
        <v>71.778059999999996</v>
      </c>
      <c r="U94" s="51">
        <v>73.664619999999999</v>
      </c>
      <c r="V94" s="51">
        <v>74.050290000000004</v>
      </c>
      <c r="W94" s="51">
        <v>75.803659999999994</v>
      </c>
      <c r="X94" s="51">
        <v>72.747640000000004</v>
      </c>
      <c r="Y94" s="51">
        <v>74.359189999999998</v>
      </c>
      <c r="Z94" s="51">
        <v>75.500540000000001</v>
      </c>
      <c r="AA94" s="51">
        <v>78.166240000000002</v>
      </c>
      <c r="AB94" s="51">
        <v>79.396379999999994</v>
      </c>
      <c r="AC94" s="51">
        <v>82.568340000000006</v>
      </c>
      <c r="AD94" s="51">
        <v>83.635810000000006</v>
      </c>
      <c r="AE94" s="51">
        <v>80.138339999999999</v>
      </c>
      <c r="AF94" s="51">
        <v>76.45017</v>
      </c>
      <c r="AG94" s="51">
        <v>76.83305</v>
      </c>
      <c r="AH94" s="51">
        <v>76.687809999999999</v>
      </c>
      <c r="AI94" s="51">
        <v>77.353939999999994</v>
      </c>
      <c r="AJ94" s="51">
        <v>77.819270000000003</v>
      </c>
    </row>
    <row r="95" spans="1:36" ht="15.75" x14ac:dyDescent="0.3">
      <c r="A95" s="1" t="str">
        <f t="shared" si="1"/>
        <v>ArbeitsproduktivitätEU27</v>
      </c>
      <c r="B95" s="1">
        <v>95</v>
      </c>
      <c r="C95" s="50" t="s">
        <v>194</v>
      </c>
      <c r="D95" s="50" t="s">
        <v>363</v>
      </c>
      <c r="E95" s="50" t="s">
        <v>365</v>
      </c>
      <c r="F95" s="50" t="s">
        <v>340</v>
      </c>
      <c r="G95" s="50" t="s">
        <v>32</v>
      </c>
      <c r="H95" s="50" t="s">
        <v>374</v>
      </c>
      <c r="I95" s="51">
        <v>100</v>
      </c>
      <c r="J95" s="51">
        <v>100</v>
      </c>
      <c r="K95" s="51">
        <v>100</v>
      </c>
      <c r="L95" s="51">
        <v>100</v>
      </c>
      <c r="M95" s="51">
        <v>100</v>
      </c>
      <c r="N95" s="51">
        <v>100</v>
      </c>
      <c r="O95" s="51">
        <v>100</v>
      </c>
      <c r="P95" s="51">
        <v>100</v>
      </c>
      <c r="Q95" s="51">
        <v>100</v>
      </c>
      <c r="R95" s="51">
        <v>100</v>
      </c>
      <c r="S95" s="51">
        <v>100</v>
      </c>
      <c r="T95" s="51">
        <v>100</v>
      </c>
      <c r="U95" s="51">
        <v>100</v>
      </c>
      <c r="V95" s="51">
        <v>100</v>
      </c>
      <c r="W95" s="51">
        <v>100</v>
      </c>
      <c r="X95" s="51">
        <v>100</v>
      </c>
      <c r="Y95" s="51">
        <v>100</v>
      </c>
      <c r="Z95" s="51">
        <v>100</v>
      </c>
      <c r="AA95" s="51">
        <v>100</v>
      </c>
      <c r="AB95" s="51">
        <v>100</v>
      </c>
      <c r="AC95" s="51">
        <v>100</v>
      </c>
      <c r="AD95" s="51">
        <v>100</v>
      </c>
      <c r="AE95" s="51">
        <v>100</v>
      </c>
      <c r="AF95" s="51">
        <v>100</v>
      </c>
      <c r="AG95" s="51">
        <v>100</v>
      </c>
      <c r="AH95" s="51">
        <v>100</v>
      </c>
      <c r="AI95" s="51">
        <v>100</v>
      </c>
      <c r="AJ95" s="51">
        <v>100</v>
      </c>
    </row>
    <row r="96" spans="1:36" ht="15.75" x14ac:dyDescent="0.3">
      <c r="A96" s="1" t="str">
        <f t="shared" si="1"/>
        <v>ArbeitsproduktivitätFinnland</v>
      </c>
      <c r="B96" s="1">
        <v>96</v>
      </c>
      <c r="C96" s="50" t="s">
        <v>194</v>
      </c>
      <c r="D96" s="50" t="s">
        <v>14</v>
      </c>
      <c r="E96" s="50" t="s">
        <v>365</v>
      </c>
      <c r="F96" s="50" t="s">
        <v>340</v>
      </c>
      <c r="G96" s="50" t="s">
        <v>32</v>
      </c>
      <c r="H96" s="50" t="s">
        <v>374</v>
      </c>
      <c r="I96" s="51">
        <v>119.01241</v>
      </c>
      <c r="J96" s="51">
        <v>116.81395999999999</v>
      </c>
      <c r="K96" s="51">
        <v>113.52566</v>
      </c>
      <c r="L96" s="51">
        <v>112.80099</v>
      </c>
      <c r="M96" s="51">
        <v>115.55278</v>
      </c>
      <c r="N96" s="51">
        <v>113.79669</v>
      </c>
      <c r="O96" s="51">
        <v>112.62281</v>
      </c>
      <c r="P96" s="51">
        <v>116.0412</v>
      </c>
      <c r="Q96" s="51">
        <v>116.12267</v>
      </c>
      <c r="R96" s="51">
        <v>113.32684</v>
      </c>
      <c r="S96" s="51">
        <v>112.64202</v>
      </c>
      <c r="T96" s="51">
        <v>111.4893</v>
      </c>
      <c r="U96" s="51">
        <v>109.19195000000001</v>
      </c>
      <c r="V96" s="51">
        <v>108.03522</v>
      </c>
      <c r="W96" s="51">
        <v>107.35107000000001</v>
      </c>
      <c r="X96" s="51">
        <v>106.61819</v>
      </c>
      <c r="Y96" s="51">
        <v>106.87461</v>
      </c>
      <c r="Z96" s="51">
        <v>108.82413</v>
      </c>
      <c r="AA96" s="51">
        <v>107.16724000000001</v>
      </c>
      <c r="AB96" s="51">
        <v>105.20278</v>
      </c>
      <c r="AC96" s="51">
        <v>110.82658000000001</v>
      </c>
      <c r="AD96" s="51">
        <v>107.73272</v>
      </c>
      <c r="AE96" s="51">
        <v>103.59242999999999</v>
      </c>
      <c r="AF96" s="51">
        <v>101.74979</v>
      </c>
      <c r="AG96" s="51">
        <v>102.18149</v>
      </c>
      <c r="AH96" s="51">
        <v>102.0896</v>
      </c>
      <c r="AI96" s="51">
        <v>101.55809000000001</v>
      </c>
      <c r="AJ96" s="51">
        <v>101.01005000000001</v>
      </c>
    </row>
    <row r="97" spans="1:36" ht="15.75" x14ac:dyDescent="0.3">
      <c r="A97" s="1" t="str">
        <f t="shared" si="1"/>
        <v>ArbeitsproduktivitätFrankreich</v>
      </c>
      <c r="B97" s="1">
        <v>97</v>
      </c>
      <c r="C97" s="50" t="s">
        <v>194</v>
      </c>
      <c r="D97" s="50" t="s">
        <v>0</v>
      </c>
      <c r="E97" s="50" t="s">
        <v>365</v>
      </c>
      <c r="F97" s="50" t="s">
        <v>340</v>
      </c>
      <c r="G97" s="50" t="s">
        <v>32</v>
      </c>
      <c r="H97" s="50" t="s">
        <v>374</v>
      </c>
      <c r="I97" s="51">
        <v>121.75736000000001</v>
      </c>
      <c r="J97" s="51">
        <v>121.82186</v>
      </c>
      <c r="K97" s="51">
        <v>120.77545000000001</v>
      </c>
      <c r="L97" s="51">
        <v>117.58553999999999</v>
      </c>
      <c r="M97" s="51">
        <v>116.70332000000001</v>
      </c>
      <c r="N97" s="51">
        <v>119.17953</v>
      </c>
      <c r="O97" s="51">
        <v>118.22027</v>
      </c>
      <c r="P97" s="51">
        <v>117.57513</v>
      </c>
      <c r="Q97" s="51">
        <v>116.36653</v>
      </c>
      <c r="R97" s="51">
        <v>116.91032</v>
      </c>
      <c r="S97" s="51">
        <v>116.39109000000001</v>
      </c>
      <c r="T97" s="51">
        <v>115.6112</v>
      </c>
      <c r="U97" s="51">
        <v>114.31243000000001</v>
      </c>
      <c r="V97" s="51">
        <v>116.06088</v>
      </c>
      <c r="W97" s="51">
        <v>115.36386</v>
      </c>
      <c r="X97" s="51">
        <v>114.67967</v>
      </c>
      <c r="Y97" s="51">
        <v>114.05750999999999</v>
      </c>
      <c r="Z97" s="51">
        <v>113.04351</v>
      </c>
      <c r="AA97" s="51">
        <v>113.38284</v>
      </c>
      <c r="AB97" s="51">
        <v>116.18897</v>
      </c>
      <c r="AC97" s="51">
        <v>113.73746</v>
      </c>
      <c r="AD97" s="51">
        <v>109.95417999999999</v>
      </c>
      <c r="AE97" s="51">
        <v>105.97114000000001</v>
      </c>
      <c r="AF97" s="51">
        <v>107.41124000000001</v>
      </c>
      <c r="AG97" s="51">
        <v>106.63282</v>
      </c>
      <c r="AH97" s="51">
        <v>106.47750000000001</v>
      </c>
      <c r="AI97" s="51">
        <v>106.35137</v>
      </c>
      <c r="AJ97" s="51">
        <v>106.05247</v>
      </c>
    </row>
    <row r="98" spans="1:36" ht="15.75" x14ac:dyDescent="0.3">
      <c r="A98" s="1" t="str">
        <f t="shared" si="1"/>
        <v>ArbeitsproduktivitätGriechenland</v>
      </c>
      <c r="B98" s="1">
        <v>98</v>
      </c>
      <c r="C98" s="50" t="s">
        <v>194</v>
      </c>
      <c r="D98" s="50" t="s">
        <v>6</v>
      </c>
      <c r="E98" s="50" t="s">
        <v>365</v>
      </c>
      <c r="F98" s="50" t="s">
        <v>340</v>
      </c>
      <c r="G98" s="50" t="s">
        <v>32</v>
      </c>
      <c r="H98" s="50" t="s">
        <v>374</v>
      </c>
      <c r="I98" s="51">
        <v>92.847170000000006</v>
      </c>
      <c r="J98" s="51">
        <v>96.254099999999994</v>
      </c>
      <c r="K98" s="51">
        <v>97.414450000000002</v>
      </c>
      <c r="L98" s="51">
        <v>99.906610000000001</v>
      </c>
      <c r="M98" s="51">
        <v>99.653800000000004</v>
      </c>
      <c r="N98" s="51">
        <v>96.686019999999999</v>
      </c>
      <c r="O98" s="51">
        <v>99.827439999999996</v>
      </c>
      <c r="P98" s="51">
        <v>97.001149999999996</v>
      </c>
      <c r="Q98" s="51">
        <v>97.282859999999999</v>
      </c>
      <c r="R98" s="51">
        <v>96.509870000000006</v>
      </c>
      <c r="S98" s="51">
        <v>88.366249999999994</v>
      </c>
      <c r="T98" s="51">
        <v>81.12321</v>
      </c>
      <c r="U98" s="51">
        <v>79.057810000000003</v>
      </c>
      <c r="V98" s="51">
        <v>79.582750000000004</v>
      </c>
      <c r="W98" s="51">
        <v>76.816869999999994</v>
      </c>
      <c r="X98" s="51">
        <v>77.226110000000006</v>
      </c>
      <c r="Y98" s="51">
        <v>73.2791</v>
      </c>
      <c r="Z98" s="51">
        <v>73.909880000000001</v>
      </c>
      <c r="AA98" s="51">
        <v>70.901120000000006</v>
      </c>
      <c r="AB98" s="51">
        <v>69.630240000000001</v>
      </c>
      <c r="AC98" s="51">
        <v>66.470439999999996</v>
      </c>
      <c r="AD98" s="51">
        <v>66.075119999999998</v>
      </c>
      <c r="AE98" s="51">
        <v>67.030249999999995</v>
      </c>
      <c r="AF98" s="51">
        <v>68.14864</v>
      </c>
      <c r="AG98" s="51">
        <v>68.44632</v>
      </c>
      <c r="AH98" s="51">
        <v>68.480400000000003</v>
      </c>
      <c r="AI98" s="51">
        <v>68.6648</v>
      </c>
      <c r="AJ98" s="51">
        <v>68.733189999999993</v>
      </c>
    </row>
    <row r="99" spans="1:36" ht="15.75" x14ac:dyDescent="0.3">
      <c r="A99" s="1" t="str">
        <f t="shared" si="1"/>
        <v>ArbeitsproduktivitätIrland</v>
      </c>
      <c r="B99" s="1">
        <v>99</v>
      </c>
      <c r="C99" s="50" t="s">
        <v>194</v>
      </c>
      <c r="D99" s="50" t="s">
        <v>4</v>
      </c>
      <c r="E99" s="50" t="s">
        <v>365</v>
      </c>
      <c r="F99" s="50" t="s">
        <v>340</v>
      </c>
      <c r="G99" s="50" t="s">
        <v>32</v>
      </c>
      <c r="H99" s="50" t="s">
        <v>374</v>
      </c>
      <c r="I99" s="51">
        <v>128.10023000000001</v>
      </c>
      <c r="J99" s="51">
        <v>130.76033000000001</v>
      </c>
      <c r="K99" s="51">
        <v>135.16974999999999</v>
      </c>
      <c r="L99" s="51">
        <v>135.84300999999999</v>
      </c>
      <c r="M99" s="51">
        <v>136.73101</v>
      </c>
      <c r="N99" s="51">
        <v>135.30036000000001</v>
      </c>
      <c r="O99" s="51">
        <v>135.88794999999999</v>
      </c>
      <c r="P99" s="51">
        <v>135.46937</v>
      </c>
      <c r="Q99" s="51">
        <v>126.75162</v>
      </c>
      <c r="R99" s="51">
        <v>131.07002</v>
      </c>
      <c r="S99" s="51">
        <v>137.49365</v>
      </c>
      <c r="T99" s="51">
        <v>141.41764000000001</v>
      </c>
      <c r="U99" s="51">
        <v>143.92454000000001</v>
      </c>
      <c r="V99" s="51">
        <v>141.47866999999999</v>
      </c>
      <c r="W99" s="51">
        <v>146.58726999999999</v>
      </c>
      <c r="X99" s="51">
        <v>189.86018999999999</v>
      </c>
      <c r="Y99" s="51">
        <v>180.11264</v>
      </c>
      <c r="Z99" s="51">
        <v>188.16789</v>
      </c>
      <c r="AA99" s="51">
        <v>192.66175999999999</v>
      </c>
      <c r="AB99" s="51">
        <v>189.58790999999999</v>
      </c>
      <c r="AC99" s="51">
        <v>210.55636000000001</v>
      </c>
      <c r="AD99" s="51">
        <v>222.97067000000001</v>
      </c>
      <c r="AE99" s="51">
        <v>227.85677000000001</v>
      </c>
      <c r="AF99" s="51">
        <v>208.03327999999999</v>
      </c>
      <c r="AG99" s="51">
        <v>210.05466000000001</v>
      </c>
      <c r="AH99" s="51">
        <v>225.58538999999999</v>
      </c>
      <c r="AI99" s="51">
        <v>220.42595</v>
      </c>
      <c r="AJ99" s="51">
        <v>221.11052000000001</v>
      </c>
    </row>
    <row r="100" spans="1:36" ht="15.75" x14ac:dyDescent="0.3">
      <c r="A100" s="1" t="str">
        <f t="shared" si="1"/>
        <v>ArbeitsproduktivitätItalien</v>
      </c>
      <c r="B100" s="1">
        <v>100</v>
      </c>
      <c r="C100" s="50" t="s">
        <v>194</v>
      </c>
      <c r="D100" s="50" t="s">
        <v>3</v>
      </c>
      <c r="E100" s="50" t="s">
        <v>365</v>
      </c>
      <c r="F100" s="50" t="s">
        <v>340</v>
      </c>
      <c r="G100" s="50" t="s">
        <v>32</v>
      </c>
      <c r="H100" s="50" t="s">
        <v>374</v>
      </c>
      <c r="I100" s="51">
        <v>133.83357000000001</v>
      </c>
      <c r="J100" s="51">
        <v>130.46668</v>
      </c>
      <c r="K100" s="51">
        <v>125.55112</v>
      </c>
      <c r="L100" s="51">
        <v>123.26973</v>
      </c>
      <c r="M100" s="51">
        <v>119.40300000000001</v>
      </c>
      <c r="N100" s="51">
        <v>118.0805</v>
      </c>
      <c r="O100" s="51">
        <v>117.0009</v>
      </c>
      <c r="P100" s="51">
        <v>116.59555</v>
      </c>
      <c r="Q100" s="51">
        <v>117.05653</v>
      </c>
      <c r="R100" s="51">
        <v>116.49123</v>
      </c>
      <c r="S100" s="51">
        <v>114.2688</v>
      </c>
      <c r="T100" s="51">
        <v>113.49982</v>
      </c>
      <c r="U100" s="51">
        <v>111.84697</v>
      </c>
      <c r="V100" s="51">
        <v>110.47971</v>
      </c>
      <c r="W100" s="51">
        <v>108.77288</v>
      </c>
      <c r="X100" s="51">
        <v>107.41744</v>
      </c>
      <c r="Y100" s="51">
        <v>109.09343</v>
      </c>
      <c r="Z100" s="51">
        <v>108.02128</v>
      </c>
      <c r="AA100" s="51">
        <v>106.80878</v>
      </c>
      <c r="AB100" s="51">
        <v>106.27629</v>
      </c>
      <c r="AC100" s="51">
        <v>103.60415</v>
      </c>
      <c r="AD100" s="51">
        <v>106.61476</v>
      </c>
      <c r="AE100" s="51">
        <v>108.29635</v>
      </c>
      <c r="AF100" s="51">
        <v>107.77567000000001</v>
      </c>
      <c r="AG100" s="51">
        <v>105.64277</v>
      </c>
      <c r="AH100" s="51">
        <v>104.07355</v>
      </c>
      <c r="AI100" s="51">
        <v>103.346</v>
      </c>
      <c r="AJ100" s="51">
        <v>102.59884</v>
      </c>
    </row>
    <row r="101" spans="1:36" ht="15.75" x14ac:dyDescent="0.3">
      <c r="A101" s="1" t="str">
        <f t="shared" si="1"/>
        <v>ArbeitsproduktivitätKroatien</v>
      </c>
      <c r="B101" s="1">
        <v>101</v>
      </c>
      <c r="C101" s="50" t="s">
        <v>194</v>
      </c>
      <c r="D101" s="50" t="s">
        <v>27</v>
      </c>
      <c r="E101" s="50" t="s">
        <v>365</v>
      </c>
      <c r="F101" s="50" t="s">
        <v>340</v>
      </c>
      <c r="G101" s="50" t="s">
        <v>32</v>
      </c>
      <c r="H101" s="50" t="s">
        <v>374</v>
      </c>
      <c r="I101" s="51">
        <v>60.783549999999998</v>
      </c>
      <c r="J101" s="51">
        <v>61.642189999999999</v>
      </c>
      <c r="K101" s="51">
        <v>64.048220000000001</v>
      </c>
      <c r="L101" s="51">
        <v>65.616410000000002</v>
      </c>
      <c r="M101" s="51">
        <v>66.797309999999996</v>
      </c>
      <c r="N101" s="51">
        <v>67.626509999999996</v>
      </c>
      <c r="O101" s="51">
        <v>69.981210000000004</v>
      </c>
      <c r="P101" s="51">
        <v>71.911259999999999</v>
      </c>
      <c r="Q101" s="51">
        <v>72.76379</v>
      </c>
      <c r="R101" s="51">
        <v>70.776300000000006</v>
      </c>
      <c r="S101" s="51">
        <v>69.570530000000005</v>
      </c>
      <c r="T101" s="51">
        <v>72.427729999999997</v>
      </c>
      <c r="U101" s="51">
        <v>74.753839999999997</v>
      </c>
      <c r="V101" s="51">
        <v>76.620540000000005</v>
      </c>
      <c r="W101" s="51">
        <v>73.410719999999998</v>
      </c>
      <c r="X101" s="51">
        <v>73.309839999999994</v>
      </c>
      <c r="Y101" s="51">
        <v>75.504019999999997</v>
      </c>
      <c r="Z101" s="51">
        <v>76.508570000000006</v>
      </c>
      <c r="AA101" s="51">
        <v>77.464669999999998</v>
      </c>
      <c r="AB101" s="51">
        <v>78.399029999999996</v>
      </c>
      <c r="AC101" s="51">
        <v>75.860939999999999</v>
      </c>
      <c r="AD101" s="51">
        <v>80.586089999999999</v>
      </c>
      <c r="AE101" s="51">
        <v>82.103300000000004</v>
      </c>
      <c r="AF101" s="51">
        <v>87.504689999999997</v>
      </c>
      <c r="AG101" s="51">
        <v>83.205079999999995</v>
      </c>
      <c r="AH101" s="51">
        <v>83.36318</v>
      </c>
      <c r="AI101" s="51">
        <v>83.662670000000006</v>
      </c>
      <c r="AJ101" s="51">
        <v>84.056250000000006</v>
      </c>
    </row>
    <row r="102" spans="1:36" ht="15.75" x14ac:dyDescent="0.3">
      <c r="A102" s="1" t="str">
        <f t="shared" si="1"/>
        <v>ArbeitsproduktivitätLettland</v>
      </c>
      <c r="B102" s="1">
        <v>102</v>
      </c>
      <c r="C102" s="50" t="s">
        <v>194</v>
      </c>
      <c r="D102" s="50" t="s">
        <v>19</v>
      </c>
      <c r="E102" s="50" t="s">
        <v>365</v>
      </c>
      <c r="F102" s="50" t="s">
        <v>340</v>
      </c>
      <c r="G102" s="50" t="s">
        <v>32</v>
      </c>
      <c r="H102" s="50" t="s">
        <v>374</v>
      </c>
      <c r="I102" s="51">
        <v>39.68665</v>
      </c>
      <c r="J102" s="51">
        <v>41.733870000000003</v>
      </c>
      <c r="K102" s="51">
        <v>42.71705</v>
      </c>
      <c r="L102" s="51">
        <v>44.538429999999998</v>
      </c>
      <c r="M102" s="51">
        <v>46.766219999999997</v>
      </c>
      <c r="N102" s="51">
        <v>50.468330000000002</v>
      </c>
      <c r="O102" s="51">
        <v>49.751600000000003</v>
      </c>
      <c r="P102" s="51">
        <v>52.186590000000002</v>
      </c>
      <c r="Q102" s="51">
        <v>53.995869999999996</v>
      </c>
      <c r="R102" s="51">
        <v>55.063459999999999</v>
      </c>
      <c r="S102" s="51">
        <v>57.927010000000003</v>
      </c>
      <c r="T102" s="51">
        <v>57.372259999999997</v>
      </c>
      <c r="U102" s="51">
        <v>60.454149999999998</v>
      </c>
      <c r="V102" s="51">
        <v>60.03201</v>
      </c>
      <c r="W102" s="51">
        <v>62.046810000000001</v>
      </c>
      <c r="X102" s="51">
        <v>62.235610000000001</v>
      </c>
      <c r="Y102" s="51">
        <v>63.038580000000003</v>
      </c>
      <c r="Z102" s="51">
        <v>64.570729999999998</v>
      </c>
      <c r="AA102" s="51">
        <v>65.555229999999995</v>
      </c>
      <c r="AB102" s="51">
        <v>64.591290000000001</v>
      </c>
      <c r="AC102" s="51">
        <v>66.167540000000002</v>
      </c>
      <c r="AD102" s="51">
        <v>69.778880000000001</v>
      </c>
      <c r="AE102" s="51">
        <v>69.073679999999996</v>
      </c>
      <c r="AF102" s="51">
        <v>70.020570000000006</v>
      </c>
      <c r="AG102" s="51">
        <v>70.170379999999994</v>
      </c>
      <c r="AH102" s="51">
        <v>71.15616</v>
      </c>
      <c r="AI102" s="51">
        <v>72.073859999999996</v>
      </c>
      <c r="AJ102" s="51">
        <v>72.961939999999998</v>
      </c>
    </row>
    <row r="103" spans="1:36" ht="15.75" x14ac:dyDescent="0.3">
      <c r="A103" s="1" t="str">
        <f t="shared" si="1"/>
        <v>ArbeitsproduktivitätLitauen</v>
      </c>
      <c r="B103" s="1">
        <v>103</v>
      </c>
      <c r="C103" s="50" t="s">
        <v>194</v>
      </c>
      <c r="D103" s="50" t="s">
        <v>20</v>
      </c>
      <c r="E103" s="50" t="s">
        <v>365</v>
      </c>
      <c r="F103" s="50" t="s">
        <v>340</v>
      </c>
      <c r="G103" s="50" t="s">
        <v>32</v>
      </c>
      <c r="H103" s="50" t="s">
        <v>374</v>
      </c>
      <c r="I103" s="51">
        <v>41.782640000000001</v>
      </c>
      <c r="J103" s="51">
        <v>46.04645</v>
      </c>
      <c r="K103" s="51">
        <v>46.705010000000001</v>
      </c>
      <c r="L103" s="51">
        <v>51.000070000000001</v>
      </c>
      <c r="M103" s="51">
        <v>52.824710000000003</v>
      </c>
      <c r="N103" s="51">
        <v>55.448680000000003</v>
      </c>
      <c r="O103" s="51">
        <v>57.942610000000002</v>
      </c>
      <c r="P103" s="51">
        <v>62.250579999999999</v>
      </c>
      <c r="Q103" s="51">
        <v>65.116119999999995</v>
      </c>
      <c r="R103" s="51">
        <v>61.049469999999999</v>
      </c>
      <c r="S103" s="51">
        <v>65.961439999999996</v>
      </c>
      <c r="T103" s="51">
        <v>70.0321</v>
      </c>
      <c r="U103" s="51">
        <v>72.193430000000006</v>
      </c>
      <c r="V103" s="51">
        <v>73.471639999999994</v>
      </c>
      <c r="W103" s="51">
        <v>73.709879999999998</v>
      </c>
      <c r="X103" s="51">
        <v>72.447950000000006</v>
      </c>
      <c r="Y103" s="51">
        <v>71.195660000000004</v>
      </c>
      <c r="Z103" s="51">
        <v>74.563760000000002</v>
      </c>
      <c r="AA103" s="51">
        <v>76.694689999999994</v>
      </c>
      <c r="AB103" s="51">
        <v>79.270300000000006</v>
      </c>
      <c r="AC103" s="51">
        <v>82.510419999999996</v>
      </c>
      <c r="AD103" s="51">
        <v>84.326830000000001</v>
      </c>
      <c r="AE103" s="51">
        <v>81.44256</v>
      </c>
      <c r="AF103" s="51">
        <v>81.648380000000003</v>
      </c>
      <c r="AG103" s="51">
        <v>82.166060000000002</v>
      </c>
      <c r="AH103" s="51">
        <v>83.555850000000007</v>
      </c>
      <c r="AI103" s="51">
        <v>85.193989999999999</v>
      </c>
      <c r="AJ103" s="51">
        <v>86.150909999999996</v>
      </c>
    </row>
    <row r="104" spans="1:36" ht="15.75" x14ac:dyDescent="0.3">
      <c r="A104" s="1" t="str">
        <f t="shared" si="1"/>
        <v>ArbeitsproduktivitätLuxemburg</v>
      </c>
      <c r="B104" s="1">
        <v>104</v>
      </c>
      <c r="C104" s="50" t="s">
        <v>194</v>
      </c>
      <c r="D104" s="50" t="s">
        <v>10</v>
      </c>
      <c r="E104" s="50" t="s">
        <v>365</v>
      </c>
      <c r="F104" s="50" t="s">
        <v>340</v>
      </c>
      <c r="G104" s="50" t="s">
        <v>32</v>
      </c>
      <c r="H104" s="50" t="s">
        <v>374</v>
      </c>
      <c r="I104" s="51">
        <v>179.93317999999999</v>
      </c>
      <c r="J104" s="51">
        <v>168.00051999999999</v>
      </c>
      <c r="K104" s="51">
        <v>164.46823000000001</v>
      </c>
      <c r="L104" s="51">
        <v>164.08579</v>
      </c>
      <c r="M104" s="51">
        <v>167.11711</v>
      </c>
      <c r="N104" s="51">
        <v>170.35415</v>
      </c>
      <c r="O104" s="51">
        <v>178.64744999999999</v>
      </c>
      <c r="P104" s="51">
        <v>179.06222</v>
      </c>
      <c r="Q104" s="51">
        <v>178.81128000000001</v>
      </c>
      <c r="R104" s="51">
        <v>172.12336999999999</v>
      </c>
      <c r="S104" s="51">
        <v>171.34885</v>
      </c>
      <c r="T104" s="51">
        <v>169.70733000000001</v>
      </c>
      <c r="U104" s="51">
        <v>170.66976</v>
      </c>
      <c r="V104" s="51">
        <v>172.54418000000001</v>
      </c>
      <c r="W104" s="51">
        <v>176.04940999999999</v>
      </c>
      <c r="X104" s="51">
        <v>175.77493000000001</v>
      </c>
      <c r="Y104" s="51">
        <v>174.62813</v>
      </c>
      <c r="Z104" s="51">
        <v>169.04074</v>
      </c>
      <c r="AA104" s="51">
        <v>163.44918000000001</v>
      </c>
      <c r="AB104" s="51">
        <v>156.98836</v>
      </c>
      <c r="AC104" s="51">
        <v>158.93711999999999</v>
      </c>
      <c r="AD104" s="51">
        <v>163.69821999999999</v>
      </c>
      <c r="AE104" s="51">
        <v>155.73239000000001</v>
      </c>
      <c r="AF104" s="51">
        <v>154.16668999999999</v>
      </c>
      <c r="AG104" s="51">
        <v>154.11086</v>
      </c>
      <c r="AH104" s="51">
        <v>152.60825</v>
      </c>
      <c r="AI104" s="51">
        <v>151.8655</v>
      </c>
      <c r="AJ104" s="51">
        <v>150.93299999999999</v>
      </c>
    </row>
    <row r="105" spans="1:36" ht="15.75" x14ac:dyDescent="0.3">
      <c r="A105" s="1" t="str">
        <f t="shared" si="1"/>
        <v>ArbeitsproduktivitätMalta</v>
      </c>
      <c r="B105" s="1">
        <v>105</v>
      </c>
      <c r="C105" s="50" t="s">
        <v>194</v>
      </c>
      <c r="D105" s="50" t="s">
        <v>16</v>
      </c>
      <c r="E105" s="50" t="s">
        <v>365</v>
      </c>
      <c r="F105" s="50" t="s">
        <v>340</v>
      </c>
      <c r="G105" s="50" t="s">
        <v>32</v>
      </c>
      <c r="H105" s="50" t="s">
        <v>374</v>
      </c>
      <c r="I105" s="51">
        <v>90.374179999999996</v>
      </c>
      <c r="J105" s="51">
        <v>87.469830000000002</v>
      </c>
      <c r="K105" s="51">
        <v>87.87133</v>
      </c>
      <c r="L105" s="51">
        <v>90.694760000000002</v>
      </c>
      <c r="M105" s="51">
        <v>90.337580000000003</v>
      </c>
      <c r="N105" s="51">
        <v>90.133179999999996</v>
      </c>
      <c r="O105" s="51">
        <v>86.790180000000007</v>
      </c>
      <c r="P105" s="51">
        <v>87.68817</v>
      </c>
      <c r="Q105" s="51">
        <v>88.304419999999993</v>
      </c>
      <c r="R105" s="51">
        <v>88.922839999999994</v>
      </c>
      <c r="S105" s="51">
        <v>92.213719999999995</v>
      </c>
      <c r="T105" s="51">
        <v>87.739469999999997</v>
      </c>
      <c r="U105" s="51">
        <v>89.012990000000002</v>
      </c>
      <c r="V105" s="51">
        <v>89.533900000000003</v>
      </c>
      <c r="W105" s="51">
        <v>91.259169999999997</v>
      </c>
      <c r="X105" s="51">
        <v>95.612300000000005</v>
      </c>
      <c r="Y105" s="51">
        <v>94.191270000000003</v>
      </c>
      <c r="Z105" s="51">
        <v>99.417730000000006</v>
      </c>
      <c r="AA105" s="51">
        <v>98.189909999999998</v>
      </c>
      <c r="AB105" s="51">
        <v>96.356769999999997</v>
      </c>
      <c r="AC105" s="51">
        <v>93.539140000000003</v>
      </c>
      <c r="AD105" s="51">
        <v>96.737710000000007</v>
      </c>
      <c r="AE105" s="51">
        <v>90.792659999999998</v>
      </c>
      <c r="AF105" s="51">
        <v>93.741320000000002</v>
      </c>
      <c r="AG105" s="51">
        <v>94.894480000000001</v>
      </c>
      <c r="AH105" s="51">
        <v>94.26361</v>
      </c>
      <c r="AI105" s="51">
        <v>94.083269999999999</v>
      </c>
      <c r="AJ105" s="51">
        <v>93.585390000000004</v>
      </c>
    </row>
    <row r="106" spans="1:36" ht="15.75" x14ac:dyDescent="0.3">
      <c r="A106" s="1" t="str">
        <f t="shared" si="1"/>
        <v>ArbeitsproduktivitätNiederlande</v>
      </c>
      <c r="B106" s="1">
        <v>106</v>
      </c>
      <c r="C106" s="50" t="s">
        <v>194</v>
      </c>
      <c r="D106" s="50" t="s">
        <v>1</v>
      </c>
      <c r="E106" s="50" t="s">
        <v>365</v>
      </c>
      <c r="F106" s="50" t="s">
        <v>340</v>
      </c>
      <c r="G106" s="50" t="s">
        <v>32</v>
      </c>
      <c r="H106" s="50" t="s">
        <v>374</v>
      </c>
      <c r="I106" s="51">
        <v>122.08721</v>
      </c>
      <c r="J106" s="51">
        <v>120.51976000000001</v>
      </c>
      <c r="K106" s="51">
        <v>119.43787</v>
      </c>
      <c r="L106" s="51">
        <v>117.10867</v>
      </c>
      <c r="M106" s="51">
        <v>119.17778</v>
      </c>
      <c r="N106" s="51">
        <v>120.94701000000001</v>
      </c>
      <c r="O106" s="51">
        <v>120.88309</v>
      </c>
      <c r="P106" s="51">
        <v>120.49204</v>
      </c>
      <c r="Q106" s="51">
        <v>120.94313</v>
      </c>
      <c r="R106" s="51">
        <v>117.90175000000001</v>
      </c>
      <c r="S106" s="51">
        <v>115.17188</v>
      </c>
      <c r="T106" s="51">
        <v>113.56905999999999</v>
      </c>
      <c r="U106" s="51">
        <v>113.92931</v>
      </c>
      <c r="V106" s="51">
        <v>116.01566</v>
      </c>
      <c r="W106" s="51">
        <v>114.44531000000001</v>
      </c>
      <c r="X106" s="51">
        <v>114.03912</v>
      </c>
      <c r="Y106" s="51">
        <v>112.29915</v>
      </c>
      <c r="Z106" s="51">
        <v>112.20067</v>
      </c>
      <c r="AA106" s="51">
        <v>111.64606999999999</v>
      </c>
      <c r="AB106" s="51">
        <v>109.1885</v>
      </c>
      <c r="AC106" s="51">
        <v>111.65279</v>
      </c>
      <c r="AD106" s="51">
        <v>112.55651</v>
      </c>
      <c r="AE106" s="51">
        <v>113.8419</v>
      </c>
      <c r="AF106" s="51">
        <v>110.87998</v>
      </c>
      <c r="AG106" s="51">
        <v>113.60745</v>
      </c>
      <c r="AH106" s="51">
        <v>114.04452999999999</v>
      </c>
      <c r="AI106" s="51">
        <v>114.01595</v>
      </c>
      <c r="AJ106" s="51">
        <v>114.22851</v>
      </c>
    </row>
    <row r="107" spans="1:36" ht="15.75" x14ac:dyDescent="0.3">
      <c r="A107" s="1" t="str">
        <f t="shared" si="1"/>
        <v>ArbeitsproduktivitätÖsterreich</v>
      </c>
      <c r="B107" s="1">
        <v>107</v>
      </c>
      <c r="C107" s="50" t="s">
        <v>194</v>
      </c>
      <c r="D107" s="50" t="s">
        <v>56</v>
      </c>
      <c r="E107" s="50" t="s">
        <v>365</v>
      </c>
      <c r="F107" s="50" t="s">
        <v>340</v>
      </c>
      <c r="G107" s="50" t="s">
        <v>32</v>
      </c>
      <c r="H107" s="50" t="s">
        <v>374</v>
      </c>
      <c r="I107" s="51">
        <v>123.07563</v>
      </c>
      <c r="J107" s="51">
        <v>118.8742</v>
      </c>
      <c r="K107" s="51">
        <v>119.4824</v>
      </c>
      <c r="L107" s="51">
        <v>120.49406999999999</v>
      </c>
      <c r="M107" s="51">
        <v>120.80148</v>
      </c>
      <c r="N107" s="51">
        <v>120.94123999999999</v>
      </c>
      <c r="O107" s="51">
        <v>120.03093</v>
      </c>
      <c r="P107" s="51">
        <v>118.31323</v>
      </c>
      <c r="Q107" s="51">
        <v>117.27688000000001</v>
      </c>
      <c r="R107" s="51">
        <v>117.03976</v>
      </c>
      <c r="S107" s="51">
        <v>114.41016999999999</v>
      </c>
      <c r="T107" s="51">
        <v>114.08427</v>
      </c>
      <c r="U107" s="51">
        <v>116.54476</v>
      </c>
      <c r="V107" s="51">
        <v>115.72183</v>
      </c>
      <c r="W107" s="51">
        <v>115.02965</v>
      </c>
      <c r="X107" s="51">
        <v>115.68181</v>
      </c>
      <c r="Y107" s="51">
        <v>116.34144000000001</v>
      </c>
      <c r="Z107" s="51">
        <v>114.23672000000001</v>
      </c>
      <c r="AA107" s="51">
        <v>114.76562</v>
      </c>
      <c r="AB107" s="51">
        <v>113.85959</v>
      </c>
      <c r="AC107" s="51">
        <v>113.57241</v>
      </c>
      <c r="AD107" s="51">
        <v>112.05049</v>
      </c>
      <c r="AE107" s="51">
        <v>114.01649999999999</v>
      </c>
      <c r="AF107" s="51">
        <v>112.5136</v>
      </c>
      <c r="AG107" s="51">
        <v>110.74305</v>
      </c>
      <c r="AH107" s="51">
        <v>109.97069</v>
      </c>
      <c r="AI107" s="51">
        <v>109.33761</v>
      </c>
      <c r="AJ107" s="51">
        <v>108.76017</v>
      </c>
    </row>
    <row r="108" spans="1:36" ht="15.75" x14ac:dyDescent="0.3">
      <c r="A108" s="1" t="str">
        <f t="shared" si="1"/>
        <v>ArbeitsproduktivitätPolen</v>
      </c>
      <c r="B108" s="1">
        <v>108</v>
      </c>
      <c r="C108" s="50" t="s">
        <v>194</v>
      </c>
      <c r="D108" s="50" t="s">
        <v>21</v>
      </c>
      <c r="E108" s="50" t="s">
        <v>365</v>
      </c>
      <c r="F108" s="50" t="s">
        <v>340</v>
      </c>
      <c r="G108" s="50" t="s">
        <v>32</v>
      </c>
      <c r="H108" s="50" t="s">
        <v>374</v>
      </c>
      <c r="I108" s="51">
        <v>55.785359999999997</v>
      </c>
      <c r="J108" s="51">
        <v>56.963639999999998</v>
      </c>
      <c r="K108" s="51">
        <v>59.353079999999999</v>
      </c>
      <c r="L108" s="51">
        <v>61.127929999999999</v>
      </c>
      <c r="M108" s="51">
        <v>62.82593</v>
      </c>
      <c r="N108" s="51">
        <v>61.946350000000002</v>
      </c>
      <c r="O108" s="51">
        <v>61.187049999999999</v>
      </c>
      <c r="P108" s="51">
        <v>61.834940000000003</v>
      </c>
      <c r="Q108" s="51">
        <v>62.516939999999998</v>
      </c>
      <c r="R108" s="51">
        <v>65.400069999999999</v>
      </c>
      <c r="S108" s="51">
        <v>69.789919999999995</v>
      </c>
      <c r="T108" s="51">
        <v>71.944950000000006</v>
      </c>
      <c r="U108" s="51">
        <v>73.511300000000006</v>
      </c>
      <c r="V108" s="51">
        <v>72.912490000000005</v>
      </c>
      <c r="W108" s="51">
        <v>73.053889999999996</v>
      </c>
      <c r="X108" s="51">
        <v>74.427329999999998</v>
      </c>
      <c r="Y108" s="51">
        <v>73.91028</v>
      </c>
      <c r="Z108" s="51">
        <v>74.820419999999999</v>
      </c>
      <c r="AA108" s="51">
        <v>77.211709999999997</v>
      </c>
      <c r="AB108" s="51">
        <v>78.385919999999999</v>
      </c>
      <c r="AC108" s="51">
        <v>80.515950000000004</v>
      </c>
      <c r="AD108" s="51">
        <v>79.541700000000006</v>
      </c>
      <c r="AE108" s="51">
        <v>80.763000000000005</v>
      </c>
      <c r="AF108" s="51">
        <v>80.11112</v>
      </c>
      <c r="AG108" s="51">
        <v>82.551180000000002</v>
      </c>
      <c r="AH108" s="51">
        <v>84.627330000000001</v>
      </c>
      <c r="AI108" s="51">
        <v>86.545169999999999</v>
      </c>
      <c r="AJ108" s="51">
        <v>87.878410000000002</v>
      </c>
    </row>
    <row r="109" spans="1:36" ht="15.75" x14ac:dyDescent="0.3">
      <c r="A109" s="1" t="str">
        <f t="shared" si="1"/>
        <v>ArbeitsproduktivitätPortugal</v>
      </c>
      <c r="B109" s="1">
        <v>109</v>
      </c>
      <c r="C109" s="50" t="s">
        <v>194</v>
      </c>
      <c r="D109" s="50" t="s">
        <v>7</v>
      </c>
      <c r="E109" s="50" t="s">
        <v>365</v>
      </c>
      <c r="F109" s="50" t="s">
        <v>340</v>
      </c>
      <c r="G109" s="50" t="s">
        <v>32</v>
      </c>
      <c r="H109" s="50" t="s">
        <v>374</v>
      </c>
      <c r="I109" s="51">
        <v>76.086340000000007</v>
      </c>
      <c r="J109" s="51">
        <v>74.623930000000001</v>
      </c>
      <c r="K109" s="51">
        <v>74.338089999999994</v>
      </c>
      <c r="L109" s="51">
        <v>75.496619999999993</v>
      </c>
      <c r="M109" s="51">
        <v>75.047380000000004</v>
      </c>
      <c r="N109" s="51">
        <v>77.524050000000003</v>
      </c>
      <c r="O109" s="51">
        <v>78.514430000000004</v>
      </c>
      <c r="P109" s="51">
        <v>78.296149999999997</v>
      </c>
      <c r="Q109" s="51">
        <v>77.815330000000003</v>
      </c>
      <c r="R109" s="51">
        <v>79.393000000000001</v>
      </c>
      <c r="S109" s="51">
        <v>79.572569999999999</v>
      </c>
      <c r="T109" s="51">
        <v>75.846249999999998</v>
      </c>
      <c r="U109" s="51">
        <v>76.472059999999999</v>
      </c>
      <c r="V109" s="51">
        <v>79.675579999999997</v>
      </c>
      <c r="W109" s="51">
        <v>78.574470000000005</v>
      </c>
      <c r="X109" s="51">
        <v>77.452830000000006</v>
      </c>
      <c r="Y109" s="51">
        <v>77.157219999999995</v>
      </c>
      <c r="Z109" s="51">
        <v>74.973339999999993</v>
      </c>
      <c r="AA109" s="51">
        <v>74.873909999999995</v>
      </c>
      <c r="AB109" s="51">
        <v>75.550299999999993</v>
      </c>
      <c r="AC109" s="51">
        <v>73.851609999999994</v>
      </c>
      <c r="AD109" s="51">
        <v>73.365089999999995</v>
      </c>
      <c r="AE109" s="51">
        <v>75.431669999999997</v>
      </c>
      <c r="AF109" s="51">
        <v>79.113510000000005</v>
      </c>
      <c r="AG109" s="51">
        <v>81.032120000000006</v>
      </c>
      <c r="AH109" s="51">
        <v>80.457639999999998</v>
      </c>
      <c r="AI109" s="51">
        <v>80.535669999999996</v>
      </c>
      <c r="AJ109" s="51">
        <v>80.574269999999999</v>
      </c>
    </row>
    <row r="110" spans="1:36" ht="15.75" x14ac:dyDescent="0.3">
      <c r="A110" s="1" t="str">
        <f t="shared" si="1"/>
        <v>ArbeitsproduktivitätRumänien</v>
      </c>
      <c r="B110" s="1">
        <v>110</v>
      </c>
      <c r="C110" s="50" t="s">
        <v>194</v>
      </c>
      <c r="D110" s="50" t="s">
        <v>98</v>
      </c>
      <c r="E110" s="50" t="s">
        <v>365</v>
      </c>
      <c r="F110" s="50" t="s">
        <v>340</v>
      </c>
      <c r="G110" s="50" t="s">
        <v>32</v>
      </c>
      <c r="H110" s="50" t="s">
        <v>374</v>
      </c>
      <c r="I110" s="51">
        <v>24.064450000000001</v>
      </c>
      <c r="J110" s="51">
        <v>25.613700000000001</v>
      </c>
      <c r="K110" s="51">
        <v>29.34188</v>
      </c>
      <c r="L110" s="51">
        <v>30.093610000000002</v>
      </c>
      <c r="M110" s="51">
        <v>35.430010000000003</v>
      </c>
      <c r="N110" s="51">
        <v>36.593809999999998</v>
      </c>
      <c r="O110" s="51">
        <v>40.063290000000002</v>
      </c>
      <c r="P110" s="51">
        <v>44.044580000000003</v>
      </c>
      <c r="Q110" s="51">
        <v>51.708579999999998</v>
      </c>
      <c r="R110" s="51">
        <v>52.71246</v>
      </c>
      <c r="S110" s="51">
        <v>54.097850000000001</v>
      </c>
      <c r="T110" s="51">
        <v>56.940899999999999</v>
      </c>
      <c r="U110" s="51">
        <v>57.882950000000001</v>
      </c>
      <c r="V110" s="51">
        <v>55.666330000000002</v>
      </c>
      <c r="W110" s="51">
        <v>56.493299999999998</v>
      </c>
      <c r="X110" s="51">
        <v>58.272120000000001</v>
      </c>
      <c r="Y110" s="51">
        <v>61.741889999999998</v>
      </c>
      <c r="Z110" s="51">
        <v>65.152280000000005</v>
      </c>
      <c r="AA110" s="51">
        <v>68.299210000000002</v>
      </c>
      <c r="AB110" s="51">
        <v>72.360169999999997</v>
      </c>
      <c r="AC110" s="51">
        <v>75.733279999999993</v>
      </c>
      <c r="AD110" s="51">
        <v>76.2774</v>
      </c>
      <c r="AE110" s="51">
        <v>77.682329999999993</v>
      </c>
      <c r="AF110" s="51">
        <v>83.370509999999996</v>
      </c>
      <c r="AG110" s="51">
        <v>83.680359999999993</v>
      </c>
      <c r="AH110" s="51">
        <v>84.345579999999998</v>
      </c>
      <c r="AI110" s="51">
        <v>84.213840000000005</v>
      </c>
      <c r="AJ110" s="51">
        <v>84.538870000000003</v>
      </c>
    </row>
    <row r="111" spans="1:36" ht="15.75" x14ac:dyDescent="0.3">
      <c r="A111" s="1" t="str">
        <f t="shared" si="1"/>
        <v>ArbeitsproduktivitätSchweden</v>
      </c>
      <c r="B111" s="1">
        <v>111</v>
      </c>
      <c r="C111" s="50" t="s">
        <v>194</v>
      </c>
      <c r="D111" s="50" t="s">
        <v>13</v>
      </c>
      <c r="E111" s="50" t="s">
        <v>365</v>
      </c>
      <c r="F111" s="50" t="s">
        <v>340</v>
      </c>
      <c r="G111" s="50" t="s">
        <v>32</v>
      </c>
      <c r="H111" s="50" t="s">
        <v>374</v>
      </c>
      <c r="I111" s="51">
        <v>119.40483999999999</v>
      </c>
      <c r="J111" s="51">
        <v>113.56644</v>
      </c>
      <c r="K111" s="51">
        <v>112.35744</v>
      </c>
      <c r="L111" s="51">
        <v>113.71872</v>
      </c>
      <c r="M111" s="51">
        <v>116.56684</v>
      </c>
      <c r="N111" s="51">
        <v>114.88209000000001</v>
      </c>
      <c r="O111" s="51">
        <v>116.72284000000001</v>
      </c>
      <c r="P111" s="51">
        <v>118.84726999999999</v>
      </c>
      <c r="Q111" s="51">
        <v>117.64867</v>
      </c>
      <c r="R111" s="51">
        <v>115.73717000000001</v>
      </c>
      <c r="S111" s="51">
        <v>116.21151999999999</v>
      </c>
      <c r="T111" s="51">
        <v>115.34199</v>
      </c>
      <c r="U111" s="51">
        <v>115.61629000000001</v>
      </c>
      <c r="V111" s="51">
        <v>113.35516</v>
      </c>
      <c r="W111" s="51">
        <v>112.2359</v>
      </c>
      <c r="X111" s="51">
        <v>113.57952</v>
      </c>
      <c r="Y111" s="51">
        <v>110.59178</v>
      </c>
      <c r="Z111" s="51">
        <v>107.97387000000001</v>
      </c>
      <c r="AA111" s="51">
        <v>107.14954</v>
      </c>
      <c r="AB111" s="51">
        <v>108.333</v>
      </c>
      <c r="AC111" s="51">
        <v>112.32814999999999</v>
      </c>
      <c r="AD111" s="51">
        <v>112.61696999999999</v>
      </c>
      <c r="AE111" s="51">
        <v>106.5575</v>
      </c>
      <c r="AF111" s="51">
        <v>104.9577</v>
      </c>
      <c r="AG111" s="51">
        <v>106.00811</v>
      </c>
      <c r="AH111" s="51">
        <v>106.59867</v>
      </c>
      <c r="AI111" s="51">
        <v>107.37426000000001</v>
      </c>
      <c r="AJ111" s="51">
        <v>107.36973</v>
      </c>
    </row>
    <row r="112" spans="1:36" ht="15.75" x14ac:dyDescent="0.3">
      <c r="A112" s="1" t="str">
        <f t="shared" si="1"/>
        <v>ArbeitsproduktivitätSlowakei</v>
      </c>
      <c r="B112" s="1">
        <v>112</v>
      </c>
      <c r="C112" s="50" t="s">
        <v>194</v>
      </c>
      <c r="D112" s="50" t="s">
        <v>23</v>
      </c>
      <c r="E112" s="50" t="s">
        <v>365</v>
      </c>
      <c r="F112" s="50" t="s">
        <v>340</v>
      </c>
      <c r="G112" s="50" t="s">
        <v>32</v>
      </c>
      <c r="H112" s="50" t="s">
        <v>374</v>
      </c>
      <c r="I112" s="51">
        <v>59.740079999999999</v>
      </c>
      <c r="J112" s="51">
        <v>61.792900000000003</v>
      </c>
      <c r="K112" s="51">
        <v>63.281759999999998</v>
      </c>
      <c r="L112" s="51">
        <v>64.874210000000005</v>
      </c>
      <c r="M112" s="51">
        <v>66.902010000000004</v>
      </c>
      <c r="N112" s="51">
        <v>69.778980000000004</v>
      </c>
      <c r="O112" s="51">
        <v>72.897750000000002</v>
      </c>
      <c r="P112" s="51">
        <v>76.556200000000004</v>
      </c>
      <c r="Q112" s="51">
        <v>79.706429999999997</v>
      </c>
      <c r="R112" s="51">
        <v>79.124110000000002</v>
      </c>
      <c r="S112" s="51">
        <v>84.717429999999993</v>
      </c>
      <c r="T112" s="51">
        <v>82.047129999999996</v>
      </c>
      <c r="U112" s="51">
        <v>83.304130000000001</v>
      </c>
      <c r="V112" s="51">
        <v>84.09881</v>
      </c>
      <c r="W112" s="51">
        <v>84.248810000000006</v>
      </c>
      <c r="X112" s="51">
        <v>83.623350000000002</v>
      </c>
      <c r="Y112" s="51">
        <v>77.226010000000002</v>
      </c>
      <c r="Z112" s="51">
        <v>73.88758</v>
      </c>
      <c r="AA112" s="51">
        <v>73.132239999999996</v>
      </c>
      <c r="AB112" s="51">
        <v>73.275620000000004</v>
      </c>
      <c r="AC112" s="51">
        <v>78.294020000000003</v>
      </c>
      <c r="AD112" s="51">
        <v>79.412540000000007</v>
      </c>
      <c r="AE112" s="51">
        <v>76.600210000000004</v>
      </c>
      <c r="AF112" s="51">
        <v>80.022030000000001</v>
      </c>
      <c r="AG112" s="51">
        <v>81.365660000000005</v>
      </c>
      <c r="AH112" s="51">
        <v>81.587890000000002</v>
      </c>
      <c r="AI112" s="51">
        <v>81.932019999999994</v>
      </c>
      <c r="AJ112" s="51">
        <v>82.291640000000001</v>
      </c>
    </row>
    <row r="113" spans="1:36" ht="15.75" x14ac:dyDescent="0.3">
      <c r="A113" s="1" t="str">
        <f t="shared" si="1"/>
        <v>ArbeitsproduktivitätSlowenien</v>
      </c>
      <c r="B113" s="1">
        <v>113</v>
      </c>
      <c r="C113" s="50" t="s">
        <v>194</v>
      </c>
      <c r="D113" s="50" t="s">
        <v>26</v>
      </c>
      <c r="E113" s="50" t="s">
        <v>365</v>
      </c>
      <c r="F113" s="50" t="s">
        <v>340</v>
      </c>
      <c r="G113" s="50" t="s">
        <v>32</v>
      </c>
      <c r="H113" s="50" t="s">
        <v>374</v>
      </c>
      <c r="I113" s="51">
        <v>76.803749999999994</v>
      </c>
      <c r="J113" s="51">
        <v>76.859819999999999</v>
      </c>
      <c r="K113" s="51">
        <v>77.215289999999996</v>
      </c>
      <c r="L113" s="51">
        <v>79.318309999999997</v>
      </c>
      <c r="M113" s="51">
        <v>81.491780000000006</v>
      </c>
      <c r="N113" s="51">
        <v>83.418719999999993</v>
      </c>
      <c r="O113" s="51">
        <v>83.147580000000005</v>
      </c>
      <c r="P113" s="51">
        <v>82.940200000000004</v>
      </c>
      <c r="Q113" s="51">
        <v>83.57</v>
      </c>
      <c r="R113" s="51">
        <v>79.141949999999994</v>
      </c>
      <c r="S113" s="51">
        <v>78.777050000000003</v>
      </c>
      <c r="T113" s="51">
        <v>79.715909999999994</v>
      </c>
      <c r="U113" s="51">
        <v>79.469740000000002</v>
      </c>
      <c r="V113" s="51">
        <v>79.794910000000002</v>
      </c>
      <c r="W113" s="51">
        <v>80.328770000000006</v>
      </c>
      <c r="X113" s="51">
        <v>79.41095</v>
      </c>
      <c r="Y113" s="51">
        <v>79.677570000000003</v>
      </c>
      <c r="Z113" s="51">
        <v>80.497669999999999</v>
      </c>
      <c r="AA113" s="51">
        <v>80.899900000000002</v>
      </c>
      <c r="AB113" s="51">
        <v>81.797470000000004</v>
      </c>
      <c r="AC113" s="51">
        <v>82.362039999999993</v>
      </c>
      <c r="AD113" s="51">
        <v>83.485479999999995</v>
      </c>
      <c r="AE113" s="51">
        <v>83.030609999999996</v>
      </c>
      <c r="AF113" s="51">
        <v>85.373140000000006</v>
      </c>
      <c r="AG113" s="51">
        <v>85.24203</v>
      </c>
      <c r="AH113" s="51">
        <v>85.490840000000006</v>
      </c>
      <c r="AI113" s="51">
        <v>86.439459999999997</v>
      </c>
      <c r="AJ113" s="51">
        <v>87.453739999999996</v>
      </c>
    </row>
    <row r="114" spans="1:36" ht="15.75" x14ac:dyDescent="0.3">
      <c r="A114" s="1" t="str">
        <f t="shared" si="1"/>
        <v>ArbeitsproduktivitätSpanien</v>
      </c>
      <c r="B114" s="1">
        <v>114</v>
      </c>
      <c r="C114" s="50" t="s">
        <v>194</v>
      </c>
      <c r="D114" s="50" t="s">
        <v>8</v>
      </c>
      <c r="E114" s="50" t="s">
        <v>365</v>
      </c>
      <c r="F114" s="50" t="s">
        <v>340</v>
      </c>
      <c r="G114" s="50" t="s">
        <v>32</v>
      </c>
      <c r="H114" s="50" t="s">
        <v>374</v>
      </c>
      <c r="I114" s="51">
        <v>103.33301</v>
      </c>
      <c r="J114" s="51">
        <v>102.60947</v>
      </c>
      <c r="K114" s="51">
        <v>102.80521</v>
      </c>
      <c r="L114" s="51">
        <v>101.92271</v>
      </c>
      <c r="M114" s="51">
        <v>99.758430000000004</v>
      </c>
      <c r="N114" s="51">
        <v>99.69144</v>
      </c>
      <c r="O114" s="51">
        <v>101.27727</v>
      </c>
      <c r="P114" s="51">
        <v>100.91108</v>
      </c>
      <c r="Q114" s="51">
        <v>100.96869</v>
      </c>
      <c r="R114" s="51">
        <v>104.9089</v>
      </c>
      <c r="S114" s="51">
        <v>101.49607</v>
      </c>
      <c r="T114" s="51">
        <v>100.20432</v>
      </c>
      <c r="U114" s="51">
        <v>102.54446</v>
      </c>
      <c r="V114" s="51">
        <v>102.96465999999999</v>
      </c>
      <c r="W114" s="51">
        <v>102.95034</v>
      </c>
      <c r="X114" s="51">
        <v>101.85924</v>
      </c>
      <c r="Y114" s="51">
        <v>101.562</v>
      </c>
      <c r="Z114" s="51">
        <v>101.27431</v>
      </c>
      <c r="AA114" s="51">
        <v>99.232650000000007</v>
      </c>
      <c r="AB114" s="51">
        <v>98.007409999999993</v>
      </c>
      <c r="AC114" s="51">
        <v>92.712019999999995</v>
      </c>
      <c r="AD114" s="51">
        <v>94.882779999999997</v>
      </c>
      <c r="AE114" s="51">
        <v>96.680530000000005</v>
      </c>
      <c r="AF114" s="51">
        <v>97.919489999999996</v>
      </c>
      <c r="AG114" s="51">
        <v>98.364230000000006</v>
      </c>
      <c r="AH114" s="51">
        <v>97.770129999999995</v>
      </c>
      <c r="AI114" s="51">
        <v>97.153639999999996</v>
      </c>
      <c r="AJ114" s="51">
        <v>96.63364</v>
      </c>
    </row>
    <row r="115" spans="1:36" ht="15.75" x14ac:dyDescent="0.3">
      <c r="A115" s="1" t="str">
        <f t="shared" si="1"/>
        <v>ArbeitsproduktivitätTschechische Republik</v>
      </c>
      <c r="B115" s="1">
        <v>115</v>
      </c>
      <c r="C115" s="50" t="s">
        <v>194</v>
      </c>
      <c r="D115" s="50" t="s">
        <v>22</v>
      </c>
      <c r="E115" s="50" t="s">
        <v>365</v>
      </c>
      <c r="F115" s="50" t="s">
        <v>340</v>
      </c>
      <c r="G115" s="50" t="s">
        <v>32</v>
      </c>
      <c r="H115" s="50" t="s">
        <v>374</v>
      </c>
      <c r="I115" s="51">
        <v>68.048879999999997</v>
      </c>
      <c r="J115" s="51">
        <v>70.623800000000003</v>
      </c>
      <c r="K115" s="51">
        <v>69.228530000000006</v>
      </c>
      <c r="L115" s="51">
        <v>72.938159999999996</v>
      </c>
      <c r="M115" s="51">
        <v>74.813959999999994</v>
      </c>
      <c r="N115" s="51">
        <v>75.106390000000005</v>
      </c>
      <c r="O115" s="51">
        <v>75.103930000000005</v>
      </c>
      <c r="P115" s="51">
        <v>77.57311</v>
      </c>
      <c r="Q115" s="51">
        <v>78.277240000000006</v>
      </c>
      <c r="R115" s="51">
        <v>79.431380000000004</v>
      </c>
      <c r="S115" s="51">
        <v>78.329570000000004</v>
      </c>
      <c r="T115" s="51">
        <v>78.119919999999993</v>
      </c>
      <c r="U115" s="51">
        <v>77.119420000000005</v>
      </c>
      <c r="V115" s="51">
        <v>77.91225</v>
      </c>
      <c r="W115" s="51">
        <v>80.182749999999999</v>
      </c>
      <c r="X115" s="51">
        <v>80.551450000000003</v>
      </c>
      <c r="Y115" s="51">
        <v>81.388270000000006</v>
      </c>
      <c r="Z115" s="51">
        <v>83.827860000000001</v>
      </c>
      <c r="AA115" s="51">
        <v>85.162580000000005</v>
      </c>
      <c r="AB115" s="51">
        <v>87.926950000000005</v>
      </c>
      <c r="AC115" s="51">
        <v>89.37988</v>
      </c>
      <c r="AD115" s="51">
        <v>86.283370000000005</v>
      </c>
      <c r="AE115" s="51">
        <v>86.25855</v>
      </c>
      <c r="AF115" s="51">
        <v>87.817840000000004</v>
      </c>
      <c r="AG115" s="51">
        <v>88.695840000000004</v>
      </c>
      <c r="AH115" s="51">
        <v>89.363529999999997</v>
      </c>
      <c r="AI115" s="51">
        <v>90.055660000000003</v>
      </c>
      <c r="AJ115" s="51">
        <v>91.094099999999997</v>
      </c>
    </row>
    <row r="116" spans="1:36" ht="15.75" x14ac:dyDescent="0.3">
      <c r="A116" s="1" t="str">
        <f t="shared" si="1"/>
        <v>ArbeitsproduktivitätUngarn</v>
      </c>
      <c r="B116" s="1">
        <v>116</v>
      </c>
      <c r="C116" s="50" t="s">
        <v>194</v>
      </c>
      <c r="D116" s="50" t="s">
        <v>24</v>
      </c>
      <c r="E116" s="50" t="s">
        <v>365</v>
      </c>
      <c r="F116" s="50" t="s">
        <v>340</v>
      </c>
      <c r="G116" s="50" t="s">
        <v>32</v>
      </c>
      <c r="H116" s="50" t="s">
        <v>374</v>
      </c>
      <c r="I116" s="51">
        <v>58.576239999999999</v>
      </c>
      <c r="J116" s="51">
        <v>62.231369999999998</v>
      </c>
      <c r="K116" s="51">
        <v>65.149420000000006</v>
      </c>
      <c r="L116" s="51">
        <v>66.314170000000004</v>
      </c>
      <c r="M116" s="51">
        <v>67.113</v>
      </c>
      <c r="N116" s="51">
        <v>68.812799999999996</v>
      </c>
      <c r="O116" s="51">
        <v>68.379409999999993</v>
      </c>
      <c r="P116" s="51">
        <v>68.145859999999999</v>
      </c>
      <c r="Q116" s="51">
        <v>72.386979999999994</v>
      </c>
      <c r="R116" s="51">
        <v>73.488910000000004</v>
      </c>
      <c r="S116" s="51">
        <v>74.224189999999993</v>
      </c>
      <c r="T116" s="51">
        <v>74.88288</v>
      </c>
      <c r="U116" s="51">
        <v>73.244159999999994</v>
      </c>
      <c r="V116" s="51">
        <v>73.300219999999996</v>
      </c>
      <c r="W116" s="51">
        <v>71.780879999999996</v>
      </c>
      <c r="X116" s="51">
        <v>71.176770000000005</v>
      </c>
      <c r="Y116" s="51">
        <v>68.42313</v>
      </c>
      <c r="Z116" s="51">
        <v>68.166640000000001</v>
      </c>
      <c r="AA116" s="51">
        <v>70.072249999999997</v>
      </c>
      <c r="AB116" s="51">
        <v>71.597359999999995</v>
      </c>
      <c r="AC116" s="51">
        <v>73.362409999999997</v>
      </c>
      <c r="AD116" s="51">
        <v>72.601579999999998</v>
      </c>
      <c r="AE116" s="51">
        <v>73.872559999999993</v>
      </c>
      <c r="AF116" s="51">
        <v>74.106859999999998</v>
      </c>
      <c r="AG116" s="51">
        <v>73.915899999999993</v>
      </c>
      <c r="AH116" s="51">
        <v>73.375309999999999</v>
      </c>
      <c r="AI116" s="51">
        <v>74.177639999999997</v>
      </c>
      <c r="AJ116" s="51">
        <v>74.783159999999995</v>
      </c>
    </row>
    <row r="117" spans="1:36" ht="15.75" x14ac:dyDescent="0.3">
      <c r="A117" s="1" t="str">
        <f t="shared" si="1"/>
        <v>ArbeitsproduktivitätVereinigtes Königreich Großbritannien und Nordirland</v>
      </c>
      <c r="B117" s="1">
        <v>117</v>
      </c>
      <c r="C117" s="50" t="s">
        <v>194</v>
      </c>
      <c r="D117" s="50" t="s">
        <v>57</v>
      </c>
      <c r="E117" s="50" t="s">
        <v>365</v>
      </c>
      <c r="F117" s="50" t="s">
        <v>340</v>
      </c>
      <c r="G117" s="50" t="s">
        <v>32</v>
      </c>
      <c r="H117" s="50" t="s">
        <v>374</v>
      </c>
      <c r="I117" s="51">
        <v>112.67037000000001</v>
      </c>
      <c r="J117" s="51">
        <v>113.08323</v>
      </c>
      <c r="K117" s="51">
        <v>111.84957</v>
      </c>
      <c r="L117" s="51">
        <v>113.50036</v>
      </c>
      <c r="M117" s="51">
        <v>114.13245999999999</v>
      </c>
      <c r="N117" s="51">
        <v>112.52666000000001</v>
      </c>
      <c r="O117" s="51">
        <v>111.41893</v>
      </c>
      <c r="P117" s="51">
        <v>108.78316</v>
      </c>
      <c r="Q117" s="51">
        <v>108.21196999999999</v>
      </c>
      <c r="R117" s="51">
        <v>105.69064</v>
      </c>
      <c r="S117" s="51">
        <v>105.72488</v>
      </c>
      <c r="T117" s="51">
        <v>103.13978</v>
      </c>
      <c r="U117" s="51">
        <v>104.08526999999999</v>
      </c>
      <c r="V117" s="51">
        <v>103.90730000000001</v>
      </c>
      <c r="W117" s="51">
        <v>103.66501</v>
      </c>
      <c r="X117" s="51">
        <v>103.17119</v>
      </c>
      <c r="Y117" s="51">
        <v>101.3425</v>
      </c>
      <c r="Z117" s="51">
        <v>101.80582</v>
      </c>
      <c r="AA117" s="51">
        <v>100.36083000000001</v>
      </c>
      <c r="AB117" s="51">
        <v>98.787800000000004</v>
      </c>
      <c r="AC117" s="51">
        <v>97.281620000000004</v>
      </c>
      <c r="AD117" s="51">
        <v>96.763130000000004</v>
      </c>
      <c r="AE117" s="51">
        <v>102.27222</v>
      </c>
      <c r="AF117" s="51">
        <v>98.84375</v>
      </c>
      <c r="AG117" s="51">
        <v>98.206680000000006</v>
      </c>
      <c r="AH117" s="51">
        <v>98.643050000000002</v>
      </c>
      <c r="AI117" s="51">
        <v>98.563770000000005</v>
      </c>
      <c r="AJ117" s="51">
        <v>98.448620000000005</v>
      </c>
    </row>
    <row r="118" spans="1:36" ht="15.75" x14ac:dyDescent="0.3">
      <c r="A118" s="1" t="str">
        <f t="shared" si="1"/>
        <v>ArbeitsproduktivitätZypern</v>
      </c>
      <c r="B118" s="1">
        <v>118</v>
      </c>
      <c r="C118" s="50" t="s">
        <v>194</v>
      </c>
      <c r="D118" s="50" t="s">
        <v>30</v>
      </c>
      <c r="E118" s="50" t="s">
        <v>365</v>
      </c>
      <c r="F118" s="50" t="s">
        <v>340</v>
      </c>
      <c r="G118" s="50" t="s">
        <v>32</v>
      </c>
      <c r="H118" s="50" t="s">
        <v>374</v>
      </c>
      <c r="I118" s="51">
        <v>92.704639999999998</v>
      </c>
      <c r="J118" s="51">
        <v>94.369579999999999</v>
      </c>
      <c r="K118" s="51">
        <v>91.90155</v>
      </c>
      <c r="L118" s="51">
        <v>90.539429999999996</v>
      </c>
      <c r="M118" s="51">
        <v>90.152450000000002</v>
      </c>
      <c r="N118" s="51">
        <v>91.607410000000002</v>
      </c>
      <c r="O118" s="51">
        <v>92.391949999999994</v>
      </c>
      <c r="P118" s="51">
        <v>94.53031</v>
      </c>
      <c r="Q118" s="51">
        <v>95.338539999999995</v>
      </c>
      <c r="R118" s="51">
        <v>95.174989999999994</v>
      </c>
      <c r="S118" s="51">
        <v>91.908850000000001</v>
      </c>
      <c r="T118" s="51">
        <v>89.403409999999994</v>
      </c>
      <c r="U118" s="51">
        <v>88.437049999999999</v>
      </c>
      <c r="V118" s="51">
        <v>85.856700000000004</v>
      </c>
      <c r="W118" s="51">
        <v>84.046059999999997</v>
      </c>
      <c r="X118" s="51">
        <v>84.993530000000007</v>
      </c>
      <c r="Y118" s="51">
        <v>87.396280000000004</v>
      </c>
      <c r="Z118" s="51">
        <v>86.406300000000002</v>
      </c>
      <c r="AA118" s="51">
        <v>85.101579999999998</v>
      </c>
      <c r="AB118" s="51">
        <v>85.068190000000001</v>
      </c>
      <c r="AC118" s="51">
        <v>83.618949999999998</v>
      </c>
      <c r="AD118" s="51">
        <v>85.922389999999993</v>
      </c>
      <c r="AE118" s="51">
        <v>89.021820000000005</v>
      </c>
      <c r="AF118" s="51">
        <v>90.511960000000002</v>
      </c>
      <c r="AG118" s="51">
        <v>91.501490000000004</v>
      </c>
      <c r="AH118" s="51">
        <v>92.521280000000004</v>
      </c>
      <c r="AI118" s="51">
        <v>92.913560000000004</v>
      </c>
      <c r="AJ118" s="51">
        <v>93.037880000000001</v>
      </c>
    </row>
    <row r="119" spans="1:36" ht="15.75" x14ac:dyDescent="0.3">
      <c r="A119" s="1" t="str">
        <f t="shared" si="1"/>
        <v>BeschäftigungsentwicklungBelgien</v>
      </c>
      <c r="B119" s="1">
        <v>119</v>
      </c>
      <c r="C119" s="50" t="s">
        <v>221</v>
      </c>
      <c r="D119" s="50" t="s">
        <v>9</v>
      </c>
      <c r="E119" s="50" t="s">
        <v>149</v>
      </c>
      <c r="F119" s="50" t="s">
        <v>340</v>
      </c>
      <c r="G119" s="50" t="s">
        <v>32</v>
      </c>
      <c r="H119" s="50" t="s">
        <v>374</v>
      </c>
      <c r="I119" s="51">
        <v>2.0105741306128531</v>
      </c>
      <c r="J119" s="51">
        <v>1.3723629462004658</v>
      </c>
      <c r="K119" s="51">
        <v>0.2256306857732564</v>
      </c>
      <c r="L119" s="51">
        <v>-9.1007065022157385E-2</v>
      </c>
      <c r="M119" s="51">
        <v>0.98760697077929427</v>
      </c>
      <c r="N119" s="51">
        <v>1.4336917562724145</v>
      </c>
      <c r="O119" s="51">
        <v>1.1255938033837889</v>
      </c>
      <c r="P119" s="51">
        <v>1.668440783079566</v>
      </c>
      <c r="Q119" s="51">
        <v>1.7799021281438447</v>
      </c>
      <c r="R119" s="51">
        <v>-0.13194087259877979</v>
      </c>
      <c r="S119" s="51">
        <v>0.69640377983786672</v>
      </c>
      <c r="T119" s="51">
        <v>1.2319597945251295</v>
      </c>
      <c r="U119" s="51">
        <v>0.2416360960393647</v>
      </c>
      <c r="V119" s="51">
        <v>-0.23009664058904739</v>
      </c>
      <c r="W119" s="51">
        <v>0.36241433842909854</v>
      </c>
      <c r="X119" s="51">
        <v>0.83820278817324712</v>
      </c>
      <c r="Y119" s="51">
        <v>1.2522788436496184</v>
      </c>
      <c r="Z119" s="51">
        <v>1.491865474889063</v>
      </c>
      <c r="AA119" s="51">
        <v>1.4699360070962506</v>
      </c>
      <c r="AB119" s="51">
        <v>1.5797689665938108</v>
      </c>
      <c r="AC119" s="51">
        <v>-0.10859765592982691</v>
      </c>
      <c r="AD119" s="51">
        <v>1.6881704990666708</v>
      </c>
      <c r="AE119" s="51">
        <v>1.9264130390930732</v>
      </c>
      <c r="AF119" s="51">
        <v>0.75402244255774642</v>
      </c>
      <c r="AG119" s="51">
        <v>0.2533883323512009</v>
      </c>
      <c r="AH119" s="51">
        <v>0.47324594917612911</v>
      </c>
      <c r="AI119" s="51">
        <v>0.72115075231266612</v>
      </c>
      <c r="AJ119" s="51">
        <v>0.80622880580673362</v>
      </c>
    </row>
    <row r="120" spans="1:36" ht="15.75" x14ac:dyDescent="0.3">
      <c r="A120" s="1" t="str">
        <f t="shared" si="1"/>
        <v>BeschäftigungsentwicklungBulgarien</v>
      </c>
      <c r="B120" s="1">
        <v>120</v>
      </c>
      <c r="C120" s="50" t="s">
        <v>221</v>
      </c>
      <c r="D120" s="50" t="s">
        <v>25</v>
      </c>
      <c r="E120" s="50" t="s">
        <v>149</v>
      </c>
      <c r="F120" s="50" t="s">
        <v>340</v>
      </c>
      <c r="G120" s="50" t="s">
        <v>32</v>
      </c>
      <c r="H120" s="50" t="s">
        <v>374</v>
      </c>
      <c r="I120" s="51">
        <v>-2.3793378840619099</v>
      </c>
      <c r="J120" s="51">
        <v>-0.75512472215361937</v>
      </c>
      <c r="K120" s="51">
        <v>0.22956755445230748</v>
      </c>
      <c r="L120" s="51">
        <v>2.956748972726031</v>
      </c>
      <c r="M120" s="51">
        <v>2.5927008883489799</v>
      </c>
      <c r="N120" s="51">
        <v>2.6993594640653433</v>
      </c>
      <c r="O120" s="51">
        <v>3.340800567624246</v>
      </c>
      <c r="P120" s="51">
        <v>3.1754908583515085</v>
      </c>
      <c r="Q120" s="51">
        <v>2.3588981254394006</v>
      </c>
      <c r="R120" s="51">
        <v>-1.7131322663940312</v>
      </c>
      <c r="S120" s="51">
        <v>-3.8783239538047183</v>
      </c>
      <c r="T120" s="51">
        <v>-2.2015100349899606</v>
      </c>
      <c r="U120" s="51">
        <v>-2.5013122242555874</v>
      </c>
      <c r="V120" s="51">
        <v>-0.43097552955281404</v>
      </c>
      <c r="W120" s="51">
        <v>0.36795866237235858</v>
      </c>
      <c r="X120" s="51">
        <v>0.35059417559410172</v>
      </c>
      <c r="Y120" s="51">
        <v>0.49735796715812075</v>
      </c>
      <c r="Z120" s="51">
        <v>1.7901742532519094</v>
      </c>
      <c r="AA120" s="51">
        <v>-0.10523777780929656</v>
      </c>
      <c r="AB120" s="51">
        <v>-1.5322406606013119</v>
      </c>
      <c r="AC120" s="51">
        <v>-1.7749619342038403</v>
      </c>
      <c r="AD120" s="51">
        <v>6.723172632870629E-2</v>
      </c>
      <c r="AE120" s="51">
        <v>1.0556210795617915</v>
      </c>
      <c r="AF120" s="51">
        <v>1.0744977354546441</v>
      </c>
      <c r="AG120" s="51">
        <v>1.0705432568987847</v>
      </c>
      <c r="AH120" s="51">
        <v>1.111240578853437</v>
      </c>
      <c r="AI120" s="51">
        <v>0.32846316285347943</v>
      </c>
      <c r="AJ120" s="51">
        <v>0.32862049151876227</v>
      </c>
    </row>
    <row r="121" spans="1:36" ht="15.75" x14ac:dyDescent="0.3">
      <c r="A121" s="1" t="str">
        <f t="shared" si="1"/>
        <v>BeschäftigungsentwicklungDänemark</v>
      </c>
      <c r="B121" s="1">
        <v>121</v>
      </c>
      <c r="C121" s="50" t="s">
        <v>221</v>
      </c>
      <c r="D121" s="50" t="s">
        <v>5</v>
      </c>
      <c r="E121" s="50" t="s">
        <v>149</v>
      </c>
      <c r="F121" s="50" t="s">
        <v>340</v>
      </c>
      <c r="G121" s="50" t="s">
        <v>32</v>
      </c>
      <c r="H121" s="50" t="s">
        <v>374</v>
      </c>
      <c r="I121" s="51">
        <v>0.74521806221364539</v>
      </c>
      <c r="J121" s="51">
        <v>0.99159755367220326</v>
      </c>
      <c r="K121" s="51">
        <v>6.2174974033862657E-2</v>
      </c>
      <c r="L121" s="51">
        <v>-0.91767832770633317</v>
      </c>
      <c r="M121" s="51">
        <v>-0.52561941529371248</v>
      </c>
      <c r="N121" s="51">
        <v>1.4215695206165757</v>
      </c>
      <c r="O121" s="51">
        <v>2.2557093375874979</v>
      </c>
      <c r="P121" s="51">
        <v>2.335607918649016</v>
      </c>
      <c r="Q121" s="51">
        <v>1.2518841783952135</v>
      </c>
      <c r="R121" s="51">
        <v>-3.1381512240281859</v>
      </c>
      <c r="S121" s="51">
        <v>-2.327112063382025</v>
      </c>
      <c r="T121" s="51">
        <v>-0.11577641888840365</v>
      </c>
      <c r="U121" s="51">
        <v>-0.69905226025701361</v>
      </c>
      <c r="V121" s="51">
        <v>3.9752091502083697E-2</v>
      </c>
      <c r="W121" s="51">
        <v>0.64842409464462447</v>
      </c>
      <c r="X121" s="51">
        <v>1.4697437369894579</v>
      </c>
      <c r="Y121" s="51">
        <v>1.6362768158746357</v>
      </c>
      <c r="Z121" s="51">
        <v>1.504484219098563</v>
      </c>
      <c r="AA121" s="51">
        <v>1.5486998738274205</v>
      </c>
      <c r="AB121" s="51">
        <v>1.430881791877268</v>
      </c>
      <c r="AC121" s="51">
        <v>-1.1097833359408076</v>
      </c>
      <c r="AD121" s="51">
        <v>2.2663547469579388</v>
      </c>
      <c r="AE121" s="51">
        <v>4.0478181016266328</v>
      </c>
      <c r="AF121" s="51">
        <v>1.1011780485644493</v>
      </c>
      <c r="AG121" s="51">
        <v>0.66928037497224091</v>
      </c>
      <c r="AH121" s="51">
        <v>0.94583758112241212</v>
      </c>
      <c r="AI121" s="51">
        <v>0.19681069379155941</v>
      </c>
      <c r="AJ121" s="51">
        <v>0.29033401010329984</v>
      </c>
    </row>
    <row r="122" spans="1:36" ht="15.75" x14ac:dyDescent="0.3">
      <c r="A122" s="1" t="str">
        <f t="shared" si="1"/>
        <v>BeschäftigungsentwicklungDeutschland</v>
      </c>
      <c r="B122" s="1">
        <v>122</v>
      </c>
      <c r="C122" s="50" t="s">
        <v>221</v>
      </c>
      <c r="D122" s="50" t="s">
        <v>2</v>
      </c>
      <c r="E122" s="50" t="s">
        <v>149</v>
      </c>
      <c r="F122" s="50" t="s">
        <v>340</v>
      </c>
      <c r="G122" s="50" t="s">
        <v>32</v>
      </c>
      <c r="H122" s="50" t="s">
        <v>374</v>
      </c>
      <c r="I122" s="51">
        <v>2.1750798722044729</v>
      </c>
      <c r="J122" s="51">
        <v>-0.277666599959976</v>
      </c>
      <c r="K122" s="51">
        <v>-0.47911701994230527</v>
      </c>
      <c r="L122" s="51">
        <v>-1.0787921560719866</v>
      </c>
      <c r="M122" s="51">
        <v>0.31595576619273302</v>
      </c>
      <c r="N122" s="51">
        <v>-0.12192024384048768</v>
      </c>
      <c r="O122" s="51">
        <v>0.72732821321397689</v>
      </c>
      <c r="P122" s="51">
        <v>1.6991516865279741</v>
      </c>
      <c r="Q122" s="51">
        <v>1.4150592090563789</v>
      </c>
      <c r="R122" s="51">
        <v>0.12729186556020661</v>
      </c>
      <c r="S122" s="51">
        <v>0.47918245605456811</v>
      </c>
      <c r="T122" s="51">
        <v>1.1460132849947686</v>
      </c>
      <c r="U122" s="51">
        <v>1.1907625691604522</v>
      </c>
      <c r="V122" s="51">
        <v>0.74408653274693926</v>
      </c>
      <c r="W122" s="51">
        <v>0.89197224975222988</v>
      </c>
      <c r="X122" s="51">
        <v>0.89110300308728596</v>
      </c>
      <c r="Y122" s="51">
        <v>1.2726893386188192</v>
      </c>
      <c r="Z122" s="51">
        <v>1.3825939660303073</v>
      </c>
      <c r="AA122" s="51">
        <v>1.3276134567622488</v>
      </c>
      <c r="AB122" s="51">
        <v>0.9202727394268907</v>
      </c>
      <c r="AC122" s="51">
        <v>-0.71758185953059106</v>
      </c>
      <c r="AD122" s="51">
        <v>0.16679268780856646</v>
      </c>
      <c r="AE122" s="51">
        <v>1.3054772318554206</v>
      </c>
      <c r="AF122" s="51">
        <v>0.67062613688662909</v>
      </c>
      <c r="AG122" s="51">
        <v>0.11320343964297376</v>
      </c>
      <c r="AH122" s="51">
        <v>2.0594950746945288E-2</v>
      </c>
      <c r="AI122" s="51">
        <v>0.18131608401002089</v>
      </c>
      <c r="AJ122" s="51">
        <v>8.8077505426980784E-2</v>
      </c>
    </row>
    <row r="123" spans="1:36" ht="15.75" x14ac:dyDescent="0.3">
      <c r="A123" s="1" t="str">
        <f t="shared" si="1"/>
        <v>BeschäftigungsentwicklungEstland</v>
      </c>
      <c r="B123" s="1">
        <v>123</v>
      </c>
      <c r="C123" s="50" t="s">
        <v>221</v>
      </c>
      <c r="D123" s="50" t="s">
        <v>18</v>
      </c>
      <c r="E123" s="50" t="s">
        <v>149</v>
      </c>
      <c r="F123" s="50" t="s">
        <v>340</v>
      </c>
      <c r="G123" s="50" t="s">
        <v>32</v>
      </c>
      <c r="H123" s="50" t="s">
        <v>374</v>
      </c>
      <c r="I123" s="51">
        <v>0.86162329829398598</v>
      </c>
      <c r="J123" s="51">
        <v>0.56381342901077536</v>
      </c>
      <c r="K123" s="51">
        <v>-1.6989466530754796E-2</v>
      </c>
      <c r="L123" s="51">
        <v>2.1410365335599018</v>
      </c>
      <c r="M123" s="51">
        <v>-0.39926800865080303</v>
      </c>
      <c r="N123" s="51">
        <v>2.2715884416235022</v>
      </c>
      <c r="O123" s="51">
        <v>4.8832271762208217</v>
      </c>
      <c r="P123" s="51">
        <v>0.18685767673620862</v>
      </c>
      <c r="Q123" s="51">
        <v>-0.20205160087036905</v>
      </c>
      <c r="R123" s="51">
        <v>-10.200903286092508</v>
      </c>
      <c r="S123" s="51">
        <v>-4.942767950052029</v>
      </c>
      <c r="T123" s="51">
        <v>6.549899653347925</v>
      </c>
      <c r="U123" s="51">
        <v>1.6267123287671232</v>
      </c>
      <c r="V123" s="51">
        <v>1.2468407750631807</v>
      </c>
      <c r="W123" s="51">
        <v>0.76551838908304592</v>
      </c>
      <c r="X123" s="51">
        <v>2.8736581337737368</v>
      </c>
      <c r="Y123" s="51">
        <v>0.28897094236636189</v>
      </c>
      <c r="Z123" s="51">
        <v>2.6892908596126066</v>
      </c>
      <c r="AA123" s="51">
        <v>0.91348402182385247</v>
      </c>
      <c r="AB123" s="51">
        <v>1.2790410281759721</v>
      </c>
      <c r="AC123" s="51">
        <v>-2.7103288389970079</v>
      </c>
      <c r="AD123" s="51">
        <v>0.13795914528038558</v>
      </c>
      <c r="AE123" s="51">
        <v>4.5917808219178147</v>
      </c>
      <c r="AF123" s="51">
        <v>3.2091965034127559</v>
      </c>
      <c r="AG123" s="51">
        <v>0.19578837452140949</v>
      </c>
      <c r="AH123" s="51">
        <v>-0.10001881685411596</v>
      </c>
      <c r="AI123" s="51">
        <v>0.23573594676164683</v>
      </c>
      <c r="AJ123" s="51">
        <v>0.23575973611098655</v>
      </c>
    </row>
    <row r="124" spans="1:36" ht="15.75" x14ac:dyDescent="0.3">
      <c r="A124" s="1" t="str">
        <f t="shared" si="1"/>
        <v>BeschäftigungsentwicklungEU27</v>
      </c>
      <c r="B124" s="1">
        <v>124</v>
      </c>
      <c r="C124" s="50" t="s">
        <v>221</v>
      </c>
      <c r="D124" s="50" t="s">
        <v>363</v>
      </c>
      <c r="E124" s="50" t="s">
        <v>149</v>
      </c>
      <c r="F124" s="50" t="s">
        <v>340</v>
      </c>
      <c r="G124" s="50" t="s">
        <v>32</v>
      </c>
      <c r="H124" s="50" t="s">
        <v>374</v>
      </c>
      <c r="I124" s="51">
        <v>1.5542323973187813</v>
      </c>
      <c r="J124" s="51">
        <v>0.70911576054555769</v>
      </c>
      <c r="K124" s="51">
        <v>-0.16722166167918009</v>
      </c>
      <c r="L124" s="51">
        <v>0.32598207353318753</v>
      </c>
      <c r="M124" s="51">
        <v>0.4741500170665412</v>
      </c>
      <c r="N124" s="51">
        <v>1.0184390679908217</v>
      </c>
      <c r="O124" s="51">
        <v>1.896286640822719</v>
      </c>
      <c r="P124" s="51">
        <v>2.0601849259100056</v>
      </c>
      <c r="Q124" s="51">
        <v>0.97598188260436447</v>
      </c>
      <c r="R124" s="51">
        <v>-1.8081786327456482</v>
      </c>
      <c r="S124" s="51">
        <v>-0.9289787450447583</v>
      </c>
      <c r="T124" s="51">
        <v>3.365508279497334E-2</v>
      </c>
      <c r="U124" s="51">
        <v>-0.25952664856591956</v>
      </c>
      <c r="V124" s="51">
        <v>-0.36913712190851489</v>
      </c>
      <c r="W124" s="51">
        <v>0.90216690441845893</v>
      </c>
      <c r="X124" s="51">
        <v>0.94294326797007622</v>
      </c>
      <c r="Y124" s="51">
        <v>1.3020135398242481</v>
      </c>
      <c r="Z124" s="51">
        <v>1.6052856779406082</v>
      </c>
      <c r="AA124" s="51">
        <v>1.4471278027472265</v>
      </c>
      <c r="AB124" s="51">
        <v>1.2840891269467811</v>
      </c>
      <c r="AC124" s="51">
        <v>-1.3636150324771701</v>
      </c>
      <c r="AD124" s="51">
        <v>1.6109632833008201</v>
      </c>
      <c r="AE124" s="51">
        <v>2.1974114618284837</v>
      </c>
      <c r="AF124" s="51">
        <v>1.2651238389941559</v>
      </c>
      <c r="AG124" s="51">
        <v>0.76560875197184797</v>
      </c>
      <c r="AH124" s="51">
        <v>0.49896089319926046</v>
      </c>
      <c r="AI124" s="51">
        <v>0.48096319095011081</v>
      </c>
      <c r="AJ124" s="51">
        <v>0.41961145536308214</v>
      </c>
    </row>
    <row r="125" spans="1:36" ht="15.75" x14ac:dyDescent="0.3">
      <c r="A125" s="1" t="str">
        <f t="shared" si="1"/>
        <v>BeschäftigungsentwicklungFinnland</v>
      </c>
      <c r="B125" s="1">
        <v>125</v>
      </c>
      <c r="C125" s="50" t="s">
        <v>221</v>
      </c>
      <c r="D125" s="50" t="s">
        <v>14</v>
      </c>
      <c r="E125" s="50" t="s">
        <v>149</v>
      </c>
      <c r="F125" s="50" t="s">
        <v>340</v>
      </c>
      <c r="G125" s="50" t="s">
        <v>32</v>
      </c>
      <c r="H125" s="50" t="s">
        <v>374</v>
      </c>
      <c r="I125" s="51">
        <v>2.0636399946744772</v>
      </c>
      <c r="J125" s="51">
        <v>1.5523088964257681</v>
      </c>
      <c r="K125" s="51">
        <v>1.2374223934917616</v>
      </c>
      <c r="L125" s="51">
        <v>0.23684655726611017</v>
      </c>
      <c r="M125" s="51">
        <v>0.52742616033755274</v>
      </c>
      <c r="N125" s="51">
        <v>1.5278069254984299</v>
      </c>
      <c r="O125" s="51">
        <v>1.8810202984827813</v>
      </c>
      <c r="P125" s="51">
        <v>2.2114916409673753</v>
      </c>
      <c r="Q125" s="51">
        <v>2.2311326372622897</v>
      </c>
      <c r="R125" s="51">
        <v>-2.5358238515009019</v>
      </c>
      <c r="S125" s="51">
        <v>-0.74906367041199218</v>
      </c>
      <c r="T125" s="51">
        <v>1.5134484142914419</v>
      </c>
      <c r="U125" s="51">
        <v>0.61296318266302852</v>
      </c>
      <c r="V125" s="51">
        <v>-0.80182375599401134</v>
      </c>
      <c r="W125" s="51">
        <v>-0.54679451620572872</v>
      </c>
      <c r="X125" s="51">
        <v>0.31872509960159362</v>
      </c>
      <c r="Y125" s="51">
        <v>0.55599682287529784</v>
      </c>
      <c r="Z125" s="51">
        <v>0.60426540284360908</v>
      </c>
      <c r="AA125" s="51">
        <v>2.602755859144966</v>
      </c>
      <c r="AB125" s="51">
        <v>1.4730639730639732</v>
      </c>
      <c r="AC125" s="51">
        <v>-2.3415406658874067</v>
      </c>
      <c r="AD125" s="51">
        <v>2.305019305019298</v>
      </c>
      <c r="AE125" s="51">
        <v>3.5136053138091246</v>
      </c>
      <c r="AF125" s="51">
        <v>0.94064459676242251</v>
      </c>
      <c r="AG125" s="51">
        <v>-1.0691324134941815</v>
      </c>
      <c r="AH125" s="51">
        <v>-0.73829864914203025</v>
      </c>
      <c r="AI125" s="51">
        <v>0.40974290655582501</v>
      </c>
      <c r="AJ125" s="51">
        <v>0.59027414010237789</v>
      </c>
    </row>
    <row r="126" spans="1:36" ht="15.75" x14ac:dyDescent="0.3">
      <c r="A126" s="1" t="str">
        <f t="shared" si="1"/>
        <v>BeschäftigungsentwicklungFrankreich</v>
      </c>
      <c r="B126" s="1">
        <v>126</v>
      </c>
      <c r="C126" s="50" t="s">
        <v>221</v>
      </c>
      <c r="D126" s="50" t="s">
        <v>0</v>
      </c>
      <c r="E126" s="50" t="s">
        <v>149</v>
      </c>
      <c r="F126" s="50" t="s">
        <v>340</v>
      </c>
      <c r="G126" s="50" t="s">
        <v>32</v>
      </c>
      <c r="H126" s="50" t="s">
        <v>374</v>
      </c>
      <c r="I126" s="51">
        <v>2.5221486152127066</v>
      </c>
      <c r="J126" s="51">
        <v>1.4363565589723628</v>
      </c>
      <c r="K126" s="51">
        <v>0.4950305076940788</v>
      </c>
      <c r="L126" s="51">
        <v>3.4366885596456391E-2</v>
      </c>
      <c r="M126" s="51">
        <v>0.13360308432263238</v>
      </c>
      <c r="N126" s="51">
        <v>0.68999695028972252</v>
      </c>
      <c r="O126" s="51">
        <v>1.0941581796842463</v>
      </c>
      <c r="P126" s="51">
        <v>1.4493296382293461</v>
      </c>
      <c r="Q126" s="51">
        <v>0.5131234080253978</v>
      </c>
      <c r="R126" s="51">
        <v>-1.123843102688409</v>
      </c>
      <c r="S126" s="51">
        <v>9.6575291583091902E-2</v>
      </c>
      <c r="T126" s="51">
        <v>0.77185690960368114</v>
      </c>
      <c r="U126" s="51">
        <v>0.35719546324937401</v>
      </c>
      <c r="V126" s="51">
        <v>0.19080468205335194</v>
      </c>
      <c r="W126" s="51">
        <v>0.53836293719099071</v>
      </c>
      <c r="X126" s="51">
        <v>0.25134780708145127</v>
      </c>
      <c r="Y126" s="51">
        <v>0.7230841902547146</v>
      </c>
      <c r="Z126" s="51">
        <v>1.1796536796536796</v>
      </c>
      <c r="AA126" s="51">
        <v>1.0018896851713195</v>
      </c>
      <c r="AB126" s="51">
        <v>1.1790454673820954</v>
      </c>
      <c r="AC126" s="51">
        <v>-5.9311981020166077E-2</v>
      </c>
      <c r="AD126" s="51">
        <v>2.6182579856868564</v>
      </c>
      <c r="AE126" s="51">
        <v>2.2758972614390203</v>
      </c>
      <c r="AF126" s="51">
        <v>1.1009845662586482</v>
      </c>
      <c r="AG126" s="51">
        <v>0.75012337555519004</v>
      </c>
      <c r="AH126" s="51">
        <v>-6.617901577245737E-2</v>
      </c>
      <c r="AI126" s="51">
        <v>2.3978249786439792E-2</v>
      </c>
      <c r="AJ126" s="51">
        <v>0.20242683519333027</v>
      </c>
    </row>
    <row r="127" spans="1:36" ht="15.75" x14ac:dyDescent="0.3">
      <c r="A127" s="1" t="str">
        <f t="shared" si="1"/>
        <v>BeschäftigungsentwicklungGriechenland</v>
      </c>
      <c r="B127" s="1">
        <v>127</v>
      </c>
      <c r="C127" s="50" t="s">
        <v>221</v>
      </c>
      <c r="D127" s="50" t="s">
        <v>6</v>
      </c>
      <c r="E127" s="50" t="s">
        <v>149</v>
      </c>
      <c r="F127" s="50" t="s">
        <v>340</v>
      </c>
      <c r="G127" s="50" t="s">
        <v>32</v>
      </c>
      <c r="H127" s="50" t="s">
        <v>374</v>
      </c>
      <c r="I127" s="51">
        <v>0.37766506888266216</v>
      </c>
      <c r="J127" s="51">
        <v>0.23425648425648679</v>
      </c>
      <c r="K127" s="51">
        <v>2.4552134642226831</v>
      </c>
      <c r="L127" s="51">
        <v>1.1315350370535504</v>
      </c>
      <c r="M127" s="51">
        <v>2.5764174637952233</v>
      </c>
      <c r="N127" s="51">
        <v>0.98245431240137404</v>
      </c>
      <c r="O127" s="51">
        <v>1.9531006493855378</v>
      </c>
      <c r="P127" s="51">
        <v>1.3447327085463634</v>
      </c>
      <c r="Q127" s="51">
        <v>1.2565715153545249</v>
      </c>
      <c r="R127" s="51">
        <v>-0.63959664114170178</v>
      </c>
      <c r="S127" s="51">
        <v>-2.6790736145574936</v>
      </c>
      <c r="T127" s="51">
        <v>-4.2771181614978477</v>
      </c>
      <c r="U127" s="51">
        <v>-3.980120484602041</v>
      </c>
      <c r="V127" s="51">
        <v>-0.58162248632054092</v>
      </c>
      <c r="W127" s="51">
        <v>3.5589803449229884</v>
      </c>
      <c r="X127" s="51">
        <v>-2.9449472689184093</v>
      </c>
      <c r="Y127" s="51">
        <v>3.3993665805296507</v>
      </c>
      <c r="Z127" s="51">
        <v>-0.51191293900226442</v>
      </c>
      <c r="AA127" s="51">
        <v>4.5812221839910228</v>
      </c>
      <c r="AB127" s="51">
        <v>2.1852165648103123</v>
      </c>
      <c r="AC127" s="51">
        <v>-2.57093914931944</v>
      </c>
      <c r="AD127" s="51">
        <v>5.0924555973381178</v>
      </c>
      <c r="AE127" s="51">
        <v>3.5315564909280721</v>
      </c>
      <c r="AF127" s="51">
        <v>1.9539880771589926</v>
      </c>
      <c r="AG127" s="51">
        <v>0.92799202464260544</v>
      </c>
      <c r="AH127" s="51">
        <v>1.1175696636236678</v>
      </c>
      <c r="AI127" s="51">
        <v>0.94163611349544518</v>
      </c>
      <c r="AJ127" s="51">
        <v>0.45210861796141488</v>
      </c>
    </row>
    <row r="128" spans="1:36" ht="15.75" x14ac:dyDescent="0.3">
      <c r="A128" s="1" t="str">
        <f t="shared" si="1"/>
        <v>BeschäftigungsentwicklungIrland</v>
      </c>
      <c r="B128" s="1">
        <v>128</v>
      </c>
      <c r="C128" s="50" t="s">
        <v>221</v>
      </c>
      <c r="D128" s="50" t="s">
        <v>4</v>
      </c>
      <c r="E128" s="50" t="s">
        <v>149</v>
      </c>
      <c r="F128" s="50" t="s">
        <v>340</v>
      </c>
      <c r="G128" s="50" t="s">
        <v>32</v>
      </c>
      <c r="H128" s="50" t="s">
        <v>374</v>
      </c>
      <c r="I128" s="51">
        <v>4.3751767034209763</v>
      </c>
      <c r="J128" s="51">
        <v>2.8159635222681256</v>
      </c>
      <c r="K128" s="51">
        <v>1.4995005323995267</v>
      </c>
      <c r="L128" s="51">
        <v>1.9186052799498188</v>
      </c>
      <c r="M128" s="51">
        <v>3.2577437736770105</v>
      </c>
      <c r="N128" s="51">
        <v>4.6692427060745825</v>
      </c>
      <c r="O128" s="51">
        <v>4.479113995513031</v>
      </c>
      <c r="P128" s="51">
        <v>4.2452719370374679</v>
      </c>
      <c r="Q128" s="51">
        <v>-0.988461191742533</v>
      </c>
      <c r="R128" s="51">
        <v>-8.3417172356339364</v>
      </c>
      <c r="S128" s="51">
        <v>-4.4908439826564654</v>
      </c>
      <c r="T128" s="51">
        <v>-1.9323872470762025</v>
      </c>
      <c r="U128" s="51">
        <v>-0.41890924516795419</v>
      </c>
      <c r="V128" s="51">
        <v>2.9436353470539669</v>
      </c>
      <c r="W128" s="51">
        <v>2.6266921163027663</v>
      </c>
      <c r="X128" s="51">
        <v>3.5050226561358153</v>
      </c>
      <c r="Y128" s="51">
        <v>3.790022156752936</v>
      </c>
      <c r="Z128" s="51">
        <v>3.1214518293312192</v>
      </c>
      <c r="AA128" s="51">
        <v>3.0133171967914985</v>
      </c>
      <c r="AB128" s="51">
        <v>3.1433568595581578</v>
      </c>
      <c r="AC128" s="51">
        <v>-2.4913180691214372</v>
      </c>
      <c r="AD128" s="51">
        <v>6.5608902434204497</v>
      </c>
      <c r="AE128" s="51">
        <v>6.9234668435997078</v>
      </c>
      <c r="AF128" s="51">
        <v>3.4565027191822733</v>
      </c>
      <c r="AG128" s="51">
        <v>2.6883142526106325</v>
      </c>
      <c r="AH128" s="51">
        <v>2.102946991877003</v>
      </c>
      <c r="AI128" s="51">
        <v>1.5195774490243725</v>
      </c>
      <c r="AJ128" s="51">
        <v>1.4333059979328704</v>
      </c>
    </row>
    <row r="129" spans="1:36" ht="15.75" x14ac:dyDescent="0.3">
      <c r="A129" s="1" t="str">
        <f t="shared" si="1"/>
        <v>BeschäftigungsentwicklungItalien</v>
      </c>
      <c r="B129" s="1">
        <v>129</v>
      </c>
      <c r="C129" s="50" t="s">
        <v>221</v>
      </c>
      <c r="D129" s="50" t="s">
        <v>3</v>
      </c>
      <c r="E129" s="50" t="s">
        <v>149</v>
      </c>
      <c r="F129" s="50" t="s">
        <v>340</v>
      </c>
      <c r="G129" s="50" t="s">
        <v>32</v>
      </c>
      <c r="H129" s="50" t="s">
        <v>374</v>
      </c>
      <c r="I129" s="51">
        <v>1.9935515895197811</v>
      </c>
      <c r="J129" s="51">
        <v>1.9072338970269072</v>
      </c>
      <c r="K129" s="51">
        <v>1.8100151013857868</v>
      </c>
      <c r="L129" s="51">
        <v>1.6282391521154977</v>
      </c>
      <c r="M129" s="51">
        <v>0.55802968119122742</v>
      </c>
      <c r="N129" s="51">
        <v>0.51027370353677348</v>
      </c>
      <c r="O129" s="51">
        <v>1.9838314854051415</v>
      </c>
      <c r="P129" s="51">
        <v>1.2646891527187791</v>
      </c>
      <c r="Q129" s="51">
        <v>0.22348638764729203</v>
      </c>
      <c r="R129" s="51">
        <v>-1.6765838709292731</v>
      </c>
      <c r="S129" s="51">
        <v>-0.5748590140076435</v>
      </c>
      <c r="T129" s="51">
        <v>0.24395896610190168</v>
      </c>
      <c r="U129" s="51">
        <v>-0.25026060362695646</v>
      </c>
      <c r="V129" s="51">
        <v>-1.8241259565885615</v>
      </c>
      <c r="W129" s="51">
        <v>5.7985420808542706E-3</v>
      </c>
      <c r="X129" s="51">
        <v>0.65354063299841492</v>
      </c>
      <c r="Y129" s="51">
        <v>1.4306757957799825</v>
      </c>
      <c r="Z129" s="51">
        <v>1.1760219708002457</v>
      </c>
      <c r="AA129" s="51">
        <v>1.0152040030792948</v>
      </c>
      <c r="AB129" s="51">
        <v>0.61522584742398989</v>
      </c>
      <c r="AC129" s="51">
        <v>-2.047023551224906</v>
      </c>
      <c r="AD129" s="51">
        <v>0.96374964257092366</v>
      </c>
      <c r="AE129" s="51">
        <v>1.9186737616376937</v>
      </c>
      <c r="AF129" s="51">
        <v>2.0637641680756436</v>
      </c>
      <c r="AG129" s="51">
        <v>1.6493018939553663</v>
      </c>
      <c r="AH129" s="51">
        <v>0.95354197632394622</v>
      </c>
      <c r="AI129" s="51">
        <v>0.47687337519767953</v>
      </c>
      <c r="AJ129" s="51">
        <v>0.3960104844593948</v>
      </c>
    </row>
    <row r="130" spans="1:36" ht="15.75" x14ac:dyDescent="0.3">
      <c r="A130" s="1" t="str">
        <f t="shared" si="1"/>
        <v>BeschäftigungsentwicklungKroatien</v>
      </c>
      <c r="B130" s="1">
        <v>130</v>
      </c>
      <c r="C130" s="50" t="s">
        <v>221</v>
      </c>
      <c r="D130" s="50" t="s">
        <v>27</v>
      </c>
      <c r="E130" s="50" t="s">
        <v>149</v>
      </c>
      <c r="F130" s="50" t="s">
        <v>340</v>
      </c>
      <c r="G130" s="50" t="s">
        <v>32</v>
      </c>
      <c r="H130" s="50" t="s">
        <v>374</v>
      </c>
      <c r="I130" s="51">
        <v>-0.18812493557365687</v>
      </c>
      <c r="J130" s="51">
        <v>-0.75004518344479343</v>
      </c>
      <c r="K130" s="51">
        <v>0.72449629947581984</v>
      </c>
      <c r="L130" s="51">
        <v>2.376740101758823</v>
      </c>
      <c r="M130" s="51">
        <v>0.75682562107002527</v>
      </c>
      <c r="N130" s="51">
        <v>0.92077342463867229</v>
      </c>
      <c r="O130" s="51">
        <v>3.0763887166001029</v>
      </c>
      <c r="P130" s="51">
        <v>3.0688136327532671</v>
      </c>
      <c r="Q130" s="51">
        <v>2.0450936434542974</v>
      </c>
      <c r="R130" s="51">
        <v>-0.64362581597450663</v>
      </c>
      <c r="S130" s="51">
        <v>-3.8205520942498898</v>
      </c>
      <c r="T130" s="51">
        <v>-3.9531583957468959</v>
      </c>
      <c r="U130" s="51">
        <v>-3.2662627471513614</v>
      </c>
      <c r="V130" s="51">
        <v>-3.1162203263138983</v>
      </c>
      <c r="W130" s="51">
        <v>2.6404703628817736</v>
      </c>
      <c r="X130" s="51">
        <v>1.0491051178704303</v>
      </c>
      <c r="Y130" s="51">
        <v>-0.54571921431823511</v>
      </c>
      <c r="Z130" s="51">
        <v>1.2012379908440183</v>
      </c>
      <c r="AA130" s="51">
        <v>0.77347995896861488</v>
      </c>
      <c r="AB130" s="51">
        <v>1.7898803163744614</v>
      </c>
      <c r="AC130" s="51">
        <v>-1.3801413682157559</v>
      </c>
      <c r="AD130" s="51">
        <v>1.5625787272635629</v>
      </c>
      <c r="AE130" s="51">
        <v>1.8572837148154837</v>
      </c>
      <c r="AF130" s="51">
        <v>1.7107858656211132</v>
      </c>
      <c r="AG130" s="51">
        <v>5.579964324621999</v>
      </c>
      <c r="AH130" s="51">
        <v>2.0564790457184405</v>
      </c>
      <c r="AI130" s="51">
        <v>1.4524643730699105</v>
      </c>
      <c r="AJ130" s="51">
        <v>0.85311010103166784</v>
      </c>
    </row>
    <row r="131" spans="1:36" ht="15.75" x14ac:dyDescent="0.3">
      <c r="A131" s="1" t="str">
        <f t="shared" si="1"/>
        <v>BeschäftigungsentwicklungLettland</v>
      </c>
      <c r="B131" s="1">
        <v>131</v>
      </c>
      <c r="C131" s="50" t="s">
        <v>221</v>
      </c>
      <c r="D131" s="50" t="s">
        <v>19</v>
      </c>
      <c r="E131" s="50" t="s">
        <v>149</v>
      </c>
      <c r="F131" s="50" t="s">
        <v>340</v>
      </c>
      <c r="G131" s="50" t="s">
        <v>32</v>
      </c>
      <c r="H131" s="50" t="s">
        <v>374</v>
      </c>
      <c r="I131" s="51">
        <v>-3.371621056155317</v>
      </c>
      <c r="J131" s="51">
        <v>1.6250040598036126</v>
      </c>
      <c r="K131" s="51">
        <v>1.4509427932246728</v>
      </c>
      <c r="L131" s="51">
        <v>0.62584005376343266</v>
      </c>
      <c r="M131" s="51">
        <v>0.24418750260884417</v>
      </c>
      <c r="N131" s="51">
        <v>0.88796818721242243</v>
      </c>
      <c r="O131" s="51">
        <v>5.7576226590311173</v>
      </c>
      <c r="P131" s="51">
        <v>3.8167715498316883</v>
      </c>
      <c r="Q131" s="51">
        <v>-0.84580901632411409</v>
      </c>
      <c r="R131" s="51">
        <v>-14.345019761721963</v>
      </c>
      <c r="S131" s="51">
        <v>-6.6624618244589069</v>
      </c>
      <c r="T131" s="51">
        <v>1.5067989709665608</v>
      </c>
      <c r="U131" s="51">
        <v>1.4493938473756707</v>
      </c>
      <c r="V131" s="51">
        <v>2.3024763132749273</v>
      </c>
      <c r="W131" s="51">
        <v>-1.3503933020492218</v>
      </c>
      <c r="X131" s="51">
        <v>1.4110856347603897</v>
      </c>
      <c r="Y131" s="51">
        <v>-0.30371203599550567</v>
      </c>
      <c r="Z131" s="51">
        <v>-3.4976870134259895E-2</v>
      </c>
      <c r="AA131" s="51">
        <v>2.0192101490987469</v>
      </c>
      <c r="AB131" s="51">
        <v>2.0257113776165041</v>
      </c>
      <c r="AC131" s="51">
        <v>-0.67881889849164534</v>
      </c>
      <c r="AD131" s="51">
        <v>-1.2686559016518735</v>
      </c>
      <c r="AE131" s="51">
        <v>0.19462352511861028</v>
      </c>
      <c r="AF131" s="51">
        <v>1.7769046541657827</v>
      </c>
      <c r="AG131" s="51">
        <v>-1.4541787306028138</v>
      </c>
      <c r="AH131" s="51">
        <v>-1.2847176372199431</v>
      </c>
      <c r="AI131" s="51">
        <v>-0.58478293584219787</v>
      </c>
      <c r="AJ131" s="51">
        <v>-0.46779743877538715</v>
      </c>
    </row>
    <row r="132" spans="1:36" ht="15.75" x14ac:dyDescent="0.3">
      <c r="A132" s="1" t="str">
        <f t="shared" ref="A132:A195" si="2">C132&amp;D132</f>
        <v>BeschäftigungsentwicklungLitauen</v>
      </c>
      <c r="B132" s="1">
        <v>132</v>
      </c>
      <c r="C132" s="50" t="s">
        <v>221</v>
      </c>
      <c r="D132" s="50" t="s">
        <v>20</v>
      </c>
      <c r="E132" s="50" t="s">
        <v>149</v>
      </c>
      <c r="F132" s="50" t="s">
        <v>340</v>
      </c>
      <c r="G132" s="50" t="s">
        <v>32</v>
      </c>
      <c r="H132" s="50" t="s">
        <v>374</v>
      </c>
      <c r="I132" s="51">
        <v>-4.1942635064863945</v>
      </c>
      <c r="J132" s="51">
        <v>-3.706560397651804</v>
      </c>
      <c r="K132" s="51">
        <v>3.5903939717574525</v>
      </c>
      <c r="L132" s="51">
        <v>2.3046687620370476</v>
      </c>
      <c r="M132" s="51">
        <v>-1.0987319094141061</v>
      </c>
      <c r="N132" s="51">
        <v>0.76067420500700522</v>
      </c>
      <c r="O132" s="51">
        <v>-0.2766912224274426</v>
      </c>
      <c r="P132" s="51">
        <v>2.0372809025161485</v>
      </c>
      <c r="Q132" s="51">
        <v>-1.3085247349823346</v>
      </c>
      <c r="R132" s="51">
        <v>-7.6440559440559399</v>
      </c>
      <c r="S132" s="51">
        <v>-5.3131317720282629</v>
      </c>
      <c r="T132" s="51">
        <v>0.5477721267952459</v>
      </c>
      <c r="U132" s="51">
        <v>1.8944304381367589</v>
      </c>
      <c r="V132" s="51">
        <v>1.3698202452407491</v>
      </c>
      <c r="W132" s="51">
        <v>2.0396692178573086</v>
      </c>
      <c r="X132" s="51">
        <v>1.4065482972766896</v>
      </c>
      <c r="Y132" s="51">
        <v>2.2636118076897374</v>
      </c>
      <c r="Z132" s="51">
        <v>-0.71673373159958298</v>
      </c>
      <c r="AA132" s="51">
        <v>1.3734572425317353</v>
      </c>
      <c r="AB132" s="51">
        <v>0.52487745629635985</v>
      </c>
      <c r="AC132" s="51">
        <v>-1.5505883029832244</v>
      </c>
      <c r="AD132" s="51">
        <v>1.295949973701112</v>
      </c>
      <c r="AE132" s="51">
        <v>4.9653113325929343</v>
      </c>
      <c r="AF132" s="51">
        <v>1.4304657602011677</v>
      </c>
      <c r="AG132" s="51">
        <v>1.4942863529523296</v>
      </c>
      <c r="AH132" s="51">
        <v>-0.204691827677112</v>
      </c>
      <c r="AI132" s="52"/>
      <c r="AJ132" s="51">
        <v>-0.13321892912578837</v>
      </c>
    </row>
    <row r="133" spans="1:36" ht="15.75" x14ac:dyDescent="0.3">
      <c r="A133" s="1" t="str">
        <f t="shared" si="2"/>
        <v>BeschäftigungsentwicklungLuxemburg</v>
      </c>
      <c r="B133" s="1">
        <v>133</v>
      </c>
      <c r="C133" s="50" t="s">
        <v>221</v>
      </c>
      <c r="D133" s="50" t="s">
        <v>10</v>
      </c>
      <c r="E133" s="50" t="s">
        <v>149</v>
      </c>
      <c r="F133" s="50" t="s">
        <v>340</v>
      </c>
      <c r="G133" s="50" t="s">
        <v>32</v>
      </c>
      <c r="H133" s="50" t="s">
        <v>374</v>
      </c>
      <c r="I133" s="51">
        <v>5.209661989795916</v>
      </c>
      <c r="J133" s="51">
        <v>5.7359348361432039</v>
      </c>
      <c r="K133" s="51">
        <v>2.766132788706162</v>
      </c>
      <c r="L133" s="51">
        <v>1.9978382901572533</v>
      </c>
      <c r="M133" s="51">
        <v>2.3142134408969648</v>
      </c>
      <c r="N133" s="51">
        <v>2.7429755103404427</v>
      </c>
      <c r="O133" s="51">
        <v>3.8208896982310097</v>
      </c>
      <c r="P133" s="51">
        <v>4.3818711435462179</v>
      </c>
      <c r="Q133" s="51">
        <v>4.7410430294664865</v>
      </c>
      <c r="R133" s="51">
        <v>0.99123359880822193</v>
      </c>
      <c r="S133" s="51">
        <v>1.8438670146374674</v>
      </c>
      <c r="T133" s="51">
        <v>2.9552671160381077</v>
      </c>
      <c r="U133" s="51">
        <v>2.4429835240646134</v>
      </c>
      <c r="V133" s="51">
        <v>1.8169333967147296</v>
      </c>
      <c r="W133" s="51">
        <v>2.4848264771489297</v>
      </c>
      <c r="X133" s="51">
        <v>2.5612472160356359</v>
      </c>
      <c r="Y133" s="51">
        <v>3.0303030303030236</v>
      </c>
      <c r="Z133" s="51">
        <v>3.5136041387238977</v>
      </c>
      <c r="AA133" s="51">
        <v>3.507716513570426</v>
      </c>
      <c r="AB133" s="51">
        <v>3.5721470884095141</v>
      </c>
      <c r="AC133" s="51">
        <v>1.7805883495564716</v>
      </c>
      <c r="AD133" s="51">
        <v>2.8733194791975936</v>
      </c>
      <c r="AE133" s="51">
        <v>3.3228206872384733</v>
      </c>
      <c r="AF133" s="51">
        <v>1.9431421446384058</v>
      </c>
      <c r="AG133" s="51">
        <v>0.98632067163740256</v>
      </c>
      <c r="AH133" s="51">
        <v>1.0237776873437621</v>
      </c>
      <c r="AI133" s="51">
        <v>1.3538891222739493</v>
      </c>
      <c r="AJ133" s="51">
        <v>1.6420280446883051</v>
      </c>
    </row>
    <row r="134" spans="1:36" ht="15.75" x14ac:dyDescent="0.3">
      <c r="A134" s="1" t="str">
        <f t="shared" si="2"/>
        <v>BeschäftigungsentwicklungMalta</v>
      </c>
      <c r="B134" s="1">
        <v>134</v>
      </c>
      <c r="C134" s="50" t="s">
        <v>221</v>
      </c>
      <c r="D134" s="50" t="s">
        <v>16</v>
      </c>
      <c r="E134" s="50" t="s">
        <v>149</v>
      </c>
      <c r="F134" s="50" t="s">
        <v>340</v>
      </c>
      <c r="G134" s="50" t="s">
        <v>32</v>
      </c>
      <c r="H134" s="50" t="s">
        <v>374</v>
      </c>
      <c r="I134" s="51">
        <v>1.7635874909853784</v>
      </c>
      <c r="J134" s="51">
        <v>0.95348537559592172</v>
      </c>
      <c r="K134" s="51">
        <v>1.3784301212508137</v>
      </c>
      <c r="L134" s="51">
        <v>1.6681354651894607</v>
      </c>
      <c r="M134" s="51">
        <v>0.11763977462695668</v>
      </c>
      <c r="N134" s="51">
        <v>0.83487940630799184</v>
      </c>
      <c r="O134" s="51">
        <v>1.7663293468261241</v>
      </c>
      <c r="P134" s="51">
        <v>2.109323208581932</v>
      </c>
      <c r="Q134" s="51">
        <v>2.4021719884317965</v>
      </c>
      <c r="R134" s="51">
        <v>0.41498559077809732</v>
      </c>
      <c r="S134" s="51">
        <v>0.19515555045345162</v>
      </c>
      <c r="T134" s="51">
        <v>2.4461503208066051</v>
      </c>
      <c r="U134" s="51">
        <v>2.0857797908628246</v>
      </c>
      <c r="V134" s="51">
        <v>4.4752410166520527</v>
      </c>
      <c r="W134" s="51">
        <v>4.1157657421485991</v>
      </c>
      <c r="X134" s="51">
        <v>4.0789606204048718</v>
      </c>
      <c r="Y134" s="51">
        <v>5.7770466421521176</v>
      </c>
      <c r="Z134" s="51">
        <v>4.7891318269142804</v>
      </c>
      <c r="AA134" s="51">
        <v>6.8706621851674052</v>
      </c>
      <c r="AB134" s="51">
        <v>6.1103622922027565</v>
      </c>
      <c r="AC134" s="51">
        <v>3.2487778590399925</v>
      </c>
      <c r="AD134" s="51">
        <v>2.9862431495358424</v>
      </c>
      <c r="AE134" s="51">
        <v>5.0535766000579132</v>
      </c>
      <c r="AF134" s="51">
        <v>6.8194348725017306</v>
      </c>
      <c r="AG134" s="51">
        <v>5.006613116552141</v>
      </c>
      <c r="AH134" s="51">
        <v>3.7064913520321952</v>
      </c>
      <c r="AI134" s="51">
        <v>2.9495667629415667</v>
      </c>
      <c r="AJ134" s="51">
        <v>2.8644844215784566</v>
      </c>
    </row>
    <row r="135" spans="1:36" ht="15.75" x14ac:dyDescent="0.3">
      <c r="A135" s="1" t="str">
        <f t="shared" si="2"/>
        <v>BeschäftigungsentwicklungNiederlande</v>
      </c>
      <c r="B135" s="1">
        <v>135</v>
      </c>
      <c r="C135" s="50" t="s">
        <v>221</v>
      </c>
      <c r="D135" s="50" t="s">
        <v>1</v>
      </c>
      <c r="E135" s="50" t="s">
        <v>149</v>
      </c>
      <c r="F135" s="50" t="s">
        <v>340</v>
      </c>
      <c r="G135" s="50" t="s">
        <v>32</v>
      </c>
      <c r="H135" s="50" t="s">
        <v>374</v>
      </c>
      <c r="I135" s="51">
        <v>1.834862385321101</v>
      </c>
      <c r="J135" s="51">
        <v>1.9844168492817142</v>
      </c>
      <c r="K135" s="51">
        <v>0.70430941864629337</v>
      </c>
      <c r="L135" s="51">
        <v>-0.56899004267425324</v>
      </c>
      <c r="M135" s="51">
        <v>-1.1325703385789223</v>
      </c>
      <c r="N135" s="51">
        <v>0.63909321114192696</v>
      </c>
      <c r="O135" s="51">
        <v>2.1687035705727293</v>
      </c>
      <c r="P135" s="51">
        <v>2.931863492435792</v>
      </c>
      <c r="Q135" s="51">
        <v>1.6178648741027686</v>
      </c>
      <c r="R135" s="51">
        <v>-0.88574952348918035</v>
      </c>
      <c r="S135" s="51">
        <v>-0.69004524886877827</v>
      </c>
      <c r="T135" s="51">
        <v>0.8087481489919125</v>
      </c>
      <c r="U135" s="51">
        <v>-0.25988700564971751</v>
      </c>
      <c r="V135" s="51">
        <v>-1.2235187492919453</v>
      </c>
      <c r="W135" s="51">
        <v>-0.14909966739304967</v>
      </c>
      <c r="X135" s="51">
        <v>0.80404318860555934</v>
      </c>
      <c r="Y135" s="51">
        <v>1.5154968094804011</v>
      </c>
      <c r="Z135" s="51">
        <v>2.3234930968683356</v>
      </c>
      <c r="AA135" s="51">
        <v>2.687582272926722</v>
      </c>
      <c r="AB135" s="51">
        <v>2.2647153081935691</v>
      </c>
      <c r="AC135" s="51">
        <v>-0.51185626240467985</v>
      </c>
      <c r="AD135" s="51">
        <v>1.742965140697186</v>
      </c>
      <c r="AE135" s="51">
        <v>3.1991744066047469</v>
      </c>
      <c r="AF135" s="51">
        <v>1.66</v>
      </c>
      <c r="AG135" s="51">
        <v>0.98367106039740315</v>
      </c>
      <c r="AH135" s="51">
        <v>0.3925287356321886</v>
      </c>
      <c r="AI135" s="51">
        <v>0.29898226297961628</v>
      </c>
      <c r="AJ135" s="51">
        <v>0.33703807572539679</v>
      </c>
    </row>
    <row r="136" spans="1:36" ht="15.75" x14ac:dyDescent="0.3">
      <c r="A136" s="1" t="str">
        <f t="shared" si="2"/>
        <v>BeschäftigungsentwicklungÖsterreich</v>
      </c>
      <c r="B136" s="1">
        <v>136</v>
      </c>
      <c r="C136" s="50" t="s">
        <v>221</v>
      </c>
      <c r="D136" s="50" t="s">
        <v>56</v>
      </c>
      <c r="E136" s="50" t="s">
        <v>149</v>
      </c>
      <c r="F136" s="50" t="s">
        <v>340</v>
      </c>
      <c r="G136" s="50" t="s">
        <v>32</v>
      </c>
      <c r="H136" s="50" t="s">
        <v>374</v>
      </c>
      <c r="I136" s="51">
        <v>0.95108038215259516</v>
      </c>
      <c r="J136" s="51">
        <v>0.71764091858037093</v>
      </c>
      <c r="K136" s="51">
        <v>-9.174287670761519E-2</v>
      </c>
      <c r="L136" s="51">
        <v>0.65469826719310109</v>
      </c>
      <c r="M136" s="51">
        <v>0.62940703232218209</v>
      </c>
      <c r="N136" s="51">
        <v>1.2033901847671584</v>
      </c>
      <c r="O136" s="51">
        <v>1.7485117126792276</v>
      </c>
      <c r="P136" s="51">
        <v>1.8255351647041282</v>
      </c>
      <c r="Q136" s="51">
        <v>1.8984566163168994</v>
      </c>
      <c r="R136" s="51">
        <v>-0.53699152697795638</v>
      </c>
      <c r="S136" s="51">
        <v>0.75574863121973956</v>
      </c>
      <c r="T136" s="51">
        <v>1.554817567584061</v>
      </c>
      <c r="U136" s="51">
        <v>1.0382152596739518</v>
      </c>
      <c r="V136" s="51">
        <v>0.44944782124819382</v>
      </c>
      <c r="W136" s="51">
        <v>0.99856536128746698</v>
      </c>
      <c r="X136" s="51">
        <v>0.60310718571858302</v>
      </c>
      <c r="Y136" s="51">
        <v>1.309189020426508</v>
      </c>
      <c r="Z136" s="51">
        <v>1.6549528996173102</v>
      </c>
      <c r="AA136" s="51">
        <v>1.7766485977756203</v>
      </c>
      <c r="AB136" s="51">
        <v>1.1385637913596358</v>
      </c>
      <c r="AC136" s="51">
        <v>-1.6393874989834907</v>
      </c>
      <c r="AD136" s="51">
        <v>2.0175273949339476</v>
      </c>
      <c r="AE136" s="51">
        <v>2.734598308644931</v>
      </c>
      <c r="AF136" s="51">
        <v>0.80611117980904679</v>
      </c>
      <c r="AG136" s="51">
        <v>7.909936699358304E-2</v>
      </c>
      <c r="AH136" s="51">
        <v>0.10710127071810052</v>
      </c>
      <c r="AI136" s="51">
        <v>0.44430718098525879</v>
      </c>
      <c r="AJ136" s="51">
        <v>0.61093906477081461</v>
      </c>
    </row>
    <row r="137" spans="1:36" ht="15.75" x14ac:dyDescent="0.3">
      <c r="A137" s="1" t="str">
        <f t="shared" si="2"/>
        <v>BeschäftigungsentwicklungPolen</v>
      </c>
      <c r="B137" s="1">
        <v>137</v>
      </c>
      <c r="C137" s="50" t="s">
        <v>221</v>
      </c>
      <c r="D137" s="50" t="s">
        <v>21</v>
      </c>
      <c r="E137" s="50" t="s">
        <v>149</v>
      </c>
      <c r="F137" s="50" t="s">
        <v>340</v>
      </c>
      <c r="G137" s="50" t="s">
        <v>32</v>
      </c>
      <c r="H137" s="50" t="s">
        <v>374</v>
      </c>
      <c r="I137" s="51">
        <v>-1.5792434349268494</v>
      </c>
      <c r="J137" s="51">
        <v>-2.2167725224915</v>
      </c>
      <c r="K137" s="51">
        <v>-3.0187110772959111</v>
      </c>
      <c r="L137" s="51">
        <v>-1.1637113821433422</v>
      </c>
      <c r="M137" s="51">
        <v>1.1333152042098684</v>
      </c>
      <c r="N137" s="51">
        <v>2.1562029897604029</v>
      </c>
      <c r="O137" s="51">
        <v>3.1791989755993431</v>
      </c>
      <c r="P137" s="51">
        <v>4.4953426319817433</v>
      </c>
      <c r="Q137" s="51">
        <v>3.8005001352608554</v>
      </c>
      <c r="R137" s="51">
        <v>0.36549939930968289</v>
      </c>
      <c r="S137" s="51">
        <v>-2.6543123867911409</v>
      </c>
      <c r="T137" s="51">
        <v>0.56602668783302867</v>
      </c>
      <c r="U137" s="51">
        <v>0.11386205870365694</v>
      </c>
      <c r="V137" s="51">
        <v>-7.1729058022994424E-2</v>
      </c>
      <c r="W137" s="51">
        <v>1.7279064654224754</v>
      </c>
      <c r="X137" s="51">
        <v>1.519293115504418</v>
      </c>
      <c r="Y137" s="51">
        <v>0.81214777708203334</v>
      </c>
      <c r="Z137" s="51">
        <v>1.3372919992297947</v>
      </c>
      <c r="AA137" s="51">
        <v>0.54367146797426125</v>
      </c>
      <c r="AB137" s="51">
        <v>2.4092125557039004</v>
      </c>
      <c r="AC137" s="51">
        <v>0.19644143366529951</v>
      </c>
      <c r="AD137" s="51">
        <v>2.8849981285535113</v>
      </c>
      <c r="AE137" s="51">
        <v>1.1231413310235312</v>
      </c>
      <c r="AF137" s="51">
        <v>9.6505253540437735E-2</v>
      </c>
      <c r="AG137" s="51">
        <v>-0.70740320271095158</v>
      </c>
      <c r="AH137" s="51">
        <v>-0.20940654643232717</v>
      </c>
      <c r="AI137" s="51">
        <v>0.14807881853379412</v>
      </c>
      <c r="AJ137" s="51">
        <v>4.3457084361366013E-2</v>
      </c>
    </row>
    <row r="138" spans="1:36" ht="15.75" x14ac:dyDescent="0.3">
      <c r="A138" s="1" t="str">
        <f t="shared" si="2"/>
        <v>BeschäftigungsentwicklungPortugal</v>
      </c>
      <c r="B138" s="1">
        <v>138</v>
      </c>
      <c r="C138" s="50" t="s">
        <v>221</v>
      </c>
      <c r="D138" s="50" t="s">
        <v>7</v>
      </c>
      <c r="E138" s="50" t="s">
        <v>149</v>
      </c>
      <c r="F138" s="50" t="s">
        <v>340</v>
      </c>
      <c r="G138" s="50" t="s">
        <v>32</v>
      </c>
      <c r="H138" s="50" t="s">
        <v>374</v>
      </c>
      <c r="I138" s="51">
        <v>2.2017984124023946</v>
      </c>
      <c r="J138" s="51">
        <v>1.749949423427078</v>
      </c>
      <c r="K138" s="51">
        <v>0.38673785450158077</v>
      </c>
      <c r="L138" s="51">
        <v>-0.96583837061864308</v>
      </c>
      <c r="M138" s="51">
        <v>-0.70605212746974744</v>
      </c>
      <c r="N138" s="51">
        <v>-0.45851450777816455</v>
      </c>
      <c r="O138" s="51">
        <v>0.39476607630291921</v>
      </c>
      <c r="P138" s="51">
        <v>1.4226831012915882E-2</v>
      </c>
      <c r="Q138" s="51">
        <v>0.36648635406335933</v>
      </c>
      <c r="R138" s="51">
        <v>-2.7251271128888535</v>
      </c>
      <c r="S138" s="51">
        <v>-1.4238044069943618</v>
      </c>
      <c r="T138" s="51">
        <v>-1.8929122026222827</v>
      </c>
      <c r="U138" s="51">
        <v>-4.0551398583839742</v>
      </c>
      <c r="V138" s="51">
        <v>-2.8955449128959274</v>
      </c>
      <c r="W138" s="51">
        <v>1.5481016496164979</v>
      </c>
      <c r="X138" s="51">
        <v>1.5329051549492734</v>
      </c>
      <c r="Y138" s="51">
        <v>1.7567782451386285</v>
      </c>
      <c r="Z138" s="51">
        <v>3.3126830270751633</v>
      </c>
      <c r="AA138" s="51">
        <v>2.4062459206952092</v>
      </c>
      <c r="AB138" s="51">
        <v>0.82855824794834676</v>
      </c>
      <c r="AC138" s="51">
        <v>-1.9846406074726142</v>
      </c>
      <c r="AD138" s="51">
        <v>1.4036610658078812</v>
      </c>
      <c r="AE138" s="51">
        <v>3.734557120734582</v>
      </c>
      <c r="AF138" s="51">
        <v>1.9517701784776009</v>
      </c>
      <c r="AG138" s="51">
        <v>0.7088339843228012</v>
      </c>
      <c r="AH138" s="51">
        <v>1.69999488181736</v>
      </c>
      <c r="AI138" s="51">
        <v>1.1000020503300161</v>
      </c>
      <c r="AJ138" s="51">
        <v>0.89999917035474342</v>
      </c>
    </row>
    <row r="139" spans="1:36" ht="15.75" x14ac:dyDescent="0.3">
      <c r="A139" s="1" t="str">
        <f t="shared" si="2"/>
        <v>BeschäftigungsentwicklungRumänien</v>
      </c>
      <c r="B139" s="1">
        <v>139</v>
      </c>
      <c r="C139" s="50" t="s">
        <v>221</v>
      </c>
      <c r="D139" s="50" t="s">
        <v>98</v>
      </c>
      <c r="E139" s="50" t="s">
        <v>149</v>
      </c>
      <c r="F139" s="50" t="s">
        <v>340</v>
      </c>
      <c r="G139" s="50" t="s">
        <v>32</v>
      </c>
      <c r="H139" s="50" t="s">
        <v>374</v>
      </c>
      <c r="I139" s="51">
        <v>-0.77288010685827124</v>
      </c>
      <c r="J139" s="51">
        <v>-1.0611236956441112</v>
      </c>
      <c r="K139" s="51">
        <v>-10.165801844744914</v>
      </c>
      <c r="L139" s="51">
        <v>-4.7002788832137377E-2</v>
      </c>
      <c r="M139" s="51">
        <v>-3.9908458210546081</v>
      </c>
      <c r="N139" s="51">
        <v>-0.30868027210884985</v>
      </c>
      <c r="O139" s="51">
        <v>2.1195221385414027</v>
      </c>
      <c r="P139" s="51">
        <v>1.445056114064919</v>
      </c>
      <c r="Q139" s="51">
        <v>-1.3627122716824711</v>
      </c>
      <c r="R139" s="51">
        <v>-3.6542926532701054</v>
      </c>
      <c r="S139" s="51">
        <v>-3.2390608087726624</v>
      </c>
      <c r="T139" s="51">
        <v>-2.3192990298049727</v>
      </c>
      <c r="U139" s="51">
        <v>1.4386302916097939</v>
      </c>
      <c r="V139" s="51">
        <v>-0.8779336749447636</v>
      </c>
      <c r="W139" s="51">
        <v>0.76084673372699052</v>
      </c>
      <c r="X139" s="51">
        <v>-1.261204919741501</v>
      </c>
      <c r="Y139" s="51">
        <v>-1.1271801728890338</v>
      </c>
      <c r="Z139" s="51">
        <v>2.3891999620385267</v>
      </c>
      <c r="AA139" s="51">
        <v>9.0371915189425014E-2</v>
      </c>
      <c r="AB139" s="51">
        <v>0.12385979534195407</v>
      </c>
      <c r="AC139" s="51">
        <v>-2.050985606104395</v>
      </c>
      <c r="AD139" s="51">
        <v>0.75187969924810738</v>
      </c>
      <c r="AE139" s="51">
        <v>0.7462686567164265</v>
      </c>
      <c r="AF139" s="51">
        <v>-1.2361183789755135</v>
      </c>
      <c r="AG139" s="51">
        <v>1.5789101869730906</v>
      </c>
      <c r="AH139" s="51">
        <v>-0.97793052287504534</v>
      </c>
      <c r="AI139" s="51">
        <v>0.27791398525869154</v>
      </c>
      <c r="AJ139" s="51">
        <v>0.50650935316428702</v>
      </c>
    </row>
    <row r="140" spans="1:36" ht="15.75" x14ac:dyDescent="0.3">
      <c r="A140" s="1" t="str">
        <f t="shared" si="2"/>
        <v>BeschäftigungsentwicklungSchweden</v>
      </c>
      <c r="B140" s="1">
        <v>140</v>
      </c>
      <c r="C140" s="50" t="s">
        <v>221</v>
      </c>
      <c r="D140" s="50" t="s">
        <v>13</v>
      </c>
      <c r="E140" s="50" t="s">
        <v>149</v>
      </c>
      <c r="F140" s="50" t="s">
        <v>340</v>
      </c>
      <c r="G140" s="50" t="s">
        <v>32</v>
      </c>
      <c r="H140" s="50" t="s">
        <v>374</v>
      </c>
      <c r="I140" s="51">
        <v>2.4146054181389869</v>
      </c>
      <c r="J140" s="51">
        <v>2.0701552616446235</v>
      </c>
      <c r="K140" s="51">
        <v>0.11492957746479693</v>
      </c>
      <c r="L140" s="51">
        <v>-0.47269616891009764</v>
      </c>
      <c r="M140" s="51">
        <v>-0.42970870273204265</v>
      </c>
      <c r="N140" s="51">
        <v>-4.0884931631312897E-2</v>
      </c>
      <c r="O140" s="51">
        <v>1.9064715506271503</v>
      </c>
      <c r="P140" s="51">
        <v>2.3033870715989964</v>
      </c>
      <c r="Q140" s="51">
        <v>0.50348735832607594</v>
      </c>
      <c r="R140" s="51">
        <v>-2.0320530892845681</v>
      </c>
      <c r="S140" s="51">
        <v>0.66852614335681437</v>
      </c>
      <c r="T140" s="51">
        <v>2.3001143460286624</v>
      </c>
      <c r="U140" s="51">
        <v>0.77382743648166463</v>
      </c>
      <c r="V140" s="51">
        <v>1.0195810758926707</v>
      </c>
      <c r="W140" s="51">
        <v>1.4632601351351391</v>
      </c>
      <c r="X140" s="51">
        <v>1.5066697188520932</v>
      </c>
      <c r="Y140" s="51">
        <v>1.9968427742583708</v>
      </c>
      <c r="Z140" s="51">
        <v>2.5084922916122139</v>
      </c>
      <c r="AA140" s="51">
        <v>1.6902292201808022</v>
      </c>
      <c r="AB140" s="51">
        <v>0.64210100075199605</v>
      </c>
      <c r="AC140" s="51">
        <v>-1.2779246656703802</v>
      </c>
      <c r="AD140" s="51">
        <v>1.2653560269373303</v>
      </c>
      <c r="AE140" s="51">
        <v>3.491826213610854</v>
      </c>
      <c r="AF140" s="51">
        <v>1.220347771337561</v>
      </c>
      <c r="AG140" s="51">
        <v>-0.3055250640321957</v>
      </c>
      <c r="AH140" s="51">
        <v>5.1639660139823393E-2</v>
      </c>
      <c r="AI140" s="51">
        <v>0.87912688546131823</v>
      </c>
      <c r="AJ140" s="51">
        <v>1.0792093519234838</v>
      </c>
    </row>
    <row r="141" spans="1:36" ht="15.75" x14ac:dyDescent="0.3">
      <c r="A141" s="1" t="str">
        <f t="shared" si="2"/>
        <v>BeschäftigungsentwicklungSlowakei</v>
      </c>
      <c r="B141" s="1">
        <v>141</v>
      </c>
      <c r="C141" s="50" t="s">
        <v>221</v>
      </c>
      <c r="D141" s="50" t="s">
        <v>23</v>
      </c>
      <c r="E141" s="50" t="s">
        <v>149</v>
      </c>
      <c r="F141" s="50" t="s">
        <v>340</v>
      </c>
      <c r="G141" s="50" t="s">
        <v>32</v>
      </c>
      <c r="H141" s="50" t="s">
        <v>374</v>
      </c>
      <c r="I141" s="51">
        <v>-1.9533311704976368</v>
      </c>
      <c r="J141" s="51">
        <v>0.57584512433020141</v>
      </c>
      <c r="K141" s="51">
        <v>9.3296865716352526E-2</v>
      </c>
      <c r="L141" s="51">
        <v>1.0822160409338513</v>
      </c>
      <c r="M141" s="51">
        <v>-0.2300446014744103</v>
      </c>
      <c r="N141" s="51">
        <v>1.6140251881326748</v>
      </c>
      <c r="O141" s="51">
        <v>2.0814683255860724</v>
      </c>
      <c r="P141" s="51">
        <v>2.0906119424683069</v>
      </c>
      <c r="Q141" s="51">
        <v>3.2232874132395062</v>
      </c>
      <c r="R141" s="51">
        <v>-1.957154427405503</v>
      </c>
      <c r="S141" s="51">
        <v>-1.5132809237640341</v>
      </c>
      <c r="T141" s="51">
        <v>1.773879861002285</v>
      </c>
      <c r="U141" s="51">
        <v>5.0717517015269185E-2</v>
      </c>
      <c r="V141" s="51">
        <v>-0.77757611691702555</v>
      </c>
      <c r="W141" s="51">
        <v>1.4095107765993884</v>
      </c>
      <c r="X141" s="51">
        <v>1.9769246339653113</v>
      </c>
      <c r="Y141" s="51">
        <v>2.3796921176833963</v>
      </c>
      <c r="Z141" s="51">
        <v>2.2063290321190854</v>
      </c>
      <c r="AA141" s="51">
        <v>2.0082115788319945</v>
      </c>
      <c r="AB141" s="51">
        <v>1.0450845076242805</v>
      </c>
      <c r="AC141" s="51">
        <v>-1.8861519963683759</v>
      </c>
      <c r="AD141" s="51">
        <v>-0.58147532168716509</v>
      </c>
      <c r="AE141" s="51">
        <v>1.7684644797746147</v>
      </c>
      <c r="AF141" s="51">
        <v>0.27849874345980152</v>
      </c>
      <c r="AG141" s="51">
        <v>-0.15488525344486093</v>
      </c>
      <c r="AH141" s="51">
        <v>-0.38653823206283111</v>
      </c>
      <c r="AI141" s="51">
        <v>-0.48093763631316788</v>
      </c>
      <c r="AJ141" s="51">
        <v>-0.20263542268080859</v>
      </c>
    </row>
    <row r="142" spans="1:36" ht="15.75" x14ac:dyDescent="0.3">
      <c r="A142" s="1" t="str">
        <f t="shared" si="2"/>
        <v>BeschäftigungsentwicklungSlowenien</v>
      </c>
      <c r="B142" s="1">
        <v>142</v>
      </c>
      <c r="C142" s="50" t="s">
        <v>221</v>
      </c>
      <c r="D142" s="50" t="s">
        <v>26</v>
      </c>
      <c r="E142" s="50" t="s">
        <v>149</v>
      </c>
      <c r="F142" s="50" t="s">
        <v>340</v>
      </c>
      <c r="G142" s="50" t="s">
        <v>32</v>
      </c>
      <c r="H142" s="50" t="s">
        <v>374</v>
      </c>
      <c r="I142" s="51">
        <v>1.5926254997778801</v>
      </c>
      <c r="J142" s="51">
        <v>0.57174716312832263</v>
      </c>
      <c r="K142" s="51">
        <v>1.3772188223528983</v>
      </c>
      <c r="L142" s="51">
        <v>-0.36348430262480552</v>
      </c>
      <c r="M142" s="51">
        <v>0.5509819747107888</v>
      </c>
      <c r="N142" s="51">
        <v>-0.48481864785898227</v>
      </c>
      <c r="O142" s="51">
        <v>1.5723135163038806</v>
      </c>
      <c r="P142" s="51">
        <v>3.3511212756495752</v>
      </c>
      <c r="Q142" s="51">
        <v>2.5007427441579297</v>
      </c>
      <c r="R142" s="51">
        <v>-1.6391476432255205</v>
      </c>
      <c r="S142" s="51">
        <v>-2.1044181603869485</v>
      </c>
      <c r="T142" s="51">
        <v>-1.6784131366707797</v>
      </c>
      <c r="U142" s="51">
        <v>-0.91423504074996498</v>
      </c>
      <c r="V142" s="51">
        <v>-1.1251038803298663</v>
      </c>
      <c r="W142" s="51">
        <v>0.41701687463632298</v>
      </c>
      <c r="X142" s="51">
        <v>1.3091673910010888</v>
      </c>
      <c r="Y142" s="51">
        <v>1.8536368354711945</v>
      </c>
      <c r="Z142" s="51">
        <v>2.9056042596116787</v>
      </c>
      <c r="AA142" s="51">
        <v>3.168170747728722</v>
      </c>
      <c r="AB142" s="51">
        <v>2.4322153436251117</v>
      </c>
      <c r="AC142" s="51">
        <v>-0.69522142850312052</v>
      </c>
      <c r="AD142" s="51">
        <v>1.2981009976503233</v>
      </c>
      <c r="AE142" s="51">
        <v>2.915620959768789</v>
      </c>
      <c r="AF142" s="51">
        <v>1.4853268550420895</v>
      </c>
      <c r="AG142" s="51">
        <v>0.47420972630544533</v>
      </c>
      <c r="AH142" s="51">
        <v>-0.24857774395768939</v>
      </c>
      <c r="AI142" s="51">
        <v>0.26191133520291904</v>
      </c>
      <c r="AJ142" s="51">
        <v>0.25343743772757754</v>
      </c>
    </row>
    <row r="143" spans="1:36" ht="15.75" x14ac:dyDescent="0.3">
      <c r="A143" s="1" t="str">
        <f t="shared" si="2"/>
        <v>BeschäftigungsentwicklungSpanien</v>
      </c>
      <c r="B143" s="1">
        <v>143</v>
      </c>
      <c r="C143" s="50" t="s">
        <v>221</v>
      </c>
      <c r="D143" s="50" t="s">
        <v>8</v>
      </c>
      <c r="E143" s="50" t="s">
        <v>149</v>
      </c>
      <c r="F143" s="50" t="s">
        <v>340</v>
      </c>
      <c r="G143" s="50" t="s">
        <v>32</v>
      </c>
      <c r="H143" s="50" t="s">
        <v>374</v>
      </c>
      <c r="I143" s="51">
        <v>5.1063107894141524</v>
      </c>
      <c r="J143" s="51">
        <v>3.3338713437707401</v>
      </c>
      <c r="K143" s="51">
        <v>2.5818581511049361</v>
      </c>
      <c r="L143" s="51">
        <v>3.2804543121873686</v>
      </c>
      <c r="M143" s="51">
        <v>3.7430381129190784</v>
      </c>
      <c r="N143" s="51">
        <v>4.2569541303718479</v>
      </c>
      <c r="O143" s="51">
        <v>4.1336207549360591</v>
      </c>
      <c r="P143" s="51">
        <v>3.2462149308434158</v>
      </c>
      <c r="Q143" s="51">
        <v>7.2781229016702115E-2</v>
      </c>
      <c r="R143" s="51">
        <v>-6.3081239853229674</v>
      </c>
      <c r="S143" s="51">
        <v>-1.8129187992668196</v>
      </c>
      <c r="T143" s="51">
        <v>-2.4258127696905945</v>
      </c>
      <c r="U143" s="51">
        <v>-4.2900753781978267</v>
      </c>
      <c r="V143" s="51">
        <v>-2.1988585160708842</v>
      </c>
      <c r="W143" s="51">
        <v>1.0370304184420367</v>
      </c>
      <c r="X143" s="51">
        <v>2.8862628920111026</v>
      </c>
      <c r="Y143" s="51">
        <v>2.1375464684014949</v>
      </c>
      <c r="Z143" s="51">
        <v>2.6277172626717853</v>
      </c>
      <c r="AA143" s="51">
        <v>2.1837507623396637</v>
      </c>
      <c r="AB143" s="51">
        <v>2.6516671347750926</v>
      </c>
      <c r="AC143" s="51">
        <v>-4.3977896233467302</v>
      </c>
      <c r="AD143" s="51">
        <v>2.583431287371595</v>
      </c>
      <c r="AE143" s="51">
        <v>3.7623614397807983</v>
      </c>
      <c r="AF143" s="51">
        <v>3.2615219155259547</v>
      </c>
      <c r="AG143" s="51">
        <v>2.2987864416236641</v>
      </c>
      <c r="AH143" s="51">
        <v>2.5590007908587618</v>
      </c>
      <c r="AI143" s="51">
        <v>1.888969783219741</v>
      </c>
      <c r="AJ143" s="51">
        <v>1.3687302721440842</v>
      </c>
    </row>
    <row r="144" spans="1:36" ht="15.75" x14ac:dyDescent="0.3">
      <c r="A144" s="1" t="str">
        <f t="shared" si="2"/>
        <v>BeschäftigungsentwicklungTschechische Republik</v>
      </c>
      <c r="B144" s="1">
        <v>144</v>
      </c>
      <c r="C144" s="50" t="s">
        <v>221</v>
      </c>
      <c r="D144" s="50" t="s">
        <v>22</v>
      </c>
      <c r="E144" s="50" t="s">
        <v>149</v>
      </c>
      <c r="F144" s="50" t="s">
        <v>340</v>
      </c>
      <c r="G144" s="50" t="s">
        <v>32</v>
      </c>
      <c r="H144" s="50" t="s">
        <v>374</v>
      </c>
      <c r="I144" s="51">
        <v>-0.82372390146334828</v>
      </c>
      <c r="J144" s="51">
        <v>-0.26649709631348739</v>
      </c>
      <c r="K144" s="51">
        <v>0.62685834198238499</v>
      </c>
      <c r="L144" s="51">
        <v>-0.79376308499273152</v>
      </c>
      <c r="M144" s="51">
        <v>-0.18953878207380792</v>
      </c>
      <c r="N144" s="51">
        <v>1.9414399582512749</v>
      </c>
      <c r="O144" s="51">
        <v>1.3476508540132781</v>
      </c>
      <c r="P144" s="51">
        <v>2.0878015145380573</v>
      </c>
      <c r="Q144" s="51">
        <v>2.1782240425356378</v>
      </c>
      <c r="R144" s="51">
        <v>-1.8058907626323877</v>
      </c>
      <c r="S144" s="51">
        <v>-1.0344220269662154</v>
      </c>
      <c r="T144" s="51">
        <v>-0.50106382137292571</v>
      </c>
      <c r="U144" s="51">
        <v>0.52385778731692967</v>
      </c>
      <c r="V144" s="51">
        <v>0.36890155903413135</v>
      </c>
      <c r="W144" s="51">
        <v>0.53280335321415706</v>
      </c>
      <c r="X144" s="51">
        <v>1.393425118094344</v>
      </c>
      <c r="Y144" s="51">
        <v>1.0326390458909815</v>
      </c>
      <c r="Z144" s="51">
        <v>1.3309668300650499</v>
      </c>
      <c r="AA144" s="51">
        <v>1.1515405464579931</v>
      </c>
      <c r="AB144" s="51">
        <v>-0.14479962232676233</v>
      </c>
      <c r="AC144" s="51">
        <v>-2.3197797947067822</v>
      </c>
      <c r="AD144" s="51">
        <v>0.99498204594020589</v>
      </c>
      <c r="AE144" s="51">
        <v>1.0198437653904757</v>
      </c>
      <c r="AF144" s="51">
        <v>1.6015135718946623</v>
      </c>
      <c r="AG144" s="51">
        <v>0.59721435307623683</v>
      </c>
      <c r="AH144" s="51">
        <v>0.74819523560544587</v>
      </c>
      <c r="AI144" s="51">
        <v>8.999144698853706E-2</v>
      </c>
      <c r="AJ144" s="51">
        <v>2.5706917489536043E-2</v>
      </c>
    </row>
    <row r="145" spans="1:36" ht="15.75" x14ac:dyDescent="0.3">
      <c r="A145" s="1" t="str">
        <f t="shared" si="2"/>
        <v>BeschäftigungsentwicklungUngarn</v>
      </c>
      <c r="B145" s="1">
        <v>145</v>
      </c>
      <c r="C145" s="50" t="s">
        <v>221</v>
      </c>
      <c r="D145" s="50" t="s">
        <v>24</v>
      </c>
      <c r="E145" s="50" t="s">
        <v>149</v>
      </c>
      <c r="F145" s="50" t="s">
        <v>340</v>
      </c>
      <c r="G145" s="50" t="s">
        <v>32</v>
      </c>
      <c r="H145" s="50" t="s">
        <v>374</v>
      </c>
      <c r="I145" s="51">
        <v>0.65878295146587296</v>
      </c>
      <c r="J145" s="51">
        <v>0.22370488577345421</v>
      </c>
      <c r="K145" s="51">
        <v>-0.12185949283007649</v>
      </c>
      <c r="L145" s="51">
        <v>1.9565318382645984</v>
      </c>
      <c r="M145" s="51">
        <v>-0.92951646438412872</v>
      </c>
      <c r="N145" s="51">
        <v>-0.70827735618409671</v>
      </c>
      <c r="O145" s="51">
        <v>0.89373435172566429</v>
      </c>
      <c r="P145" s="51">
        <v>-0.59537760809946305</v>
      </c>
      <c r="Q145" s="51">
        <v>-1.9854590887987302</v>
      </c>
      <c r="R145" s="51">
        <v>-1.8535649008117154</v>
      </c>
      <c r="S145" s="51">
        <v>-0.80581378601082687</v>
      </c>
      <c r="T145" s="51">
        <v>-9.3234155288359863E-2</v>
      </c>
      <c r="U145" s="51">
        <v>0.93780119022727892</v>
      </c>
      <c r="V145" s="51">
        <v>1.495938080995884</v>
      </c>
      <c r="W145" s="51">
        <v>4.4378462595260242</v>
      </c>
      <c r="X145" s="51">
        <v>2.4526660708966355</v>
      </c>
      <c r="Y145" s="51">
        <v>3.3127324576604336</v>
      </c>
      <c r="Z145" s="51">
        <v>1.7547770055317937</v>
      </c>
      <c r="AA145" s="51">
        <v>1.9546280254805291</v>
      </c>
      <c r="AB145" s="51">
        <v>1.1986015230464504</v>
      </c>
      <c r="AC145" s="51">
        <v>-2.0282644592652939</v>
      </c>
      <c r="AD145" s="51">
        <v>2.4312031029742607</v>
      </c>
      <c r="AE145" s="51">
        <v>1.6319805794952098</v>
      </c>
      <c r="AF145" s="51">
        <v>0.70585118461887209</v>
      </c>
      <c r="AG145" s="51">
        <v>-3.0691946808963411E-2</v>
      </c>
      <c r="AH145" s="51">
        <v>0.19980952619641371</v>
      </c>
      <c r="AI145" s="51">
        <v>0.15778633895464797</v>
      </c>
      <c r="AJ145" s="51">
        <v>9.4834821548414952E-2</v>
      </c>
    </row>
    <row r="146" spans="1:36" ht="15.75" x14ac:dyDescent="0.3">
      <c r="A146" s="1" t="str">
        <f t="shared" si="2"/>
        <v>BeschäftigungsentwicklungVereinigtes Königreich Großbritannien und Nordirland</v>
      </c>
      <c r="B146" s="1">
        <v>146</v>
      </c>
      <c r="C146" s="50" t="s">
        <v>221</v>
      </c>
      <c r="D146" s="50" t="s">
        <v>57</v>
      </c>
      <c r="E146" s="50" t="s">
        <v>149</v>
      </c>
      <c r="F146" s="50" t="s">
        <v>340</v>
      </c>
      <c r="G146" s="50" t="s">
        <v>32</v>
      </c>
      <c r="H146" s="50" t="s">
        <v>374</v>
      </c>
      <c r="I146" s="51">
        <v>1.1639639713921393</v>
      </c>
      <c r="J146" s="51">
        <v>0.82995876804136437</v>
      </c>
      <c r="K146" s="51">
        <v>0.83904118425226182</v>
      </c>
      <c r="L146" s="51">
        <v>0.99903724973566477</v>
      </c>
      <c r="M146" s="51">
        <v>1.099742044390422</v>
      </c>
      <c r="N146" s="51">
        <v>1.1204251682954327</v>
      </c>
      <c r="O146" s="51">
        <v>0.9957353009983293</v>
      </c>
      <c r="P146" s="51">
        <v>0.8177498694169093</v>
      </c>
      <c r="Q146" s="51">
        <v>0.84692856369946312</v>
      </c>
      <c r="R146" s="51">
        <v>-1.597498869633694</v>
      </c>
      <c r="S146" s="51">
        <v>0.24903046772163123</v>
      </c>
      <c r="T146" s="51">
        <v>0.50509005977275301</v>
      </c>
      <c r="U146" s="51">
        <v>1.0888189408162952</v>
      </c>
      <c r="V146" s="51">
        <v>1.1700754662742952</v>
      </c>
      <c r="W146" s="51">
        <v>2.3658592686116671</v>
      </c>
      <c r="X146" s="51">
        <v>1.7316274219644345</v>
      </c>
      <c r="Y146" s="51">
        <v>1.4712785202254077</v>
      </c>
      <c r="Z146" s="51">
        <v>0.99178382958749833</v>
      </c>
      <c r="AA146" s="51">
        <v>1.1939955402607108</v>
      </c>
      <c r="AB146" s="51">
        <v>1.4664565050415974</v>
      </c>
      <c r="AC146" s="51">
        <v>-1.1051641756885586</v>
      </c>
      <c r="AD146" s="51">
        <v>-1.0916935665920904E-2</v>
      </c>
      <c r="AE146" s="51">
        <v>1.2420061349800706</v>
      </c>
      <c r="AF146" s="51">
        <v>1.1927390072824733</v>
      </c>
      <c r="AG146" s="51">
        <v>0.79165224083169472</v>
      </c>
      <c r="AH146" s="51">
        <v>3.9607006153029839E-2</v>
      </c>
      <c r="AI146" s="51">
        <v>0.23970996536525771</v>
      </c>
      <c r="AJ146" s="51">
        <v>0.31327045238360168</v>
      </c>
    </row>
    <row r="147" spans="1:36" ht="15.75" x14ac:dyDescent="0.3">
      <c r="A147" s="1" t="str">
        <f t="shared" si="2"/>
        <v>BeschäftigungsentwicklungZypern</v>
      </c>
      <c r="B147" s="1">
        <v>147</v>
      </c>
      <c r="C147" s="50" t="s">
        <v>221</v>
      </c>
      <c r="D147" s="50" t="s">
        <v>30</v>
      </c>
      <c r="E147" s="50" t="s">
        <v>149</v>
      </c>
      <c r="F147" s="50" t="s">
        <v>340</v>
      </c>
      <c r="G147" s="50" t="s">
        <v>32</v>
      </c>
      <c r="H147" s="50" t="s">
        <v>374</v>
      </c>
      <c r="I147" s="51">
        <v>1.6535331352538447</v>
      </c>
      <c r="J147" s="51">
        <v>2.1635531833778123</v>
      </c>
      <c r="K147" s="51">
        <v>2.0928569207326611</v>
      </c>
      <c r="L147" s="51">
        <v>3.5973195248248557</v>
      </c>
      <c r="M147" s="51">
        <v>3.9693040486901294</v>
      </c>
      <c r="N147" s="51">
        <v>3.6339470037611963</v>
      </c>
      <c r="O147" s="51">
        <v>1.8528625225126947</v>
      </c>
      <c r="P147" s="51">
        <v>4.4286671131949022</v>
      </c>
      <c r="Q147" s="51">
        <v>3.5224998717225149</v>
      </c>
      <c r="R147" s="51">
        <v>3.2217293251715066E-2</v>
      </c>
      <c r="S147" s="51">
        <v>0.61936378951540982</v>
      </c>
      <c r="T147" s="51">
        <v>0.27576697690451679</v>
      </c>
      <c r="U147" s="51">
        <v>-3.5481019496144941</v>
      </c>
      <c r="V147" s="51">
        <v>-5.5904890405030372</v>
      </c>
      <c r="W147" s="51">
        <v>-2.0062019684508554</v>
      </c>
      <c r="X147" s="51">
        <v>1.5712280894856991</v>
      </c>
      <c r="Y147" s="51">
        <v>4.657022106631989</v>
      </c>
      <c r="Z147" s="51">
        <v>5.3920426600398592</v>
      </c>
      <c r="AA147" s="51">
        <v>5.9709190941690817</v>
      </c>
      <c r="AB147" s="51">
        <v>4.7931394136052869</v>
      </c>
      <c r="AC147" s="51">
        <v>-0.37157454714352217</v>
      </c>
      <c r="AD147" s="51">
        <v>2.9481629481629548</v>
      </c>
      <c r="AE147" s="51">
        <v>4.0497703404998537</v>
      </c>
      <c r="AF147" s="51">
        <v>2.911856749082923</v>
      </c>
      <c r="AG147" s="51">
        <v>2.0420492991783443</v>
      </c>
      <c r="AH147" s="51">
        <v>1.3449773041247282</v>
      </c>
      <c r="AI147" s="51">
        <v>1.1518650867063209</v>
      </c>
      <c r="AJ147" s="51">
        <v>1.0499971122191758</v>
      </c>
    </row>
    <row r="148" spans="1:36" ht="15.75" x14ac:dyDescent="0.3">
      <c r="A148" s="1" t="str">
        <f t="shared" si="2"/>
        <v>Bevölkerung insgesamtBelgien</v>
      </c>
      <c r="B148" s="1">
        <v>148</v>
      </c>
      <c r="C148" s="50" t="s">
        <v>197</v>
      </c>
      <c r="D148" s="50" t="s">
        <v>9</v>
      </c>
      <c r="E148" s="50" t="s">
        <v>54</v>
      </c>
      <c r="F148" s="50" t="s">
        <v>340</v>
      </c>
      <c r="G148" s="50" t="s">
        <v>32</v>
      </c>
      <c r="H148" s="50" t="s">
        <v>374</v>
      </c>
      <c r="I148" s="51">
        <v>10.251249</v>
      </c>
      <c r="J148" s="51">
        <v>10.286569</v>
      </c>
      <c r="K148" s="51">
        <v>10.332784</v>
      </c>
      <c r="L148" s="51">
        <v>10.376132</v>
      </c>
      <c r="M148" s="51">
        <v>10.421136000000001</v>
      </c>
      <c r="N148" s="51">
        <v>10.478617</v>
      </c>
      <c r="O148" s="51">
        <v>10.547958000000001</v>
      </c>
      <c r="P148" s="51">
        <v>10.6257</v>
      </c>
      <c r="Q148" s="51">
        <v>10.709973</v>
      </c>
      <c r="R148" s="51">
        <v>10.796492000000001</v>
      </c>
      <c r="S148" s="51">
        <v>10.920271000000001</v>
      </c>
      <c r="T148" s="51">
        <v>11.038263000000001</v>
      </c>
      <c r="U148" s="51">
        <v>11.106931000000001</v>
      </c>
      <c r="V148" s="51">
        <v>11.159407</v>
      </c>
      <c r="W148" s="51">
        <v>11.209057000000001</v>
      </c>
      <c r="X148" s="51">
        <v>11.274194999999999</v>
      </c>
      <c r="Y148" s="51">
        <v>11.331422</v>
      </c>
      <c r="Z148" s="51">
        <v>11.375157999999999</v>
      </c>
      <c r="AA148" s="51">
        <v>11.427054</v>
      </c>
      <c r="AB148" s="51">
        <v>11.488978999999999</v>
      </c>
      <c r="AC148" s="51">
        <v>11.538602999999998</v>
      </c>
      <c r="AD148" s="51">
        <v>11.586195</v>
      </c>
      <c r="AE148" s="51">
        <v>11.680209000000001</v>
      </c>
      <c r="AF148" s="51">
        <v>11.779946000000001</v>
      </c>
      <c r="AG148" s="51">
        <v>11.858609</v>
      </c>
      <c r="AH148" s="51">
        <v>11.913159</v>
      </c>
      <c r="AI148" s="51">
        <v>11.965577</v>
      </c>
      <c r="AJ148" s="51">
        <v>12.013439</v>
      </c>
    </row>
    <row r="149" spans="1:36" ht="15.75" x14ac:dyDescent="0.3">
      <c r="A149" s="1" t="str">
        <f t="shared" si="2"/>
        <v>Bevölkerung insgesamtBulgarien</v>
      </c>
      <c r="B149" s="1">
        <v>149</v>
      </c>
      <c r="C149" s="50" t="s">
        <v>197</v>
      </c>
      <c r="D149" s="50" t="s">
        <v>25</v>
      </c>
      <c r="E149" s="50" t="s">
        <v>54</v>
      </c>
      <c r="F149" s="50" t="s">
        <v>340</v>
      </c>
      <c r="G149" s="50" t="s">
        <v>32</v>
      </c>
      <c r="H149" s="50" t="s">
        <v>374</v>
      </c>
      <c r="I149" s="51">
        <v>8.1701719999999991</v>
      </c>
      <c r="J149" s="51">
        <v>8.0091409999999996</v>
      </c>
      <c r="K149" s="51">
        <v>7.8371599999999999</v>
      </c>
      <c r="L149" s="51">
        <v>7.7753259999999997</v>
      </c>
      <c r="M149" s="51">
        <v>7.7168599999999996</v>
      </c>
      <c r="N149" s="51">
        <v>7.6589719999999994</v>
      </c>
      <c r="O149" s="51">
        <v>7.6010219999999995</v>
      </c>
      <c r="P149" s="51">
        <v>7.5453370000000008</v>
      </c>
      <c r="Q149" s="51">
        <v>7.4925600000000001</v>
      </c>
      <c r="R149" s="51">
        <v>7.4444420000000004</v>
      </c>
      <c r="S149" s="51">
        <v>7.3955979999999997</v>
      </c>
      <c r="T149" s="51">
        <v>7.3483270000000003</v>
      </c>
      <c r="U149" s="51">
        <v>7.2648900000000003</v>
      </c>
      <c r="V149" s="51">
        <v>7.1600039999999998</v>
      </c>
      <c r="W149" s="51">
        <v>7.0735710000000003</v>
      </c>
      <c r="X149" s="51">
        <v>6.9842240000000002</v>
      </c>
      <c r="Y149" s="51">
        <v>6.8941379999999999</v>
      </c>
      <c r="Z149" s="51">
        <v>6.8034679999999996</v>
      </c>
      <c r="AA149" s="51">
        <v>6.7107969999999995</v>
      </c>
      <c r="AB149" s="51">
        <v>6.6167259999999999</v>
      </c>
      <c r="AC149" s="51">
        <v>6.5506960000000003</v>
      </c>
      <c r="AD149" s="51">
        <v>6.5072999999999999</v>
      </c>
      <c r="AE149" s="51">
        <v>6.4650970000000001</v>
      </c>
      <c r="AF149" s="51">
        <v>6.4465950000000003</v>
      </c>
      <c r="AG149" s="51">
        <v>6.4414199999999999</v>
      </c>
      <c r="AH149" s="51">
        <v>6.4382000000000001</v>
      </c>
      <c r="AI149" s="51">
        <v>6.4285420000000002</v>
      </c>
      <c r="AJ149" s="51">
        <v>6.4092569999999993</v>
      </c>
    </row>
    <row r="150" spans="1:36" ht="15.75" x14ac:dyDescent="0.3">
      <c r="A150" s="1" t="str">
        <f t="shared" si="2"/>
        <v>Bevölkerung insgesamtDänemark</v>
      </c>
      <c r="B150" s="1">
        <v>150</v>
      </c>
      <c r="C150" s="50" t="s">
        <v>197</v>
      </c>
      <c r="D150" s="50" t="s">
        <v>5</v>
      </c>
      <c r="E150" s="50" t="s">
        <v>54</v>
      </c>
      <c r="F150" s="50" t="s">
        <v>340</v>
      </c>
      <c r="G150" s="50" t="s">
        <v>32</v>
      </c>
      <c r="H150" s="50" t="s">
        <v>374</v>
      </c>
      <c r="I150" s="51">
        <v>5.3396160000000004</v>
      </c>
      <c r="J150" s="51">
        <v>5.3587830000000007</v>
      </c>
      <c r="K150" s="51">
        <v>5.3759300000000003</v>
      </c>
      <c r="L150" s="51">
        <v>5.3905730000000007</v>
      </c>
      <c r="M150" s="51">
        <v>5.404522</v>
      </c>
      <c r="N150" s="51">
        <v>5.4194319999999996</v>
      </c>
      <c r="O150" s="51">
        <v>5.437271</v>
      </c>
      <c r="P150" s="51">
        <v>5.4614370000000001</v>
      </c>
      <c r="Q150" s="51">
        <v>5.4936210000000001</v>
      </c>
      <c r="R150" s="51">
        <v>5.5230940000000004</v>
      </c>
      <c r="S150" s="51">
        <v>5.5476830000000001</v>
      </c>
      <c r="T150" s="51">
        <v>5.5705720000000003</v>
      </c>
      <c r="U150" s="51">
        <v>5.5915720000000002</v>
      </c>
      <c r="V150" s="51">
        <v>5.6149309999999995</v>
      </c>
      <c r="W150" s="51">
        <v>5.6434750000000005</v>
      </c>
      <c r="X150" s="51">
        <v>5.6834829999999998</v>
      </c>
      <c r="Y150" s="51">
        <v>5.7280100000000003</v>
      </c>
      <c r="Z150" s="51">
        <v>5.7649790000000003</v>
      </c>
      <c r="AA150" s="51">
        <v>5.7936350000000001</v>
      </c>
      <c r="AB150" s="51">
        <v>5.8144219999999995</v>
      </c>
      <c r="AC150" s="51">
        <v>5.831404</v>
      </c>
      <c r="AD150" s="51">
        <v>5.856732</v>
      </c>
      <c r="AE150" s="51">
        <v>5.9030370000000003</v>
      </c>
      <c r="AF150" s="51">
        <v>5.9469510000000003</v>
      </c>
      <c r="AG150" s="51">
        <v>5.9769909999999999</v>
      </c>
      <c r="AH150" s="51">
        <v>6.0008990000000004</v>
      </c>
      <c r="AI150" s="51">
        <v>6.0213029999999996</v>
      </c>
      <c r="AJ150" s="51">
        <v>6.0405709999999999</v>
      </c>
    </row>
    <row r="151" spans="1:36" ht="15.75" x14ac:dyDescent="0.3">
      <c r="A151" s="1" t="str">
        <f t="shared" si="2"/>
        <v>Bevölkerung insgesamtDeutschland</v>
      </c>
      <c r="B151" s="1">
        <v>151</v>
      </c>
      <c r="C151" s="50" t="s">
        <v>197</v>
      </c>
      <c r="D151" s="50" t="s">
        <v>2</v>
      </c>
      <c r="E151" s="50" t="s">
        <v>54</v>
      </c>
      <c r="F151" s="50" t="s">
        <v>340</v>
      </c>
      <c r="G151" s="50" t="s">
        <v>32</v>
      </c>
      <c r="H151" s="50" t="s">
        <v>374</v>
      </c>
      <c r="I151" s="51">
        <v>82.211506999999997</v>
      </c>
      <c r="J151" s="51">
        <v>82.349924000000001</v>
      </c>
      <c r="K151" s="51">
        <v>82.488494000000003</v>
      </c>
      <c r="L151" s="51">
        <v>82.534175000000005</v>
      </c>
      <c r="M151" s="51">
        <v>82.516259999999988</v>
      </c>
      <c r="N151" s="51">
        <v>82.469422000000009</v>
      </c>
      <c r="O151" s="51">
        <v>82.376449999999991</v>
      </c>
      <c r="P151" s="51">
        <v>82.266370999999992</v>
      </c>
      <c r="Q151" s="51">
        <v>82.110095999999999</v>
      </c>
      <c r="R151" s="51">
        <v>81.902305999999996</v>
      </c>
      <c r="S151" s="51">
        <v>81.012160999999992</v>
      </c>
      <c r="T151" s="51">
        <v>80.274982000000008</v>
      </c>
      <c r="U151" s="51">
        <v>80.425823000000008</v>
      </c>
      <c r="V151" s="51">
        <v>80.645604000000006</v>
      </c>
      <c r="W151" s="51">
        <v>80.982500000000002</v>
      </c>
      <c r="X151" s="51">
        <v>81.686610000000002</v>
      </c>
      <c r="Y151" s="51">
        <v>82.348668000000004</v>
      </c>
      <c r="Z151" s="51">
        <v>82.657001999999991</v>
      </c>
      <c r="AA151" s="51">
        <v>82.905782000000002</v>
      </c>
      <c r="AB151" s="51">
        <v>83.092962</v>
      </c>
      <c r="AC151" s="51">
        <v>83.160871</v>
      </c>
      <c r="AD151" s="51">
        <v>83.196077000000002</v>
      </c>
      <c r="AE151" s="52"/>
      <c r="AF151" s="52"/>
      <c r="AG151" s="52"/>
      <c r="AH151" s="52"/>
      <c r="AI151" s="52"/>
      <c r="AJ151" s="52"/>
    </row>
    <row r="152" spans="1:36" ht="15.75" x14ac:dyDescent="0.3">
      <c r="A152" s="1" t="str">
        <f t="shared" si="2"/>
        <v>Bevölkerung insgesamtEstland</v>
      </c>
      <c r="B152" s="1">
        <v>152</v>
      </c>
      <c r="C152" s="50" t="s">
        <v>197</v>
      </c>
      <c r="D152" s="50" t="s">
        <v>18</v>
      </c>
      <c r="E152" s="50" t="s">
        <v>54</v>
      </c>
      <c r="F152" s="50" t="s">
        <v>340</v>
      </c>
      <c r="G152" s="50" t="s">
        <v>32</v>
      </c>
      <c r="H152" s="50" t="s">
        <v>374</v>
      </c>
      <c r="I152" s="51">
        <v>1.3969849999999999</v>
      </c>
      <c r="J152" s="51">
        <v>1.388115</v>
      </c>
      <c r="K152" s="51">
        <v>1.3793499999999999</v>
      </c>
      <c r="L152" s="51">
        <v>1.3707199999999999</v>
      </c>
      <c r="M152" s="51">
        <v>1.3625499999999999</v>
      </c>
      <c r="N152" s="51">
        <v>1.3547750000000001</v>
      </c>
      <c r="O152" s="51">
        <v>1.3468099999999998</v>
      </c>
      <c r="P152" s="51">
        <v>1.3406800000000001</v>
      </c>
      <c r="Q152" s="51">
        <v>1.3370899999999999</v>
      </c>
      <c r="R152" s="51">
        <v>1.3345150000000001</v>
      </c>
      <c r="S152" s="51">
        <v>1.331475</v>
      </c>
      <c r="T152" s="51">
        <v>1.3274380000000001</v>
      </c>
      <c r="U152" s="51">
        <v>1.322695</v>
      </c>
      <c r="V152" s="51">
        <v>1.3179960000000002</v>
      </c>
      <c r="W152" s="51">
        <v>1.3153440000000001</v>
      </c>
      <c r="X152" s="51">
        <v>1.315407</v>
      </c>
      <c r="Y152" s="51">
        <v>1.3157890000000001</v>
      </c>
      <c r="Z152" s="51">
        <v>1.3173840000000001</v>
      </c>
      <c r="AA152" s="51">
        <v>1.321976</v>
      </c>
      <c r="AB152" s="51">
        <v>1.3268979999999999</v>
      </c>
      <c r="AC152" s="51">
        <v>1.3295219999999999</v>
      </c>
      <c r="AD152" s="51">
        <v>1.330932</v>
      </c>
      <c r="AE152" s="51">
        <v>1.3488399999999998</v>
      </c>
      <c r="AF152" s="51">
        <v>1.370285</v>
      </c>
      <c r="AG152" s="51">
        <v>1.3723409999999998</v>
      </c>
      <c r="AH152" s="51">
        <v>1.3697170000000001</v>
      </c>
      <c r="AI152" s="51">
        <v>1.3665699999999998</v>
      </c>
      <c r="AJ152" s="51">
        <v>1.3629230000000001</v>
      </c>
    </row>
    <row r="153" spans="1:36" ht="15.75" x14ac:dyDescent="0.3">
      <c r="A153" s="1" t="str">
        <f t="shared" si="2"/>
        <v>Bevölkerung insgesamtEU27</v>
      </c>
      <c r="B153" s="1">
        <v>153</v>
      </c>
      <c r="C153" s="50" t="s">
        <v>197</v>
      </c>
      <c r="D153" s="50" t="s">
        <v>363</v>
      </c>
      <c r="E153" s="50" t="s">
        <v>54</v>
      </c>
      <c r="F153" s="50" t="s">
        <v>340</v>
      </c>
      <c r="G153" s="50" t="s">
        <v>32</v>
      </c>
      <c r="H153" s="50" t="s">
        <v>374</v>
      </c>
      <c r="I153" s="51">
        <v>428.85728999999998</v>
      </c>
      <c r="J153" s="51">
        <v>429.484825</v>
      </c>
      <c r="K153" s="51">
        <v>430.48748000000001</v>
      </c>
      <c r="L153" s="51">
        <v>432.06209200000001</v>
      </c>
      <c r="M153" s="51">
        <v>433.73200799999995</v>
      </c>
      <c r="N153" s="51">
        <v>435.31345199999998</v>
      </c>
      <c r="O153" s="51">
        <v>436.77774699999998</v>
      </c>
      <c r="P153" s="51">
        <v>438.29437800000005</v>
      </c>
      <c r="Q153" s="51">
        <v>439.77108899999996</v>
      </c>
      <c r="R153" s="51">
        <v>440.81424599999997</v>
      </c>
      <c r="S153" s="51">
        <v>440.84335299999998</v>
      </c>
      <c r="T153" s="51">
        <v>440.90315100000004</v>
      </c>
      <c r="U153" s="51">
        <v>441.510063</v>
      </c>
      <c r="V153" s="51">
        <v>442.004006</v>
      </c>
      <c r="W153" s="51">
        <v>442.59647100000001</v>
      </c>
      <c r="X153" s="51">
        <v>443.464066</v>
      </c>
      <c r="Y153" s="51">
        <v>444.33693599999998</v>
      </c>
      <c r="Z153" s="51">
        <v>444.98599000000002</v>
      </c>
      <c r="AA153" s="51">
        <v>445.72565000000003</v>
      </c>
      <c r="AB153" s="51">
        <v>446.58997399999998</v>
      </c>
      <c r="AC153" s="52"/>
      <c r="AD153" s="52"/>
      <c r="AE153" s="52"/>
      <c r="AF153" s="52"/>
      <c r="AG153" s="52"/>
      <c r="AH153" s="52"/>
      <c r="AI153" s="52"/>
      <c r="AJ153" s="52"/>
    </row>
    <row r="154" spans="1:36" ht="15.75" x14ac:dyDescent="0.3">
      <c r="A154" s="1" t="str">
        <f t="shared" si="2"/>
        <v>Bevölkerung insgesamtFinnland</v>
      </c>
      <c r="B154" s="1">
        <v>154</v>
      </c>
      <c r="C154" s="50" t="s">
        <v>197</v>
      </c>
      <c r="D154" s="50" t="s">
        <v>14</v>
      </c>
      <c r="E154" s="50" t="s">
        <v>54</v>
      </c>
      <c r="F154" s="50" t="s">
        <v>340</v>
      </c>
      <c r="G154" s="50" t="s">
        <v>32</v>
      </c>
      <c r="H154" s="50" t="s">
        <v>374</v>
      </c>
      <c r="I154" s="51">
        <v>5.1762079999999999</v>
      </c>
      <c r="J154" s="51">
        <v>5.188008</v>
      </c>
      <c r="K154" s="51">
        <v>5.2005980000000003</v>
      </c>
      <c r="L154" s="51">
        <v>5.2130130000000001</v>
      </c>
      <c r="M154" s="51">
        <v>5.2281710000000006</v>
      </c>
      <c r="N154" s="51">
        <v>5.2460950000000004</v>
      </c>
      <c r="O154" s="51">
        <v>5.266267</v>
      </c>
      <c r="P154" s="51">
        <v>5.2887190000000004</v>
      </c>
      <c r="Q154" s="51">
        <v>5.3133990000000004</v>
      </c>
      <c r="R154" s="51">
        <v>5.33887</v>
      </c>
      <c r="S154" s="51">
        <v>5.3633509999999998</v>
      </c>
      <c r="T154" s="51">
        <v>5.3882709999999996</v>
      </c>
      <c r="U154" s="51">
        <v>5.4139699999999999</v>
      </c>
      <c r="V154" s="51">
        <v>5.4389719999999997</v>
      </c>
      <c r="W154" s="51">
        <v>5.4615110000000007</v>
      </c>
      <c r="X154" s="51">
        <v>5.4795299999999996</v>
      </c>
      <c r="Y154" s="51">
        <v>5.4953019999999997</v>
      </c>
      <c r="Z154" s="51">
        <v>5.5082129999999996</v>
      </c>
      <c r="AA154" s="51">
        <v>5.5155240000000001</v>
      </c>
      <c r="AB154" s="51">
        <v>5.5216049999999992</v>
      </c>
      <c r="AC154" s="51">
        <v>5.5295420000000002</v>
      </c>
      <c r="AD154" s="51">
        <v>5.5410170000000001</v>
      </c>
      <c r="AE154" s="51">
        <v>5.5561049999999996</v>
      </c>
      <c r="AF154" s="51">
        <v>5.5839099999999995</v>
      </c>
      <c r="AG154" s="51">
        <v>5.6199110000000001</v>
      </c>
      <c r="AH154" s="51">
        <v>5.6399210000000002</v>
      </c>
      <c r="AI154" s="51">
        <v>5.6499260000000007</v>
      </c>
      <c r="AJ154" s="51">
        <v>5.6599489999999992</v>
      </c>
    </row>
    <row r="155" spans="1:36" ht="15.75" x14ac:dyDescent="0.3">
      <c r="A155" s="1" t="str">
        <f t="shared" si="2"/>
        <v>Bevölkerung insgesamtFrankreich</v>
      </c>
      <c r="B155" s="1">
        <v>155</v>
      </c>
      <c r="C155" s="50" t="s">
        <v>197</v>
      </c>
      <c r="D155" s="50" t="s">
        <v>0</v>
      </c>
      <c r="E155" s="50" t="s">
        <v>54</v>
      </c>
      <c r="F155" s="50" t="s">
        <v>340</v>
      </c>
      <c r="G155" s="50" t="s">
        <v>32</v>
      </c>
      <c r="H155" s="50" t="s">
        <v>374</v>
      </c>
      <c r="I155" s="51">
        <v>60.762167999999996</v>
      </c>
      <c r="J155" s="51">
        <v>61.201675000000002</v>
      </c>
      <c r="K155" s="51">
        <v>61.644061999999998</v>
      </c>
      <c r="L155" s="51">
        <v>62.078163999999994</v>
      </c>
      <c r="M155" s="51">
        <v>62.532555000000002</v>
      </c>
      <c r="N155" s="51">
        <v>63.001252000000001</v>
      </c>
      <c r="O155" s="51">
        <v>63.437349999999995</v>
      </c>
      <c r="P155" s="51">
        <v>63.826129000000002</v>
      </c>
      <c r="Q155" s="51">
        <v>64.178708999999998</v>
      </c>
      <c r="R155" s="51">
        <v>64.504541000000003</v>
      </c>
      <c r="S155" s="51">
        <v>64.818787999999998</v>
      </c>
      <c r="T155" s="51">
        <v>65.127852000000004</v>
      </c>
      <c r="U155" s="51">
        <v>65.438665999999998</v>
      </c>
      <c r="V155" s="51">
        <v>65.883164999999991</v>
      </c>
      <c r="W155" s="51">
        <v>66.312066000000002</v>
      </c>
      <c r="X155" s="51">
        <v>66.548271999999997</v>
      </c>
      <c r="Y155" s="51">
        <v>66.724102999999999</v>
      </c>
      <c r="Z155" s="51">
        <v>66.918019999999999</v>
      </c>
      <c r="AA155" s="51">
        <v>67.158346999999992</v>
      </c>
      <c r="AB155" s="51">
        <v>67.382061000000007</v>
      </c>
      <c r="AC155" s="51">
        <v>67.601108999999994</v>
      </c>
      <c r="AD155" s="51">
        <v>67.910134999999997</v>
      </c>
      <c r="AE155" s="51">
        <v>68.184456000000011</v>
      </c>
      <c r="AF155" s="51">
        <v>68.372285999999988</v>
      </c>
      <c r="AG155" s="51">
        <v>68.551652000000004</v>
      </c>
      <c r="AH155" s="51">
        <v>68.729887000000005</v>
      </c>
      <c r="AI155" s="51">
        <v>68.908584000000005</v>
      </c>
      <c r="AJ155" s="51">
        <v>69.087747000000007</v>
      </c>
    </row>
    <row r="156" spans="1:36" ht="15.75" x14ac:dyDescent="0.3">
      <c r="A156" s="1" t="str">
        <f t="shared" si="2"/>
        <v>Bevölkerung insgesamtGriechenland</v>
      </c>
      <c r="B156" s="1">
        <v>156</v>
      </c>
      <c r="C156" s="50" t="s">
        <v>197</v>
      </c>
      <c r="D156" s="50" t="s">
        <v>6</v>
      </c>
      <c r="E156" s="50" t="s">
        <v>54</v>
      </c>
      <c r="F156" s="50" t="s">
        <v>340</v>
      </c>
      <c r="G156" s="50" t="s">
        <v>32</v>
      </c>
      <c r="H156" s="50" t="s">
        <v>374</v>
      </c>
      <c r="I156" s="51">
        <v>10.805808000000001</v>
      </c>
      <c r="J156" s="51">
        <v>10.862131</v>
      </c>
      <c r="K156" s="51">
        <v>10.902022000000001</v>
      </c>
      <c r="L156" s="51">
        <v>10.928068999999999</v>
      </c>
      <c r="M156" s="51">
        <v>10.95514</v>
      </c>
      <c r="N156" s="51">
        <v>10.987314</v>
      </c>
      <c r="O156" s="51">
        <v>11.020361999999999</v>
      </c>
      <c r="P156" s="51">
        <v>11.048472</v>
      </c>
      <c r="Q156" s="51">
        <v>11.077841000000001</v>
      </c>
      <c r="R156" s="51">
        <v>11.107016999999999</v>
      </c>
      <c r="S156" s="51">
        <v>11.12134</v>
      </c>
      <c r="T156" s="51">
        <v>11.104899</v>
      </c>
      <c r="U156" s="51">
        <v>11.04501</v>
      </c>
      <c r="V156" s="51">
        <v>10.965211</v>
      </c>
      <c r="W156" s="51">
        <v>10.892412</v>
      </c>
      <c r="X156" s="51">
        <v>10.820883</v>
      </c>
      <c r="Y156" s="51">
        <v>10.775969999999999</v>
      </c>
      <c r="Z156" s="51">
        <v>10.754678999999999</v>
      </c>
      <c r="AA156" s="51">
        <v>10.732882</v>
      </c>
      <c r="AB156" s="51">
        <v>10.721582</v>
      </c>
      <c r="AC156" s="51">
        <v>10.698598</v>
      </c>
      <c r="AD156" s="51">
        <v>10.569207</v>
      </c>
      <c r="AE156" s="52"/>
      <c r="AF156" s="52"/>
      <c r="AG156" s="51">
        <v>10.405132999999999</v>
      </c>
      <c r="AH156" s="51">
        <v>10.405706</v>
      </c>
      <c r="AI156" s="51">
        <v>10.400503</v>
      </c>
      <c r="AJ156" s="51">
        <v>10.388022000000001</v>
      </c>
    </row>
    <row r="157" spans="1:36" ht="15.75" x14ac:dyDescent="0.3">
      <c r="A157" s="1" t="str">
        <f t="shared" si="2"/>
        <v>Bevölkerung insgesamtIrland</v>
      </c>
      <c r="B157" s="1">
        <v>157</v>
      </c>
      <c r="C157" s="50" t="s">
        <v>197</v>
      </c>
      <c r="D157" s="50" t="s">
        <v>4</v>
      </c>
      <c r="E157" s="50" t="s">
        <v>54</v>
      </c>
      <c r="F157" s="50" t="s">
        <v>340</v>
      </c>
      <c r="G157" s="50" t="s">
        <v>32</v>
      </c>
      <c r="H157" s="50" t="s">
        <v>374</v>
      </c>
      <c r="I157" s="51">
        <v>3.8051740000000001</v>
      </c>
      <c r="J157" s="51">
        <v>3.8662420000000002</v>
      </c>
      <c r="K157" s="51">
        <v>3.9319459999999999</v>
      </c>
      <c r="L157" s="51">
        <v>3.996521</v>
      </c>
      <c r="M157" s="51">
        <v>4.0702610000000004</v>
      </c>
      <c r="N157" s="51">
        <v>4.1599139999999997</v>
      </c>
      <c r="O157" s="51">
        <v>4.2741369999999996</v>
      </c>
      <c r="P157" s="51">
        <v>4.3989409999999998</v>
      </c>
      <c r="Q157" s="51">
        <v>4.4895429999999994</v>
      </c>
      <c r="R157" s="51">
        <v>4.5353750000000002</v>
      </c>
      <c r="S157" s="51">
        <v>4.5601540000000007</v>
      </c>
      <c r="T157" s="51">
        <v>4.5800840000000003</v>
      </c>
      <c r="U157" s="51">
        <v>4.5995330000000001</v>
      </c>
      <c r="V157" s="51">
        <v>4.6238149999999996</v>
      </c>
      <c r="W157" s="51">
        <v>4.6577389999999994</v>
      </c>
      <c r="X157" s="51">
        <v>4.701956</v>
      </c>
      <c r="Y157" s="51">
        <v>4.762721</v>
      </c>
      <c r="Z157" s="51">
        <v>4.827445</v>
      </c>
      <c r="AA157" s="51">
        <v>4.8980220000000001</v>
      </c>
      <c r="AB157" s="51">
        <v>4.9764549999999996</v>
      </c>
      <c r="AC157" s="51">
        <v>5.0397460000000001</v>
      </c>
      <c r="AD157" s="51">
        <v>5.1105850000000004</v>
      </c>
      <c r="AE157" s="51">
        <v>5.2128360000000002</v>
      </c>
      <c r="AF157" s="51">
        <v>5.3115379999999996</v>
      </c>
      <c r="AG157" s="51">
        <v>5.3957889999999997</v>
      </c>
      <c r="AH157" s="51">
        <v>5.4713310000000002</v>
      </c>
      <c r="AI157" s="51">
        <v>5.5260439999999997</v>
      </c>
      <c r="AJ157" s="51">
        <v>5.5757780000000006</v>
      </c>
    </row>
    <row r="158" spans="1:36" ht="15.75" x14ac:dyDescent="0.3">
      <c r="A158" s="1" t="str">
        <f t="shared" si="2"/>
        <v>Bevölkerung insgesamtItalien</v>
      </c>
      <c r="B158" s="1">
        <v>158</v>
      </c>
      <c r="C158" s="50" t="s">
        <v>197</v>
      </c>
      <c r="D158" s="50" t="s">
        <v>3</v>
      </c>
      <c r="E158" s="50" t="s">
        <v>54</v>
      </c>
      <c r="F158" s="50" t="s">
        <v>340</v>
      </c>
      <c r="G158" s="50" t="s">
        <v>32</v>
      </c>
      <c r="H158" s="50" t="s">
        <v>374</v>
      </c>
      <c r="I158" s="51">
        <v>56.942107999999998</v>
      </c>
      <c r="J158" s="51">
        <v>56.976981000000002</v>
      </c>
      <c r="K158" s="51">
        <v>57.089824</v>
      </c>
      <c r="L158" s="51">
        <v>57.399183999999998</v>
      </c>
      <c r="M158" s="51">
        <v>57.828178999999999</v>
      </c>
      <c r="N158" s="51">
        <v>58.166682000000002</v>
      </c>
      <c r="O158" s="51">
        <v>58.399860000000004</v>
      </c>
      <c r="P158" s="51">
        <v>58.756247000000002</v>
      </c>
      <c r="Q158" s="51">
        <v>59.211179999999999</v>
      </c>
      <c r="R158" s="51">
        <v>59.555453999999997</v>
      </c>
      <c r="S158" s="51">
        <v>59.819406000000001</v>
      </c>
      <c r="T158" s="51">
        <v>60.026840999999997</v>
      </c>
      <c r="U158" s="51">
        <v>60.191247000000004</v>
      </c>
      <c r="V158" s="51">
        <v>60.311612999999994</v>
      </c>
      <c r="W158" s="51">
        <v>60.320706999999999</v>
      </c>
      <c r="X158" s="51">
        <v>60.229604000000002</v>
      </c>
      <c r="Y158" s="51">
        <v>60.115223</v>
      </c>
      <c r="Z158" s="51">
        <v>60.002250999999994</v>
      </c>
      <c r="AA158" s="51">
        <v>59.877220999999999</v>
      </c>
      <c r="AB158" s="51">
        <v>59.729080000000003</v>
      </c>
      <c r="AC158" s="51">
        <v>59.438849999999995</v>
      </c>
      <c r="AD158" s="51">
        <v>59.133172999999999</v>
      </c>
      <c r="AE158" s="51">
        <v>59.013666999999998</v>
      </c>
      <c r="AF158" s="51">
        <v>58.984214999999999</v>
      </c>
      <c r="AG158" s="51">
        <v>58.952703</v>
      </c>
      <c r="AH158" s="51">
        <v>58.896446000000005</v>
      </c>
      <c r="AI158" s="51">
        <v>58.844288999999996</v>
      </c>
      <c r="AJ158" s="51">
        <v>58.802870999999996</v>
      </c>
    </row>
    <row r="159" spans="1:36" ht="15.75" x14ac:dyDescent="0.3">
      <c r="A159" s="1" t="str">
        <f t="shared" si="2"/>
        <v>Bevölkerung insgesamtKroatien</v>
      </c>
      <c r="B159" s="1">
        <v>159</v>
      </c>
      <c r="C159" s="50" t="s">
        <v>197</v>
      </c>
      <c r="D159" s="50" t="s">
        <v>27</v>
      </c>
      <c r="E159" s="50" t="s">
        <v>54</v>
      </c>
      <c r="F159" s="50" t="s">
        <v>340</v>
      </c>
      <c r="G159" s="50" t="s">
        <v>32</v>
      </c>
      <c r="H159" s="50" t="s">
        <v>374</v>
      </c>
      <c r="I159" s="51">
        <v>4.3965699999999996</v>
      </c>
      <c r="J159" s="51">
        <v>4.3004499999999997</v>
      </c>
      <c r="K159" s="51">
        <v>4.3054390000000007</v>
      </c>
      <c r="L159" s="51">
        <v>4.3055539999999999</v>
      </c>
      <c r="M159" s="51">
        <v>4.3082929999999999</v>
      </c>
      <c r="N159" s="51">
        <v>4.311674</v>
      </c>
      <c r="O159" s="51">
        <v>4.313008</v>
      </c>
      <c r="P159" s="51">
        <v>4.312748</v>
      </c>
      <c r="Q159" s="51">
        <v>4.3108810000000002</v>
      </c>
      <c r="R159" s="51">
        <v>4.3063209999999996</v>
      </c>
      <c r="S159" s="51">
        <v>4.2963519999999997</v>
      </c>
      <c r="T159" s="51">
        <v>4.2829199999999998</v>
      </c>
      <c r="U159" s="51">
        <v>4.2618929999999997</v>
      </c>
      <c r="V159" s="51">
        <v>4.2327170000000001</v>
      </c>
      <c r="W159" s="51">
        <v>4.1992729999999998</v>
      </c>
      <c r="X159" s="51">
        <v>4.156015</v>
      </c>
      <c r="Y159" s="51">
        <v>4.1049420000000003</v>
      </c>
      <c r="Z159" s="51">
        <v>4.0465549999999997</v>
      </c>
      <c r="AA159" s="51">
        <v>3.9915079999999996</v>
      </c>
      <c r="AB159" s="51">
        <v>3.9510929999999997</v>
      </c>
      <c r="AC159" s="51">
        <v>3.913268</v>
      </c>
      <c r="AD159" s="51">
        <v>3.8776649999999999</v>
      </c>
      <c r="AE159" s="51">
        <v>3.8565990000000001</v>
      </c>
      <c r="AF159" s="51">
        <v>3.85643</v>
      </c>
      <c r="AG159" s="51">
        <v>3.8681579999999998</v>
      </c>
      <c r="AH159" s="51">
        <v>3.876668</v>
      </c>
      <c r="AI159" s="51">
        <v>3.8751180000000001</v>
      </c>
      <c r="AJ159" s="51">
        <v>3.8712429999999998</v>
      </c>
    </row>
    <row r="160" spans="1:36" ht="15.75" x14ac:dyDescent="0.3">
      <c r="A160" s="1" t="str">
        <f t="shared" si="2"/>
        <v>Bevölkerung insgesamtLettland</v>
      </c>
      <c r="B160" s="1">
        <v>160</v>
      </c>
      <c r="C160" s="50" t="s">
        <v>197</v>
      </c>
      <c r="D160" s="50" t="s">
        <v>19</v>
      </c>
      <c r="E160" s="50" t="s">
        <v>54</v>
      </c>
      <c r="F160" s="50" t="s">
        <v>340</v>
      </c>
      <c r="G160" s="50" t="s">
        <v>32</v>
      </c>
      <c r="H160" s="50" t="s">
        <v>374</v>
      </c>
      <c r="I160" s="51">
        <v>2.3675489999999999</v>
      </c>
      <c r="J160" s="51">
        <v>2.33717</v>
      </c>
      <c r="K160" s="51">
        <v>2.3101729999999998</v>
      </c>
      <c r="L160" s="51">
        <v>2.2879549999999997</v>
      </c>
      <c r="M160" s="51">
        <v>2.2631219999999996</v>
      </c>
      <c r="N160" s="51">
        <v>2.2387989999999998</v>
      </c>
      <c r="O160" s="51">
        <v>2.2183570000000001</v>
      </c>
      <c r="P160" s="51">
        <v>2.2003249999999999</v>
      </c>
      <c r="Q160" s="51">
        <v>2.1773220000000002</v>
      </c>
      <c r="R160" s="51">
        <v>2.1416689999999998</v>
      </c>
      <c r="S160" s="51">
        <v>2.0975540000000001</v>
      </c>
      <c r="T160" s="51">
        <v>2.0597089999999998</v>
      </c>
      <c r="U160" s="51">
        <v>2.034319</v>
      </c>
      <c r="V160" s="51">
        <v>2.0126460000000002</v>
      </c>
      <c r="W160" s="51">
        <v>1.9937819999999999</v>
      </c>
      <c r="X160" s="51">
        <v>1.9775260000000001</v>
      </c>
      <c r="Y160" s="51">
        <v>1.9595360000000002</v>
      </c>
      <c r="Z160" s="51">
        <v>1.9422470000000001</v>
      </c>
      <c r="AA160" s="51">
        <v>1.927173</v>
      </c>
      <c r="AB160" s="51">
        <v>1.913821</v>
      </c>
      <c r="AC160" s="51">
        <v>1.9004490000000001</v>
      </c>
      <c r="AD160" s="51">
        <v>1.88449</v>
      </c>
      <c r="AE160" s="51">
        <v>1.8793820000000001</v>
      </c>
      <c r="AF160" s="51">
        <v>1.877445</v>
      </c>
      <c r="AG160" s="51">
        <v>1.8644069999999999</v>
      </c>
      <c r="AH160" s="51">
        <v>1.8420340000000002</v>
      </c>
      <c r="AI160" s="51">
        <v>1.8236140000000001</v>
      </c>
      <c r="AJ160" s="51">
        <v>1.8072010000000001</v>
      </c>
    </row>
    <row r="161" spans="1:36" ht="15.75" x14ac:dyDescent="0.3">
      <c r="A161" s="1" t="str">
        <f t="shared" si="2"/>
        <v>Bevölkerung insgesamtLitauen</v>
      </c>
      <c r="B161" s="1">
        <v>161</v>
      </c>
      <c r="C161" s="50" t="s">
        <v>197</v>
      </c>
      <c r="D161" s="50" t="s">
        <v>20</v>
      </c>
      <c r="E161" s="50" t="s">
        <v>54</v>
      </c>
      <c r="F161" s="50" t="s">
        <v>340</v>
      </c>
      <c r="G161" s="50" t="s">
        <v>32</v>
      </c>
      <c r="H161" s="50" t="s">
        <v>374</v>
      </c>
      <c r="I161" s="51">
        <v>3.499536</v>
      </c>
      <c r="J161" s="51">
        <v>3.4708169999999998</v>
      </c>
      <c r="K161" s="51">
        <v>3.4430670000000001</v>
      </c>
      <c r="L161" s="51">
        <v>3.4152130000000001</v>
      </c>
      <c r="M161" s="51">
        <v>3.3770739999999999</v>
      </c>
      <c r="N161" s="51">
        <v>3.322527</v>
      </c>
      <c r="O161" s="51">
        <v>3.2699090000000002</v>
      </c>
      <c r="P161" s="51">
        <v>3.2312939999999997</v>
      </c>
      <c r="Q161" s="51">
        <v>3.1982300000000001</v>
      </c>
      <c r="R161" s="51">
        <v>3.1629160000000001</v>
      </c>
      <c r="S161" s="51">
        <v>3.0972820000000003</v>
      </c>
      <c r="T161" s="51">
        <v>3.028114</v>
      </c>
      <c r="U161" s="51">
        <v>2.9891390000000002</v>
      </c>
      <c r="V161" s="51">
        <v>2.9612489999999996</v>
      </c>
      <c r="W161" s="51">
        <v>2.9372530000000001</v>
      </c>
      <c r="X161" s="51">
        <v>2.911108</v>
      </c>
      <c r="Y161" s="51">
        <v>2.8773249999999999</v>
      </c>
      <c r="Z161" s="51">
        <v>2.842638</v>
      </c>
      <c r="AA161" s="51">
        <v>2.8191999999999999</v>
      </c>
      <c r="AB161" s="51">
        <v>2.8110880000000003</v>
      </c>
      <c r="AC161" s="51">
        <v>2.8103690000000001</v>
      </c>
      <c r="AD161" s="51">
        <v>2.808379</v>
      </c>
      <c r="AE161" s="51">
        <v>2.8316379999999999</v>
      </c>
      <c r="AF161" s="51">
        <v>2.8715850000000001</v>
      </c>
      <c r="AG161" s="51">
        <v>2.888277</v>
      </c>
      <c r="AH161" s="51">
        <v>2.8911660000000001</v>
      </c>
      <c r="AI161" s="51">
        <v>2.8839380000000001</v>
      </c>
      <c r="AJ161" s="51">
        <v>2.8781699999999999</v>
      </c>
    </row>
    <row r="162" spans="1:36" ht="15.75" x14ac:dyDescent="0.3">
      <c r="A162" s="1" t="str">
        <f t="shared" si="2"/>
        <v>Bevölkerung insgesamtLuxemburg</v>
      </c>
      <c r="B162" s="1">
        <v>162</v>
      </c>
      <c r="C162" s="50" t="s">
        <v>197</v>
      </c>
      <c r="D162" s="50" t="s">
        <v>10</v>
      </c>
      <c r="E162" s="50" t="s">
        <v>54</v>
      </c>
      <c r="F162" s="50" t="s">
        <v>340</v>
      </c>
      <c r="G162" s="50" t="s">
        <v>32</v>
      </c>
      <c r="H162" s="50" t="s">
        <v>374</v>
      </c>
      <c r="I162" s="51">
        <v>0.43630000000000002</v>
      </c>
      <c r="J162" s="51">
        <v>0.441525</v>
      </c>
      <c r="K162" s="51">
        <v>0.44617499999999999</v>
      </c>
      <c r="L162" s="51">
        <v>0.45162999999999998</v>
      </c>
      <c r="M162" s="51">
        <v>0.45809500000000003</v>
      </c>
      <c r="N162" s="51">
        <v>0.46515800000000002</v>
      </c>
      <c r="O162" s="51">
        <v>0.472636</v>
      </c>
      <c r="P162" s="51">
        <v>0.479993</v>
      </c>
      <c r="Q162" s="51">
        <v>0.488649</v>
      </c>
      <c r="R162" s="51">
        <v>0.49778300000000003</v>
      </c>
      <c r="S162" s="51">
        <v>0.50695299999999999</v>
      </c>
      <c r="T162" s="51">
        <v>0.51834599999999997</v>
      </c>
      <c r="U162" s="51">
        <v>0.53094600000000003</v>
      </c>
      <c r="V162" s="51">
        <v>0.54335900000000004</v>
      </c>
      <c r="W162" s="51">
        <v>0.55631900000000001</v>
      </c>
      <c r="X162" s="51">
        <v>0.56960299999999997</v>
      </c>
      <c r="Y162" s="51">
        <v>0.58345799999999992</v>
      </c>
      <c r="Z162" s="51">
        <v>0.59633599999999998</v>
      </c>
      <c r="AA162" s="51">
        <v>0.60794899999999996</v>
      </c>
      <c r="AB162" s="51">
        <v>0.62000100000000002</v>
      </c>
      <c r="AC162" s="51">
        <v>0.63041899999999995</v>
      </c>
      <c r="AD162" s="51">
        <v>0.64006299999999994</v>
      </c>
      <c r="AE162" s="51">
        <v>0.65310299999999999</v>
      </c>
      <c r="AF162" s="51">
        <v>0.66642899999999994</v>
      </c>
      <c r="AG162" s="51">
        <v>0.67701099999999992</v>
      </c>
      <c r="AH162" s="51">
        <v>0.68716700000000008</v>
      </c>
      <c r="AI162" s="51">
        <v>0.69747400000000004</v>
      </c>
      <c r="AJ162" s="51">
        <v>0.70828499999999994</v>
      </c>
    </row>
    <row r="163" spans="1:36" ht="15.75" x14ac:dyDescent="0.3">
      <c r="A163" s="1" t="str">
        <f t="shared" si="2"/>
        <v>Bevölkerung insgesamtMalta</v>
      </c>
      <c r="B163" s="1">
        <v>163</v>
      </c>
      <c r="C163" s="50" t="s">
        <v>197</v>
      </c>
      <c r="D163" s="50" t="s">
        <v>16</v>
      </c>
      <c r="E163" s="50" t="s">
        <v>54</v>
      </c>
      <c r="F163" s="50" t="s">
        <v>340</v>
      </c>
      <c r="G163" s="50" t="s">
        <v>32</v>
      </c>
      <c r="H163" s="50" t="s">
        <v>374</v>
      </c>
      <c r="I163" s="51">
        <v>0.39008699999999996</v>
      </c>
      <c r="J163" s="51">
        <v>0.39302800000000004</v>
      </c>
      <c r="K163" s="51">
        <v>0.39596800000000004</v>
      </c>
      <c r="L163" s="51">
        <v>0.39858100000000002</v>
      </c>
      <c r="M163" s="51">
        <v>0.40126699999999998</v>
      </c>
      <c r="N163" s="51">
        <v>0.40383300000000005</v>
      </c>
      <c r="O163" s="51">
        <v>0.40530700000000003</v>
      </c>
      <c r="P163" s="51">
        <v>0.40672399999999997</v>
      </c>
      <c r="Q163" s="51">
        <v>0.40937899999999999</v>
      </c>
      <c r="R163" s="51">
        <v>0.41247600000000001</v>
      </c>
      <c r="S163" s="51">
        <v>0.41450799999999999</v>
      </c>
      <c r="T163" s="51">
        <v>0.416267</v>
      </c>
      <c r="U163" s="51">
        <v>0.41950500000000002</v>
      </c>
      <c r="V163" s="51">
        <v>0.42481000000000002</v>
      </c>
      <c r="W163" s="51">
        <v>0.43348000000000003</v>
      </c>
      <c r="X163" s="51">
        <v>0.44422</v>
      </c>
      <c r="Y163" s="51">
        <v>0.45450499999999999</v>
      </c>
      <c r="Z163" s="51">
        <v>0.46710600000000002</v>
      </c>
      <c r="AA163" s="51">
        <v>0.483902</v>
      </c>
      <c r="AB163" s="51">
        <v>0.503911</v>
      </c>
      <c r="AC163" s="51">
        <v>0.51549</v>
      </c>
      <c r="AD163" s="51">
        <v>0.51814899999999997</v>
      </c>
      <c r="AE163" s="51">
        <v>0.53111199999999992</v>
      </c>
      <c r="AF163" s="51">
        <v>0.55274699999999999</v>
      </c>
      <c r="AG163" s="51">
        <v>0.56884599999999996</v>
      </c>
      <c r="AH163" s="51">
        <v>0.58477400000000002</v>
      </c>
      <c r="AI163" s="51">
        <v>0.59880899999999992</v>
      </c>
      <c r="AJ163" s="51">
        <v>0.61258100000000004</v>
      </c>
    </row>
    <row r="164" spans="1:36" ht="15.75" x14ac:dyDescent="0.3">
      <c r="A164" s="1" t="str">
        <f t="shared" si="2"/>
        <v>Bevölkerung insgesamtNiederlande</v>
      </c>
      <c r="B164" s="1">
        <v>164</v>
      </c>
      <c r="C164" s="50" t="s">
        <v>197</v>
      </c>
      <c r="D164" s="50" t="s">
        <v>1</v>
      </c>
      <c r="E164" s="50" t="s">
        <v>54</v>
      </c>
      <c r="F164" s="50" t="s">
        <v>340</v>
      </c>
      <c r="G164" s="50" t="s">
        <v>32</v>
      </c>
      <c r="H164" s="50" t="s">
        <v>374</v>
      </c>
      <c r="I164" s="51">
        <v>15.925512000000001</v>
      </c>
      <c r="J164" s="51">
        <v>16.04618</v>
      </c>
      <c r="K164" s="51">
        <v>16.148928000000002</v>
      </c>
      <c r="L164" s="51">
        <v>16.225301999999999</v>
      </c>
      <c r="M164" s="51">
        <v>16.281779</v>
      </c>
      <c r="N164" s="51">
        <v>16.319868</v>
      </c>
      <c r="O164" s="51">
        <v>16.346101000000001</v>
      </c>
      <c r="P164" s="51">
        <v>16.381695000000001</v>
      </c>
      <c r="Q164" s="51">
        <v>16.445593000000002</v>
      </c>
      <c r="R164" s="51">
        <v>16.530387999999999</v>
      </c>
      <c r="S164" s="51">
        <v>16.615394000000002</v>
      </c>
      <c r="T164" s="51">
        <v>16.693073000000002</v>
      </c>
      <c r="U164" s="51">
        <v>16.754960999999998</v>
      </c>
      <c r="V164" s="51">
        <v>16.804432000000002</v>
      </c>
      <c r="W164" s="51">
        <v>16.865007000000002</v>
      </c>
      <c r="X164" s="51">
        <v>16.939923</v>
      </c>
      <c r="Y164" s="51">
        <v>17.030313</v>
      </c>
      <c r="Z164" s="51">
        <v>17.131294999999998</v>
      </c>
      <c r="AA164" s="51">
        <v>17.231622999999999</v>
      </c>
      <c r="AB164" s="51">
        <v>17.344874000000001</v>
      </c>
      <c r="AC164" s="51">
        <v>17.441500000000001</v>
      </c>
      <c r="AD164" s="51">
        <v>17.533043000000003</v>
      </c>
      <c r="AE164" s="51">
        <v>17.700980999999999</v>
      </c>
      <c r="AF164" s="51">
        <v>17.877116000000001</v>
      </c>
      <c r="AG164" s="51">
        <v>17.993483999999999</v>
      </c>
      <c r="AH164" s="51">
        <v>18.083452000000001</v>
      </c>
      <c r="AI164" s="51">
        <v>18.179294000000002</v>
      </c>
      <c r="AJ164" s="51">
        <v>18.264737</v>
      </c>
    </row>
    <row r="165" spans="1:36" ht="15.75" x14ac:dyDescent="0.3">
      <c r="A165" s="1" t="str">
        <f t="shared" si="2"/>
        <v>Bevölkerung insgesamtÖsterreich</v>
      </c>
      <c r="B165" s="1">
        <v>165</v>
      </c>
      <c r="C165" s="50" t="s">
        <v>197</v>
      </c>
      <c r="D165" s="50" t="s">
        <v>56</v>
      </c>
      <c r="E165" s="50" t="s">
        <v>54</v>
      </c>
      <c r="F165" s="50" t="s">
        <v>340</v>
      </c>
      <c r="G165" s="50" t="s">
        <v>32</v>
      </c>
      <c r="H165" s="50" t="s">
        <v>374</v>
      </c>
      <c r="I165" s="51">
        <v>8.0115660000000002</v>
      </c>
      <c r="J165" s="51">
        <v>8.042292999999999</v>
      </c>
      <c r="K165" s="51">
        <v>8.0819559999999999</v>
      </c>
      <c r="L165" s="51">
        <v>8.1214230000000001</v>
      </c>
      <c r="M165" s="51">
        <v>8.1719660000000012</v>
      </c>
      <c r="N165" s="51">
        <v>8.2278279999999988</v>
      </c>
      <c r="O165" s="51">
        <v>8.2686409999999988</v>
      </c>
      <c r="P165" s="51">
        <v>8.2954860000000004</v>
      </c>
      <c r="Q165" s="51">
        <v>8.3214959999999998</v>
      </c>
      <c r="R165" s="51">
        <v>8.3433229999999998</v>
      </c>
      <c r="S165" s="51">
        <v>8.3634029999999999</v>
      </c>
      <c r="T165" s="51">
        <v>8.3916419999999992</v>
      </c>
      <c r="U165" s="51">
        <v>8.4299900000000001</v>
      </c>
      <c r="V165" s="51">
        <v>8.4798229999999997</v>
      </c>
      <c r="W165" s="51">
        <v>8.5463559999999994</v>
      </c>
      <c r="X165" s="51">
        <v>8.6426980000000011</v>
      </c>
      <c r="Y165" s="51">
        <v>8.7366679999999999</v>
      </c>
      <c r="Z165" s="51">
        <v>8.7975660000000016</v>
      </c>
      <c r="AA165" s="51">
        <v>8.8405210000000007</v>
      </c>
      <c r="AB165" s="51">
        <v>8.8799189999999992</v>
      </c>
      <c r="AC165" s="51">
        <v>8.9168640000000003</v>
      </c>
      <c r="AD165" s="51">
        <v>8.9557959999999994</v>
      </c>
      <c r="AE165" s="51">
        <v>9.0418500000000002</v>
      </c>
      <c r="AF165" s="51">
        <v>9.1317610000000009</v>
      </c>
      <c r="AG165" s="51">
        <v>9.1779809999999991</v>
      </c>
      <c r="AH165" s="51">
        <v>9.2036800000000003</v>
      </c>
      <c r="AI165" s="51">
        <v>9.2257689999999997</v>
      </c>
      <c r="AJ165" s="51">
        <v>9.2460649999999998</v>
      </c>
    </row>
    <row r="166" spans="1:36" ht="15.75" x14ac:dyDescent="0.3">
      <c r="A166" s="1" t="str">
        <f t="shared" si="2"/>
        <v>Bevölkerung insgesamtPolen</v>
      </c>
      <c r="B166" s="1">
        <v>166</v>
      </c>
      <c r="C166" s="50" t="s">
        <v>197</v>
      </c>
      <c r="D166" s="50" t="s">
        <v>21</v>
      </c>
      <c r="E166" s="50" t="s">
        <v>54</v>
      </c>
      <c r="F166" s="50" t="s">
        <v>340</v>
      </c>
      <c r="G166" s="50" t="s">
        <v>32</v>
      </c>
      <c r="H166" s="50" t="s">
        <v>374</v>
      </c>
      <c r="I166" s="51">
        <v>38.258628999999999</v>
      </c>
      <c r="J166" s="51">
        <v>38.248075999999998</v>
      </c>
      <c r="K166" s="51">
        <v>38.230364000000002</v>
      </c>
      <c r="L166" s="51">
        <v>38.204569000000006</v>
      </c>
      <c r="M166" s="51">
        <v>38.182220999999998</v>
      </c>
      <c r="N166" s="51">
        <v>38.165444999999998</v>
      </c>
      <c r="O166" s="51">
        <v>38.141266999999999</v>
      </c>
      <c r="P166" s="51">
        <v>38.120559999999998</v>
      </c>
      <c r="Q166" s="51">
        <v>38.125758000000005</v>
      </c>
      <c r="R166" s="51">
        <v>38.079372000000006</v>
      </c>
      <c r="S166" s="51">
        <v>38.042792999999996</v>
      </c>
      <c r="T166" s="51">
        <v>38.063254999999998</v>
      </c>
      <c r="U166" s="51">
        <v>38.063163000000003</v>
      </c>
      <c r="V166" s="51">
        <v>38.040194999999997</v>
      </c>
      <c r="W166" s="51">
        <v>38.011735000000002</v>
      </c>
      <c r="X166" s="51">
        <v>37.986410999999997</v>
      </c>
      <c r="Y166" s="51">
        <v>37.970086000000002</v>
      </c>
      <c r="Z166" s="51">
        <v>37.974824999999996</v>
      </c>
      <c r="AA166" s="51">
        <v>37.974749000000003</v>
      </c>
      <c r="AB166" s="51">
        <v>37.965474999999998</v>
      </c>
      <c r="AC166" s="52"/>
      <c r="AD166" s="52"/>
      <c r="AE166" s="52"/>
      <c r="AF166" s="52"/>
      <c r="AG166" s="52"/>
      <c r="AH166" s="52"/>
      <c r="AI166" s="52"/>
      <c r="AJ166" s="52"/>
    </row>
    <row r="167" spans="1:36" ht="15.75" x14ac:dyDescent="0.3">
      <c r="A167" s="1" t="str">
        <f t="shared" si="2"/>
        <v>Bevölkerung insgesamtPortugal</v>
      </c>
      <c r="B167" s="1">
        <v>167</v>
      </c>
      <c r="C167" s="50" t="s">
        <v>197</v>
      </c>
      <c r="D167" s="50" t="s">
        <v>7</v>
      </c>
      <c r="E167" s="50" t="s">
        <v>54</v>
      </c>
      <c r="F167" s="50" t="s">
        <v>340</v>
      </c>
      <c r="G167" s="50" t="s">
        <v>32</v>
      </c>
      <c r="H167" s="50" t="s">
        <v>374</v>
      </c>
      <c r="I167" s="51">
        <v>10.289897999999999</v>
      </c>
      <c r="J167" s="51">
        <v>10.362720999999999</v>
      </c>
      <c r="K167" s="51">
        <v>10.41963</v>
      </c>
      <c r="L167" s="51">
        <v>10.458821</v>
      </c>
      <c r="M167" s="51">
        <v>10.483861000000001</v>
      </c>
      <c r="N167" s="51">
        <v>10.50333</v>
      </c>
      <c r="O167" s="51">
        <v>10.522288</v>
      </c>
      <c r="P167" s="51">
        <v>10.542963</v>
      </c>
      <c r="Q167" s="51">
        <v>10.558176</v>
      </c>
      <c r="R167" s="51">
        <v>10.568245999999998</v>
      </c>
      <c r="S167" s="51">
        <v>10.5731</v>
      </c>
      <c r="T167" s="51">
        <v>10.565835</v>
      </c>
      <c r="U167" s="51">
        <v>10.531419</v>
      </c>
      <c r="V167" s="51">
        <v>10.473990000000001</v>
      </c>
      <c r="W167" s="51">
        <v>10.419606</v>
      </c>
      <c r="X167" s="51">
        <v>10.381836999999999</v>
      </c>
      <c r="Y167" s="51">
        <v>10.356515999999999</v>
      </c>
      <c r="Z167" s="51">
        <v>10.340123999999999</v>
      </c>
      <c r="AA167" s="51">
        <v>10.334633</v>
      </c>
      <c r="AB167" s="51">
        <v>10.354445</v>
      </c>
      <c r="AC167" s="51">
        <v>10.384846</v>
      </c>
      <c r="AD167" s="51">
        <v>10.407707</v>
      </c>
      <c r="AE167" s="51">
        <v>10.468869</v>
      </c>
      <c r="AF167" s="51">
        <v>10.578173000000001</v>
      </c>
      <c r="AG167" s="51">
        <v>10.69468</v>
      </c>
      <c r="AH167" s="51">
        <v>10.769543000000001</v>
      </c>
      <c r="AI167" s="51">
        <v>10.834161</v>
      </c>
      <c r="AJ167" s="51">
        <v>10.899165</v>
      </c>
    </row>
    <row r="168" spans="1:36" ht="15.75" x14ac:dyDescent="0.3">
      <c r="A168" s="1" t="str">
        <f t="shared" si="2"/>
        <v>Bevölkerung insgesamtRumänien</v>
      </c>
      <c r="B168" s="1">
        <v>168</v>
      </c>
      <c r="C168" s="50" t="s">
        <v>197</v>
      </c>
      <c r="D168" s="50" t="s">
        <v>98</v>
      </c>
      <c r="E168" s="50" t="s">
        <v>54</v>
      </c>
      <c r="F168" s="50" t="s">
        <v>340</v>
      </c>
      <c r="G168" s="50" t="s">
        <v>32</v>
      </c>
      <c r="H168" s="50" t="s">
        <v>374</v>
      </c>
      <c r="I168" s="51">
        <v>22.442971</v>
      </c>
      <c r="J168" s="51">
        <v>22.131970000000003</v>
      </c>
      <c r="K168" s="51">
        <v>21.730495999999999</v>
      </c>
      <c r="L168" s="51">
        <v>21.574325000000002</v>
      </c>
      <c r="M168" s="51">
        <v>21.451747999999998</v>
      </c>
      <c r="N168" s="51">
        <v>21.319685</v>
      </c>
      <c r="O168" s="51">
        <v>21.193758999999996</v>
      </c>
      <c r="P168" s="51">
        <v>20.882981000000001</v>
      </c>
      <c r="Q168" s="51">
        <v>20.537875</v>
      </c>
      <c r="R168" s="51">
        <v>20.367486</v>
      </c>
      <c r="S168" s="51">
        <v>20.246870999999999</v>
      </c>
      <c r="T168" s="51">
        <v>20.147526999999997</v>
      </c>
      <c r="U168" s="51">
        <v>20.058035</v>
      </c>
      <c r="V168" s="51">
        <v>19.983691999999998</v>
      </c>
      <c r="W168" s="51">
        <v>19.908978999999999</v>
      </c>
      <c r="X168" s="51">
        <v>19.815616000000002</v>
      </c>
      <c r="Y168" s="51">
        <v>19.702266999999999</v>
      </c>
      <c r="Z168" s="51">
        <v>19.588715000000001</v>
      </c>
      <c r="AA168" s="51">
        <v>19.473969</v>
      </c>
      <c r="AB168" s="51">
        <v>19.371648</v>
      </c>
      <c r="AC168" s="51">
        <v>19.265250000000002</v>
      </c>
      <c r="AD168" s="51">
        <v>19.122058000000003</v>
      </c>
      <c r="AE168" s="51">
        <v>19.048501000000002</v>
      </c>
      <c r="AF168" s="51">
        <v>19.061062000000003</v>
      </c>
      <c r="AG168" s="51">
        <v>19.051803</v>
      </c>
      <c r="AH168" s="51">
        <v>19.0137</v>
      </c>
      <c r="AI168" s="51">
        <v>18.994686000000002</v>
      </c>
      <c r="AJ168" s="51">
        <v>18.994686000000002</v>
      </c>
    </row>
    <row r="169" spans="1:36" ht="15.75" x14ac:dyDescent="0.3">
      <c r="A169" s="1" t="str">
        <f t="shared" si="2"/>
        <v>Bevölkerung insgesamtSchweden</v>
      </c>
      <c r="B169" s="1">
        <v>169</v>
      </c>
      <c r="C169" s="50" t="s">
        <v>197</v>
      </c>
      <c r="D169" s="50" t="s">
        <v>13</v>
      </c>
      <c r="E169" s="50" t="s">
        <v>54</v>
      </c>
      <c r="F169" s="50" t="s">
        <v>340</v>
      </c>
      <c r="G169" s="50" t="s">
        <v>32</v>
      </c>
      <c r="H169" s="50" t="s">
        <v>374</v>
      </c>
      <c r="I169" s="51">
        <v>8.872109</v>
      </c>
      <c r="J169" s="51">
        <v>8.8959599999999988</v>
      </c>
      <c r="K169" s="51">
        <v>8.9249580000000002</v>
      </c>
      <c r="L169" s="51">
        <v>8.9582289999999993</v>
      </c>
      <c r="M169" s="51">
        <v>8.9935310000000008</v>
      </c>
      <c r="N169" s="51">
        <v>9.0295719999999999</v>
      </c>
      <c r="O169" s="51">
        <v>9.0805040000000012</v>
      </c>
      <c r="P169" s="51">
        <v>9.1480920000000001</v>
      </c>
      <c r="Q169" s="51">
        <v>9.2196370000000005</v>
      </c>
      <c r="R169" s="51">
        <v>9.2985139999999991</v>
      </c>
      <c r="S169" s="51">
        <v>9.378126</v>
      </c>
      <c r="T169" s="51">
        <v>9.4492119999999993</v>
      </c>
      <c r="U169" s="51">
        <v>9.5193739999999991</v>
      </c>
      <c r="V169" s="51">
        <v>9.600378000000001</v>
      </c>
      <c r="W169" s="51">
        <v>9.6961089999999999</v>
      </c>
      <c r="X169" s="51">
        <v>9.7991859999999988</v>
      </c>
      <c r="Y169" s="51">
        <v>9.9230849999999986</v>
      </c>
      <c r="Z169" s="51">
        <v>10.057697000000001</v>
      </c>
      <c r="AA169" s="51">
        <v>10.175212999999999</v>
      </c>
      <c r="AB169" s="51">
        <v>10.278887000000001</v>
      </c>
      <c r="AC169" s="51">
        <v>10.353441999999999</v>
      </c>
      <c r="AD169" s="51">
        <v>10.415809999999999</v>
      </c>
      <c r="AE169" s="52"/>
      <c r="AF169" s="52"/>
      <c r="AG169" s="52"/>
      <c r="AH169" s="52"/>
      <c r="AI169" s="52"/>
      <c r="AJ169" s="52"/>
    </row>
    <row r="170" spans="1:36" ht="15.75" x14ac:dyDescent="0.3">
      <c r="A170" s="1" t="str">
        <f t="shared" si="2"/>
        <v>Bevölkerung insgesamtSlowakei</v>
      </c>
      <c r="B170" s="1">
        <v>170</v>
      </c>
      <c r="C170" s="50" t="s">
        <v>197</v>
      </c>
      <c r="D170" s="50" t="s">
        <v>23</v>
      </c>
      <c r="E170" s="50" t="s">
        <v>54</v>
      </c>
      <c r="F170" s="50" t="s">
        <v>340</v>
      </c>
      <c r="G170" s="50" t="s">
        <v>32</v>
      </c>
      <c r="H170" s="50" t="s">
        <v>374</v>
      </c>
      <c r="I170" s="51">
        <v>5.3887200000000002</v>
      </c>
      <c r="J170" s="51">
        <v>5.3788670000000005</v>
      </c>
      <c r="K170" s="51">
        <v>5.3769119999999999</v>
      </c>
      <c r="L170" s="51">
        <v>5.3733740000000001</v>
      </c>
      <c r="M170" s="51">
        <v>5.3722799999999999</v>
      </c>
      <c r="N170" s="51">
        <v>5.3728059999999997</v>
      </c>
      <c r="O170" s="51">
        <v>5.3730539999999998</v>
      </c>
      <c r="P170" s="51">
        <v>5.3746220000000005</v>
      </c>
      <c r="Q170" s="51">
        <v>5.379232</v>
      </c>
      <c r="R170" s="51">
        <v>5.3864049999999999</v>
      </c>
      <c r="S170" s="51">
        <v>5.3914279999999994</v>
      </c>
      <c r="T170" s="51">
        <v>5.3983840000000001</v>
      </c>
      <c r="U170" s="51">
        <v>5.4075790000000001</v>
      </c>
      <c r="V170" s="51">
        <v>5.413392</v>
      </c>
      <c r="W170" s="51">
        <v>5.4186490000000003</v>
      </c>
      <c r="X170" s="51">
        <v>5.4238</v>
      </c>
      <c r="Y170" s="51">
        <v>5.4307969999999992</v>
      </c>
      <c r="Z170" s="51">
        <v>5.4392309999999995</v>
      </c>
      <c r="AA170" s="51">
        <v>5.4467700000000008</v>
      </c>
      <c r="AB170" s="51">
        <v>5.4541469999999999</v>
      </c>
      <c r="AC170" s="51">
        <v>5.4588270000000003</v>
      </c>
      <c r="AD170" s="51">
        <v>5.4472459999999998</v>
      </c>
      <c r="AE170" s="52"/>
      <c r="AF170" s="52"/>
      <c r="AG170" s="52"/>
      <c r="AH170" s="52"/>
      <c r="AI170" s="52"/>
      <c r="AJ170" s="52"/>
    </row>
    <row r="171" spans="1:36" ht="15.75" x14ac:dyDescent="0.3">
      <c r="A171" s="1" t="str">
        <f t="shared" si="2"/>
        <v>Bevölkerung insgesamtSlowenien</v>
      </c>
      <c r="B171" s="1">
        <v>171</v>
      </c>
      <c r="C171" s="50" t="s">
        <v>197</v>
      </c>
      <c r="D171" s="50" t="s">
        <v>26</v>
      </c>
      <c r="E171" s="50" t="s">
        <v>54</v>
      </c>
      <c r="F171" s="50" t="s">
        <v>340</v>
      </c>
      <c r="G171" s="50" t="s">
        <v>32</v>
      </c>
      <c r="H171" s="50" t="s">
        <v>374</v>
      </c>
      <c r="I171" s="51">
        <v>1.9889239999999999</v>
      </c>
      <c r="J171" s="51">
        <v>1.9920599999999999</v>
      </c>
      <c r="K171" s="51">
        <v>1.994529</v>
      </c>
      <c r="L171" s="51">
        <v>1.995733</v>
      </c>
      <c r="M171" s="51">
        <v>1.9970109999999999</v>
      </c>
      <c r="N171" s="51">
        <v>2.0004740000000001</v>
      </c>
      <c r="O171" s="51">
        <v>2.0068670000000002</v>
      </c>
      <c r="P171" s="51">
        <v>2.0103230000000001</v>
      </c>
      <c r="Q171" s="51">
        <v>2.021315</v>
      </c>
      <c r="R171" s="51">
        <v>2.039669</v>
      </c>
      <c r="S171" s="51">
        <v>2.0485819999999997</v>
      </c>
      <c r="T171" s="51">
        <v>2.0528420000000001</v>
      </c>
      <c r="U171" s="51">
        <v>2.0571579999999998</v>
      </c>
      <c r="V171" s="51">
        <v>2.0599530000000001</v>
      </c>
      <c r="W171" s="51">
        <v>2.061979</v>
      </c>
      <c r="X171" s="51">
        <v>2.0635309999999998</v>
      </c>
      <c r="Y171" s="51">
        <v>2.0650410000000003</v>
      </c>
      <c r="Z171" s="51">
        <v>2.0663870000000002</v>
      </c>
      <c r="AA171" s="51">
        <v>2.0738939999999997</v>
      </c>
      <c r="AB171" s="51">
        <v>2.088384</v>
      </c>
      <c r="AC171" s="51">
        <v>2.1024189999999998</v>
      </c>
      <c r="AD171" s="51">
        <v>2.1080779999999999</v>
      </c>
      <c r="AE171" s="51">
        <v>2.1120760000000001</v>
      </c>
      <c r="AF171" s="51">
        <v>2.12046</v>
      </c>
      <c r="AG171" s="51">
        <v>2.127399</v>
      </c>
      <c r="AH171" s="51">
        <v>2.132511</v>
      </c>
      <c r="AI171" s="51">
        <v>2.1369949999999998</v>
      </c>
      <c r="AJ171" s="51">
        <v>2.1405889999999999</v>
      </c>
    </row>
    <row r="172" spans="1:36" ht="15.75" x14ac:dyDescent="0.3">
      <c r="A172" s="1" t="str">
        <f t="shared" si="2"/>
        <v>Bevölkerung insgesamtSpanien</v>
      </c>
      <c r="B172" s="1">
        <v>172</v>
      </c>
      <c r="C172" s="50" t="s">
        <v>197</v>
      </c>
      <c r="D172" s="50" t="s">
        <v>8</v>
      </c>
      <c r="E172" s="50" t="s">
        <v>54</v>
      </c>
      <c r="F172" s="50" t="s">
        <v>340</v>
      </c>
      <c r="G172" s="50" t="s">
        <v>32</v>
      </c>
      <c r="H172" s="50" t="s">
        <v>374</v>
      </c>
      <c r="I172" s="51">
        <v>40.567862999999996</v>
      </c>
      <c r="J172" s="51">
        <v>40.850411000000001</v>
      </c>
      <c r="K172" s="51">
        <v>41.431557999999995</v>
      </c>
      <c r="L172" s="51">
        <v>42.187643999999999</v>
      </c>
      <c r="M172" s="51">
        <v>42.921894000000002</v>
      </c>
      <c r="N172" s="51">
        <v>43.653154000000001</v>
      </c>
      <c r="O172" s="51">
        <v>44.397317999999999</v>
      </c>
      <c r="P172" s="51">
        <v>45.226802000000006</v>
      </c>
      <c r="Q172" s="51">
        <v>45.954106000000003</v>
      </c>
      <c r="R172" s="51">
        <v>46.362946000000001</v>
      </c>
      <c r="S172" s="51">
        <v>46.576895999999998</v>
      </c>
      <c r="T172" s="51">
        <v>46.742696000000002</v>
      </c>
      <c r="U172" s="51">
        <v>46.765433999999999</v>
      </c>
      <c r="V172" s="51">
        <v>46.604196999999999</v>
      </c>
      <c r="W172" s="51">
        <v>46.460732999999998</v>
      </c>
      <c r="X172" s="51">
        <v>46.422302999999999</v>
      </c>
      <c r="Y172" s="51">
        <v>46.458137999999998</v>
      </c>
      <c r="Z172" s="51">
        <v>46.571230999999997</v>
      </c>
      <c r="AA172" s="51">
        <v>46.78201</v>
      </c>
      <c r="AB172" s="51">
        <v>47.118499999999997</v>
      </c>
      <c r="AC172" s="51">
        <v>47.359423999999997</v>
      </c>
      <c r="AD172" s="51">
        <v>47.443820000000002</v>
      </c>
      <c r="AE172" s="51">
        <v>47.786102</v>
      </c>
      <c r="AF172" s="51">
        <v>48.352528</v>
      </c>
      <c r="AG172" s="51">
        <v>48.848838999999998</v>
      </c>
      <c r="AH172" s="51">
        <v>49.405715999999998</v>
      </c>
      <c r="AI172" s="51">
        <v>49.919536000000001</v>
      </c>
      <c r="AJ172" s="51">
        <v>50.368811999999998</v>
      </c>
    </row>
    <row r="173" spans="1:36" ht="15.75" x14ac:dyDescent="0.3">
      <c r="A173" s="1" t="str">
        <f t="shared" si="2"/>
        <v>Bevölkerung insgesamtTschechische Republik</v>
      </c>
      <c r="B173" s="1">
        <v>173</v>
      </c>
      <c r="C173" s="50" t="s">
        <v>197</v>
      </c>
      <c r="D173" s="50" t="s">
        <v>22</v>
      </c>
      <c r="E173" s="50" t="s">
        <v>54</v>
      </c>
      <c r="F173" s="50" t="s">
        <v>340</v>
      </c>
      <c r="G173" s="50" t="s">
        <v>32</v>
      </c>
      <c r="H173" s="50" t="s">
        <v>374</v>
      </c>
      <c r="I173" s="51">
        <v>10.255062000000001</v>
      </c>
      <c r="J173" s="51">
        <v>10.216604</v>
      </c>
      <c r="K173" s="51">
        <v>10.196915000000001</v>
      </c>
      <c r="L173" s="51">
        <v>10.193997999999999</v>
      </c>
      <c r="M173" s="51">
        <v>10.197101</v>
      </c>
      <c r="N173" s="51">
        <v>10.211216</v>
      </c>
      <c r="O173" s="51">
        <v>10.238905000000001</v>
      </c>
      <c r="P173" s="51">
        <v>10.298826999999999</v>
      </c>
      <c r="Q173" s="51">
        <v>10.384602000000001</v>
      </c>
      <c r="R173" s="51">
        <v>10.443935</v>
      </c>
      <c r="S173" s="51">
        <v>10.474409</v>
      </c>
      <c r="T173" s="51">
        <v>10.496088</v>
      </c>
      <c r="U173" s="51">
        <v>10.510785</v>
      </c>
      <c r="V173" s="51">
        <v>10.514272</v>
      </c>
      <c r="W173" s="51">
        <v>10.525347</v>
      </c>
      <c r="X173" s="51">
        <v>10.546059</v>
      </c>
      <c r="Y173" s="51">
        <v>10.566331</v>
      </c>
      <c r="Z173" s="51">
        <v>10.594436999999999</v>
      </c>
      <c r="AA173" s="51">
        <v>10.629927</v>
      </c>
      <c r="AB173" s="51">
        <v>10.671869000000001</v>
      </c>
      <c r="AC173" s="52"/>
      <c r="AD173" s="52"/>
      <c r="AE173" s="52"/>
      <c r="AF173" s="52"/>
      <c r="AG173" s="51">
        <v>10.905027</v>
      </c>
      <c r="AH173" s="51">
        <v>10.926838</v>
      </c>
      <c r="AI173" s="51">
        <v>10.948691</v>
      </c>
      <c r="AJ173" s="51">
        <v>10.95964</v>
      </c>
    </row>
    <row r="174" spans="1:36" ht="15.75" x14ac:dyDescent="0.3">
      <c r="A174" s="1" t="str">
        <f t="shared" si="2"/>
        <v>Bevölkerung insgesamtUngarn</v>
      </c>
      <c r="B174" s="1">
        <v>174</v>
      </c>
      <c r="C174" s="50" t="s">
        <v>197</v>
      </c>
      <c r="D174" s="50" t="s">
        <v>24</v>
      </c>
      <c r="E174" s="50" t="s">
        <v>54</v>
      </c>
      <c r="F174" s="50" t="s">
        <v>340</v>
      </c>
      <c r="G174" s="50" t="s">
        <v>32</v>
      </c>
      <c r="H174" s="50" t="s">
        <v>374</v>
      </c>
      <c r="I174" s="51">
        <v>10.210970999999999</v>
      </c>
      <c r="J174" s="51">
        <v>10.187575000000001</v>
      </c>
      <c r="K174" s="51">
        <v>10.158607</v>
      </c>
      <c r="L174" s="51">
        <v>10.129552</v>
      </c>
      <c r="M174" s="51">
        <v>10.107145000000001</v>
      </c>
      <c r="N174" s="51">
        <v>10.087065000000001</v>
      </c>
      <c r="O174" s="51">
        <v>10.071369000000001</v>
      </c>
      <c r="P174" s="51">
        <v>10.055779000000001</v>
      </c>
      <c r="Q174" s="51">
        <v>10.038188</v>
      </c>
      <c r="R174" s="51">
        <v>10.022648999999999</v>
      </c>
      <c r="S174" s="51">
        <v>10.000022999999999</v>
      </c>
      <c r="T174" s="51">
        <v>9.9588230000000006</v>
      </c>
      <c r="U174" s="51">
        <v>9.9135869999999997</v>
      </c>
      <c r="V174" s="51">
        <v>9.8727330000000002</v>
      </c>
      <c r="W174" s="51">
        <v>9.8330370000000009</v>
      </c>
      <c r="X174" s="51">
        <v>9.7977549999999987</v>
      </c>
      <c r="Y174" s="51">
        <v>9.7597540000000009</v>
      </c>
      <c r="Z174" s="51">
        <v>9.726756</v>
      </c>
      <c r="AA174" s="51">
        <v>9.706963</v>
      </c>
      <c r="AB174" s="51">
        <v>9.6948240000000006</v>
      </c>
      <c r="AC174" s="51">
        <v>9.6704179999999997</v>
      </c>
      <c r="AD174" s="51">
        <v>9.6309320000000014</v>
      </c>
      <c r="AE174" s="51">
        <v>9.6050730000000009</v>
      </c>
      <c r="AF174" s="51">
        <v>9.5921849999999989</v>
      </c>
      <c r="AG174" s="51">
        <v>9.5620639999999995</v>
      </c>
      <c r="AH174" s="51">
        <v>9.5370830000000009</v>
      </c>
      <c r="AI174" s="51">
        <v>9.5134950000000007</v>
      </c>
      <c r="AJ174" s="51">
        <v>9.4899660000000008</v>
      </c>
    </row>
    <row r="175" spans="1:36" ht="15.75" x14ac:dyDescent="0.3">
      <c r="A175" s="1" t="str">
        <f t="shared" si="2"/>
        <v>Bevölkerung insgesamtVereinigtes Königreich Großbritannien und Nordirland</v>
      </c>
      <c r="B175" s="1">
        <v>175</v>
      </c>
      <c r="C175" s="50" t="s">
        <v>197</v>
      </c>
      <c r="D175" s="50" t="s">
        <v>57</v>
      </c>
      <c r="E175" s="50" t="s">
        <v>54</v>
      </c>
      <c r="F175" s="50" t="s">
        <v>340</v>
      </c>
      <c r="G175" s="50" t="s">
        <v>32</v>
      </c>
      <c r="H175" s="50" t="s">
        <v>374</v>
      </c>
      <c r="I175" s="51">
        <v>58.886065000000002</v>
      </c>
      <c r="J175" s="51">
        <v>59.113016000000002</v>
      </c>
      <c r="K175" s="51">
        <v>59.365677000000005</v>
      </c>
      <c r="L175" s="51">
        <v>59.636661999999994</v>
      </c>
      <c r="M175" s="51">
        <v>59.950364</v>
      </c>
      <c r="N175" s="51">
        <v>60.413275999999996</v>
      </c>
      <c r="O175" s="51">
        <v>60.826966999999996</v>
      </c>
      <c r="P175" s="51">
        <v>61.319074999999998</v>
      </c>
      <c r="Q175" s="51">
        <v>61.823771999999998</v>
      </c>
      <c r="R175" s="51">
        <v>62.260486</v>
      </c>
      <c r="S175" s="51">
        <v>62.759456</v>
      </c>
      <c r="T175" s="51">
        <v>63.285145</v>
      </c>
      <c r="U175" s="51">
        <v>63.710543000000001</v>
      </c>
      <c r="V175" s="51">
        <v>64.138221000000001</v>
      </c>
      <c r="W175" s="51">
        <v>64.618692999999993</v>
      </c>
      <c r="X175" s="51">
        <v>65.086957999999996</v>
      </c>
      <c r="Y175" s="51">
        <v>65.605840999999998</v>
      </c>
      <c r="Z175" s="51">
        <v>65.964292</v>
      </c>
      <c r="AA175" s="51">
        <v>66.286726999999999</v>
      </c>
      <c r="AB175" s="51">
        <v>66.627506999999994</v>
      </c>
      <c r="AC175" s="51">
        <v>66.739867000000004</v>
      </c>
      <c r="AD175" s="51">
        <v>66.977987999999996</v>
      </c>
      <c r="AE175" s="51">
        <v>67.636133999999998</v>
      </c>
      <c r="AF175" s="51">
        <v>68.526183000000003</v>
      </c>
      <c r="AG175" s="51">
        <v>69.281437000000011</v>
      </c>
      <c r="AH175" s="51">
        <v>69.766407000000001</v>
      </c>
      <c r="AI175" s="51">
        <v>70.254772000000003</v>
      </c>
      <c r="AJ175" s="51">
        <v>70.746554999999987</v>
      </c>
    </row>
    <row r="176" spans="1:36" ht="15.75" x14ac:dyDescent="0.3">
      <c r="A176" s="1" t="str">
        <f t="shared" si="2"/>
        <v>Bevölkerung insgesamtZypern</v>
      </c>
      <c r="B176" s="1">
        <v>176</v>
      </c>
      <c r="C176" s="50" t="s">
        <v>197</v>
      </c>
      <c r="D176" s="50" t="s">
        <v>30</v>
      </c>
      <c r="E176" s="50" t="s">
        <v>54</v>
      </c>
      <c r="F176" s="50" t="s">
        <v>340</v>
      </c>
      <c r="G176" s="50" t="s">
        <v>32</v>
      </c>
      <c r="H176" s="50" t="s">
        <v>374</v>
      </c>
      <c r="I176" s="51">
        <v>0.69402300000000006</v>
      </c>
      <c r="J176" s="51">
        <v>0.70154399999999995</v>
      </c>
      <c r="K176" s="51">
        <v>0.70962900000000007</v>
      </c>
      <c r="L176" s="51">
        <v>0.718306</v>
      </c>
      <c r="M176" s="51">
        <v>0.72798000000000007</v>
      </c>
      <c r="N176" s="51">
        <v>0.73853999999999997</v>
      </c>
      <c r="O176" s="51">
        <v>0.75096400000000008</v>
      </c>
      <c r="P176" s="51">
        <v>0.76712400000000003</v>
      </c>
      <c r="Q176" s="51">
        <v>0.78663099999999997</v>
      </c>
      <c r="R176" s="51">
        <v>0.80803499999999995</v>
      </c>
      <c r="S176" s="51">
        <v>0.8294450000000001</v>
      </c>
      <c r="T176" s="51">
        <v>0.850881</v>
      </c>
      <c r="U176" s="51">
        <v>0.86243199999999998</v>
      </c>
      <c r="V176" s="51">
        <v>0.86144299999999996</v>
      </c>
      <c r="W176" s="51">
        <v>0.86043899999999995</v>
      </c>
      <c r="X176" s="51">
        <v>0.86230499999999999</v>
      </c>
      <c r="Y176" s="51">
        <v>0.86682100000000006</v>
      </c>
      <c r="Z176" s="51">
        <v>0.87423899999999999</v>
      </c>
      <c r="AA176" s="51">
        <v>0.8843970000000001</v>
      </c>
      <c r="AB176" s="51">
        <v>0.89631100000000008</v>
      </c>
      <c r="AC176" s="51">
        <v>0.90849999999999997</v>
      </c>
      <c r="AD176" s="51">
        <v>0.92220000000000002</v>
      </c>
      <c r="AE176" s="51">
        <v>0.9395</v>
      </c>
      <c r="AF176" s="51">
        <v>0.95772400000000002</v>
      </c>
      <c r="AG176" s="51">
        <v>0.97311400000000003</v>
      </c>
      <c r="AH176" s="51">
        <v>0.98654300000000006</v>
      </c>
      <c r="AI176" s="51">
        <v>0.99838199999999999</v>
      </c>
      <c r="AJ176" s="51">
        <v>1.0093639999999999</v>
      </c>
    </row>
    <row r="177" spans="1:36" ht="15.75" x14ac:dyDescent="0.3">
      <c r="A177" s="1" t="str">
        <f t="shared" si="2"/>
        <v>BIPBelgien</v>
      </c>
      <c r="B177" s="1">
        <v>177</v>
      </c>
      <c r="C177" s="50" t="s">
        <v>304</v>
      </c>
      <c r="D177" s="50" t="s">
        <v>9</v>
      </c>
      <c r="E177" s="50" t="s">
        <v>356</v>
      </c>
      <c r="F177" s="50" t="s">
        <v>340</v>
      </c>
      <c r="G177" s="50" t="s">
        <v>32</v>
      </c>
      <c r="H177" s="50" t="s">
        <v>374</v>
      </c>
      <c r="I177" s="51">
        <v>256.37639999999999</v>
      </c>
      <c r="J177" s="51">
        <v>264.3349</v>
      </c>
      <c r="K177" s="51">
        <v>273.2559</v>
      </c>
      <c r="L177" s="51">
        <v>281.2002</v>
      </c>
      <c r="M177" s="51">
        <v>296.81970000000001</v>
      </c>
      <c r="N177" s="51">
        <v>310.0376</v>
      </c>
      <c r="O177" s="51">
        <v>325.1515</v>
      </c>
      <c r="P177" s="51">
        <v>343.6189</v>
      </c>
      <c r="Q177" s="51">
        <v>351.74310000000003</v>
      </c>
      <c r="R177" s="51">
        <v>347.73489999999998</v>
      </c>
      <c r="S177" s="51">
        <v>363.24239999999998</v>
      </c>
      <c r="T177" s="51">
        <v>378.74540000000002</v>
      </c>
      <c r="U177" s="51">
        <v>387.93490000000003</v>
      </c>
      <c r="V177" s="51">
        <v>394.61630000000002</v>
      </c>
      <c r="W177" s="51">
        <v>404.95830000000001</v>
      </c>
      <c r="X177" s="51">
        <v>415.53800000000001</v>
      </c>
      <c r="Y177" s="51">
        <v>428.46710000000002</v>
      </c>
      <c r="Z177" s="51">
        <v>443.40719999999999</v>
      </c>
      <c r="AA177" s="51">
        <v>459.49180000000001</v>
      </c>
      <c r="AB177" s="51">
        <v>479.44490000000002</v>
      </c>
      <c r="AC177" s="51">
        <v>463.7509</v>
      </c>
      <c r="AD177" s="51">
        <v>506.04719999999998</v>
      </c>
      <c r="AE177" s="51">
        <v>561.30909999999994</v>
      </c>
      <c r="AF177" s="51">
        <v>602.37630000000001</v>
      </c>
      <c r="AG177" s="51">
        <v>620.27179999999998</v>
      </c>
      <c r="AH177" s="51">
        <v>642.13468</v>
      </c>
      <c r="AI177" s="51">
        <v>662.09038999999996</v>
      </c>
      <c r="AJ177" s="51">
        <v>684.75094000000001</v>
      </c>
    </row>
    <row r="178" spans="1:36" ht="15.75" x14ac:dyDescent="0.3">
      <c r="A178" s="1" t="str">
        <f t="shared" si="2"/>
        <v>BIPBulgarien</v>
      </c>
      <c r="B178" s="1">
        <v>178</v>
      </c>
      <c r="C178" s="50" t="s">
        <v>304</v>
      </c>
      <c r="D178" s="50" t="s">
        <v>25</v>
      </c>
      <c r="E178" s="50" t="s">
        <v>356</v>
      </c>
      <c r="F178" s="50" t="s">
        <v>340</v>
      </c>
      <c r="G178" s="50" t="s">
        <v>32</v>
      </c>
      <c r="H178" s="50" t="s">
        <v>374</v>
      </c>
      <c r="I178" s="51">
        <v>14.43971</v>
      </c>
      <c r="J178" s="51">
        <v>15.90536</v>
      </c>
      <c r="K178" s="51">
        <v>17.478210000000001</v>
      </c>
      <c r="L178" s="51">
        <v>18.798190000000002</v>
      </c>
      <c r="M178" s="51">
        <v>21.093710000000002</v>
      </c>
      <c r="N178" s="51">
        <v>24.039950000000001</v>
      </c>
      <c r="O178" s="51">
        <v>27.409949999999998</v>
      </c>
      <c r="P178" s="51">
        <v>32.464709999999997</v>
      </c>
      <c r="Q178" s="51">
        <v>37.246679999999998</v>
      </c>
      <c r="R178" s="51">
        <v>37.417670000000001</v>
      </c>
      <c r="S178" s="51">
        <v>38.290010000000002</v>
      </c>
      <c r="T178" s="51">
        <v>41.479869999999998</v>
      </c>
      <c r="U178" s="51">
        <v>42.25526</v>
      </c>
      <c r="V178" s="51">
        <v>42.056150000000002</v>
      </c>
      <c r="W178" s="51">
        <v>43.02469</v>
      </c>
      <c r="X178" s="51">
        <v>45.797829999999998</v>
      </c>
      <c r="Y178" s="51">
        <v>48.752139999999997</v>
      </c>
      <c r="Z178" s="51">
        <v>52.50177</v>
      </c>
      <c r="AA178" s="51">
        <v>56.000549999999997</v>
      </c>
      <c r="AB178" s="51">
        <v>61.195360000000001</v>
      </c>
      <c r="AC178" s="51">
        <v>61.856499999999997</v>
      </c>
      <c r="AD178" s="51">
        <v>71.345039999999997</v>
      </c>
      <c r="AE178" s="51">
        <v>86.079509999999999</v>
      </c>
      <c r="AF178" s="51">
        <v>94.526560000000003</v>
      </c>
      <c r="AG178" s="51">
        <v>104.76721999999999</v>
      </c>
      <c r="AH178" s="51">
        <v>114.18201999999999</v>
      </c>
      <c r="AI178" s="51">
        <v>121.34432</v>
      </c>
      <c r="AJ178" s="51">
        <v>126.97342</v>
      </c>
    </row>
    <row r="179" spans="1:36" ht="15.75" x14ac:dyDescent="0.3">
      <c r="A179" s="1" t="str">
        <f t="shared" si="2"/>
        <v>BIPDänemark</v>
      </c>
      <c r="B179" s="1">
        <v>179</v>
      </c>
      <c r="C179" s="50" t="s">
        <v>304</v>
      </c>
      <c r="D179" s="50" t="s">
        <v>5</v>
      </c>
      <c r="E179" s="50" t="s">
        <v>356</v>
      </c>
      <c r="F179" s="50" t="s">
        <v>340</v>
      </c>
      <c r="G179" s="50" t="s">
        <v>32</v>
      </c>
      <c r="H179" s="50" t="s">
        <v>374</v>
      </c>
      <c r="I179" s="51">
        <v>177.8931</v>
      </c>
      <c r="J179" s="51">
        <v>184.14711</v>
      </c>
      <c r="K179" s="51">
        <v>189.95706999999999</v>
      </c>
      <c r="L179" s="51">
        <v>193.64187000000001</v>
      </c>
      <c r="M179" s="51">
        <v>202.91695999999999</v>
      </c>
      <c r="N179" s="51">
        <v>213.38049000000001</v>
      </c>
      <c r="O179" s="51">
        <v>225.93099000000001</v>
      </c>
      <c r="P179" s="51">
        <v>233.95883000000001</v>
      </c>
      <c r="Q179" s="51">
        <v>242.72027</v>
      </c>
      <c r="R179" s="51">
        <v>232.26875999999999</v>
      </c>
      <c r="S179" s="51">
        <v>243.43013999999999</v>
      </c>
      <c r="T179" s="51">
        <v>248.10356999999999</v>
      </c>
      <c r="U179" s="51">
        <v>254.3015</v>
      </c>
      <c r="V179" s="51">
        <v>259.53003000000001</v>
      </c>
      <c r="W179" s="51">
        <v>265.63508999999999</v>
      </c>
      <c r="X179" s="51">
        <v>272.19328999999999</v>
      </c>
      <c r="Y179" s="51">
        <v>282.26576</v>
      </c>
      <c r="Z179" s="51">
        <v>294.35392999999999</v>
      </c>
      <c r="AA179" s="51">
        <v>301.01871999999997</v>
      </c>
      <c r="AB179" s="51">
        <v>308.54772000000003</v>
      </c>
      <c r="AC179" s="51">
        <v>312.11813999999998</v>
      </c>
      <c r="AD179" s="51">
        <v>343.31732</v>
      </c>
      <c r="AE179" s="51">
        <v>380.56929000000002</v>
      </c>
      <c r="AF179" s="51">
        <v>374.17192</v>
      </c>
      <c r="AG179" s="51">
        <v>392.40001000000001</v>
      </c>
      <c r="AH179" s="51">
        <v>405.59003999999999</v>
      </c>
      <c r="AI179" s="51">
        <v>419.17412999999999</v>
      </c>
      <c r="AJ179" s="51">
        <v>433.43040999999999</v>
      </c>
    </row>
    <row r="180" spans="1:36" ht="15.75" x14ac:dyDescent="0.3">
      <c r="A180" s="1" t="str">
        <f t="shared" si="2"/>
        <v>BIPDeutschland</v>
      </c>
      <c r="B180" s="1">
        <v>180</v>
      </c>
      <c r="C180" s="50" t="s">
        <v>304</v>
      </c>
      <c r="D180" s="50" t="s">
        <v>2</v>
      </c>
      <c r="E180" s="50" t="s">
        <v>356</v>
      </c>
      <c r="F180" s="50" t="s">
        <v>340</v>
      </c>
      <c r="G180" s="50" t="s">
        <v>32</v>
      </c>
      <c r="H180" s="50" t="s">
        <v>374</v>
      </c>
      <c r="I180" s="51">
        <v>2129.66</v>
      </c>
      <c r="J180" s="51">
        <v>2195.5300000000002</v>
      </c>
      <c r="K180" s="51">
        <v>2223.36</v>
      </c>
      <c r="L180" s="51">
        <v>2240.81</v>
      </c>
      <c r="M180" s="51">
        <v>2293.04</v>
      </c>
      <c r="N180" s="51">
        <v>2325.71</v>
      </c>
      <c r="O180" s="51">
        <v>2426.1799999999998</v>
      </c>
      <c r="P180" s="51">
        <v>2542.2199999999998</v>
      </c>
      <c r="Q180" s="51">
        <v>2589.2800000000002</v>
      </c>
      <c r="R180" s="51">
        <v>2493.9699999999998</v>
      </c>
      <c r="S180" s="51">
        <v>2615.2600000000002</v>
      </c>
      <c r="T180" s="51">
        <v>2746.91</v>
      </c>
      <c r="U180" s="51">
        <v>2799.28</v>
      </c>
      <c r="V180" s="51">
        <v>2866.48</v>
      </c>
      <c r="W180" s="51">
        <v>2984.47</v>
      </c>
      <c r="X180" s="51">
        <v>3087.03</v>
      </c>
      <c r="Y180" s="51">
        <v>3195.21</v>
      </c>
      <c r="Z180" s="51">
        <v>3333.11</v>
      </c>
      <c r="AA180" s="51">
        <v>3434.03</v>
      </c>
      <c r="AB180" s="51">
        <v>3537.28</v>
      </c>
      <c r="AC180" s="51">
        <v>3450.72</v>
      </c>
      <c r="AD180" s="51">
        <v>3682.34</v>
      </c>
      <c r="AE180" s="51">
        <v>3989.39</v>
      </c>
      <c r="AF180" s="51">
        <v>4219.3100000000004</v>
      </c>
      <c r="AG180" s="51">
        <v>4328.97</v>
      </c>
      <c r="AH180" s="51">
        <v>4465.5727299999999</v>
      </c>
      <c r="AI180" s="51">
        <v>4640.9997499999999</v>
      </c>
      <c r="AJ180" s="51">
        <v>4798.2803000000004</v>
      </c>
    </row>
    <row r="181" spans="1:36" ht="15.75" x14ac:dyDescent="0.3">
      <c r="A181" s="1" t="str">
        <f t="shared" si="2"/>
        <v>BIPEstland</v>
      </c>
      <c r="B181" s="1">
        <v>181</v>
      </c>
      <c r="C181" s="50" t="s">
        <v>304</v>
      </c>
      <c r="D181" s="50" t="s">
        <v>18</v>
      </c>
      <c r="E181" s="50" t="s">
        <v>356</v>
      </c>
      <c r="F181" s="50" t="s">
        <v>340</v>
      </c>
      <c r="G181" s="50" t="s">
        <v>32</v>
      </c>
      <c r="H181" s="50" t="s">
        <v>374</v>
      </c>
      <c r="I181" s="51">
        <v>6.17164</v>
      </c>
      <c r="J181" s="51">
        <v>6.9821200000000001</v>
      </c>
      <c r="K181" s="51">
        <v>7.8248600000000001</v>
      </c>
      <c r="L181" s="51">
        <v>8.7467100000000002</v>
      </c>
      <c r="M181" s="51">
        <v>9.7796199999999995</v>
      </c>
      <c r="N181" s="51">
        <v>11.34544</v>
      </c>
      <c r="O181" s="51">
        <v>13.571160000000001</v>
      </c>
      <c r="P181" s="51">
        <v>16.402159999999999</v>
      </c>
      <c r="Q181" s="51">
        <v>16.618919999999999</v>
      </c>
      <c r="R181" s="51">
        <v>14.132540000000001</v>
      </c>
      <c r="S181" s="51">
        <v>14.741770000000001</v>
      </c>
      <c r="T181" s="51">
        <v>16.741859999999999</v>
      </c>
      <c r="U181" s="51">
        <v>18.086559999999999</v>
      </c>
      <c r="V181" s="51">
        <v>19.163229999999999</v>
      </c>
      <c r="W181" s="51">
        <v>20.365580000000001</v>
      </c>
      <c r="X181" s="51">
        <v>21.01088</v>
      </c>
      <c r="Y181" s="51">
        <v>22.188960000000002</v>
      </c>
      <c r="Z181" s="51">
        <v>24.316120000000002</v>
      </c>
      <c r="AA181" s="51">
        <v>26.438469999999999</v>
      </c>
      <c r="AB181" s="51">
        <v>28.472059999999999</v>
      </c>
      <c r="AC181" s="51">
        <v>27.859290000000001</v>
      </c>
      <c r="AD181" s="51">
        <v>31.453309999999998</v>
      </c>
      <c r="AE181" s="51">
        <v>36.300930000000001</v>
      </c>
      <c r="AF181" s="51">
        <v>38.35342</v>
      </c>
      <c r="AG181" s="51">
        <v>39.847740000000002</v>
      </c>
      <c r="AH181" s="51">
        <v>41.700830000000003</v>
      </c>
      <c r="AI181" s="51">
        <v>44.40652</v>
      </c>
      <c r="AJ181" s="51">
        <v>46.416539999999998</v>
      </c>
    </row>
    <row r="182" spans="1:36" ht="15.75" x14ac:dyDescent="0.3">
      <c r="A182" s="1" t="str">
        <f t="shared" si="2"/>
        <v>BIPEU27</v>
      </c>
      <c r="B182" s="1">
        <v>182</v>
      </c>
      <c r="C182" s="50" t="s">
        <v>304</v>
      </c>
      <c r="D182" s="50" t="s">
        <v>363</v>
      </c>
      <c r="E182" s="50" t="s">
        <v>356</v>
      </c>
      <c r="F182" s="50" t="s">
        <v>340</v>
      </c>
      <c r="G182" s="50" t="s">
        <v>32</v>
      </c>
      <c r="H182" s="50" t="s">
        <v>374</v>
      </c>
      <c r="I182" s="51">
        <v>7884.9644099999996</v>
      </c>
      <c r="J182" s="51">
        <v>8260.2828200000004</v>
      </c>
      <c r="K182" s="51">
        <v>8559.6145500000002</v>
      </c>
      <c r="L182" s="51">
        <v>8792.7117500000004</v>
      </c>
      <c r="M182" s="51">
        <v>9195.7476200000001</v>
      </c>
      <c r="N182" s="51">
        <v>9600.0795099999996</v>
      </c>
      <c r="O182" s="51">
        <v>10160.79578</v>
      </c>
      <c r="P182" s="51">
        <v>10788.347760000001</v>
      </c>
      <c r="Q182" s="51">
        <v>11136.834989999999</v>
      </c>
      <c r="R182" s="51">
        <v>10650.84273</v>
      </c>
      <c r="S182" s="51">
        <v>11046.432919999999</v>
      </c>
      <c r="T182" s="51">
        <v>11407.543809999999</v>
      </c>
      <c r="U182" s="51">
        <v>11466.48532</v>
      </c>
      <c r="V182" s="51">
        <v>11594.68282</v>
      </c>
      <c r="W182" s="51">
        <v>11867.90589</v>
      </c>
      <c r="X182" s="51">
        <v>12308.81092</v>
      </c>
      <c r="Y182" s="51">
        <v>12638.42179</v>
      </c>
      <c r="Z182" s="51">
        <v>13169.036899999999</v>
      </c>
      <c r="AA182" s="51">
        <v>13628.007089999999</v>
      </c>
      <c r="AB182" s="51">
        <v>14122.00353</v>
      </c>
      <c r="AC182" s="51">
        <v>13579.238149999999</v>
      </c>
      <c r="AD182" s="51">
        <v>14792.34448</v>
      </c>
      <c r="AE182" s="51">
        <v>16170.26705</v>
      </c>
      <c r="AF182" s="51">
        <v>17257.835149999999</v>
      </c>
      <c r="AG182" s="51">
        <v>18015.429950000002</v>
      </c>
      <c r="AH182" s="51">
        <v>18783.735420000001</v>
      </c>
      <c r="AI182" s="51">
        <v>19526.142589999999</v>
      </c>
      <c r="AJ182" s="51">
        <v>20262.868880000002</v>
      </c>
    </row>
    <row r="183" spans="1:36" ht="15.75" x14ac:dyDescent="0.3">
      <c r="A183" s="1" t="str">
        <f t="shared" si="2"/>
        <v>BIPFinnland</v>
      </c>
      <c r="B183" s="1">
        <v>183</v>
      </c>
      <c r="C183" s="50" t="s">
        <v>304</v>
      </c>
      <c r="D183" s="50" t="s">
        <v>14</v>
      </c>
      <c r="E183" s="50" t="s">
        <v>356</v>
      </c>
      <c r="F183" s="50" t="s">
        <v>340</v>
      </c>
      <c r="G183" s="50" t="s">
        <v>32</v>
      </c>
      <c r="H183" s="50" t="s">
        <v>374</v>
      </c>
      <c r="I183" s="51">
        <v>136.386</v>
      </c>
      <c r="J183" s="51">
        <v>144.613</v>
      </c>
      <c r="K183" s="51">
        <v>148.44</v>
      </c>
      <c r="L183" s="51">
        <v>151.714</v>
      </c>
      <c r="M183" s="51">
        <v>158.74100000000001</v>
      </c>
      <c r="N183" s="51">
        <v>164.666</v>
      </c>
      <c r="O183" s="51">
        <v>172.86099999999999</v>
      </c>
      <c r="P183" s="51">
        <v>187.059</v>
      </c>
      <c r="Q183" s="51">
        <v>194.25299999999999</v>
      </c>
      <c r="R183" s="51">
        <v>181.73500000000001</v>
      </c>
      <c r="S183" s="51">
        <v>188.14699999999999</v>
      </c>
      <c r="T183" s="51">
        <v>197.655</v>
      </c>
      <c r="U183" s="51">
        <v>200.37799999999999</v>
      </c>
      <c r="V183" s="51">
        <v>203.49700000000001</v>
      </c>
      <c r="W183" s="51">
        <v>205.85499999999999</v>
      </c>
      <c r="X183" s="51">
        <v>210.19200000000001</v>
      </c>
      <c r="Y183" s="51">
        <v>215.71700000000001</v>
      </c>
      <c r="Z183" s="51">
        <v>224.70599999999999</v>
      </c>
      <c r="AA183" s="51">
        <v>231.905</v>
      </c>
      <c r="AB183" s="51">
        <v>238.518</v>
      </c>
      <c r="AC183" s="51">
        <v>236.387</v>
      </c>
      <c r="AD183" s="51">
        <v>248.76400000000001</v>
      </c>
      <c r="AE183" s="51">
        <v>266.13499999999999</v>
      </c>
      <c r="AF183" s="51">
        <v>272.84800000000001</v>
      </c>
      <c r="AG183" s="51">
        <v>275.96300000000002</v>
      </c>
      <c r="AH183" s="51">
        <v>278.58147000000002</v>
      </c>
      <c r="AI183" s="51">
        <v>285.89794999999998</v>
      </c>
      <c r="AJ183" s="51">
        <v>294.56903999999997</v>
      </c>
    </row>
    <row r="184" spans="1:36" ht="15.75" x14ac:dyDescent="0.3">
      <c r="A184" s="1" t="str">
        <f t="shared" si="2"/>
        <v>BIPFrankreich</v>
      </c>
      <c r="B184" s="1">
        <v>184</v>
      </c>
      <c r="C184" s="50" t="s">
        <v>304</v>
      </c>
      <c r="D184" s="50" t="s">
        <v>0</v>
      </c>
      <c r="E184" s="50" t="s">
        <v>356</v>
      </c>
      <c r="F184" s="50" t="s">
        <v>340</v>
      </c>
      <c r="G184" s="50" t="s">
        <v>32</v>
      </c>
      <c r="H184" s="50" t="s">
        <v>374</v>
      </c>
      <c r="I184" s="51">
        <v>1473.5173</v>
      </c>
      <c r="J184" s="51">
        <v>1530.0708999999999</v>
      </c>
      <c r="K184" s="51">
        <v>1578.3304000000001</v>
      </c>
      <c r="L184" s="51">
        <v>1622.3127999999999</v>
      </c>
      <c r="M184" s="51">
        <v>1696.1077</v>
      </c>
      <c r="N184" s="51">
        <v>1762.0477000000001</v>
      </c>
      <c r="O184" s="51">
        <v>1846.0208</v>
      </c>
      <c r="P184" s="51">
        <v>1937.8762999999999</v>
      </c>
      <c r="Q184" s="51">
        <v>1989.9997000000001</v>
      </c>
      <c r="R184" s="51">
        <v>1935.8402000000001</v>
      </c>
      <c r="S184" s="51">
        <v>1996.0751</v>
      </c>
      <c r="T184" s="51">
        <v>2062.1414</v>
      </c>
      <c r="U184" s="51">
        <v>2088.2867000000001</v>
      </c>
      <c r="V184" s="51">
        <v>2120.3519000000001</v>
      </c>
      <c r="W184" s="51">
        <v>2153.7330999999999</v>
      </c>
      <c r="X184" s="51">
        <v>2201.4016000000001</v>
      </c>
      <c r="Y184" s="51">
        <v>2231.8191999999999</v>
      </c>
      <c r="Z184" s="51">
        <v>2291.6804999999999</v>
      </c>
      <c r="AA184" s="51">
        <v>2355.3627999999999</v>
      </c>
      <c r="AB184" s="51">
        <v>2432.2067999999999</v>
      </c>
      <c r="AC184" s="51">
        <v>2318.2761999999998</v>
      </c>
      <c r="AD184" s="51">
        <v>2508.1023</v>
      </c>
      <c r="AE184" s="51">
        <v>2653.9971999999998</v>
      </c>
      <c r="AF184" s="51">
        <v>2826.5414999999998</v>
      </c>
      <c r="AG184" s="51">
        <v>2919.8998999999999</v>
      </c>
      <c r="AH184" s="51">
        <v>2983.94724</v>
      </c>
      <c r="AI184" s="51">
        <v>3061.7888200000002</v>
      </c>
      <c r="AJ184" s="51">
        <v>3151.7682399999999</v>
      </c>
    </row>
    <row r="185" spans="1:36" ht="15.75" x14ac:dyDescent="0.3">
      <c r="A185" s="1" t="str">
        <f t="shared" si="2"/>
        <v>BIPGriechenland</v>
      </c>
      <c r="B185" s="1">
        <v>185</v>
      </c>
      <c r="C185" s="50" t="s">
        <v>304</v>
      </c>
      <c r="D185" s="50" t="s">
        <v>6</v>
      </c>
      <c r="E185" s="50" t="s">
        <v>356</v>
      </c>
      <c r="F185" s="50" t="s">
        <v>340</v>
      </c>
      <c r="G185" s="50" t="s">
        <v>32</v>
      </c>
      <c r="H185" s="50" t="s">
        <v>374</v>
      </c>
      <c r="I185" s="51">
        <v>137.82749999999999</v>
      </c>
      <c r="J185" s="51">
        <v>147.43871999999999</v>
      </c>
      <c r="K185" s="51">
        <v>158.90226000000001</v>
      </c>
      <c r="L185" s="51">
        <v>174.09601000000001</v>
      </c>
      <c r="M185" s="51">
        <v>188.90520000000001</v>
      </c>
      <c r="N185" s="51">
        <v>194.77338</v>
      </c>
      <c r="O185" s="51">
        <v>214.29886999999999</v>
      </c>
      <c r="P185" s="51">
        <v>229.28277</v>
      </c>
      <c r="Q185" s="51">
        <v>238.7354</v>
      </c>
      <c r="R185" s="51">
        <v>234.32261</v>
      </c>
      <c r="S185" s="51">
        <v>223.59048999999999</v>
      </c>
      <c r="T185" s="51">
        <v>203.47498999999999</v>
      </c>
      <c r="U185" s="51">
        <v>185.89915999999999</v>
      </c>
      <c r="V185" s="51">
        <v>178.1139</v>
      </c>
      <c r="W185" s="51">
        <v>176.07184000000001</v>
      </c>
      <c r="X185" s="51">
        <v>175.36287999999999</v>
      </c>
      <c r="Y185" s="51">
        <v>174.44818000000001</v>
      </c>
      <c r="Z185" s="51">
        <v>177.37845999999999</v>
      </c>
      <c r="AA185" s="51">
        <v>180.61565999999999</v>
      </c>
      <c r="AB185" s="51">
        <v>185.18120999999999</v>
      </c>
      <c r="AC185" s="51">
        <v>167.53952000000001</v>
      </c>
      <c r="AD185" s="51">
        <v>184.57458</v>
      </c>
      <c r="AE185" s="51">
        <v>207.00865999999999</v>
      </c>
      <c r="AF185" s="51">
        <v>224.68624</v>
      </c>
      <c r="AG185" s="51">
        <v>236.73595</v>
      </c>
      <c r="AH185" s="51">
        <v>248.34802999999999</v>
      </c>
      <c r="AI185" s="51">
        <v>260.35744999999997</v>
      </c>
      <c r="AJ185" s="51">
        <v>271.04491999999999</v>
      </c>
    </row>
    <row r="186" spans="1:36" ht="15.75" x14ac:dyDescent="0.3">
      <c r="A186" s="1" t="str">
        <f t="shared" si="2"/>
        <v>BIPIrland</v>
      </c>
      <c r="B186" s="1">
        <v>186</v>
      </c>
      <c r="C186" s="50" t="s">
        <v>304</v>
      </c>
      <c r="D186" s="50" t="s">
        <v>4</v>
      </c>
      <c r="E186" s="50" t="s">
        <v>356</v>
      </c>
      <c r="F186" s="50" t="s">
        <v>340</v>
      </c>
      <c r="G186" s="50" t="s">
        <v>32</v>
      </c>
      <c r="H186" s="50" t="s">
        <v>374</v>
      </c>
      <c r="I186" s="51">
        <v>108.49529</v>
      </c>
      <c r="J186" s="51">
        <v>122.08917</v>
      </c>
      <c r="K186" s="51">
        <v>135.99789000000001</v>
      </c>
      <c r="L186" s="51">
        <v>145.57685000000001</v>
      </c>
      <c r="M186" s="51">
        <v>156.25995</v>
      </c>
      <c r="N186" s="51">
        <v>170.30677</v>
      </c>
      <c r="O186" s="51">
        <v>184.91623999999999</v>
      </c>
      <c r="P186" s="51">
        <v>197.0694</v>
      </c>
      <c r="Q186" s="51">
        <v>187.28298000000001</v>
      </c>
      <c r="R186" s="51">
        <v>169.51971</v>
      </c>
      <c r="S186" s="51">
        <v>167.25505999999999</v>
      </c>
      <c r="T186" s="51">
        <v>173.12040999999999</v>
      </c>
      <c r="U186" s="51">
        <v>176.62191000000001</v>
      </c>
      <c r="V186" s="51">
        <v>182.90862999999999</v>
      </c>
      <c r="W186" s="51">
        <v>200.59486999999999</v>
      </c>
      <c r="X186" s="51">
        <v>272.28289999999998</v>
      </c>
      <c r="Y186" s="51">
        <v>275.93313999999998</v>
      </c>
      <c r="Z186" s="51">
        <v>308.36595</v>
      </c>
      <c r="AA186" s="51">
        <v>335.13596000000001</v>
      </c>
      <c r="AB186" s="51">
        <v>363.75263000000001</v>
      </c>
      <c r="AC186" s="51">
        <v>381.72868999999997</v>
      </c>
      <c r="AD186" s="51">
        <v>448.44511999999997</v>
      </c>
      <c r="AE186" s="51">
        <v>520.71839</v>
      </c>
      <c r="AF186" s="51">
        <v>524.72874999999999</v>
      </c>
      <c r="AG186" s="51">
        <v>562.79421000000002</v>
      </c>
      <c r="AH186" s="51">
        <v>635.74892</v>
      </c>
      <c r="AI186" s="51">
        <v>649.56686999999999</v>
      </c>
      <c r="AJ186" s="51">
        <v>680.57300999999995</v>
      </c>
    </row>
    <row r="187" spans="1:36" ht="15.75" x14ac:dyDescent="0.3">
      <c r="A187" s="1" t="str">
        <f t="shared" si="2"/>
        <v>BIPItalien</v>
      </c>
      <c r="B187" s="1">
        <v>187</v>
      </c>
      <c r="C187" s="50" t="s">
        <v>304</v>
      </c>
      <c r="D187" s="50" t="s">
        <v>3</v>
      </c>
      <c r="E187" s="50" t="s">
        <v>356</v>
      </c>
      <c r="F187" s="50" t="s">
        <v>340</v>
      </c>
      <c r="G187" s="50" t="s">
        <v>32</v>
      </c>
      <c r="H187" s="50" t="s">
        <v>374</v>
      </c>
      <c r="I187" s="51">
        <v>1244.7442000000001</v>
      </c>
      <c r="J187" s="51">
        <v>1308.6231</v>
      </c>
      <c r="K187" s="51">
        <v>1355.5223000000001</v>
      </c>
      <c r="L187" s="51">
        <v>1399.386</v>
      </c>
      <c r="M187" s="51">
        <v>1457.3561999999999</v>
      </c>
      <c r="N187" s="51">
        <v>1499.0731000000001</v>
      </c>
      <c r="O187" s="51">
        <v>1559.8642</v>
      </c>
      <c r="P187" s="51">
        <v>1621.7145</v>
      </c>
      <c r="Q187" s="51">
        <v>1643.7188000000001</v>
      </c>
      <c r="R187" s="51">
        <v>1584.1068</v>
      </c>
      <c r="S187" s="51">
        <v>1617.9447</v>
      </c>
      <c r="T187" s="51">
        <v>1657.3622</v>
      </c>
      <c r="U187" s="51">
        <v>1632.8985</v>
      </c>
      <c r="V187" s="51">
        <v>1621.2607</v>
      </c>
      <c r="W187" s="51">
        <v>1635.8706999999999</v>
      </c>
      <c r="X187" s="51">
        <v>1663.2777000000001</v>
      </c>
      <c r="Y187" s="51">
        <v>1704.8567</v>
      </c>
      <c r="Z187" s="51">
        <v>1744.4929999999999</v>
      </c>
      <c r="AA187" s="51">
        <v>1777.7444</v>
      </c>
      <c r="AB187" s="51">
        <v>1804.0668000000001</v>
      </c>
      <c r="AC187" s="51">
        <v>1670.0119</v>
      </c>
      <c r="AD187" s="51">
        <v>1842.5074</v>
      </c>
      <c r="AE187" s="51">
        <v>1998.0726</v>
      </c>
      <c r="AF187" s="51">
        <v>2142.6017000000002</v>
      </c>
      <c r="AG187" s="51">
        <v>2199.6194</v>
      </c>
      <c r="AH187" s="51">
        <v>2256.91572</v>
      </c>
      <c r="AI187" s="51">
        <v>2315.1785100000002</v>
      </c>
      <c r="AJ187" s="51">
        <v>2378.1460000000002</v>
      </c>
    </row>
    <row r="188" spans="1:36" ht="15.75" x14ac:dyDescent="0.3">
      <c r="A188" s="1" t="str">
        <f t="shared" si="2"/>
        <v>BIPKroatien</v>
      </c>
      <c r="B188" s="1">
        <v>188</v>
      </c>
      <c r="C188" s="50" t="s">
        <v>304</v>
      </c>
      <c r="D188" s="50" t="s">
        <v>27</v>
      </c>
      <c r="E188" s="50" t="s">
        <v>356</v>
      </c>
      <c r="F188" s="50" t="s">
        <v>340</v>
      </c>
      <c r="G188" s="50" t="s">
        <v>32</v>
      </c>
      <c r="H188" s="50" t="s">
        <v>374</v>
      </c>
      <c r="I188" s="51">
        <v>23.626049999999999</v>
      </c>
      <c r="J188" s="51">
        <v>25.936599999999999</v>
      </c>
      <c r="K188" s="51">
        <v>28.760909999999999</v>
      </c>
      <c r="L188" s="51">
        <v>31.016369999999998</v>
      </c>
      <c r="M188" s="51">
        <v>33.80292</v>
      </c>
      <c r="N188" s="51">
        <v>36.834940000000003</v>
      </c>
      <c r="O188" s="51">
        <v>40.62115</v>
      </c>
      <c r="P188" s="51">
        <v>44.423209999999997</v>
      </c>
      <c r="Q188" s="51">
        <v>48.556579999999997</v>
      </c>
      <c r="R188" s="51">
        <v>45.861089999999997</v>
      </c>
      <c r="S188" s="51">
        <v>44.486060000000002</v>
      </c>
      <c r="T188" s="51">
        <v>45.178899999999999</v>
      </c>
      <c r="U188" s="51">
        <v>44.79148</v>
      </c>
      <c r="V188" s="51">
        <v>45.061540000000001</v>
      </c>
      <c r="W188" s="51">
        <v>44.867870000000003</v>
      </c>
      <c r="X188" s="51">
        <v>45.96566</v>
      </c>
      <c r="Y188" s="51">
        <v>47.565919999999998</v>
      </c>
      <c r="Z188" s="51">
        <v>49.732489999999999</v>
      </c>
      <c r="AA188" s="51">
        <v>52.216700000000003</v>
      </c>
      <c r="AB188" s="51">
        <v>54.905520000000003</v>
      </c>
      <c r="AC188" s="51">
        <v>50.744019999999999</v>
      </c>
      <c r="AD188" s="51">
        <v>58.343089999999997</v>
      </c>
      <c r="AE188" s="51">
        <v>67.613039999999998</v>
      </c>
      <c r="AF188" s="51">
        <v>79.186329999999998</v>
      </c>
      <c r="AG188" s="51">
        <v>85.905230000000003</v>
      </c>
      <c r="AH188" s="51">
        <v>92.699460000000002</v>
      </c>
      <c r="AI188" s="51">
        <v>98.740679999999998</v>
      </c>
      <c r="AJ188" s="51">
        <v>103.77051</v>
      </c>
    </row>
    <row r="189" spans="1:36" ht="15.75" x14ac:dyDescent="0.3">
      <c r="A189" s="1" t="str">
        <f t="shared" si="2"/>
        <v>BIPLettland</v>
      </c>
      <c r="B189" s="1">
        <v>189</v>
      </c>
      <c r="C189" s="50" t="s">
        <v>304</v>
      </c>
      <c r="D189" s="50" t="s">
        <v>19</v>
      </c>
      <c r="E189" s="50" t="s">
        <v>356</v>
      </c>
      <c r="F189" s="50" t="s">
        <v>340</v>
      </c>
      <c r="G189" s="50" t="s">
        <v>32</v>
      </c>
      <c r="H189" s="50" t="s">
        <v>374</v>
      </c>
      <c r="I189" s="51">
        <v>8.4174299999999995</v>
      </c>
      <c r="J189" s="51">
        <v>9.1828299999999992</v>
      </c>
      <c r="K189" s="51">
        <v>9.8401899999999998</v>
      </c>
      <c r="L189" s="51">
        <v>10.0297</v>
      </c>
      <c r="M189" s="51">
        <v>11.22922</v>
      </c>
      <c r="N189" s="51">
        <v>13.227119999999999</v>
      </c>
      <c r="O189" s="51">
        <v>16.44847</v>
      </c>
      <c r="P189" s="51">
        <v>21.593620000000001</v>
      </c>
      <c r="Q189" s="51">
        <v>23.356200000000001</v>
      </c>
      <c r="R189" s="51">
        <v>18.40615</v>
      </c>
      <c r="S189" s="51">
        <v>17.719639999999998</v>
      </c>
      <c r="T189" s="51">
        <v>19.117260000000002</v>
      </c>
      <c r="U189" s="51">
        <v>21.104330000000001</v>
      </c>
      <c r="V189" s="51">
        <v>21.956189999999999</v>
      </c>
      <c r="W189" s="51">
        <v>22.790510000000001</v>
      </c>
      <c r="X189" s="51">
        <v>23.744260000000001</v>
      </c>
      <c r="Y189" s="51">
        <v>24.498169999999998</v>
      </c>
      <c r="Z189" s="51">
        <v>26.017130000000002</v>
      </c>
      <c r="AA189" s="51">
        <v>28.15344</v>
      </c>
      <c r="AB189" s="51">
        <v>29.567</v>
      </c>
      <c r="AC189" s="51">
        <v>29.224340000000002</v>
      </c>
      <c r="AD189" s="51">
        <v>32.28378</v>
      </c>
      <c r="AE189" s="51">
        <v>36.088740000000001</v>
      </c>
      <c r="AF189" s="51">
        <v>39.564219999999999</v>
      </c>
      <c r="AG189" s="51">
        <v>40.359430000000003</v>
      </c>
      <c r="AH189" s="51">
        <v>42.70626</v>
      </c>
      <c r="AI189" s="51">
        <v>44.998890000000003</v>
      </c>
      <c r="AJ189" s="51">
        <v>46.996749999999999</v>
      </c>
    </row>
    <row r="190" spans="1:36" ht="15.75" x14ac:dyDescent="0.3">
      <c r="A190" s="1" t="str">
        <f t="shared" si="2"/>
        <v>BIPLitauen</v>
      </c>
      <c r="B190" s="1">
        <v>190</v>
      </c>
      <c r="C190" s="50" t="s">
        <v>304</v>
      </c>
      <c r="D190" s="50" t="s">
        <v>20</v>
      </c>
      <c r="E190" s="50" t="s">
        <v>356</v>
      </c>
      <c r="F190" s="50" t="s">
        <v>340</v>
      </c>
      <c r="G190" s="50" t="s">
        <v>32</v>
      </c>
      <c r="H190" s="50" t="s">
        <v>374</v>
      </c>
      <c r="I190" s="51">
        <v>12.503740000000001</v>
      </c>
      <c r="J190" s="51">
        <v>13.690659999999999</v>
      </c>
      <c r="K190" s="51">
        <v>15.177199999999999</v>
      </c>
      <c r="L190" s="51">
        <v>16.674589999999998</v>
      </c>
      <c r="M190" s="51">
        <v>18.312470000000001</v>
      </c>
      <c r="N190" s="51">
        <v>20.985980000000001</v>
      </c>
      <c r="O190" s="51">
        <v>23.999590000000001</v>
      </c>
      <c r="P190" s="51">
        <v>29.03406</v>
      </c>
      <c r="Q190" s="51">
        <v>32.683100000000003</v>
      </c>
      <c r="R190" s="51">
        <v>26.973459999999999</v>
      </c>
      <c r="S190" s="51">
        <v>27.663430000000002</v>
      </c>
      <c r="T190" s="51">
        <v>31.06644</v>
      </c>
      <c r="U190" s="51">
        <v>33.240430000000003</v>
      </c>
      <c r="V190" s="51">
        <v>34.874029999999998</v>
      </c>
      <c r="W190" s="51">
        <v>36.410130000000002</v>
      </c>
      <c r="X190" s="51">
        <v>37.440710000000003</v>
      </c>
      <c r="Y190" s="51">
        <v>38.820700000000002</v>
      </c>
      <c r="Z190" s="51">
        <v>42.274549999999998</v>
      </c>
      <c r="AA190" s="51">
        <v>45.947400000000002</v>
      </c>
      <c r="AB190" s="51">
        <v>49.239229999999999</v>
      </c>
      <c r="AC190" s="51">
        <v>50.264609999999998</v>
      </c>
      <c r="AD190" s="51">
        <v>56.709119999999999</v>
      </c>
      <c r="AE190" s="51">
        <v>67.081119999999999</v>
      </c>
      <c r="AF190" s="51">
        <v>74.316969999999998</v>
      </c>
      <c r="AG190" s="51">
        <v>78.996189999999999</v>
      </c>
      <c r="AH190" s="51">
        <v>83.726200000000006</v>
      </c>
      <c r="AI190" s="51">
        <v>89.623350000000002</v>
      </c>
      <c r="AJ190" s="51">
        <v>93.985230000000001</v>
      </c>
    </row>
    <row r="191" spans="1:36" ht="15.75" x14ac:dyDescent="0.3">
      <c r="A191" s="1" t="str">
        <f t="shared" si="2"/>
        <v>BIPLuxemburg</v>
      </c>
      <c r="B191" s="1">
        <v>191</v>
      </c>
      <c r="C191" s="50" t="s">
        <v>304</v>
      </c>
      <c r="D191" s="50" t="s">
        <v>10</v>
      </c>
      <c r="E191" s="50" t="s">
        <v>356</v>
      </c>
      <c r="F191" s="50" t="s">
        <v>340</v>
      </c>
      <c r="G191" s="50" t="s">
        <v>32</v>
      </c>
      <c r="H191" s="50" t="s">
        <v>374</v>
      </c>
      <c r="I191" s="51">
        <v>22.98603</v>
      </c>
      <c r="J191" s="51">
        <v>23.87989</v>
      </c>
      <c r="K191" s="51">
        <v>25.011089999999999</v>
      </c>
      <c r="L191" s="51">
        <v>26.22729</v>
      </c>
      <c r="M191" s="51">
        <v>28.18939</v>
      </c>
      <c r="N191" s="51">
        <v>30.280989999999999</v>
      </c>
      <c r="O191" s="51">
        <v>34.175049999999999</v>
      </c>
      <c r="P191" s="51">
        <v>37.6419</v>
      </c>
      <c r="Q191" s="51">
        <v>40.00956</v>
      </c>
      <c r="R191" s="51">
        <v>39.050739999999998</v>
      </c>
      <c r="S191" s="51">
        <v>42.402720000000002</v>
      </c>
      <c r="T191" s="51">
        <v>44.32347</v>
      </c>
      <c r="U191" s="51">
        <v>46.526240000000001</v>
      </c>
      <c r="V191" s="51">
        <v>49.09449</v>
      </c>
      <c r="W191" s="51">
        <v>51.791319999999999</v>
      </c>
      <c r="X191" s="51">
        <v>54.142299999999999</v>
      </c>
      <c r="Y191" s="51">
        <v>56.208069999999999</v>
      </c>
      <c r="Z191" s="51">
        <v>58.168779999999998</v>
      </c>
      <c r="AA191" s="51">
        <v>60.193359999999998</v>
      </c>
      <c r="AB191" s="51">
        <v>62.415030000000002</v>
      </c>
      <c r="AC191" s="51">
        <v>64.49924</v>
      </c>
      <c r="AD191" s="51">
        <v>73.039500000000004</v>
      </c>
      <c r="AE191" s="51">
        <v>76.731200000000001</v>
      </c>
      <c r="AF191" s="51">
        <v>82.115470000000002</v>
      </c>
      <c r="AG191" s="51">
        <v>86.180279999999996</v>
      </c>
      <c r="AH191" s="51">
        <v>89.640540000000001</v>
      </c>
      <c r="AI191" s="51">
        <v>94.105999999999995</v>
      </c>
      <c r="AJ191" s="51">
        <v>99.170910000000006</v>
      </c>
    </row>
    <row r="192" spans="1:36" ht="15.75" x14ac:dyDescent="0.3">
      <c r="A192" s="1" t="str">
        <f t="shared" si="2"/>
        <v>BIPMalta</v>
      </c>
      <c r="B192" s="1">
        <v>192</v>
      </c>
      <c r="C192" s="50" t="s">
        <v>304</v>
      </c>
      <c r="D192" s="50" t="s">
        <v>16</v>
      </c>
      <c r="E192" s="50" t="s">
        <v>356</v>
      </c>
      <c r="F192" s="50" t="s">
        <v>340</v>
      </c>
      <c r="G192" s="50" t="s">
        <v>32</v>
      </c>
      <c r="H192" s="50" t="s">
        <v>374</v>
      </c>
      <c r="I192" s="51">
        <v>4.3769600000000004</v>
      </c>
      <c r="J192" s="51">
        <v>4.5460500000000001</v>
      </c>
      <c r="K192" s="51">
        <v>4.7244599999999997</v>
      </c>
      <c r="L192" s="51">
        <v>4.7969299999999997</v>
      </c>
      <c r="M192" s="51">
        <v>4.9155899999999999</v>
      </c>
      <c r="N192" s="51">
        <v>5.13375</v>
      </c>
      <c r="O192" s="51">
        <v>5.3805699999999996</v>
      </c>
      <c r="P192" s="51">
        <v>5.7781900000000004</v>
      </c>
      <c r="Q192" s="51">
        <v>6.2365199999999996</v>
      </c>
      <c r="R192" s="51">
        <v>6.2876500000000002</v>
      </c>
      <c r="S192" s="51">
        <v>6.86198</v>
      </c>
      <c r="T192" s="51">
        <v>7.0328099999999996</v>
      </c>
      <c r="U192" s="51">
        <v>7.4794600000000004</v>
      </c>
      <c r="V192" s="51">
        <v>8.1293799999999994</v>
      </c>
      <c r="W192" s="51">
        <v>8.9484600000000007</v>
      </c>
      <c r="X192" s="51">
        <v>10.221410000000001</v>
      </c>
      <c r="Y192" s="51">
        <v>10.86434</v>
      </c>
      <c r="Z192" s="51">
        <v>12.535729999999999</v>
      </c>
      <c r="AA192" s="51">
        <v>13.67858</v>
      </c>
      <c r="AB192" s="51">
        <v>14.59416</v>
      </c>
      <c r="AC192" s="51">
        <v>14.36238</v>
      </c>
      <c r="AD192" s="51">
        <v>16.68995</v>
      </c>
      <c r="AE192" s="51">
        <v>17.97475</v>
      </c>
      <c r="AF192" s="51">
        <v>20.911149999999999</v>
      </c>
      <c r="AG192" s="51">
        <v>23.070989999999998</v>
      </c>
      <c r="AH192" s="51">
        <v>24.625219999999999</v>
      </c>
      <c r="AI192" s="51">
        <v>26.123249999999999</v>
      </c>
      <c r="AJ192" s="51">
        <v>27.595300000000002</v>
      </c>
    </row>
    <row r="193" spans="1:36" ht="15.75" x14ac:dyDescent="0.3">
      <c r="A193" s="1" t="str">
        <f t="shared" si="2"/>
        <v>BIPNiederlande</v>
      </c>
      <c r="B193" s="1">
        <v>193</v>
      </c>
      <c r="C193" s="50" t="s">
        <v>304</v>
      </c>
      <c r="D193" s="50" t="s">
        <v>1</v>
      </c>
      <c r="E193" s="50" t="s">
        <v>356</v>
      </c>
      <c r="F193" s="50" t="s">
        <v>340</v>
      </c>
      <c r="G193" s="50" t="s">
        <v>32</v>
      </c>
      <c r="H193" s="50" t="s">
        <v>374</v>
      </c>
      <c r="I193" s="51">
        <v>452.19099999999997</v>
      </c>
      <c r="J193" s="51">
        <v>482.94099999999997</v>
      </c>
      <c r="K193" s="51">
        <v>502.90100000000001</v>
      </c>
      <c r="L193" s="51">
        <v>514.90099999999995</v>
      </c>
      <c r="M193" s="51">
        <v>531.57299999999998</v>
      </c>
      <c r="N193" s="51">
        <v>553.12199999999996</v>
      </c>
      <c r="O193" s="51">
        <v>587.44399999999996</v>
      </c>
      <c r="P193" s="51">
        <v>622.77499999999998</v>
      </c>
      <c r="Q193" s="51">
        <v>651.29899999999998</v>
      </c>
      <c r="R193" s="51">
        <v>630.173</v>
      </c>
      <c r="S193" s="51">
        <v>643.02200000000005</v>
      </c>
      <c r="T193" s="51">
        <v>656.01300000000003</v>
      </c>
      <c r="U193" s="51">
        <v>658.23199999999997</v>
      </c>
      <c r="V193" s="51">
        <v>665.56700000000001</v>
      </c>
      <c r="W193" s="51">
        <v>678.62699999999995</v>
      </c>
      <c r="X193" s="51">
        <v>699.17499999999995</v>
      </c>
      <c r="Y193" s="51">
        <v>720.17499999999995</v>
      </c>
      <c r="Z193" s="51">
        <v>750.86099999999999</v>
      </c>
      <c r="AA193" s="51">
        <v>787.27300000000002</v>
      </c>
      <c r="AB193" s="51">
        <v>829.76700000000005</v>
      </c>
      <c r="AC193" s="51">
        <v>816.46299999999997</v>
      </c>
      <c r="AD193" s="51">
        <v>891.55</v>
      </c>
      <c r="AE193" s="51">
        <v>993.82</v>
      </c>
      <c r="AF193" s="51">
        <v>1050.133</v>
      </c>
      <c r="AG193" s="51">
        <v>1122.4590000000001</v>
      </c>
      <c r="AH193" s="51">
        <v>1177.5108700000001</v>
      </c>
      <c r="AI193" s="51">
        <v>1231.6980000000001</v>
      </c>
      <c r="AJ193" s="51">
        <v>1278.94373</v>
      </c>
    </row>
    <row r="194" spans="1:36" ht="15.75" x14ac:dyDescent="0.3">
      <c r="A194" s="1" t="str">
        <f t="shared" si="2"/>
        <v>BIPÖsterreich</v>
      </c>
      <c r="B194" s="1">
        <v>194</v>
      </c>
      <c r="C194" s="50" t="s">
        <v>304</v>
      </c>
      <c r="D194" s="50" t="s">
        <v>56</v>
      </c>
      <c r="E194" s="50" t="s">
        <v>356</v>
      </c>
      <c r="F194" s="50" t="s">
        <v>340</v>
      </c>
      <c r="G194" s="50" t="s">
        <v>32</v>
      </c>
      <c r="H194" s="50" t="s">
        <v>374</v>
      </c>
      <c r="I194" s="51">
        <v>212.40681000000001</v>
      </c>
      <c r="J194" s="51">
        <v>219.3733</v>
      </c>
      <c r="K194" s="51">
        <v>225.08792</v>
      </c>
      <c r="L194" s="51">
        <v>230.54186999999999</v>
      </c>
      <c r="M194" s="51">
        <v>240.54173</v>
      </c>
      <c r="N194" s="51">
        <v>252.35493</v>
      </c>
      <c r="O194" s="51">
        <v>265.93365</v>
      </c>
      <c r="P194" s="51">
        <v>282.20823000000001</v>
      </c>
      <c r="Q194" s="51">
        <v>291.84620000000001</v>
      </c>
      <c r="R194" s="51">
        <v>286.27413000000001</v>
      </c>
      <c r="S194" s="51">
        <v>294.05061000000001</v>
      </c>
      <c r="T194" s="51">
        <v>308.16705000000002</v>
      </c>
      <c r="U194" s="51">
        <v>316.58940999999999</v>
      </c>
      <c r="V194" s="51">
        <v>321.19171</v>
      </c>
      <c r="W194" s="51">
        <v>330.11347999999998</v>
      </c>
      <c r="X194" s="51">
        <v>342.08354000000003</v>
      </c>
      <c r="Y194" s="51">
        <v>355.66559999999998</v>
      </c>
      <c r="Z194" s="51">
        <v>367.29489999999998</v>
      </c>
      <c r="AA194" s="51">
        <v>383.23432000000003</v>
      </c>
      <c r="AB194" s="51">
        <v>395.70677000000001</v>
      </c>
      <c r="AC194" s="51">
        <v>380.31788</v>
      </c>
      <c r="AD194" s="51">
        <v>406.23149000000001</v>
      </c>
      <c r="AE194" s="51">
        <v>449.38218999999998</v>
      </c>
      <c r="AF194" s="51">
        <v>477.83733000000001</v>
      </c>
      <c r="AG194" s="51">
        <v>494.08756</v>
      </c>
      <c r="AH194" s="51">
        <v>513.29791999999998</v>
      </c>
      <c r="AI194" s="51">
        <v>532.42084999999997</v>
      </c>
      <c r="AJ194" s="51">
        <v>553.07827999999995</v>
      </c>
    </row>
    <row r="195" spans="1:36" ht="15.75" x14ac:dyDescent="0.3">
      <c r="A195" s="1" t="str">
        <f t="shared" si="2"/>
        <v>BIPPolen</v>
      </c>
      <c r="B195" s="1">
        <v>195</v>
      </c>
      <c r="C195" s="50" t="s">
        <v>304</v>
      </c>
      <c r="D195" s="50" t="s">
        <v>21</v>
      </c>
      <c r="E195" s="50" t="s">
        <v>356</v>
      </c>
      <c r="F195" s="50" t="s">
        <v>340</v>
      </c>
      <c r="G195" s="50" t="s">
        <v>32</v>
      </c>
      <c r="H195" s="50" t="s">
        <v>374</v>
      </c>
      <c r="I195" s="51">
        <v>187.53425999999999</v>
      </c>
      <c r="J195" s="51">
        <v>213.85511</v>
      </c>
      <c r="K195" s="51">
        <v>211.21875</v>
      </c>
      <c r="L195" s="51">
        <v>193.20062999999999</v>
      </c>
      <c r="M195" s="51">
        <v>207.06641999999999</v>
      </c>
      <c r="N195" s="51">
        <v>246.90203</v>
      </c>
      <c r="O195" s="51">
        <v>275.51715999999999</v>
      </c>
      <c r="P195" s="51">
        <v>314.35615000000001</v>
      </c>
      <c r="Q195" s="51">
        <v>367.42104</v>
      </c>
      <c r="R195" s="51">
        <v>317.87574000000001</v>
      </c>
      <c r="S195" s="51">
        <v>360.96460000000002</v>
      </c>
      <c r="T195" s="51">
        <v>380.03559000000001</v>
      </c>
      <c r="U195" s="51">
        <v>387.76314000000002</v>
      </c>
      <c r="V195" s="51">
        <v>390.21141</v>
      </c>
      <c r="W195" s="51">
        <v>408.73142000000001</v>
      </c>
      <c r="X195" s="51">
        <v>432.56731000000002</v>
      </c>
      <c r="Y195" s="51">
        <v>427.70075000000003</v>
      </c>
      <c r="Z195" s="51">
        <v>469.1028</v>
      </c>
      <c r="AA195" s="51">
        <v>504.00227999999998</v>
      </c>
      <c r="AB195" s="51">
        <v>538.43732</v>
      </c>
      <c r="AC195" s="51">
        <v>531.96051</v>
      </c>
      <c r="AD195" s="51">
        <v>583.04098999999997</v>
      </c>
      <c r="AE195" s="51">
        <v>661.82344999999998</v>
      </c>
      <c r="AF195" s="51">
        <v>752.23251000000005</v>
      </c>
      <c r="AG195" s="51">
        <v>848.49171999999999</v>
      </c>
      <c r="AH195" s="51">
        <v>921.08799999999997</v>
      </c>
      <c r="AI195" s="51">
        <v>981.60127999999997</v>
      </c>
      <c r="AJ195" s="51">
        <v>1040.2798600000001</v>
      </c>
    </row>
    <row r="196" spans="1:36" ht="15.75" x14ac:dyDescent="0.3">
      <c r="A196" s="1" t="str">
        <f t="shared" ref="A196:A259" si="3">C196&amp;D196</f>
        <v>BIPPortugal</v>
      </c>
      <c r="B196" s="1">
        <v>196</v>
      </c>
      <c r="C196" s="50" t="s">
        <v>304</v>
      </c>
      <c r="D196" s="50" t="s">
        <v>7</v>
      </c>
      <c r="E196" s="50" t="s">
        <v>356</v>
      </c>
      <c r="F196" s="50" t="s">
        <v>340</v>
      </c>
      <c r="G196" s="50" t="s">
        <v>32</v>
      </c>
      <c r="H196" s="50" t="s">
        <v>374</v>
      </c>
      <c r="I196" s="51">
        <v>128.41444999999999</v>
      </c>
      <c r="J196" s="51">
        <v>135.77501000000001</v>
      </c>
      <c r="K196" s="51">
        <v>142.55426</v>
      </c>
      <c r="L196" s="51">
        <v>146.06786</v>
      </c>
      <c r="M196" s="51">
        <v>152.24839</v>
      </c>
      <c r="N196" s="51">
        <v>158.55269999999999</v>
      </c>
      <c r="O196" s="51">
        <v>166.26047</v>
      </c>
      <c r="P196" s="51">
        <v>175.48339999999999</v>
      </c>
      <c r="Q196" s="51">
        <v>179.10278</v>
      </c>
      <c r="R196" s="51">
        <v>175.41643999999999</v>
      </c>
      <c r="S196" s="51">
        <v>179.86035000000001</v>
      </c>
      <c r="T196" s="51">
        <v>176.31800000000001</v>
      </c>
      <c r="U196" s="51">
        <v>168.53874999999999</v>
      </c>
      <c r="V196" s="51">
        <v>170.67564999999999</v>
      </c>
      <c r="W196" s="51">
        <v>173.18665999999999</v>
      </c>
      <c r="X196" s="51">
        <v>179.39270999999999</v>
      </c>
      <c r="Y196" s="51">
        <v>186.38075000000001</v>
      </c>
      <c r="Z196" s="51">
        <v>195.50914</v>
      </c>
      <c r="AA196" s="51">
        <v>204.99764999999999</v>
      </c>
      <c r="AB196" s="51">
        <v>214.48990000000001</v>
      </c>
      <c r="AC196" s="51">
        <v>201.03271000000001</v>
      </c>
      <c r="AD196" s="51">
        <v>216.49375000000001</v>
      </c>
      <c r="AE196" s="51">
        <v>243.95708999999999</v>
      </c>
      <c r="AF196" s="51">
        <v>270.35262</v>
      </c>
      <c r="AG196" s="51">
        <v>289.42797000000002</v>
      </c>
      <c r="AH196" s="51">
        <v>304.26202999999998</v>
      </c>
      <c r="AI196" s="51">
        <v>319.74594999999999</v>
      </c>
      <c r="AJ196" s="51">
        <v>333.16147999999998</v>
      </c>
    </row>
    <row r="197" spans="1:36" ht="15.75" x14ac:dyDescent="0.3">
      <c r="A197" s="1" t="str">
        <f t="shared" si="3"/>
        <v>BIPRumänien</v>
      </c>
      <c r="B197" s="1">
        <v>197</v>
      </c>
      <c r="C197" s="50" t="s">
        <v>304</v>
      </c>
      <c r="D197" s="50" t="s">
        <v>98</v>
      </c>
      <c r="E197" s="50" t="s">
        <v>356</v>
      </c>
      <c r="F197" s="50" t="s">
        <v>340</v>
      </c>
      <c r="G197" s="50" t="s">
        <v>32</v>
      </c>
      <c r="H197" s="50" t="s">
        <v>374</v>
      </c>
      <c r="I197" s="51">
        <v>40.595289999999999</v>
      </c>
      <c r="J197" s="51">
        <v>45.143630000000002</v>
      </c>
      <c r="K197" s="51">
        <v>48.696249999999999</v>
      </c>
      <c r="L197" s="51">
        <v>51.10913</v>
      </c>
      <c r="M197" s="51">
        <v>60.402450000000002</v>
      </c>
      <c r="N197" s="51">
        <v>79.223979999999997</v>
      </c>
      <c r="O197" s="51">
        <v>97.214460000000003</v>
      </c>
      <c r="P197" s="51">
        <v>127.63207</v>
      </c>
      <c r="Q197" s="51">
        <v>146.58798999999999</v>
      </c>
      <c r="R197" s="51">
        <v>125.21908000000001</v>
      </c>
      <c r="S197" s="51">
        <v>128.32714999999999</v>
      </c>
      <c r="T197" s="51">
        <v>138.5547</v>
      </c>
      <c r="U197" s="51">
        <v>139.33123000000001</v>
      </c>
      <c r="V197" s="51">
        <v>142.94443000000001</v>
      </c>
      <c r="W197" s="51">
        <v>150.53460000000001</v>
      </c>
      <c r="X197" s="51">
        <v>160.29232999999999</v>
      </c>
      <c r="Y197" s="51">
        <v>167.49932999999999</v>
      </c>
      <c r="Z197" s="51">
        <v>186.40746999999999</v>
      </c>
      <c r="AA197" s="51">
        <v>204.78071</v>
      </c>
      <c r="AB197" s="51">
        <v>223.34200000000001</v>
      </c>
      <c r="AC197" s="51">
        <v>219.84521000000001</v>
      </c>
      <c r="AD197" s="51">
        <v>240.99122</v>
      </c>
      <c r="AE197" s="51">
        <v>280.77999999999997</v>
      </c>
      <c r="AF197" s="51">
        <v>321.57985000000002</v>
      </c>
      <c r="AG197" s="51">
        <v>353.63064000000003</v>
      </c>
      <c r="AH197" s="51">
        <v>378.95942000000002</v>
      </c>
      <c r="AI197" s="51">
        <v>406.01670000000001</v>
      </c>
      <c r="AJ197" s="51">
        <v>438.31335999999999</v>
      </c>
    </row>
    <row r="198" spans="1:36" ht="15.75" x14ac:dyDescent="0.3">
      <c r="A198" s="1" t="str">
        <f t="shared" si="3"/>
        <v>BIPSchweden</v>
      </c>
      <c r="B198" s="1">
        <v>198</v>
      </c>
      <c r="C198" s="50" t="s">
        <v>304</v>
      </c>
      <c r="D198" s="50" t="s">
        <v>13</v>
      </c>
      <c r="E198" s="50" t="s">
        <v>356</v>
      </c>
      <c r="F198" s="50" t="s">
        <v>340</v>
      </c>
      <c r="G198" s="50" t="s">
        <v>32</v>
      </c>
      <c r="H198" s="50" t="s">
        <v>374</v>
      </c>
      <c r="I198" s="51">
        <v>285.22455000000002</v>
      </c>
      <c r="J198" s="51">
        <v>270.63792999999998</v>
      </c>
      <c r="K198" s="51">
        <v>284.18367999999998</v>
      </c>
      <c r="L198" s="51">
        <v>296.07002</v>
      </c>
      <c r="M198" s="51">
        <v>309.71922000000001</v>
      </c>
      <c r="N198" s="51">
        <v>315.34863000000001</v>
      </c>
      <c r="O198" s="51">
        <v>336.86716000000001</v>
      </c>
      <c r="P198" s="51">
        <v>358.06448999999998</v>
      </c>
      <c r="Q198" s="51">
        <v>352.76019000000002</v>
      </c>
      <c r="R198" s="51">
        <v>313.03494000000001</v>
      </c>
      <c r="S198" s="51">
        <v>372.58022</v>
      </c>
      <c r="T198" s="51">
        <v>410.33231000000001</v>
      </c>
      <c r="U198" s="51">
        <v>428.02868000000001</v>
      </c>
      <c r="V198" s="51">
        <v>439.89107999999999</v>
      </c>
      <c r="W198" s="51">
        <v>435.72063000000003</v>
      </c>
      <c r="X198" s="51">
        <v>452.36664999999999</v>
      </c>
      <c r="Y198" s="51">
        <v>464.02595000000002</v>
      </c>
      <c r="Z198" s="51">
        <v>474.89152999999999</v>
      </c>
      <c r="AA198" s="51">
        <v>465.84719999999999</v>
      </c>
      <c r="AB198" s="51">
        <v>474.25508000000002</v>
      </c>
      <c r="AC198" s="51">
        <v>478.22305</v>
      </c>
      <c r="AD198" s="51">
        <v>533.97410000000002</v>
      </c>
      <c r="AE198" s="51">
        <v>547.32431999999994</v>
      </c>
      <c r="AF198" s="51">
        <v>535.31807000000003</v>
      </c>
      <c r="AG198" s="51">
        <v>558.04349999999999</v>
      </c>
      <c r="AH198" s="51">
        <v>594.40818999999999</v>
      </c>
      <c r="AI198" s="51">
        <v>624.53821000000005</v>
      </c>
      <c r="AJ198" s="51">
        <v>652.66349000000002</v>
      </c>
    </row>
    <row r="199" spans="1:36" ht="15.75" x14ac:dyDescent="0.3">
      <c r="A199" s="1" t="str">
        <f t="shared" si="3"/>
        <v>BIPSlowakei</v>
      </c>
      <c r="B199" s="1">
        <v>199</v>
      </c>
      <c r="C199" s="50" t="s">
        <v>304</v>
      </c>
      <c r="D199" s="50" t="s">
        <v>23</v>
      </c>
      <c r="E199" s="50" t="s">
        <v>356</v>
      </c>
      <c r="F199" s="50" t="s">
        <v>340</v>
      </c>
      <c r="G199" s="50" t="s">
        <v>32</v>
      </c>
      <c r="H199" s="50" t="s">
        <v>374</v>
      </c>
      <c r="I199" s="51">
        <v>22.368580000000001</v>
      </c>
      <c r="J199" s="51">
        <v>23.869340000000001</v>
      </c>
      <c r="K199" s="51">
        <v>26.300270000000001</v>
      </c>
      <c r="L199" s="51">
        <v>29.92407</v>
      </c>
      <c r="M199" s="51">
        <v>34.623420000000003</v>
      </c>
      <c r="N199" s="51">
        <v>39.239660000000001</v>
      </c>
      <c r="O199" s="51">
        <v>45.59198</v>
      </c>
      <c r="P199" s="51">
        <v>56.35474</v>
      </c>
      <c r="Q199" s="51">
        <v>66.065439999999995</v>
      </c>
      <c r="R199" s="51">
        <v>64.055139999999994</v>
      </c>
      <c r="S199" s="51">
        <v>68.72672</v>
      </c>
      <c r="T199" s="51">
        <v>71.629530000000003</v>
      </c>
      <c r="U199" s="51">
        <v>73.727609999999999</v>
      </c>
      <c r="V199" s="51">
        <v>74.642669999999995</v>
      </c>
      <c r="W199" s="51">
        <v>76.562299999999993</v>
      </c>
      <c r="X199" s="51">
        <v>80.376310000000004</v>
      </c>
      <c r="Y199" s="51">
        <v>81.621570000000006</v>
      </c>
      <c r="Z199" s="51">
        <v>84.960369999999998</v>
      </c>
      <c r="AA199" s="51">
        <v>90.275850000000005</v>
      </c>
      <c r="AB199" s="51">
        <v>94.547479999999993</v>
      </c>
      <c r="AC199" s="51">
        <v>94.320580000000007</v>
      </c>
      <c r="AD199" s="51">
        <v>101.89157</v>
      </c>
      <c r="AE199" s="51">
        <v>109.95976</v>
      </c>
      <c r="AF199" s="51">
        <v>123.53870000000001</v>
      </c>
      <c r="AG199" s="51">
        <v>130.20751999999999</v>
      </c>
      <c r="AH199" s="51">
        <v>136.27415999999999</v>
      </c>
      <c r="AI199" s="51">
        <v>142.51830000000001</v>
      </c>
      <c r="AJ199" s="51">
        <v>148.69206</v>
      </c>
    </row>
    <row r="200" spans="1:36" ht="15.75" x14ac:dyDescent="0.3">
      <c r="A200" s="1" t="str">
        <f t="shared" si="3"/>
        <v>BIPSlowenien</v>
      </c>
      <c r="B200" s="1">
        <v>200</v>
      </c>
      <c r="C200" s="50" t="s">
        <v>304</v>
      </c>
      <c r="D200" s="50" t="s">
        <v>26</v>
      </c>
      <c r="E200" s="50" t="s">
        <v>356</v>
      </c>
      <c r="F200" s="50" t="s">
        <v>340</v>
      </c>
      <c r="G200" s="50" t="s">
        <v>32</v>
      </c>
      <c r="H200" s="50" t="s">
        <v>374</v>
      </c>
      <c r="I200" s="51">
        <v>21.726240000000001</v>
      </c>
      <c r="J200" s="51">
        <v>23.018090000000001</v>
      </c>
      <c r="K200" s="51">
        <v>24.67972</v>
      </c>
      <c r="L200" s="51">
        <v>26.004719999999999</v>
      </c>
      <c r="M200" s="51">
        <v>27.484259999999999</v>
      </c>
      <c r="N200" s="51">
        <v>28.91442</v>
      </c>
      <c r="O200" s="51">
        <v>31.300170000000001</v>
      </c>
      <c r="P200" s="51">
        <v>34.936909999999997</v>
      </c>
      <c r="Q200" s="51">
        <v>37.742049999999999</v>
      </c>
      <c r="R200" s="51">
        <v>35.830350000000003</v>
      </c>
      <c r="S200" s="51">
        <v>36.050780000000003</v>
      </c>
      <c r="T200" s="51">
        <v>36.782209999999999</v>
      </c>
      <c r="U200" s="51">
        <v>35.933579999999999</v>
      </c>
      <c r="V200" s="51">
        <v>36.041269999999997</v>
      </c>
      <c r="W200" s="51">
        <v>37.27093</v>
      </c>
      <c r="X200" s="51">
        <v>38.49389</v>
      </c>
      <c r="Y200" s="51">
        <v>40.013159999999999</v>
      </c>
      <c r="Z200" s="51">
        <v>42.625480000000003</v>
      </c>
      <c r="AA200" s="51">
        <v>45.462440000000001</v>
      </c>
      <c r="AB200" s="51">
        <v>48.15645</v>
      </c>
      <c r="AC200" s="51">
        <v>46.738700000000001</v>
      </c>
      <c r="AD200" s="51">
        <v>52.032400000000003</v>
      </c>
      <c r="AE200" s="51">
        <v>56.881630000000001</v>
      </c>
      <c r="AF200" s="51">
        <v>64.05001</v>
      </c>
      <c r="AG200" s="51">
        <v>67.418080000000003</v>
      </c>
      <c r="AH200" s="51">
        <v>70.673490000000001</v>
      </c>
      <c r="AI200" s="51">
        <v>74.300470000000004</v>
      </c>
      <c r="AJ200" s="51">
        <v>78.092730000000003</v>
      </c>
    </row>
    <row r="201" spans="1:36" ht="15.75" x14ac:dyDescent="0.3">
      <c r="A201" s="1" t="str">
        <f t="shared" si="3"/>
        <v>BIPSpanien</v>
      </c>
      <c r="B201" s="1">
        <v>201</v>
      </c>
      <c r="C201" s="50" t="s">
        <v>304</v>
      </c>
      <c r="D201" s="50" t="s">
        <v>8</v>
      </c>
      <c r="E201" s="50" t="s">
        <v>356</v>
      </c>
      <c r="F201" s="50" t="s">
        <v>340</v>
      </c>
      <c r="G201" s="50" t="s">
        <v>32</v>
      </c>
      <c r="H201" s="50" t="s">
        <v>374</v>
      </c>
      <c r="I201" s="51">
        <v>647.56899999999996</v>
      </c>
      <c r="J201" s="51">
        <v>700.95799999999997</v>
      </c>
      <c r="K201" s="51">
        <v>749.74400000000003</v>
      </c>
      <c r="L201" s="51">
        <v>802.68299999999999</v>
      </c>
      <c r="M201" s="51">
        <v>860.05899999999997</v>
      </c>
      <c r="N201" s="51">
        <v>928.12199999999996</v>
      </c>
      <c r="O201" s="51">
        <v>1004.976</v>
      </c>
      <c r="P201" s="51">
        <v>1077.5409999999999</v>
      </c>
      <c r="Q201" s="51">
        <v>1112.432</v>
      </c>
      <c r="R201" s="51">
        <v>1072.99</v>
      </c>
      <c r="S201" s="51">
        <v>1077.145</v>
      </c>
      <c r="T201" s="51">
        <v>1068.69</v>
      </c>
      <c r="U201" s="51">
        <v>1035.9639999999999</v>
      </c>
      <c r="V201" s="51">
        <v>1025.652</v>
      </c>
      <c r="W201" s="51">
        <v>1038.9490000000001</v>
      </c>
      <c r="X201" s="51">
        <v>1087.1120000000001</v>
      </c>
      <c r="Y201" s="51">
        <v>1122.9670000000001</v>
      </c>
      <c r="Z201" s="51">
        <v>1170.0239999999999</v>
      </c>
      <c r="AA201" s="51">
        <v>1212.2760000000001</v>
      </c>
      <c r="AB201" s="51">
        <v>1253.71</v>
      </c>
      <c r="AC201" s="51">
        <v>1129.2139999999999</v>
      </c>
      <c r="AD201" s="51">
        <v>1235.4739999999999</v>
      </c>
      <c r="AE201" s="51">
        <v>1375.8630000000001</v>
      </c>
      <c r="AF201" s="51">
        <v>1497.761</v>
      </c>
      <c r="AG201" s="51">
        <v>1594.33</v>
      </c>
      <c r="AH201" s="51">
        <v>1680.9152200000001</v>
      </c>
      <c r="AI201" s="51">
        <v>1754.5820799999999</v>
      </c>
      <c r="AJ201" s="51">
        <v>1826.35563</v>
      </c>
    </row>
    <row r="202" spans="1:36" ht="15.75" x14ac:dyDescent="0.3">
      <c r="A202" s="1" t="str">
        <f t="shared" si="3"/>
        <v>BIPTschechische Republik</v>
      </c>
      <c r="B202" s="1">
        <v>202</v>
      </c>
      <c r="C202" s="50" t="s">
        <v>304</v>
      </c>
      <c r="D202" s="50" t="s">
        <v>22</v>
      </c>
      <c r="E202" s="50" t="s">
        <v>356</v>
      </c>
      <c r="F202" s="50" t="s">
        <v>340</v>
      </c>
      <c r="G202" s="50" t="s">
        <v>32</v>
      </c>
      <c r="H202" s="50" t="s">
        <v>374</v>
      </c>
      <c r="I202" s="51">
        <v>67.408289999999994</v>
      </c>
      <c r="J202" s="51">
        <v>76.069550000000007</v>
      </c>
      <c r="K202" s="51">
        <v>87.797079999999994</v>
      </c>
      <c r="L202" s="51">
        <v>88.96593</v>
      </c>
      <c r="M202" s="51">
        <v>96.822540000000004</v>
      </c>
      <c r="N202" s="51">
        <v>110.41878</v>
      </c>
      <c r="O202" s="51">
        <v>124.56056</v>
      </c>
      <c r="P202" s="51">
        <v>138.89975000000001</v>
      </c>
      <c r="Q202" s="51">
        <v>161.85011</v>
      </c>
      <c r="R202" s="51">
        <v>149.25358</v>
      </c>
      <c r="S202" s="51">
        <v>159.54195999999999</v>
      </c>
      <c r="T202" s="51">
        <v>166.57642000000001</v>
      </c>
      <c r="U202" s="51">
        <v>163.77395999999999</v>
      </c>
      <c r="V202" s="51">
        <v>160.51329999999999</v>
      </c>
      <c r="W202" s="51">
        <v>158.99424999999999</v>
      </c>
      <c r="X202" s="51">
        <v>170.53451000000001</v>
      </c>
      <c r="Y202" s="51">
        <v>179.14402999999999</v>
      </c>
      <c r="Z202" s="51">
        <v>196.78045</v>
      </c>
      <c r="AA202" s="51">
        <v>213.51300000000001</v>
      </c>
      <c r="AB202" s="51">
        <v>229.40539000000001</v>
      </c>
      <c r="AC202" s="51">
        <v>220.39842999999999</v>
      </c>
      <c r="AD202" s="51">
        <v>246.02636000000001</v>
      </c>
      <c r="AE202" s="51">
        <v>286.99320999999998</v>
      </c>
      <c r="AF202" s="51">
        <v>319.13772</v>
      </c>
      <c r="AG202" s="51">
        <v>320.74430999999998</v>
      </c>
      <c r="AH202" s="51">
        <v>345.52472999999998</v>
      </c>
      <c r="AI202" s="51">
        <v>368.29066</v>
      </c>
      <c r="AJ202" s="51">
        <v>385.80378000000002</v>
      </c>
    </row>
    <row r="203" spans="1:36" ht="15.75" x14ac:dyDescent="0.3">
      <c r="A203" s="1" t="str">
        <f t="shared" si="3"/>
        <v>BIPUngarn</v>
      </c>
      <c r="B203" s="1">
        <v>203</v>
      </c>
      <c r="C203" s="50" t="s">
        <v>304</v>
      </c>
      <c r="D203" s="50" t="s">
        <v>24</v>
      </c>
      <c r="E203" s="50" t="s">
        <v>356</v>
      </c>
      <c r="F203" s="50" t="s">
        <v>340</v>
      </c>
      <c r="G203" s="50" t="s">
        <v>32</v>
      </c>
      <c r="H203" s="50" t="s">
        <v>374</v>
      </c>
      <c r="I203" s="51">
        <v>51.3</v>
      </c>
      <c r="J203" s="51">
        <v>60.068510000000003</v>
      </c>
      <c r="K203" s="51">
        <v>71.785929999999993</v>
      </c>
      <c r="L203" s="51">
        <v>75.344679999999997</v>
      </c>
      <c r="M203" s="51">
        <v>83.799589999999995</v>
      </c>
      <c r="N203" s="51">
        <v>90.997870000000006</v>
      </c>
      <c r="O203" s="51">
        <v>92.036799999999999</v>
      </c>
      <c r="P203" s="51">
        <v>102.36744</v>
      </c>
      <c r="Q203" s="51">
        <v>108.27784</v>
      </c>
      <c r="R203" s="51">
        <v>94.417609999999996</v>
      </c>
      <c r="S203" s="51">
        <v>99.591909999999999</v>
      </c>
      <c r="T203" s="51">
        <v>102.13334</v>
      </c>
      <c r="U203" s="51">
        <v>100.02316</v>
      </c>
      <c r="V203" s="51">
        <v>102.21849</v>
      </c>
      <c r="W203" s="51">
        <v>106.34537</v>
      </c>
      <c r="X203" s="51">
        <v>112.8711</v>
      </c>
      <c r="Y203" s="51">
        <v>116.59944</v>
      </c>
      <c r="Z203" s="51">
        <v>127.22571000000001</v>
      </c>
      <c r="AA203" s="51">
        <v>136.60400000000001</v>
      </c>
      <c r="AB203" s="51">
        <v>147.39886999999999</v>
      </c>
      <c r="AC203" s="51">
        <v>139.00771</v>
      </c>
      <c r="AD203" s="51">
        <v>154.99699000000001</v>
      </c>
      <c r="AE203" s="51">
        <v>168.76747</v>
      </c>
      <c r="AF203" s="51">
        <v>197.21665999999999</v>
      </c>
      <c r="AG203" s="51">
        <v>206.03811999999999</v>
      </c>
      <c r="AH203" s="51">
        <v>218.15549999999999</v>
      </c>
      <c r="AI203" s="51">
        <v>237.87449000000001</v>
      </c>
      <c r="AJ203" s="51">
        <v>250.20561000000001</v>
      </c>
    </row>
    <row r="204" spans="1:36" ht="15.75" x14ac:dyDescent="0.3">
      <c r="A204" s="1" t="str">
        <f t="shared" si="3"/>
        <v>BIPVereinigtes Königreich Großbritannien und Nordirland</v>
      </c>
      <c r="B204" s="1">
        <v>204</v>
      </c>
      <c r="C204" s="50" t="s">
        <v>304</v>
      </c>
      <c r="D204" s="50" t="s">
        <v>57</v>
      </c>
      <c r="E204" s="50" t="s">
        <v>356</v>
      </c>
      <c r="F204" s="50" t="s">
        <v>340</v>
      </c>
      <c r="G204" s="50" t="s">
        <v>32</v>
      </c>
      <c r="H204" s="50" t="s">
        <v>374</v>
      </c>
      <c r="I204" s="51">
        <v>1812.6325099999999</v>
      </c>
      <c r="J204" s="51">
        <v>1850.1207199999999</v>
      </c>
      <c r="K204" s="51">
        <v>1899.7875300000001</v>
      </c>
      <c r="L204" s="51">
        <v>1824.4424300000001</v>
      </c>
      <c r="M204" s="51">
        <v>1955.5382199999999</v>
      </c>
      <c r="N204" s="51">
        <v>2052.1447600000001</v>
      </c>
      <c r="O204" s="51">
        <v>2168.1298299999999</v>
      </c>
      <c r="P204" s="51">
        <v>2267.4931900000001</v>
      </c>
      <c r="Q204" s="51">
        <v>2012.1161</v>
      </c>
      <c r="R204" s="51">
        <v>1750.29267</v>
      </c>
      <c r="S204" s="51">
        <v>1884.3889200000001</v>
      </c>
      <c r="T204" s="51">
        <v>1924.5094899999999</v>
      </c>
      <c r="U204" s="51">
        <v>2123.7458299999998</v>
      </c>
      <c r="V204" s="51">
        <v>2106.85034</v>
      </c>
      <c r="W204" s="51">
        <v>2326.55492</v>
      </c>
      <c r="X204" s="51">
        <v>2657.0565099999999</v>
      </c>
      <c r="Y204" s="51">
        <v>2449.9740900000002</v>
      </c>
      <c r="Z204" s="51">
        <v>2392.8816700000002</v>
      </c>
      <c r="AA204" s="51">
        <v>2454.6820200000002</v>
      </c>
      <c r="AB204" s="51">
        <v>2567.395</v>
      </c>
      <c r="AC204" s="51">
        <v>2388.9524799999999</v>
      </c>
      <c r="AD204" s="51">
        <v>2702.30096</v>
      </c>
      <c r="AE204" s="51">
        <v>3027.0978100000002</v>
      </c>
      <c r="AF204" s="51">
        <v>3164.4216900000001</v>
      </c>
      <c r="AG204" s="51">
        <v>3406.5077299999998</v>
      </c>
      <c r="AH204" s="51">
        <v>3532.1788999999999</v>
      </c>
      <c r="AI204" s="51">
        <v>3584.0991399999998</v>
      </c>
      <c r="AJ204" s="51">
        <v>3693.6421399999999</v>
      </c>
    </row>
    <row r="205" spans="1:36" ht="15.75" x14ac:dyDescent="0.3">
      <c r="A205" s="1" t="str">
        <f t="shared" si="3"/>
        <v>BIPZypern</v>
      </c>
      <c r="B205" s="1">
        <v>205</v>
      </c>
      <c r="C205" s="50" t="s">
        <v>304</v>
      </c>
      <c r="D205" s="50" t="s">
        <v>30</v>
      </c>
      <c r="E205" s="50" t="s">
        <v>356</v>
      </c>
      <c r="F205" s="50" t="s">
        <v>340</v>
      </c>
      <c r="G205" s="50" t="s">
        <v>32</v>
      </c>
      <c r="H205" s="50" t="s">
        <v>374</v>
      </c>
      <c r="I205" s="51">
        <v>10.80458</v>
      </c>
      <c r="J205" s="51">
        <v>11.602930000000001</v>
      </c>
      <c r="K205" s="51">
        <v>12.08295</v>
      </c>
      <c r="L205" s="51">
        <v>12.87133</v>
      </c>
      <c r="M205" s="51">
        <v>13.93798</v>
      </c>
      <c r="N205" s="51">
        <v>15.039289999999999</v>
      </c>
      <c r="O205" s="51">
        <v>16.263809999999999</v>
      </c>
      <c r="P205" s="51">
        <v>17.59102</v>
      </c>
      <c r="Q205" s="51">
        <v>19.009540000000001</v>
      </c>
      <c r="R205" s="51">
        <v>18.675450000000001</v>
      </c>
      <c r="S205" s="51">
        <v>19.461130000000001</v>
      </c>
      <c r="T205" s="51">
        <v>19.858080000000001</v>
      </c>
      <c r="U205" s="51">
        <v>19.495370000000001</v>
      </c>
      <c r="V205" s="51">
        <v>18.04035</v>
      </c>
      <c r="W205" s="51">
        <v>17.482800000000001</v>
      </c>
      <c r="X205" s="51">
        <v>17.94415</v>
      </c>
      <c r="Y205" s="51">
        <v>19.013819999999999</v>
      </c>
      <c r="Z205" s="51">
        <v>20.312439999999999</v>
      </c>
      <c r="AA205" s="51">
        <v>21.807790000000001</v>
      </c>
      <c r="AB205" s="51">
        <v>23.400849999999998</v>
      </c>
      <c r="AC205" s="51">
        <v>22.373640000000002</v>
      </c>
      <c r="AD205" s="51">
        <v>25.67989</v>
      </c>
      <c r="AE205" s="51">
        <v>29.645399999999999</v>
      </c>
      <c r="AF205" s="51">
        <v>32.439160000000001</v>
      </c>
      <c r="AG205" s="51">
        <v>34.77017</v>
      </c>
      <c r="AH205" s="51">
        <v>36.546529999999997</v>
      </c>
      <c r="AI205" s="51">
        <v>38.15869</v>
      </c>
      <c r="AJ205" s="51">
        <v>39.807360000000003</v>
      </c>
    </row>
    <row r="206" spans="1:36" ht="15.75" x14ac:dyDescent="0.3">
      <c r="A206" s="1" t="str">
        <f t="shared" si="3"/>
        <v>BIP je EinwohnerBelgien</v>
      </c>
      <c r="B206" s="1">
        <v>206</v>
      </c>
      <c r="C206" s="50" t="s">
        <v>69</v>
      </c>
      <c r="D206" s="50" t="s">
        <v>9</v>
      </c>
      <c r="E206" s="50" t="s">
        <v>70</v>
      </c>
      <c r="F206" s="50" t="s">
        <v>340</v>
      </c>
      <c r="G206" s="50" t="s">
        <v>32</v>
      </c>
      <c r="H206" s="50" t="s">
        <v>374</v>
      </c>
      <c r="I206" s="51">
        <v>25009.399999999998</v>
      </c>
      <c r="J206" s="51">
        <v>25697.01</v>
      </c>
      <c r="K206" s="51">
        <v>26445.48</v>
      </c>
      <c r="L206" s="51">
        <v>27100.760000000002</v>
      </c>
      <c r="M206" s="51">
        <v>28482.57</v>
      </c>
      <c r="N206" s="51">
        <v>29587.69</v>
      </c>
      <c r="O206" s="51">
        <v>30825.89</v>
      </c>
      <c r="P206" s="51">
        <v>32338.47</v>
      </c>
      <c r="Q206" s="51">
        <v>32842.49</v>
      </c>
      <c r="R206" s="51">
        <v>32208.109999999997</v>
      </c>
      <c r="S206" s="51">
        <v>33338.450000000004</v>
      </c>
      <c r="T206" s="51">
        <v>34311.93</v>
      </c>
      <c r="U206" s="51">
        <v>34927.379999999997</v>
      </c>
      <c r="V206" s="51">
        <v>35361.780000000006</v>
      </c>
      <c r="W206" s="51">
        <v>36127.64</v>
      </c>
      <c r="X206" s="51">
        <v>36857.43</v>
      </c>
      <c r="Y206" s="51">
        <v>37812.370000000003</v>
      </c>
      <c r="Z206" s="51">
        <v>38980.17</v>
      </c>
      <c r="AA206" s="51">
        <v>40210.71</v>
      </c>
      <c r="AB206" s="51">
        <v>41730.780000000006</v>
      </c>
      <c r="AC206" s="51">
        <v>40190.910000000003</v>
      </c>
      <c r="AD206" s="51">
        <v>43676.340000000004</v>
      </c>
      <c r="AE206" s="51">
        <v>48056.46</v>
      </c>
      <c r="AF206" s="51">
        <v>51135.509999999995</v>
      </c>
      <c r="AG206" s="51">
        <v>52369.24</v>
      </c>
      <c r="AH206" s="51">
        <v>53966.87</v>
      </c>
      <c r="AI206" s="51">
        <v>55400.24</v>
      </c>
      <c r="AJ206" s="51">
        <v>57068.09</v>
      </c>
    </row>
    <row r="207" spans="1:36" ht="15.75" x14ac:dyDescent="0.3">
      <c r="A207" s="1" t="str">
        <f t="shared" si="3"/>
        <v>BIP je EinwohnerBulgarien</v>
      </c>
      <c r="B207" s="1">
        <v>207</v>
      </c>
      <c r="C207" s="50" t="s">
        <v>69</v>
      </c>
      <c r="D207" s="50" t="s">
        <v>25</v>
      </c>
      <c r="E207" s="50" t="s">
        <v>70</v>
      </c>
      <c r="F207" s="50" t="s">
        <v>340</v>
      </c>
      <c r="G207" s="50" t="s">
        <v>32</v>
      </c>
      <c r="H207" s="50" t="s">
        <v>374</v>
      </c>
      <c r="I207" s="51">
        <v>1767.3700000000001</v>
      </c>
      <c r="J207" s="51">
        <v>2009.9499999999998</v>
      </c>
      <c r="K207" s="51">
        <v>2221.1799999999998</v>
      </c>
      <c r="L207" s="51">
        <v>2402.77</v>
      </c>
      <c r="M207" s="51">
        <v>2710.87</v>
      </c>
      <c r="N207" s="51">
        <v>3105.98</v>
      </c>
      <c r="O207" s="51">
        <v>3560.19</v>
      </c>
      <c r="P207" s="51">
        <v>4238.3499999999995</v>
      </c>
      <c r="Q207" s="51">
        <v>4885.84</v>
      </c>
      <c r="R207" s="51">
        <v>4933.03</v>
      </c>
      <c r="S207" s="51">
        <v>5082.0999999999995</v>
      </c>
      <c r="T207" s="51">
        <v>5644.8</v>
      </c>
      <c r="U207" s="51">
        <v>5816.37</v>
      </c>
      <c r="V207" s="51">
        <v>5873.76</v>
      </c>
      <c r="W207" s="51">
        <v>6082.46</v>
      </c>
      <c r="X207" s="51">
        <v>6557.32</v>
      </c>
      <c r="Y207" s="51">
        <v>7071.53</v>
      </c>
      <c r="Z207" s="51">
        <v>7716.9100000000008</v>
      </c>
      <c r="AA207" s="51">
        <v>8344.84</v>
      </c>
      <c r="AB207" s="51">
        <v>9248.58</v>
      </c>
      <c r="AC207" s="51">
        <v>9442.73</v>
      </c>
      <c r="AD207" s="51">
        <v>10963.85</v>
      </c>
      <c r="AE207" s="51">
        <v>13314.49</v>
      </c>
      <c r="AF207" s="51">
        <v>14663.01</v>
      </c>
      <c r="AG207" s="51">
        <v>16264.62</v>
      </c>
      <c r="AH207" s="51">
        <v>17735.09</v>
      </c>
      <c r="AI207" s="51">
        <v>18875.87</v>
      </c>
      <c r="AJ207" s="51">
        <v>19810.939999999999</v>
      </c>
    </row>
    <row r="208" spans="1:36" ht="15.75" x14ac:dyDescent="0.3">
      <c r="A208" s="1" t="str">
        <f t="shared" si="3"/>
        <v>BIP je EinwohnerDänemark</v>
      </c>
      <c r="B208" s="1">
        <v>208</v>
      </c>
      <c r="C208" s="50" t="s">
        <v>69</v>
      </c>
      <c r="D208" s="50" t="s">
        <v>5</v>
      </c>
      <c r="E208" s="50" t="s">
        <v>70</v>
      </c>
      <c r="F208" s="50" t="s">
        <v>340</v>
      </c>
      <c r="G208" s="50" t="s">
        <v>32</v>
      </c>
      <c r="H208" s="50" t="s">
        <v>374</v>
      </c>
      <c r="I208" s="51">
        <v>33322.740000000005</v>
      </c>
      <c r="J208" s="51">
        <v>34373.18</v>
      </c>
      <c r="K208" s="51">
        <v>35337.040000000001</v>
      </c>
      <c r="L208" s="51">
        <v>35929.340000000004</v>
      </c>
      <c r="M208" s="51">
        <v>37556.07</v>
      </c>
      <c r="N208" s="51">
        <v>39379.56</v>
      </c>
      <c r="O208" s="51">
        <v>41556.18</v>
      </c>
      <c r="P208" s="51">
        <v>42846.46</v>
      </c>
      <c r="Q208" s="51">
        <v>44189.369999999995</v>
      </c>
      <c r="R208" s="51">
        <v>42057.94</v>
      </c>
      <c r="S208" s="51">
        <v>43882.159999999996</v>
      </c>
      <c r="T208" s="51">
        <v>44541.15</v>
      </c>
      <c r="U208" s="51">
        <v>45485.950000000004</v>
      </c>
      <c r="V208" s="51">
        <v>46235.17</v>
      </c>
      <c r="W208" s="51">
        <v>47070.46</v>
      </c>
      <c r="X208" s="51">
        <v>47900.689999999995</v>
      </c>
      <c r="Y208" s="51">
        <v>49271.79</v>
      </c>
      <c r="Z208" s="51">
        <v>51057.909999999996</v>
      </c>
      <c r="AA208" s="51">
        <v>51954.69</v>
      </c>
      <c r="AB208" s="51">
        <v>53042.96</v>
      </c>
      <c r="AC208" s="51">
        <v>53539.31</v>
      </c>
      <c r="AD208" s="51">
        <v>58642.409999999996</v>
      </c>
      <c r="AE208" s="51">
        <v>64433.48</v>
      </c>
      <c r="AF208" s="51">
        <v>62907.29</v>
      </c>
      <c r="AG208" s="51">
        <v>65653.75</v>
      </c>
      <c r="AH208" s="51">
        <v>67590.259999999995</v>
      </c>
      <c r="AI208" s="51">
        <v>69617.31</v>
      </c>
      <c r="AJ208" s="51">
        <v>71755.399999999994</v>
      </c>
    </row>
    <row r="209" spans="1:36" ht="15.75" x14ac:dyDescent="0.3">
      <c r="A209" s="1" t="str">
        <f t="shared" si="3"/>
        <v>BIP je EinwohnerDeutschland</v>
      </c>
      <c r="B209" s="1">
        <v>209</v>
      </c>
      <c r="C209" s="50" t="s">
        <v>69</v>
      </c>
      <c r="D209" s="50" t="s">
        <v>2</v>
      </c>
      <c r="E209" s="50" t="s">
        <v>70</v>
      </c>
      <c r="F209" s="50" t="s">
        <v>340</v>
      </c>
      <c r="G209" s="50" t="s">
        <v>32</v>
      </c>
      <c r="H209" s="50" t="s">
        <v>374</v>
      </c>
      <c r="I209" s="51">
        <v>26144.59</v>
      </c>
      <c r="J209" s="51">
        <v>26933.399999999998</v>
      </c>
      <c r="K209" s="51">
        <v>27254.41</v>
      </c>
      <c r="L209" s="51">
        <v>27478.079999999998</v>
      </c>
      <c r="M209" s="51">
        <v>28150.66</v>
      </c>
      <c r="N209" s="51">
        <v>28593.51</v>
      </c>
      <c r="O209" s="51">
        <v>29889</v>
      </c>
      <c r="P209" s="51">
        <v>31388.53</v>
      </c>
      <c r="Q209" s="51">
        <v>32059.829999999998</v>
      </c>
      <c r="R209" s="51">
        <v>30987.54</v>
      </c>
      <c r="S209" s="51">
        <v>32575.11</v>
      </c>
      <c r="T209" s="51">
        <v>34218.75</v>
      </c>
      <c r="U209" s="51">
        <v>34823.410000000003</v>
      </c>
      <c r="V209" s="51">
        <v>35600.93</v>
      </c>
      <c r="W209" s="51">
        <v>36955.72</v>
      </c>
      <c r="X209" s="51">
        <v>37949.379999999997</v>
      </c>
      <c r="Y209" s="51">
        <v>39029.279999999999</v>
      </c>
      <c r="Z209" s="51">
        <v>40628.85</v>
      </c>
      <c r="AA209" s="51">
        <v>41798.39</v>
      </c>
      <c r="AB209" s="51">
        <v>43031.03</v>
      </c>
      <c r="AC209" s="51">
        <v>42017.39</v>
      </c>
      <c r="AD209" s="51">
        <v>44909.32</v>
      </c>
      <c r="AE209" s="51">
        <v>48339.25</v>
      </c>
      <c r="AF209" s="51">
        <v>50659.89</v>
      </c>
      <c r="AG209" s="51">
        <v>51833.399999999994</v>
      </c>
      <c r="AH209" s="51">
        <v>53431.62</v>
      </c>
      <c r="AI209" s="51">
        <v>55536.200000000004</v>
      </c>
      <c r="AJ209" s="51">
        <v>57435.519999999997</v>
      </c>
    </row>
    <row r="210" spans="1:36" ht="15.75" x14ac:dyDescent="0.3">
      <c r="A210" s="1" t="str">
        <f t="shared" si="3"/>
        <v>BIP je EinwohnerEstland</v>
      </c>
      <c r="B210" s="1">
        <v>210</v>
      </c>
      <c r="C210" s="50" t="s">
        <v>69</v>
      </c>
      <c r="D210" s="50" t="s">
        <v>18</v>
      </c>
      <c r="E210" s="50" t="s">
        <v>70</v>
      </c>
      <c r="F210" s="50" t="s">
        <v>340</v>
      </c>
      <c r="G210" s="50" t="s">
        <v>32</v>
      </c>
      <c r="H210" s="50" t="s">
        <v>374</v>
      </c>
      <c r="I210" s="51">
        <v>4404.2199999999993</v>
      </c>
      <c r="J210" s="51">
        <v>5013.37</v>
      </c>
      <c r="K210" s="51">
        <v>5655.84</v>
      </c>
      <c r="L210" s="51">
        <v>6360.32</v>
      </c>
      <c r="M210" s="51">
        <v>7157.7400000000007</v>
      </c>
      <c r="N210" s="51">
        <v>8348.99</v>
      </c>
      <c r="O210" s="51">
        <v>10047.5</v>
      </c>
      <c r="P210" s="51">
        <v>12213.98</v>
      </c>
      <c r="Q210" s="51">
        <v>12417.01</v>
      </c>
      <c r="R210" s="51">
        <v>10580.619999999999</v>
      </c>
      <c r="S210" s="51">
        <v>11056.6</v>
      </c>
      <c r="T210" s="51">
        <v>12590.7</v>
      </c>
      <c r="U210" s="51">
        <v>13648.17</v>
      </c>
      <c r="V210" s="51">
        <v>14515.4</v>
      </c>
      <c r="W210" s="51">
        <v>15477.72</v>
      </c>
      <c r="X210" s="51">
        <v>15998.54</v>
      </c>
      <c r="Y210" s="51">
        <v>16862.189999999999</v>
      </c>
      <c r="Z210" s="51">
        <v>18482.91</v>
      </c>
      <c r="AA210" s="51">
        <v>20042.349999999999</v>
      </c>
      <c r="AB210" s="51">
        <v>21491.27</v>
      </c>
      <c r="AC210" s="51">
        <v>20964.330000000002</v>
      </c>
      <c r="AD210" s="51">
        <v>23647.86</v>
      </c>
      <c r="AE210" s="51">
        <v>27257.040000000001</v>
      </c>
      <c r="AF210" s="51">
        <v>28079.640000000003</v>
      </c>
      <c r="AG210" s="51">
        <v>28986.71</v>
      </c>
      <c r="AH210" s="51">
        <v>30392.83</v>
      </c>
      <c r="AI210" s="51">
        <v>32439.35</v>
      </c>
      <c r="AJ210" s="51">
        <v>33998.420000000006</v>
      </c>
    </row>
    <row r="211" spans="1:36" ht="15.75" x14ac:dyDescent="0.3">
      <c r="A211" s="1" t="str">
        <f t="shared" si="3"/>
        <v>BIP je EinwohnerEU27</v>
      </c>
      <c r="B211" s="1">
        <v>211</v>
      </c>
      <c r="C211" s="50" t="s">
        <v>69</v>
      </c>
      <c r="D211" s="50" t="s">
        <v>363</v>
      </c>
      <c r="E211" s="50" t="s">
        <v>70</v>
      </c>
      <c r="F211" s="50" t="s">
        <v>340</v>
      </c>
      <c r="G211" s="50" t="s">
        <v>32</v>
      </c>
      <c r="H211" s="50" t="s">
        <v>374</v>
      </c>
      <c r="I211" s="51">
        <v>18415.8</v>
      </c>
      <c r="J211" s="51">
        <v>19266.13</v>
      </c>
      <c r="K211" s="51">
        <v>19927.38</v>
      </c>
      <c r="L211" s="51">
        <v>20395.320000000003</v>
      </c>
      <c r="M211" s="51">
        <v>21254.100000000002</v>
      </c>
      <c r="N211" s="51">
        <v>22106.44</v>
      </c>
      <c r="O211" s="51">
        <v>23324.29</v>
      </c>
      <c r="P211" s="51">
        <v>24679.16</v>
      </c>
      <c r="Q211" s="51">
        <v>25391.97</v>
      </c>
      <c r="R211" s="51">
        <v>24226.68</v>
      </c>
      <c r="S211" s="51">
        <v>25092.82</v>
      </c>
      <c r="T211" s="51">
        <v>25877.37</v>
      </c>
      <c r="U211" s="51">
        <v>25979.93</v>
      </c>
      <c r="V211" s="51">
        <v>26254.41</v>
      </c>
      <c r="W211" s="51">
        <v>26848.880000000001</v>
      </c>
      <c r="X211" s="51">
        <v>27798.62</v>
      </c>
      <c r="Y211" s="51">
        <v>28491.82</v>
      </c>
      <c r="Z211" s="51">
        <v>29652.239999999998</v>
      </c>
      <c r="AA211" s="51">
        <v>30641.079999999998</v>
      </c>
      <c r="AB211" s="51">
        <v>31695.08</v>
      </c>
      <c r="AC211" s="51">
        <v>30513.919999999998</v>
      </c>
      <c r="AD211" s="51">
        <v>33262.47</v>
      </c>
      <c r="AE211" s="51">
        <v>36138.03</v>
      </c>
      <c r="AF211" s="51">
        <v>38378.300000000003</v>
      </c>
      <c r="AG211" s="51">
        <v>39943.890000000007</v>
      </c>
      <c r="AH211" s="51">
        <v>41555.700000000004</v>
      </c>
      <c r="AI211" s="51">
        <v>43116.160000000003</v>
      </c>
      <c r="AJ211" s="51">
        <v>44669.27</v>
      </c>
    </row>
    <row r="212" spans="1:36" ht="15.75" x14ac:dyDescent="0.3">
      <c r="A212" s="1" t="str">
        <f t="shared" si="3"/>
        <v>BIP je EinwohnerFinnland</v>
      </c>
      <c r="B212" s="1">
        <v>212</v>
      </c>
      <c r="C212" s="50" t="s">
        <v>69</v>
      </c>
      <c r="D212" s="50" t="s">
        <v>14</v>
      </c>
      <c r="E212" s="50" t="s">
        <v>70</v>
      </c>
      <c r="F212" s="50" t="s">
        <v>340</v>
      </c>
      <c r="G212" s="50" t="s">
        <v>32</v>
      </c>
      <c r="H212" s="50" t="s">
        <v>374</v>
      </c>
      <c r="I212" s="51">
        <v>26348.67</v>
      </c>
      <c r="J212" s="51">
        <v>27874.52</v>
      </c>
      <c r="K212" s="51">
        <v>28542.86</v>
      </c>
      <c r="L212" s="51">
        <v>29103.010000000002</v>
      </c>
      <c r="M212" s="51">
        <v>30362.46</v>
      </c>
      <c r="N212" s="51">
        <v>31388.269999999997</v>
      </c>
      <c r="O212" s="51">
        <v>32823.990000000005</v>
      </c>
      <c r="P212" s="51">
        <v>35369.56</v>
      </c>
      <c r="Q212" s="51">
        <v>36559.08</v>
      </c>
      <c r="R212" s="51">
        <v>34039.78</v>
      </c>
      <c r="S212" s="51">
        <v>35079.799999999996</v>
      </c>
      <c r="T212" s="51">
        <v>36682.26</v>
      </c>
      <c r="U212" s="51">
        <v>37011.08</v>
      </c>
      <c r="V212" s="51">
        <v>37414.409999999996</v>
      </c>
      <c r="W212" s="51">
        <v>37685.129999999997</v>
      </c>
      <c r="X212" s="51">
        <v>38352.71</v>
      </c>
      <c r="Y212" s="51">
        <v>39254.82</v>
      </c>
      <c r="Z212" s="51">
        <v>40794.81</v>
      </c>
      <c r="AA212" s="51">
        <v>42040.72</v>
      </c>
      <c r="AB212" s="51">
        <v>43197.26</v>
      </c>
      <c r="AC212" s="51">
        <v>42740.88</v>
      </c>
      <c r="AD212" s="51">
        <v>44891.09</v>
      </c>
      <c r="AE212" s="51">
        <v>47892.71</v>
      </c>
      <c r="AF212" s="51">
        <v>48920.29</v>
      </c>
      <c r="AG212" s="51">
        <v>49095.869999999995</v>
      </c>
      <c r="AH212" s="51">
        <v>49385.88</v>
      </c>
      <c r="AI212" s="51">
        <v>50593.17</v>
      </c>
      <c r="AJ212" s="51">
        <v>52035.310000000005</v>
      </c>
    </row>
    <row r="213" spans="1:36" ht="15.75" x14ac:dyDescent="0.3">
      <c r="A213" s="1" t="str">
        <f t="shared" si="3"/>
        <v>BIP je EinwohnerFrankreich</v>
      </c>
      <c r="B213" s="1">
        <v>213</v>
      </c>
      <c r="C213" s="50" t="s">
        <v>69</v>
      </c>
      <c r="D213" s="50" t="s">
        <v>0</v>
      </c>
      <c r="E213" s="50" t="s">
        <v>70</v>
      </c>
      <c r="F213" s="50" t="s">
        <v>340</v>
      </c>
      <c r="G213" s="50" t="s">
        <v>32</v>
      </c>
      <c r="H213" s="50" t="s">
        <v>374</v>
      </c>
      <c r="I213" s="51">
        <v>24257.03</v>
      </c>
      <c r="J213" s="51">
        <v>25007.7</v>
      </c>
      <c r="K213" s="51">
        <v>25612.27</v>
      </c>
      <c r="L213" s="51">
        <v>26143.989999999998</v>
      </c>
      <c r="M213" s="51">
        <v>27137.29</v>
      </c>
      <c r="N213" s="51">
        <v>27985</v>
      </c>
      <c r="O213" s="51">
        <v>29119.800000000003</v>
      </c>
      <c r="P213" s="51">
        <v>30386.14</v>
      </c>
      <c r="Q213" s="51">
        <v>31035.07</v>
      </c>
      <c r="R213" s="51">
        <v>30040.510000000002</v>
      </c>
      <c r="S213" s="51">
        <v>30828.37</v>
      </c>
      <c r="T213" s="51">
        <v>31698.429999999997</v>
      </c>
      <c r="U213" s="51">
        <v>31949.55</v>
      </c>
      <c r="V213" s="51">
        <v>32281.100000000002</v>
      </c>
      <c r="W213" s="51">
        <v>32621.940000000002</v>
      </c>
      <c r="X213" s="51">
        <v>33196.629999999997</v>
      </c>
      <c r="Y213" s="51">
        <v>33529.43</v>
      </c>
      <c r="Z213" s="51">
        <v>34291.19</v>
      </c>
      <c r="AA213" s="51">
        <v>35083.979999999996</v>
      </c>
      <c r="AB213" s="51">
        <v>36088.299999999996</v>
      </c>
      <c r="AC213" s="51">
        <v>34280.33</v>
      </c>
      <c r="AD213" s="51">
        <v>36916.97</v>
      </c>
      <c r="AE213" s="51">
        <v>38916.629999999997</v>
      </c>
      <c r="AF213" s="51">
        <v>41340.629999999997</v>
      </c>
      <c r="AG213" s="51">
        <v>42593.94</v>
      </c>
      <c r="AH213" s="51">
        <v>43415.35</v>
      </c>
      <c r="AI213" s="51">
        <v>44432.39</v>
      </c>
      <c r="AJ213" s="51">
        <v>45619.56</v>
      </c>
    </row>
    <row r="214" spans="1:36" ht="15.75" x14ac:dyDescent="0.3">
      <c r="A214" s="1" t="str">
        <f t="shared" si="3"/>
        <v>BIP je EinwohnerGriechenland</v>
      </c>
      <c r="B214" s="1">
        <v>214</v>
      </c>
      <c r="C214" s="50" t="s">
        <v>69</v>
      </c>
      <c r="D214" s="50" t="s">
        <v>6</v>
      </c>
      <c r="E214" s="50" t="s">
        <v>70</v>
      </c>
      <c r="F214" s="50" t="s">
        <v>340</v>
      </c>
      <c r="G214" s="50" t="s">
        <v>32</v>
      </c>
      <c r="H214" s="50" t="s">
        <v>374</v>
      </c>
      <c r="I214" s="51">
        <v>12754.960000000001</v>
      </c>
      <c r="J214" s="51">
        <v>13573.62</v>
      </c>
      <c r="K214" s="51">
        <v>14575.5</v>
      </c>
      <c r="L214" s="51">
        <v>15931.060000000001</v>
      </c>
      <c r="M214" s="51">
        <v>17243.490000000002</v>
      </c>
      <c r="N214" s="51">
        <v>17727.060000000001</v>
      </c>
      <c r="O214" s="51">
        <v>19445.669999999998</v>
      </c>
      <c r="P214" s="51">
        <v>20752.39</v>
      </c>
      <c r="Q214" s="51">
        <v>21550.68</v>
      </c>
      <c r="R214" s="51">
        <v>21096.800000000003</v>
      </c>
      <c r="S214" s="51">
        <v>20104.559999999998</v>
      </c>
      <c r="T214" s="51">
        <v>18322.93</v>
      </c>
      <c r="U214" s="51">
        <v>16831.050000000003</v>
      </c>
      <c r="V214" s="51">
        <v>16243.55</v>
      </c>
      <c r="W214" s="51">
        <v>16164.68</v>
      </c>
      <c r="X214" s="51">
        <v>16205.929999999998</v>
      </c>
      <c r="Y214" s="51">
        <v>16188.61</v>
      </c>
      <c r="Z214" s="51">
        <v>16493.13</v>
      </c>
      <c r="AA214" s="51">
        <v>16828.240000000002</v>
      </c>
      <c r="AB214" s="51">
        <v>17271.84</v>
      </c>
      <c r="AC214" s="51">
        <v>15659.96</v>
      </c>
      <c r="AD214" s="51">
        <v>17346.57</v>
      </c>
      <c r="AE214" s="51">
        <v>19567.55</v>
      </c>
      <c r="AF214" s="51">
        <v>21301.030000000002</v>
      </c>
      <c r="AG214" s="51">
        <v>22479.289999999997</v>
      </c>
      <c r="AH214" s="51">
        <v>23580.62</v>
      </c>
      <c r="AI214" s="51">
        <v>24733.279999999999</v>
      </c>
      <c r="AJ214" s="51">
        <v>25779.5</v>
      </c>
    </row>
    <row r="215" spans="1:36" ht="15.75" x14ac:dyDescent="0.3">
      <c r="A215" s="1" t="str">
        <f t="shared" si="3"/>
        <v>BIP je EinwohnerIrland</v>
      </c>
      <c r="B215" s="1">
        <v>215</v>
      </c>
      <c r="C215" s="50" t="s">
        <v>69</v>
      </c>
      <c r="D215" s="50" t="s">
        <v>4</v>
      </c>
      <c r="E215" s="50" t="s">
        <v>70</v>
      </c>
      <c r="F215" s="50" t="s">
        <v>340</v>
      </c>
      <c r="G215" s="50" t="s">
        <v>32</v>
      </c>
      <c r="H215" s="50" t="s">
        <v>374</v>
      </c>
      <c r="I215" s="51">
        <v>28519.5</v>
      </c>
      <c r="J215" s="51">
        <v>31598.210000000003</v>
      </c>
      <c r="K215" s="51">
        <v>34588.78</v>
      </c>
      <c r="L215" s="51">
        <v>36421.619999999995</v>
      </c>
      <c r="M215" s="51">
        <v>38418.120000000003</v>
      </c>
      <c r="N215" s="51">
        <v>40939.03</v>
      </c>
      <c r="O215" s="51">
        <v>43307.740000000005</v>
      </c>
      <c r="P215" s="51">
        <v>44786.67</v>
      </c>
      <c r="Q215" s="51">
        <v>41655.189999999995</v>
      </c>
      <c r="R215" s="51">
        <v>37346.049999999996</v>
      </c>
      <c r="S215" s="51">
        <v>36680.590000000004</v>
      </c>
      <c r="T215" s="51">
        <v>37811.269999999997</v>
      </c>
      <c r="U215" s="51">
        <v>38417.450000000004</v>
      </c>
      <c r="V215" s="51">
        <v>39590.269999999997</v>
      </c>
      <c r="W215" s="51">
        <v>43115.87</v>
      </c>
      <c r="X215" s="51">
        <v>57984.72</v>
      </c>
      <c r="Y215" s="51">
        <v>58061.120000000003</v>
      </c>
      <c r="Z215" s="51">
        <v>63962.01</v>
      </c>
      <c r="AA215" s="51">
        <v>68529.22</v>
      </c>
      <c r="AB215" s="51">
        <v>73227.090000000011</v>
      </c>
      <c r="AC215" s="51">
        <v>75823.62000000001</v>
      </c>
      <c r="AD215" s="51">
        <v>88071.16</v>
      </c>
      <c r="AE215" s="51">
        <v>100142.97</v>
      </c>
      <c r="AF215" s="51">
        <v>99082.62999999999</v>
      </c>
      <c r="AG215" s="51">
        <v>104511.65000000001</v>
      </c>
      <c r="AH215" s="51">
        <v>116429.43</v>
      </c>
      <c r="AI215" s="51">
        <v>117782.19</v>
      </c>
      <c r="AJ215" s="51">
        <v>122303.62</v>
      </c>
    </row>
    <row r="216" spans="1:36" ht="15.75" x14ac:dyDescent="0.3">
      <c r="A216" s="1" t="str">
        <f t="shared" si="3"/>
        <v>BIP je EinwohnerItalien</v>
      </c>
      <c r="B216" s="1">
        <v>216</v>
      </c>
      <c r="C216" s="50" t="s">
        <v>69</v>
      </c>
      <c r="D216" s="50" t="s">
        <v>3</v>
      </c>
      <c r="E216" s="50" t="s">
        <v>70</v>
      </c>
      <c r="F216" s="50" t="s">
        <v>340</v>
      </c>
      <c r="G216" s="50" t="s">
        <v>32</v>
      </c>
      <c r="H216" s="50" t="s">
        <v>374</v>
      </c>
      <c r="I216" s="51">
        <v>21859.82</v>
      </c>
      <c r="J216" s="51">
        <v>22966.44</v>
      </c>
      <c r="K216" s="51">
        <v>23743.690000000002</v>
      </c>
      <c r="L216" s="51">
        <v>24379.89</v>
      </c>
      <c r="M216" s="51">
        <v>25201.48</v>
      </c>
      <c r="N216" s="51">
        <v>25772.02</v>
      </c>
      <c r="O216" s="51">
        <v>26710.05</v>
      </c>
      <c r="P216" s="51">
        <v>27600.739999999998</v>
      </c>
      <c r="Q216" s="51">
        <v>27760.269999999997</v>
      </c>
      <c r="R216" s="51">
        <v>26598.829999999998</v>
      </c>
      <c r="S216" s="51">
        <v>27047.16</v>
      </c>
      <c r="T216" s="51">
        <v>27610.37</v>
      </c>
      <c r="U216" s="51">
        <v>27128.530000000002</v>
      </c>
      <c r="V216" s="51">
        <v>26881.41</v>
      </c>
      <c r="W216" s="51">
        <v>27119.56</v>
      </c>
      <c r="X216" s="51">
        <v>27615.62</v>
      </c>
      <c r="Y216" s="51">
        <v>28359.829999999998</v>
      </c>
      <c r="Z216" s="51">
        <v>29073.77</v>
      </c>
      <c r="AA216" s="51">
        <v>29689.84</v>
      </c>
      <c r="AB216" s="51">
        <v>30204.149999999998</v>
      </c>
      <c r="AC216" s="51">
        <v>28096.28</v>
      </c>
      <c r="AD216" s="51">
        <v>31158.59</v>
      </c>
      <c r="AE216" s="51">
        <v>33857.78</v>
      </c>
      <c r="AF216" s="51">
        <v>36325.01</v>
      </c>
      <c r="AG216" s="51">
        <v>37311.599999999999</v>
      </c>
      <c r="AH216" s="51">
        <v>38320.07</v>
      </c>
      <c r="AI216" s="51">
        <v>39344.15</v>
      </c>
      <c r="AJ216" s="51">
        <v>40442.69</v>
      </c>
    </row>
    <row r="217" spans="1:36" ht="15.75" x14ac:dyDescent="0.3">
      <c r="A217" s="1" t="str">
        <f t="shared" si="3"/>
        <v>BIP je EinwohnerKroatien</v>
      </c>
      <c r="B217" s="1">
        <v>217</v>
      </c>
      <c r="C217" s="50" t="s">
        <v>69</v>
      </c>
      <c r="D217" s="50" t="s">
        <v>27</v>
      </c>
      <c r="E217" s="50" t="s">
        <v>70</v>
      </c>
      <c r="F217" s="50" t="s">
        <v>340</v>
      </c>
      <c r="G217" s="50" t="s">
        <v>32</v>
      </c>
      <c r="H217" s="50" t="s">
        <v>374</v>
      </c>
      <c r="I217" s="51">
        <v>5287.4800000000005</v>
      </c>
      <c r="J217" s="51">
        <v>6031.1399999999994</v>
      </c>
      <c r="K217" s="51">
        <v>6680.13</v>
      </c>
      <c r="L217" s="51">
        <v>7203.79</v>
      </c>
      <c r="M217" s="51">
        <v>7846.02</v>
      </c>
      <c r="N217" s="51">
        <v>8543.08</v>
      </c>
      <c r="O217" s="51">
        <v>9418.2799999999988</v>
      </c>
      <c r="P217" s="51">
        <v>10300.44</v>
      </c>
      <c r="Q217" s="51">
        <v>11263.730000000001</v>
      </c>
      <c r="R217" s="51">
        <v>10649.720000000001</v>
      </c>
      <c r="S217" s="51">
        <v>10354.380000000001</v>
      </c>
      <c r="T217" s="51">
        <v>10548.619999999999</v>
      </c>
      <c r="U217" s="51">
        <v>10518.46</v>
      </c>
      <c r="V217" s="51">
        <v>10655.49</v>
      </c>
      <c r="W217" s="51">
        <v>10696.37</v>
      </c>
      <c r="X217" s="51">
        <v>11076.62</v>
      </c>
      <c r="Y217" s="51">
        <v>11605.97</v>
      </c>
      <c r="Z217" s="51">
        <v>12314.59</v>
      </c>
      <c r="AA217" s="51">
        <v>13100.68</v>
      </c>
      <c r="AB217" s="51">
        <v>13911.75</v>
      </c>
      <c r="AC217" s="51">
        <v>12983.95</v>
      </c>
      <c r="AD217" s="51">
        <v>15060.83</v>
      </c>
      <c r="AE217" s="51">
        <v>17538.28</v>
      </c>
      <c r="AF217" s="51">
        <v>20526.240000000002</v>
      </c>
      <c r="AG217" s="51">
        <v>22200.720000000001</v>
      </c>
      <c r="AH217" s="51">
        <v>23903.98</v>
      </c>
      <c r="AI217" s="51">
        <v>25471.99</v>
      </c>
      <c r="AJ217" s="51">
        <v>26796.32</v>
      </c>
    </row>
    <row r="218" spans="1:36" ht="15.75" x14ac:dyDescent="0.3">
      <c r="A218" s="1" t="str">
        <f t="shared" si="3"/>
        <v>BIP je EinwohnerLettland</v>
      </c>
      <c r="B218" s="1">
        <v>218</v>
      </c>
      <c r="C218" s="50" t="s">
        <v>69</v>
      </c>
      <c r="D218" s="50" t="s">
        <v>19</v>
      </c>
      <c r="E218" s="50" t="s">
        <v>70</v>
      </c>
      <c r="F218" s="50" t="s">
        <v>340</v>
      </c>
      <c r="G218" s="50" t="s">
        <v>32</v>
      </c>
      <c r="H218" s="50" t="s">
        <v>374</v>
      </c>
      <c r="I218" s="51">
        <v>3555.24</v>
      </c>
      <c r="J218" s="51">
        <v>3928.15</v>
      </c>
      <c r="K218" s="51">
        <v>4259.12</v>
      </c>
      <c r="L218" s="51">
        <v>4383.4400000000005</v>
      </c>
      <c r="M218" s="51">
        <v>4962.09</v>
      </c>
      <c r="N218" s="51">
        <v>5908.26</v>
      </c>
      <c r="O218" s="51">
        <v>7413.7000000000007</v>
      </c>
      <c r="P218" s="51">
        <v>9810.6899999999987</v>
      </c>
      <c r="Q218" s="51">
        <v>10725.02</v>
      </c>
      <c r="R218" s="51">
        <v>8593.0199999999986</v>
      </c>
      <c r="S218" s="51">
        <v>8448.83</v>
      </c>
      <c r="T218" s="51">
        <v>9285.5</v>
      </c>
      <c r="U218" s="51">
        <v>10377.560000000001</v>
      </c>
      <c r="V218" s="51">
        <v>10908.23</v>
      </c>
      <c r="W218" s="51">
        <v>11428.11</v>
      </c>
      <c r="X218" s="51">
        <v>12008.36</v>
      </c>
      <c r="Y218" s="51">
        <v>12503.28</v>
      </c>
      <c r="Z218" s="51">
        <v>13402.88</v>
      </c>
      <c r="AA218" s="51">
        <v>14615.67</v>
      </c>
      <c r="AB218" s="51">
        <v>15454.29</v>
      </c>
      <c r="AC218" s="51">
        <v>15374.269999999999</v>
      </c>
      <c r="AD218" s="51">
        <v>17128.95</v>
      </c>
      <c r="AE218" s="51">
        <v>19132.739999999998</v>
      </c>
      <c r="AF218" s="51">
        <v>21027.57</v>
      </c>
      <c r="AG218" s="51">
        <v>21641.61</v>
      </c>
      <c r="AH218" s="51">
        <v>23178.16</v>
      </c>
      <c r="AI218" s="51">
        <v>24669.149999999998</v>
      </c>
      <c r="AJ218" s="51">
        <v>25998.39</v>
      </c>
    </row>
    <row r="219" spans="1:36" ht="15.75" x14ac:dyDescent="0.3">
      <c r="A219" s="1" t="str">
        <f t="shared" si="3"/>
        <v>BIP je EinwohnerLitauen</v>
      </c>
      <c r="B219" s="1">
        <v>219</v>
      </c>
      <c r="C219" s="50" t="s">
        <v>69</v>
      </c>
      <c r="D219" s="50" t="s">
        <v>20</v>
      </c>
      <c r="E219" s="50" t="s">
        <v>70</v>
      </c>
      <c r="F219" s="50" t="s">
        <v>340</v>
      </c>
      <c r="G219" s="50" t="s">
        <v>32</v>
      </c>
      <c r="H219" s="50" t="s">
        <v>374</v>
      </c>
      <c r="I219" s="51">
        <v>3572.9700000000003</v>
      </c>
      <c r="J219" s="51">
        <v>3944.5</v>
      </c>
      <c r="K219" s="51">
        <v>4408.04</v>
      </c>
      <c r="L219" s="51">
        <v>4882.4500000000007</v>
      </c>
      <c r="M219" s="51">
        <v>5422.58</v>
      </c>
      <c r="N219" s="51">
        <v>6316.27</v>
      </c>
      <c r="O219" s="51">
        <v>7339.53</v>
      </c>
      <c r="P219" s="51">
        <v>8985.2799999999988</v>
      </c>
      <c r="Q219" s="51">
        <v>10219.120000000001</v>
      </c>
      <c r="R219" s="51">
        <v>8528.02</v>
      </c>
      <c r="S219" s="51">
        <v>8931.52</v>
      </c>
      <c r="T219" s="51">
        <v>10259.320000000002</v>
      </c>
      <c r="U219" s="51">
        <v>11120.4</v>
      </c>
      <c r="V219" s="51">
        <v>11776.79</v>
      </c>
      <c r="W219" s="51">
        <v>12395.99</v>
      </c>
      <c r="X219" s="51">
        <v>12861.32</v>
      </c>
      <c r="Y219" s="51">
        <v>13491.92</v>
      </c>
      <c r="Z219" s="51">
        <v>14871.58</v>
      </c>
      <c r="AA219" s="51">
        <v>16298.03</v>
      </c>
      <c r="AB219" s="51">
        <v>17516.060000000001</v>
      </c>
      <c r="AC219" s="51">
        <v>17885.41</v>
      </c>
      <c r="AD219" s="51">
        <v>20192.82</v>
      </c>
      <c r="AE219" s="51">
        <v>23689.85</v>
      </c>
      <c r="AF219" s="51">
        <v>25880.079999999998</v>
      </c>
      <c r="AG219" s="51">
        <v>27350.6</v>
      </c>
      <c r="AH219" s="51">
        <v>28959.3</v>
      </c>
      <c r="AI219" s="51">
        <v>31076.699999999997</v>
      </c>
      <c r="AJ219" s="51">
        <v>32654.48</v>
      </c>
    </row>
    <row r="220" spans="1:36" ht="15.75" x14ac:dyDescent="0.3">
      <c r="A220" s="1" t="str">
        <f t="shared" si="3"/>
        <v>BIP je EinwohnerLuxemburg</v>
      </c>
      <c r="B220" s="1">
        <v>220</v>
      </c>
      <c r="C220" s="50" t="s">
        <v>69</v>
      </c>
      <c r="D220" s="50" t="s">
        <v>10</v>
      </c>
      <c r="E220" s="50" t="s">
        <v>70</v>
      </c>
      <c r="F220" s="50" t="s">
        <v>340</v>
      </c>
      <c r="G220" s="50" t="s">
        <v>32</v>
      </c>
      <c r="H220" s="50" t="s">
        <v>374</v>
      </c>
      <c r="I220" s="51">
        <v>52602.020000000004</v>
      </c>
      <c r="J220" s="51">
        <v>54044.020000000004</v>
      </c>
      <c r="K220" s="51">
        <v>55997.07</v>
      </c>
      <c r="L220" s="51">
        <v>57991.619999999995</v>
      </c>
      <c r="M220" s="51">
        <v>61480.43</v>
      </c>
      <c r="N220" s="51">
        <v>65022.530000000006</v>
      </c>
      <c r="O220" s="51">
        <v>72262.39</v>
      </c>
      <c r="P220" s="51">
        <v>78306.430000000008</v>
      </c>
      <c r="Q220" s="51">
        <v>81780.680000000008</v>
      </c>
      <c r="R220" s="51">
        <v>78380.509999999995</v>
      </c>
      <c r="S220" s="51">
        <v>83545.569999999992</v>
      </c>
      <c r="T220" s="51">
        <v>85330.98</v>
      </c>
      <c r="U220" s="51">
        <v>87537.61</v>
      </c>
      <c r="V220" s="51">
        <v>90027.12</v>
      </c>
      <c r="W220" s="51">
        <v>92761.12999999999</v>
      </c>
      <c r="X220" s="51">
        <v>95086.58</v>
      </c>
      <c r="Y220" s="51">
        <v>96225.279999999999</v>
      </c>
      <c r="Z220" s="51">
        <v>97438.41</v>
      </c>
      <c r="AA220" s="51">
        <v>98870.52</v>
      </c>
      <c r="AB220" s="51">
        <v>100421.59</v>
      </c>
      <c r="AC220" s="51">
        <v>102193.20000000001</v>
      </c>
      <c r="AD220" s="51">
        <v>113921.3</v>
      </c>
      <c r="AE220" s="51">
        <v>117096.81</v>
      </c>
      <c r="AF220" s="51">
        <v>122971.53</v>
      </c>
      <c r="AG220" s="51">
        <v>127027.12</v>
      </c>
      <c r="AH220" s="51">
        <v>130174.82</v>
      </c>
      <c r="AI220" s="51">
        <v>134639.90999999997</v>
      </c>
      <c r="AJ220" s="51">
        <v>139720.73000000001</v>
      </c>
    </row>
    <row r="221" spans="1:36" ht="15.75" x14ac:dyDescent="0.3">
      <c r="A221" s="1" t="str">
        <f t="shared" si="3"/>
        <v>BIP je EinwohnerMalta</v>
      </c>
      <c r="B221" s="1">
        <v>221</v>
      </c>
      <c r="C221" s="50" t="s">
        <v>69</v>
      </c>
      <c r="D221" s="50" t="s">
        <v>16</v>
      </c>
      <c r="E221" s="50" t="s">
        <v>70</v>
      </c>
      <c r="F221" s="50" t="s">
        <v>340</v>
      </c>
      <c r="G221" s="50" t="s">
        <v>32</v>
      </c>
      <c r="H221" s="50" t="s">
        <v>374</v>
      </c>
      <c r="I221" s="51">
        <v>11333.4</v>
      </c>
      <c r="J221" s="51">
        <v>11562.86</v>
      </c>
      <c r="K221" s="51">
        <v>11928.050000000001</v>
      </c>
      <c r="L221" s="51">
        <v>12031.42</v>
      </c>
      <c r="M221" s="51">
        <v>12246.41</v>
      </c>
      <c r="N221" s="51">
        <v>12709.199999999999</v>
      </c>
      <c r="O221" s="51">
        <v>13273.89</v>
      </c>
      <c r="P221" s="51">
        <v>14202.96</v>
      </c>
      <c r="Q221" s="51">
        <v>15229.23</v>
      </c>
      <c r="R221" s="51">
        <v>15238.720000000001</v>
      </c>
      <c r="S221" s="51">
        <v>16552.04</v>
      </c>
      <c r="T221" s="51">
        <v>16890.36</v>
      </c>
      <c r="U221" s="51">
        <v>17818.419999999998</v>
      </c>
      <c r="V221" s="51">
        <v>19117.16</v>
      </c>
      <c r="W221" s="51">
        <v>20623.32</v>
      </c>
      <c r="X221" s="51">
        <v>23000.47</v>
      </c>
      <c r="Y221" s="51">
        <v>23899.730000000003</v>
      </c>
      <c r="Z221" s="51">
        <v>26820.71</v>
      </c>
      <c r="AA221" s="51">
        <v>28239.360000000001</v>
      </c>
      <c r="AB221" s="51">
        <v>28924.530000000002</v>
      </c>
      <c r="AC221" s="51">
        <v>27869.18</v>
      </c>
      <c r="AD221" s="51">
        <v>32209.41</v>
      </c>
      <c r="AE221" s="51">
        <v>33787.120000000003</v>
      </c>
      <c r="AF221" s="51">
        <v>37774.400000000001</v>
      </c>
      <c r="AG221" s="51">
        <v>40528.75</v>
      </c>
      <c r="AH221" s="51">
        <v>42080.800000000003</v>
      </c>
      <c r="AI221" s="51">
        <v>43594.44</v>
      </c>
      <c r="AJ221" s="51">
        <v>45015.630000000005</v>
      </c>
    </row>
    <row r="222" spans="1:36" ht="15.75" x14ac:dyDescent="0.3">
      <c r="A222" s="1" t="str">
        <f t="shared" si="3"/>
        <v>BIP je EinwohnerNiederlande</v>
      </c>
      <c r="B222" s="1">
        <v>222</v>
      </c>
      <c r="C222" s="50" t="s">
        <v>69</v>
      </c>
      <c r="D222" s="50" t="s">
        <v>1</v>
      </c>
      <c r="E222" s="50" t="s">
        <v>70</v>
      </c>
      <c r="F222" s="50" t="s">
        <v>340</v>
      </c>
      <c r="G222" s="50" t="s">
        <v>32</v>
      </c>
      <c r="H222" s="50" t="s">
        <v>374</v>
      </c>
      <c r="I222" s="51">
        <v>28393.260000000002</v>
      </c>
      <c r="J222" s="51">
        <v>30097.280000000002</v>
      </c>
      <c r="K222" s="51">
        <v>31141.31</v>
      </c>
      <c r="L222" s="51">
        <v>31735.040000000001</v>
      </c>
      <c r="M222" s="51">
        <v>32647.889999999996</v>
      </c>
      <c r="N222" s="51">
        <v>33892.28</v>
      </c>
      <c r="O222" s="51">
        <v>35938.090000000004</v>
      </c>
      <c r="P222" s="51">
        <v>38015.810000000005</v>
      </c>
      <c r="Q222" s="51">
        <v>39602.269999999997</v>
      </c>
      <c r="R222" s="51">
        <v>38122.99</v>
      </c>
      <c r="S222" s="51">
        <v>38701.29</v>
      </c>
      <c r="T222" s="51">
        <v>39298.69</v>
      </c>
      <c r="U222" s="51">
        <v>39285.71</v>
      </c>
      <c r="V222" s="51">
        <v>39607.65</v>
      </c>
      <c r="W222" s="51">
        <v>40238.78</v>
      </c>
      <c r="X222" s="51">
        <v>41273.61</v>
      </c>
      <c r="Y222" s="51">
        <v>42288.61</v>
      </c>
      <c r="Z222" s="51">
        <v>43830.54</v>
      </c>
      <c r="AA222" s="51">
        <v>45686.69</v>
      </c>
      <c r="AB222" s="51">
        <v>47838.97</v>
      </c>
      <c r="AC222" s="51">
        <v>46810.17</v>
      </c>
      <c r="AD222" s="51">
        <v>50849.829999999994</v>
      </c>
      <c r="AE222" s="51">
        <v>56144.85</v>
      </c>
      <c r="AF222" s="51">
        <v>58742.130000000005</v>
      </c>
      <c r="AG222" s="51">
        <v>62379.63</v>
      </c>
      <c r="AH222" s="51">
        <v>65113.52</v>
      </c>
      <c r="AI222" s="51">
        <v>67750.850000000006</v>
      </c>
      <c r="AJ222" s="51">
        <v>70020.56</v>
      </c>
    </row>
    <row r="223" spans="1:36" ht="15.75" x14ac:dyDescent="0.3">
      <c r="A223" s="1" t="str">
        <f t="shared" si="3"/>
        <v>BIP je EinwohnerÖsterreich</v>
      </c>
      <c r="B223" s="1">
        <v>223</v>
      </c>
      <c r="C223" s="50" t="s">
        <v>69</v>
      </c>
      <c r="D223" s="50" t="s">
        <v>56</v>
      </c>
      <c r="E223" s="50" t="s">
        <v>70</v>
      </c>
      <c r="F223" s="50" t="s">
        <v>340</v>
      </c>
      <c r="G223" s="50" t="s">
        <v>32</v>
      </c>
      <c r="H223" s="50" t="s">
        <v>374</v>
      </c>
      <c r="I223" s="51">
        <v>26512.51</v>
      </c>
      <c r="J223" s="51">
        <v>27277.47</v>
      </c>
      <c r="K223" s="51">
        <v>27850.18</v>
      </c>
      <c r="L223" s="51">
        <v>28397.870000000003</v>
      </c>
      <c r="M223" s="51">
        <v>29444.019999999997</v>
      </c>
      <c r="N223" s="51">
        <v>30680.440000000002</v>
      </c>
      <c r="O223" s="51">
        <v>32164.319999999996</v>
      </c>
      <c r="P223" s="51">
        <v>34020.71</v>
      </c>
      <c r="Q223" s="51">
        <v>35071.089999999997</v>
      </c>
      <c r="R223" s="51">
        <v>34319.39</v>
      </c>
      <c r="S223" s="51">
        <v>35169.060000000005</v>
      </c>
      <c r="T223" s="51">
        <v>36736.629999999997</v>
      </c>
      <c r="U223" s="51">
        <v>37571.54</v>
      </c>
      <c r="V223" s="51">
        <v>37888.620000000003</v>
      </c>
      <c r="W223" s="51">
        <v>38637.009999999995</v>
      </c>
      <c r="X223" s="51">
        <v>39641.18</v>
      </c>
      <c r="Y223" s="51">
        <v>40694.89</v>
      </c>
      <c r="Z223" s="51">
        <v>41761.26</v>
      </c>
      <c r="AA223" s="51">
        <v>43363.53</v>
      </c>
      <c r="AB223" s="51">
        <v>44573.47</v>
      </c>
      <c r="AC223" s="51">
        <v>42651.4</v>
      </c>
      <c r="AD223" s="51">
        <v>45381.18</v>
      </c>
      <c r="AE223" s="51">
        <v>49639.75</v>
      </c>
      <c r="AF223" s="51">
        <v>52332.87</v>
      </c>
      <c r="AG223" s="51">
        <v>53834.37</v>
      </c>
      <c r="AH223" s="51">
        <v>55771.32</v>
      </c>
      <c r="AI223" s="51">
        <v>57710.58</v>
      </c>
      <c r="AJ223" s="51">
        <v>59818.09</v>
      </c>
    </row>
    <row r="224" spans="1:36" ht="15.75" x14ac:dyDescent="0.3">
      <c r="A224" s="1" t="str">
        <f t="shared" si="3"/>
        <v>BIP je EinwohnerPolen</v>
      </c>
      <c r="B224" s="1">
        <v>224</v>
      </c>
      <c r="C224" s="50" t="s">
        <v>69</v>
      </c>
      <c r="D224" s="50" t="s">
        <v>21</v>
      </c>
      <c r="E224" s="50" t="s">
        <v>70</v>
      </c>
      <c r="F224" s="50" t="s">
        <v>340</v>
      </c>
      <c r="G224" s="50" t="s">
        <v>32</v>
      </c>
      <c r="H224" s="50" t="s">
        <v>374</v>
      </c>
      <c r="I224" s="51">
        <v>4902.09</v>
      </c>
      <c r="J224" s="51">
        <v>5590.87</v>
      </c>
      <c r="K224" s="51">
        <v>5524.62</v>
      </c>
      <c r="L224" s="51">
        <v>5058.25</v>
      </c>
      <c r="M224" s="51">
        <v>5423.39</v>
      </c>
      <c r="N224" s="51">
        <v>6469.96</v>
      </c>
      <c r="O224" s="51">
        <v>7225.3</v>
      </c>
      <c r="P224" s="51">
        <v>8247.36</v>
      </c>
      <c r="Q224" s="51">
        <v>9639.5700000000015</v>
      </c>
      <c r="R224" s="51">
        <v>8331.5199999999986</v>
      </c>
      <c r="S224" s="51">
        <v>9488.48</v>
      </c>
      <c r="T224" s="51">
        <v>9987.52</v>
      </c>
      <c r="U224" s="51">
        <v>10188.44</v>
      </c>
      <c r="V224" s="51">
        <v>10260.18</v>
      </c>
      <c r="W224" s="51">
        <v>10754.35</v>
      </c>
      <c r="X224" s="51">
        <v>11388.87</v>
      </c>
      <c r="Y224" s="51">
        <v>11268.1</v>
      </c>
      <c r="Z224" s="51">
        <v>12357.060000000001</v>
      </c>
      <c r="AA224" s="51">
        <v>13278.5</v>
      </c>
      <c r="AB224" s="51">
        <v>14188.77</v>
      </c>
      <c r="AC224" s="51">
        <v>14313.15</v>
      </c>
      <c r="AD224" s="51">
        <v>15769.49</v>
      </c>
      <c r="AE224" s="51">
        <v>17518.190000000002</v>
      </c>
      <c r="AF224" s="51">
        <v>19990</v>
      </c>
      <c r="AG224" s="51">
        <v>22610.99</v>
      </c>
      <c r="AH224" s="51">
        <v>24619.43</v>
      </c>
      <c r="AI224" s="51">
        <v>26289.449999999997</v>
      </c>
      <c r="AJ224" s="51">
        <v>27916.82</v>
      </c>
    </row>
    <row r="225" spans="1:36" ht="15.75" x14ac:dyDescent="0.3">
      <c r="A225" s="1" t="str">
        <f t="shared" si="3"/>
        <v>BIP je EinwohnerPortugal</v>
      </c>
      <c r="B225" s="1">
        <v>225</v>
      </c>
      <c r="C225" s="50" t="s">
        <v>69</v>
      </c>
      <c r="D225" s="50" t="s">
        <v>7</v>
      </c>
      <c r="E225" s="50" t="s">
        <v>70</v>
      </c>
      <c r="F225" s="50" t="s">
        <v>340</v>
      </c>
      <c r="G225" s="50" t="s">
        <v>32</v>
      </c>
      <c r="H225" s="50" t="s">
        <v>374</v>
      </c>
      <c r="I225" s="51">
        <v>12479.660000000002</v>
      </c>
      <c r="J225" s="51">
        <v>13102.26</v>
      </c>
      <c r="K225" s="51">
        <v>13681.32</v>
      </c>
      <c r="L225" s="51">
        <v>13966</v>
      </c>
      <c r="M225" s="51">
        <v>14522.169999999998</v>
      </c>
      <c r="N225" s="51">
        <v>15095.470000000001</v>
      </c>
      <c r="O225" s="51">
        <v>15800.789999999999</v>
      </c>
      <c r="P225" s="51">
        <v>16644.600000000002</v>
      </c>
      <c r="Q225" s="51">
        <v>16963.41</v>
      </c>
      <c r="R225" s="51">
        <v>16598.439999999999</v>
      </c>
      <c r="S225" s="51">
        <v>17011.13</v>
      </c>
      <c r="T225" s="51">
        <v>16673.82</v>
      </c>
      <c r="U225" s="51">
        <v>16003.419999999998</v>
      </c>
      <c r="V225" s="51">
        <v>16295.190000000002</v>
      </c>
      <c r="W225" s="51">
        <v>16621.22</v>
      </c>
      <c r="X225" s="51">
        <v>17279.47</v>
      </c>
      <c r="Y225" s="51">
        <v>17996.469999999998</v>
      </c>
      <c r="Z225" s="51">
        <v>18907.82</v>
      </c>
      <c r="AA225" s="51">
        <v>19835.989999999998</v>
      </c>
      <c r="AB225" s="51">
        <v>20714.759999999998</v>
      </c>
      <c r="AC225" s="51">
        <v>19358.27</v>
      </c>
      <c r="AD225" s="51">
        <v>20801.29</v>
      </c>
      <c r="AE225" s="51">
        <v>23303.100000000002</v>
      </c>
      <c r="AF225" s="51">
        <v>25557.600000000002</v>
      </c>
      <c r="AG225" s="51">
        <v>27062.799999999999</v>
      </c>
      <c r="AH225" s="51">
        <v>28252.079999999998</v>
      </c>
      <c r="AI225" s="51">
        <v>29512.76</v>
      </c>
      <c r="AJ225" s="51">
        <v>30567.620000000003</v>
      </c>
    </row>
    <row r="226" spans="1:36" ht="15.75" x14ac:dyDescent="0.3">
      <c r="A226" s="1" t="str">
        <f t="shared" si="3"/>
        <v>BIP je EinwohnerRumänien</v>
      </c>
      <c r="B226" s="1">
        <v>226</v>
      </c>
      <c r="C226" s="50" t="s">
        <v>69</v>
      </c>
      <c r="D226" s="50" t="s">
        <v>98</v>
      </c>
      <c r="E226" s="50" t="s">
        <v>70</v>
      </c>
      <c r="F226" s="50" t="s">
        <v>340</v>
      </c>
      <c r="G226" s="50" t="s">
        <v>32</v>
      </c>
      <c r="H226" s="50" t="s">
        <v>374</v>
      </c>
      <c r="I226" s="51">
        <v>1809.45</v>
      </c>
      <c r="J226" s="51">
        <v>2014.5900000000001</v>
      </c>
      <c r="K226" s="51">
        <v>2246.5700000000002</v>
      </c>
      <c r="L226" s="51">
        <v>2368.9699999999998</v>
      </c>
      <c r="M226" s="51">
        <v>2815.72</v>
      </c>
      <c r="N226" s="51">
        <v>3716</v>
      </c>
      <c r="O226" s="51">
        <v>4586.9400000000005</v>
      </c>
      <c r="P226" s="51">
        <v>6111.7699999999995</v>
      </c>
      <c r="Q226" s="51">
        <v>7137.46</v>
      </c>
      <c r="R226" s="51">
        <v>6148</v>
      </c>
      <c r="S226" s="51">
        <v>6338.14</v>
      </c>
      <c r="T226" s="51">
        <v>6876.96</v>
      </c>
      <c r="U226" s="51">
        <v>6945.66</v>
      </c>
      <c r="V226" s="51">
        <v>7151.27</v>
      </c>
      <c r="W226" s="51">
        <v>7558.3</v>
      </c>
      <c r="X226" s="51">
        <v>8086.48</v>
      </c>
      <c r="Y226" s="51">
        <v>8499.73</v>
      </c>
      <c r="Z226" s="51">
        <v>9514.02</v>
      </c>
      <c r="AA226" s="51">
        <v>10510.28</v>
      </c>
      <c r="AB226" s="51">
        <v>11515.9</v>
      </c>
      <c r="AC226" s="51">
        <v>11393.26</v>
      </c>
      <c r="AD226" s="51">
        <v>12590.69</v>
      </c>
      <c r="AE226" s="51">
        <v>14736.52</v>
      </c>
      <c r="AF226" s="51">
        <v>16867.36</v>
      </c>
      <c r="AG226" s="51">
        <v>18557.480000000003</v>
      </c>
      <c r="AH226" s="51">
        <v>19926.510000000002</v>
      </c>
      <c r="AI226" s="51">
        <v>21370.62</v>
      </c>
      <c r="AJ226" s="51">
        <v>23070.54</v>
      </c>
    </row>
    <row r="227" spans="1:36" ht="15.75" x14ac:dyDescent="0.3">
      <c r="A227" s="1" t="str">
        <f t="shared" si="3"/>
        <v>BIP je EinwohnerSchweden</v>
      </c>
      <c r="B227" s="1">
        <v>227</v>
      </c>
      <c r="C227" s="50" t="s">
        <v>69</v>
      </c>
      <c r="D227" s="50" t="s">
        <v>13</v>
      </c>
      <c r="E227" s="50" t="s">
        <v>70</v>
      </c>
      <c r="F227" s="50" t="s">
        <v>340</v>
      </c>
      <c r="G227" s="50" t="s">
        <v>32</v>
      </c>
      <c r="H227" s="50" t="s">
        <v>374</v>
      </c>
      <c r="I227" s="51">
        <v>32151.560000000005</v>
      </c>
      <c r="J227" s="51">
        <v>30419.86</v>
      </c>
      <c r="K227" s="51">
        <v>31835.070000000003</v>
      </c>
      <c r="L227" s="51">
        <v>33051.83</v>
      </c>
      <c r="M227" s="51">
        <v>34438.119999999995</v>
      </c>
      <c r="N227" s="51">
        <v>34934.9</v>
      </c>
      <c r="O227" s="51">
        <v>37086.629999999997</v>
      </c>
      <c r="P227" s="51">
        <v>39149.85</v>
      </c>
      <c r="Q227" s="51">
        <v>38268.210000000006</v>
      </c>
      <c r="R227" s="51">
        <v>33672.339999999997</v>
      </c>
      <c r="S227" s="51">
        <v>39733.409999999996</v>
      </c>
      <c r="T227" s="51">
        <v>43426.920000000006</v>
      </c>
      <c r="U227" s="51">
        <v>44973.99</v>
      </c>
      <c r="V227" s="51">
        <v>45827</v>
      </c>
      <c r="W227" s="51">
        <v>44933.41</v>
      </c>
      <c r="X227" s="51">
        <v>46163.68</v>
      </c>
      <c r="Y227" s="51">
        <v>46798.32</v>
      </c>
      <c r="Z227" s="51">
        <v>47216.71</v>
      </c>
      <c r="AA227" s="51">
        <v>45782.559999999998</v>
      </c>
      <c r="AB227" s="51">
        <v>46115.51</v>
      </c>
      <c r="AC227" s="51">
        <v>46189.770000000004</v>
      </c>
      <c r="AD227" s="51">
        <v>51265.729999999996</v>
      </c>
      <c r="AE227" s="51">
        <v>51991.54</v>
      </c>
      <c r="AF227" s="51">
        <v>50504.52</v>
      </c>
      <c r="AG227" s="51">
        <v>52492.25</v>
      </c>
      <c r="AH227" s="51">
        <v>55745.649999999994</v>
      </c>
      <c r="AI227" s="51">
        <v>58454.43</v>
      </c>
      <c r="AJ227" s="51">
        <v>61025.83</v>
      </c>
    </row>
    <row r="228" spans="1:36" ht="15.75" x14ac:dyDescent="0.3">
      <c r="A228" s="1" t="str">
        <f t="shared" si="3"/>
        <v>BIP je EinwohnerSlowakei</v>
      </c>
      <c r="B228" s="1">
        <v>228</v>
      </c>
      <c r="C228" s="50" t="s">
        <v>69</v>
      </c>
      <c r="D228" s="50" t="s">
        <v>23</v>
      </c>
      <c r="E228" s="50" t="s">
        <v>70</v>
      </c>
      <c r="F228" s="50" t="s">
        <v>340</v>
      </c>
      <c r="G228" s="50" t="s">
        <v>32</v>
      </c>
      <c r="H228" s="50" t="s">
        <v>374</v>
      </c>
      <c r="I228" s="51">
        <v>4141.79</v>
      </c>
      <c r="J228" s="51">
        <v>4437.0700000000006</v>
      </c>
      <c r="K228" s="51">
        <v>4889.74</v>
      </c>
      <c r="L228" s="51">
        <v>5562.79</v>
      </c>
      <c r="M228" s="51">
        <v>6432.76</v>
      </c>
      <c r="N228" s="51">
        <v>7284</v>
      </c>
      <c r="O228" s="51">
        <v>8457.1799999999985</v>
      </c>
      <c r="P228" s="51">
        <v>10442.700000000001</v>
      </c>
      <c r="Q228" s="51">
        <v>12221.08</v>
      </c>
      <c r="R228" s="51">
        <v>11823.18</v>
      </c>
      <c r="S228" s="51">
        <v>12656.92</v>
      </c>
      <c r="T228" s="51">
        <v>13269.37</v>
      </c>
      <c r="U228" s="51">
        <v>13637.5</v>
      </c>
      <c r="V228" s="51">
        <v>13789.52</v>
      </c>
      <c r="W228" s="51">
        <v>14129.64</v>
      </c>
      <c r="X228" s="51">
        <v>14823.18</v>
      </c>
      <c r="Y228" s="51">
        <v>15029.38</v>
      </c>
      <c r="Z228" s="51">
        <v>15622.34</v>
      </c>
      <c r="AA228" s="51">
        <v>16576.509999999998</v>
      </c>
      <c r="AB228" s="51">
        <v>17337.849999999999</v>
      </c>
      <c r="AC228" s="51">
        <v>17273.219999999998</v>
      </c>
      <c r="AD228" s="51">
        <v>18727.8</v>
      </c>
      <c r="AE228" s="51">
        <v>20149.59</v>
      </c>
      <c r="AF228" s="51">
        <v>22636.54</v>
      </c>
      <c r="AG228" s="51">
        <v>23852.47</v>
      </c>
      <c r="AH228" s="51">
        <v>25023.86</v>
      </c>
      <c r="AI228" s="51">
        <v>26236.059999999998</v>
      </c>
      <c r="AJ228" s="51">
        <v>27441.18</v>
      </c>
    </row>
    <row r="229" spans="1:36" ht="15.75" x14ac:dyDescent="0.3">
      <c r="A229" s="1" t="str">
        <f t="shared" si="3"/>
        <v>BIP je EinwohnerSlowenien</v>
      </c>
      <c r="B229" s="1">
        <v>229</v>
      </c>
      <c r="C229" s="50" t="s">
        <v>69</v>
      </c>
      <c r="D229" s="50" t="s">
        <v>26</v>
      </c>
      <c r="E229" s="50" t="s">
        <v>70</v>
      </c>
      <c r="F229" s="50" t="s">
        <v>340</v>
      </c>
      <c r="G229" s="50" t="s">
        <v>32</v>
      </c>
      <c r="H229" s="50" t="s">
        <v>374</v>
      </c>
      <c r="I229" s="51">
        <v>10921</v>
      </c>
      <c r="J229" s="51">
        <v>11555.56</v>
      </c>
      <c r="K229" s="51">
        <v>12370.6</v>
      </c>
      <c r="L229" s="51">
        <v>13026.59</v>
      </c>
      <c r="M229" s="51">
        <v>13760.910000000002</v>
      </c>
      <c r="N229" s="51">
        <v>14451.35</v>
      </c>
      <c r="O229" s="51">
        <v>15588.900000000001</v>
      </c>
      <c r="P229" s="51">
        <v>17305.18</v>
      </c>
      <c r="Q229" s="51">
        <v>18665.98</v>
      </c>
      <c r="R229" s="51">
        <v>17549.620000000003</v>
      </c>
      <c r="S229" s="51">
        <v>17595.870000000003</v>
      </c>
      <c r="T229" s="51">
        <v>17917.719999999998</v>
      </c>
      <c r="U229" s="51">
        <v>17470.88</v>
      </c>
      <c r="V229" s="51">
        <v>17499.580000000002</v>
      </c>
      <c r="W229" s="51">
        <v>18076.89</v>
      </c>
      <c r="X229" s="51">
        <v>18656.469999999998</v>
      </c>
      <c r="Y229" s="51">
        <v>19380.310000000001</v>
      </c>
      <c r="Z229" s="51">
        <v>20633.690000000002</v>
      </c>
      <c r="AA229" s="51">
        <v>21941.759999999998</v>
      </c>
      <c r="AB229" s="51">
        <v>23052.28</v>
      </c>
      <c r="AC229" s="51">
        <v>22226.89</v>
      </c>
      <c r="AD229" s="51">
        <v>24686.46</v>
      </c>
      <c r="AE229" s="51">
        <v>26965.91</v>
      </c>
      <c r="AF229" s="51">
        <v>30204.58</v>
      </c>
      <c r="AG229" s="51">
        <v>31698.260000000002</v>
      </c>
      <c r="AH229" s="51">
        <v>33149.230000000003</v>
      </c>
      <c r="AI229" s="51">
        <v>34777.33</v>
      </c>
      <c r="AJ229" s="51">
        <v>36490.969999999994</v>
      </c>
    </row>
    <row r="230" spans="1:36" ht="15.75" x14ac:dyDescent="0.3">
      <c r="A230" s="1" t="str">
        <f t="shared" si="3"/>
        <v>BIP je EinwohnerSpanien</v>
      </c>
      <c r="B230" s="1">
        <v>230</v>
      </c>
      <c r="C230" s="50" t="s">
        <v>69</v>
      </c>
      <c r="D230" s="50" t="s">
        <v>8</v>
      </c>
      <c r="E230" s="50" t="s">
        <v>70</v>
      </c>
      <c r="F230" s="50" t="s">
        <v>340</v>
      </c>
      <c r="G230" s="50" t="s">
        <v>32</v>
      </c>
      <c r="H230" s="50" t="s">
        <v>374</v>
      </c>
      <c r="I230" s="51">
        <v>15967.91</v>
      </c>
      <c r="J230" s="51">
        <v>17194.649999999998</v>
      </c>
      <c r="K230" s="51">
        <v>18099.48</v>
      </c>
      <c r="L230" s="51">
        <v>19022.62</v>
      </c>
      <c r="M230" s="51">
        <v>20067.09</v>
      </c>
      <c r="N230" s="51">
        <v>21256.68</v>
      </c>
      <c r="O230" s="51">
        <v>22654.74</v>
      </c>
      <c r="P230" s="51">
        <v>23820.43</v>
      </c>
      <c r="Q230" s="51">
        <v>24192.16</v>
      </c>
      <c r="R230" s="51">
        <v>23140.97</v>
      </c>
      <c r="S230" s="51">
        <v>23133.33</v>
      </c>
      <c r="T230" s="51">
        <v>22866.399999999998</v>
      </c>
      <c r="U230" s="51">
        <v>22159.99</v>
      </c>
      <c r="V230" s="51">
        <v>22018.62</v>
      </c>
      <c r="W230" s="51">
        <v>22375.200000000001</v>
      </c>
      <c r="X230" s="51">
        <v>23437.03</v>
      </c>
      <c r="Y230" s="51">
        <v>24187.75</v>
      </c>
      <c r="Z230" s="51">
        <v>25156.15</v>
      </c>
      <c r="AA230" s="51">
        <v>25950.25</v>
      </c>
      <c r="AB230" s="51">
        <v>26624.949999999997</v>
      </c>
      <c r="AC230" s="51">
        <v>23850.829999999998</v>
      </c>
      <c r="AD230" s="51">
        <v>26094.12</v>
      </c>
      <c r="AE230" s="51">
        <v>28792.149999999998</v>
      </c>
      <c r="AF230" s="51">
        <v>30975.86</v>
      </c>
      <c r="AG230" s="51">
        <v>32632.829999999998</v>
      </c>
      <c r="AH230" s="51">
        <v>34017.270000000004</v>
      </c>
      <c r="AI230" s="51">
        <v>35142.61</v>
      </c>
      <c r="AJ230" s="51">
        <v>36253.880000000005</v>
      </c>
    </row>
    <row r="231" spans="1:36" ht="15.75" x14ac:dyDescent="0.3">
      <c r="A231" s="1" t="str">
        <f t="shared" si="3"/>
        <v>BIP je EinwohnerTschechische Republik</v>
      </c>
      <c r="B231" s="1">
        <v>231</v>
      </c>
      <c r="C231" s="50" t="s">
        <v>69</v>
      </c>
      <c r="D231" s="50" t="s">
        <v>22</v>
      </c>
      <c r="E231" s="50" t="s">
        <v>70</v>
      </c>
      <c r="F231" s="50" t="s">
        <v>340</v>
      </c>
      <c r="G231" s="50" t="s">
        <v>32</v>
      </c>
      <c r="H231" s="50" t="s">
        <v>374</v>
      </c>
      <c r="I231" s="51">
        <v>6562.01</v>
      </c>
      <c r="J231" s="51">
        <v>7440.15</v>
      </c>
      <c r="K231" s="51">
        <v>8606.91</v>
      </c>
      <c r="L231" s="51">
        <v>8720.74</v>
      </c>
      <c r="M231" s="51">
        <v>9485.9699999999993</v>
      </c>
      <c r="N231" s="51">
        <v>10789.310000000001</v>
      </c>
      <c r="O231" s="51">
        <v>12132.54</v>
      </c>
      <c r="P231" s="51">
        <v>13455.769999999999</v>
      </c>
      <c r="Q231" s="51">
        <v>15518.21</v>
      </c>
      <c r="R231" s="51">
        <v>14226.16</v>
      </c>
      <c r="S231" s="51">
        <v>15169.55</v>
      </c>
      <c r="T231" s="51">
        <v>15869.45</v>
      </c>
      <c r="U231" s="51">
        <v>15587.32</v>
      </c>
      <c r="V231" s="51">
        <v>15283.519999999999</v>
      </c>
      <c r="W231" s="51">
        <v>15136.85</v>
      </c>
      <c r="X231" s="51">
        <v>16229.710000000001</v>
      </c>
      <c r="Y231" s="51">
        <v>17039.149999999998</v>
      </c>
      <c r="Z231" s="51">
        <v>18703.68</v>
      </c>
      <c r="AA231" s="51">
        <v>20268.5</v>
      </c>
      <c r="AB231" s="51">
        <v>21743.95</v>
      </c>
      <c r="AC231" s="51">
        <v>20986.03</v>
      </c>
      <c r="AD231" s="51">
        <v>23429.19</v>
      </c>
      <c r="AE231" s="51">
        <v>26673.4</v>
      </c>
      <c r="AF231" s="51">
        <v>29337.800000000003</v>
      </c>
      <c r="AG231" s="51">
        <v>29438.720000000001</v>
      </c>
      <c r="AH231" s="51">
        <v>31649.83</v>
      </c>
      <c r="AI231" s="51">
        <v>33667.839999999997</v>
      </c>
      <c r="AJ231" s="51">
        <v>35233.600000000006</v>
      </c>
    </row>
    <row r="232" spans="1:36" ht="15.75" x14ac:dyDescent="0.3">
      <c r="A232" s="1" t="str">
        <f t="shared" si="3"/>
        <v>BIP je EinwohnerUngarn</v>
      </c>
      <c r="B232" s="1">
        <v>232</v>
      </c>
      <c r="C232" s="50" t="s">
        <v>69</v>
      </c>
      <c r="D232" s="50" t="s">
        <v>24</v>
      </c>
      <c r="E232" s="50" t="s">
        <v>70</v>
      </c>
      <c r="F232" s="50" t="s">
        <v>340</v>
      </c>
      <c r="G232" s="50" t="s">
        <v>32</v>
      </c>
      <c r="H232" s="50" t="s">
        <v>374</v>
      </c>
      <c r="I232" s="51">
        <v>5024.0099999999993</v>
      </c>
      <c r="J232" s="51">
        <v>5896.25</v>
      </c>
      <c r="K232" s="51">
        <v>7066.51</v>
      </c>
      <c r="L232" s="51">
        <v>7438.11</v>
      </c>
      <c r="M232" s="51">
        <v>8291.119999999999</v>
      </c>
      <c r="N232" s="51">
        <v>9021.24</v>
      </c>
      <c r="O232" s="51">
        <v>9138.4600000000009</v>
      </c>
      <c r="P232" s="51">
        <v>10179.959999999999</v>
      </c>
      <c r="Q232" s="51">
        <v>10786.59</v>
      </c>
      <c r="R232" s="51">
        <v>9420.42</v>
      </c>
      <c r="S232" s="51">
        <v>9959.17</v>
      </c>
      <c r="T232" s="51">
        <v>10242.290000000001</v>
      </c>
      <c r="U232" s="51">
        <v>10089.5</v>
      </c>
      <c r="V232" s="51">
        <v>10353.619999999999</v>
      </c>
      <c r="W232" s="51">
        <v>10815.11</v>
      </c>
      <c r="X232" s="51">
        <v>11520.09</v>
      </c>
      <c r="Y232" s="51">
        <v>11946.960000000001</v>
      </c>
      <c r="Z232" s="51">
        <v>13079.97</v>
      </c>
      <c r="AA232" s="51">
        <v>14072.789999999999</v>
      </c>
      <c r="AB232" s="51">
        <v>15203.88</v>
      </c>
      <c r="AC232" s="51">
        <v>14374.53</v>
      </c>
      <c r="AD232" s="51">
        <v>16093.67</v>
      </c>
      <c r="AE232" s="51">
        <v>17570.669999999998</v>
      </c>
      <c r="AF232" s="51">
        <v>20560.13</v>
      </c>
      <c r="AG232" s="51">
        <v>21547.440000000002</v>
      </c>
      <c r="AH232" s="51">
        <v>22874.43</v>
      </c>
      <c r="AI232" s="51">
        <v>25003.89</v>
      </c>
      <c r="AJ232" s="51">
        <v>26365.26</v>
      </c>
    </row>
    <row r="233" spans="1:36" ht="15.75" x14ac:dyDescent="0.3">
      <c r="A233" s="1" t="str">
        <f t="shared" si="3"/>
        <v>BIP je EinwohnerVereinigtes Königreich Großbritannien und Nordirland</v>
      </c>
      <c r="B233" s="1">
        <v>233</v>
      </c>
      <c r="C233" s="50" t="s">
        <v>69</v>
      </c>
      <c r="D233" s="50" t="s">
        <v>57</v>
      </c>
      <c r="E233" s="50" t="s">
        <v>70</v>
      </c>
      <c r="F233" s="50" t="s">
        <v>340</v>
      </c>
      <c r="G233" s="50" t="s">
        <v>32</v>
      </c>
      <c r="H233" s="50" t="s">
        <v>374</v>
      </c>
      <c r="I233" s="51">
        <v>30782.03</v>
      </c>
      <c r="J233" s="51">
        <v>31298.030000000002</v>
      </c>
      <c r="K233" s="51">
        <v>32001.449999999997</v>
      </c>
      <c r="L233" s="51">
        <v>30592.63</v>
      </c>
      <c r="M233" s="51">
        <v>32619.29</v>
      </c>
      <c r="N233" s="51">
        <v>33968.44</v>
      </c>
      <c r="O233" s="51">
        <v>35644.219999999994</v>
      </c>
      <c r="P233" s="51">
        <v>36978.589999999997</v>
      </c>
      <c r="Q233" s="51">
        <v>32545.99</v>
      </c>
      <c r="R233" s="51">
        <v>28112.420000000002</v>
      </c>
      <c r="S233" s="51">
        <v>30025.58</v>
      </c>
      <c r="T233" s="51">
        <v>30410.129999999997</v>
      </c>
      <c r="U233" s="51">
        <v>33334.29</v>
      </c>
      <c r="V233" s="51">
        <v>32848.590000000004</v>
      </c>
      <c r="W233" s="51">
        <v>36004.36</v>
      </c>
      <c r="X233" s="51">
        <v>40823.18</v>
      </c>
      <c r="Y233" s="51">
        <v>37343.839999999997</v>
      </c>
      <c r="Z233" s="51">
        <v>36275.410000000003</v>
      </c>
      <c r="AA233" s="51">
        <v>37031.279999999999</v>
      </c>
      <c r="AB233" s="51">
        <v>38533.560000000005</v>
      </c>
      <c r="AC233" s="51">
        <v>35794.980000000003</v>
      </c>
      <c r="AD233" s="51">
        <v>40346.11</v>
      </c>
      <c r="AE233" s="51">
        <v>44755.63</v>
      </c>
      <c r="AF233" s="51">
        <v>46178.289999999994</v>
      </c>
      <c r="AG233" s="51">
        <v>49169.130000000005</v>
      </c>
      <c r="AH233" s="51">
        <v>50628.65</v>
      </c>
      <c r="AI233" s="51">
        <v>51015.74</v>
      </c>
      <c r="AJ233" s="51">
        <v>52209.5</v>
      </c>
    </row>
    <row r="234" spans="1:36" ht="15.75" x14ac:dyDescent="0.3">
      <c r="A234" s="1" t="str">
        <f t="shared" si="3"/>
        <v>BIP je EinwohnerZypern</v>
      </c>
      <c r="B234" s="1">
        <v>234</v>
      </c>
      <c r="C234" s="50" t="s">
        <v>69</v>
      </c>
      <c r="D234" s="50" t="s">
        <v>30</v>
      </c>
      <c r="E234" s="50" t="s">
        <v>70</v>
      </c>
      <c r="F234" s="50" t="s">
        <v>340</v>
      </c>
      <c r="G234" s="50" t="s">
        <v>32</v>
      </c>
      <c r="H234" s="50" t="s">
        <v>374</v>
      </c>
      <c r="I234" s="51">
        <v>15568.56</v>
      </c>
      <c r="J234" s="51">
        <v>16540.16</v>
      </c>
      <c r="K234" s="51">
        <v>17027.599999999999</v>
      </c>
      <c r="L234" s="51">
        <v>17918.900000000001</v>
      </c>
      <c r="M234" s="51">
        <v>19146.100000000002</v>
      </c>
      <c r="N234" s="51">
        <v>20363.54</v>
      </c>
      <c r="O234" s="51">
        <v>21657.07</v>
      </c>
      <c r="P234" s="51">
        <v>22930.95</v>
      </c>
      <c r="Q234" s="51">
        <v>24165.8</v>
      </c>
      <c r="R234" s="51">
        <v>23112.04</v>
      </c>
      <c r="S234" s="51">
        <v>23462.69</v>
      </c>
      <c r="T234" s="51">
        <v>23338.29</v>
      </c>
      <c r="U234" s="51">
        <v>22605.69</v>
      </c>
      <c r="V234" s="51">
        <v>20943.059999999998</v>
      </c>
      <c r="W234" s="51">
        <v>20319.39</v>
      </c>
      <c r="X234" s="51">
        <v>20809.640000000003</v>
      </c>
      <c r="Y234" s="51">
        <v>21934.38</v>
      </c>
      <c r="Z234" s="51">
        <v>23234.13</v>
      </c>
      <c r="AA234" s="51">
        <v>24658.29</v>
      </c>
      <c r="AB234" s="51">
        <v>26108.28</v>
      </c>
      <c r="AC234" s="51">
        <v>24628.37</v>
      </c>
      <c r="AD234" s="51">
        <v>27847.84</v>
      </c>
      <c r="AE234" s="51">
        <v>31556.12</v>
      </c>
      <c r="AF234" s="51">
        <v>33870.879999999997</v>
      </c>
      <c r="AG234" s="51">
        <v>35730.61</v>
      </c>
      <c r="AH234" s="51">
        <v>37044.81</v>
      </c>
      <c r="AI234" s="51">
        <v>38220.32</v>
      </c>
      <c r="AJ234" s="51">
        <v>39437.83</v>
      </c>
    </row>
    <row r="235" spans="1:36" ht="15.75" x14ac:dyDescent="0.3">
      <c r="A235" s="1" t="str">
        <f t="shared" si="3"/>
        <v>BIP je Einwohner zu KaufkraftparitätenBelgien</v>
      </c>
      <c r="B235" s="1">
        <v>235</v>
      </c>
      <c r="C235" s="50" t="s">
        <v>203</v>
      </c>
      <c r="D235" s="50" t="s">
        <v>9</v>
      </c>
      <c r="E235" s="50" t="s">
        <v>72</v>
      </c>
      <c r="F235" s="50" t="s">
        <v>340</v>
      </c>
      <c r="G235" s="50" t="s">
        <v>32</v>
      </c>
      <c r="H235" s="50" t="s">
        <v>374</v>
      </c>
      <c r="I235" s="51">
        <v>23085.35</v>
      </c>
      <c r="J235" s="51">
        <v>23836.79</v>
      </c>
      <c r="K235" s="51">
        <v>24827.03</v>
      </c>
      <c r="L235" s="51">
        <v>25401.63</v>
      </c>
      <c r="M235" s="51">
        <v>26199.11</v>
      </c>
      <c r="N235" s="51">
        <v>27176.81</v>
      </c>
      <c r="O235" s="51">
        <v>28032.94</v>
      </c>
      <c r="P235" s="51">
        <v>29054.45</v>
      </c>
      <c r="Q235" s="51">
        <v>29398.890000000003</v>
      </c>
      <c r="R235" s="51">
        <v>28616</v>
      </c>
      <c r="S235" s="51">
        <v>30158.95</v>
      </c>
      <c r="T235" s="51">
        <v>30736.02</v>
      </c>
      <c r="U235" s="51">
        <v>31372.73</v>
      </c>
      <c r="V235" s="51">
        <v>31662.37</v>
      </c>
      <c r="W235" s="51">
        <v>32361.359999999997</v>
      </c>
      <c r="X235" s="51">
        <v>33128.85</v>
      </c>
      <c r="Y235" s="51">
        <v>33631.47</v>
      </c>
      <c r="Z235" s="51">
        <v>34518.700000000004</v>
      </c>
      <c r="AA235" s="51">
        <v>35577.61</v>
      </c>
      <c r="AB235" s="51">
        <v>36882.81</v>
      </c>
      <c r="AC235" s="51">
        <v>35851.599999999999</v>
      </c>
      <c r="AD235" s="51">
        <v>38699.31</v>
      </c>
      <c r="AE235" s="51">
        <v>42551.969999999994</v>
      </c>
      <c r="AF235" s="51">
        <v>45306.09</v>
      </c>
      <c r="AG235" s="51">
        <v>46657.45</v>
      </c>
      <c r="AH235" s="51">
        <v>48225.64</v>
      </c>
      <c r="AI235" s="51">
        <v>49735.66</v>
      </c>
      <c r="AJ235" s="51">
        <v>51282.670000000006</v>
      </c>
    </row>
    <row r="236" spans="1:36" ht="15.75" x14ac:dyDescent="0.3">
      <c r="A236" s="1" t="str">
        <f t="shared" si="3"/>
        <v>BIP je Einwohner zu KaufkraftparitätenBulgarien</v>
      </c>
      <c r="B236" s="1">
        <v>236</v>
      </c>
      <c r="C236" s="50" t="s">
        <v>203</v>
      </c>
      <c r="D236" s="50" t="s">
        <v>25</v>
      </c>
      <c r="E236" s="50" t="s">
        <v>72</v>
      </c>
      <c r="F236" s="50" t="s">
        <v>340</v>
      </c>
      <c r="G236" s="50" t="s">
        <v>32</v>
      </c>
      <c r="H236" s="50" t="s">
        <v>374</v>
      </c>
      <c r="I236" s="51">
        <v>5335.79</v>
      </c>
      <c r="J236" s="51">
        <v>5831.9</v>
      </c>
      <c r="K236" s="51">
        <v>6357.96</v>
      </c>
      <c r="L236" s="51">
        <v>6869.28</v>
      </c>
      <c r="M236" s="51">
        <v>7456.47</v>
      </c>
      <c r="N236" s="51">
        <v>8341.7800000000007</v>
      </c>
      <c r="O236" s="51">
        <v>8954.67</v>
      </c>
      <c r="P236" s="51">
        <v>9972.4500000000007</v>
      </c>
      <c r="Q236" s="51">
        <v>10942.65</v>
      </c>
      <c r="R236" s="51">
        <v>10512.31</v>
      </c>
      <c r="S236" s="51">
        <v>11112.05</v>
      </c>
      <c r="T236" s="51">
        <v>11735.2</v>
      </c>
      <c r="U236" s="51">
        <v>12125.19</v>
      </c>
      <c r="V236" s="51">
        <v>12194.46</v>
      </c>
      <c r="W236" s="51">
        <v>12895.71</v>
      </c>
      <c r="X236" s="51">
        <v>13587.550000000001</v>
      </c>
      <c r="Y236" s="51">
        <v>14411.22</v>
      </c>
      <c r="Z236" s="51">
        <v>15328.849999999999</v>
      </c>
      <c r="AA236" s="51">
        <v>16272.919999999998</v>
      </c>
      <c r="AB236" s="51">
        <v>17406.93</v>
      </c>
      <c r="AC236" s="51">
        <v>17473.62</v>
      </c>
      <c r="AD236" s="51">
        <v>19748.27</v>
      </c>
      <c r="AE236" s="51">
        <v>22455.649999999998</v>
      </c>
      <c r="AF236" s="51">
        <v>24292.38</v>
      </c>
      <c r="AG236" s="51">
        <v>26513.22</v>
      </c>
      <c r="AH236" s="51">
        <v>28101.09</v>
      </c>
      <c r="AI236" s="51">
        <v>29587.039999999997</v>
      </c>
      <c r="AJ236" s="51">
        <v>30938.57</v>
      </c>
    </row>
    <row r="237" spans="1:36" ht="15.75" x14ac:dyDescent="0.3">
      <c r="A237" s="1" t="str">
        <f t="shared" si="3"/>
        <v>BIP je Einwohner zu KaufkraftparitätenDänemark</v>
      </c>
      <c r="B237" s="1">
        <v>237</v>
      </c>
      <c r="C237" s="50" t="s">
        <v>203</v>
      </c>
      <c r="D237" s="50" t="s">
        <v>5</v>
      </c>
      <c r="E237" s="50" t="s">
        <v>72</v>
      </c>
      <c r="F237" s="50" t="s">
        <v>340</v>
      </c>
      <c r="G237" s="50" t="s">
        <v>32</v>
      </c>
      <c r="H237" s="50" t="s">
        <v>374</v>
      </c>
      <c r="I237" s="51">
        <v>23799.420000000002</v>
      </c>
      <c r="J237" s="51">
        <v>24394.43</v>
      </c>
      <c r="K237" s="51">
        <v>25143.65</v>
      </c>
      <c r="L237" s="51">
        <v>25351.79</v>
      </c>
      <c r="M237" s="51">
        <v>26987.52</v>
      </c>
      <c r="N237" s="51">
        <v>28049.68</v>
      </c>
      <c r="O237" s="51">
        <v>29738.3</v>
      </c>
      <c r="P237" s="51">
        <v>30885.929999999997</v>
      </c>
      <c r="Q237" s="51">
        <v>32185.62</v>
      </c>
      <c r="R237" s="51">
        <v>30595.68</v>
      </c>
      <c r="S237" s="51">
        <v>32581.449999999997</v>
      </c>
      <c r="T237" s="51">
        <v>33122.280000000006</v>
      </c>
      <c r="U237" s="51">
        <v>33054.93</v>
      </c>
      <c r="V237" s="51">
        <v>33841.810000000005</v>
      </c>
      <c r="W237" s="51">
        <v>34320.480000000003</v>
      </c>
      <c r="X237" s="51">
        <v>35166.629999999997</v>
      </c>
      <c r="Y237" s="51">
        <v>35993.189999999995</v>
      </c>
      <c r="Z237" s="51">
        <v>37963.15</v>
      </c>
      <c r="AA237" s="51">
        <v>38808.729999999996</v>
      </c>
      <c r="AB237" s="51">
        <v>39390.68</v>
      </c>
      <c r="AC237" s="51">
        <v>40055.72</v>
      </c>
      <c r="AD237" s="51">
        <v>44240.5</v>
      </c>
      <c r="AE237" s="51">
        <v>48280.259999999995</v>
      </c>
      <c r="AF237" s="51">
        <v>47554.29</v>
      </c>
      <c r="AG237" s="51">
        <v>50193.939999999995</v>
      </c>
      <c r="AH237" s="51">
        <v>52422.559999999998</v>
      </c>
      <c r="AI237" s="51">
        <v>54601.04</v>
      </c>
      <c r="AJ237" s="51">
        <v>56541.229999999996</v>
      </c>
    </row>
    <row r="238" spans="1:36" ht="15.75" x14ac:dyDescent="0.3">
      <c r="A238" s="1" t="str">
        <f t="shared" si="3"/>
        <v>BIP je Einwohner zu KaufkraftparitätenDeutschland</v>
      </c>
      <c r="B238" s="1">
        <v>238</v>
      </c>
      <c r="C238" s="50" t="s">
        <v>203</v>
      </c>
      <c r="D238" s="50" t="s">
        <v>2</v>
      </c>
      <c r="E238" s="50" t="s">
        <v>72</v>
      </c>
      <c r="F238" s="50" t="s">
        <v>340</v>
      </c>
      <c r="G238" s="50" t="s">
        <v>32</v>
      </c>
      <c r="H238" s="50" t="s">
        <v>374</v>
      </c>
      <c r="I238" s="51">
        <v>23030.52</v>
      </c>
      <c r="J238" s="51">
        <v>23980.45</v>
      </c>
      <c r="K238" s="51">
        <v>24466.91</v>
      </c>
      <c r="L238" s="51">
        <v>25185.439999999999</v>
      </c>
      <c r="M238" s="51">
        <v>26286.23</v>
      </c>
      <c r="N238" s="51">
        <v>26837.25</v>
      </c>
      <c r="O238" s="51">
        <v>28037.120000000003</v>
      </c>
      <c r="P238" s="51">
        <v>29604.559999999998</v>
      </c>
      <c r="Q238" s="51">
        <v>30326.27</v>
      </c>
      <c r="R238" s="51">
        <v>28855.47</v>
      </c>
      <c r="S238" s="51">
        <v>30622.59</v>
      </c>
      <c r="T238" s="51">
        <v>32330.530000000002</v>
      </c>
      <c r="U238" s="51">
        <v>32665.730000000003</v>
      </c>
      <c r="V238" s="51">
        <v>33167.72</v>
      </c>
      <c r="W238" s="51">
        <v>34449.710000000006</v>
      </c>
      <c r="X238" s="51">
        <v>35069.159999999996</v>
      </c>
      <c r="Y238" s="51">
        <v>36023.96</v>
      </c>
      <c r="Z238" s="51">
        <v>37469.18</v>
      </c>
      <c r="AA238" s="51">
        <v>38539.189999999995</v>
      </c>
      <c r="AB238" s="51">
        <v>38990.31</v>
      </c>
      <c r="AC238" s="51">
        <v>37975.39</v>
      </c>
      <c r="AD238" s="51">
        <v>40536.29</v>
      </c>
      <c r="AE238" s="51">
        <v>43416.12</v>
      </c>
      <c r="AF238" s="51">
        <v>45267.19</v>
      </c>
      <c r="AG238" s="51">
        <v>46419.89</v>
      </c>
      <c r="AH238" s="51">
        <v>47772.6</v>
      </c>
      <c r="AI238" s="51">
        <v>49523.719999999994</v>
      </c>
      <c r="AJ238" s="51">
        <v>51229.340000000004</v>
      </c>
    </row>
    <row r="239" spans="1:36" ht="15.75" x14ac:dyDescent="0.3">
      <c r="A239" s="1" t="str">
        <f t="shared" si="3"/>
        <v>BIP je Einwohner zu KaufkraftparitätenEstland</v>
      </c>
      <c r="B239" s="1">
        <v>239</v>
      </c>
      <c r="C239" s="50" t="s">
        <v>203</v>
      </c>
      <c r="D239" s="50" t="s">
        <v>18</v>
      </c>
      <c r="E239" s="50" t="s">
        <v>72</v>
      </c>
      <c r="F239" s="50" t="s">
        <v>340</v>
      </c>
      <c r="G239" s="50" t="s">
        <v>32</v>
      </c>
      <c r="H239" s="50" t="s">
        <v>374</v>
      </c>
      <c r="I239" s="51">
        <v>7803.7</v>
      </c>
      <c r="J239" s="51">
        <v>8506.18</v>
      </c>
      <c r="K239" s="51">
        <v>9536.25</v>
      </c>
      <c r="L239" s="51">
        <v>10751.9</v>
      </c>
      <c r="M239" s="51">
        <v>11847.78</v>
      </c>
      <c r="N239" s="51">
        <v>13587.199999999999</v>
      </c>
      <c r="O239" s="51">
        <v>15338.86</v>
      </c>
      <c r="P239" s="51">
        <v>17499.8</v>
      </c>
      <c r="Q239" s="51">
        <v>17679.09</v>
      </c>
      <c r="R239" s="51">
        <v>15453.91</v>
      </c>
      <c r="S239" s="51">
        <v>16339.72</v>
      </c>
      <c r="T239" s="51">
        <v>18340.07</v>
      </c>
      <c r="U239" s="51">
        <v>19342.61</v>
      </c>
      <c r="V239" s="51">
        <v>20055.84</v>
      </c>
      <c r="W239" s="51">
        <v>21056.239999999998</v>
      </c>
      <c r="X239" s="51">
        <v>21399.599999999999</v>
      </c>
      <c r="Y239" s="51">
        <v>22190.87</v>
      </c>
      <c r="Z239" s="51">
        <v>23733.329999999998</v>
      </c>
      <c r="AA239" s="51">
        <v>25226.21</v>
      </c>
      <c r="AB239" s="51">
        <v>26436.65</v>
      </c>
      <c r="AC239" s="51">
        <v>25995.360000000001</v>
      </c>
      <c r="AD239" s="51">
        <v>28242.880000000001</v>
      </c>
      <c r="AE239" s="51">
        <v>30236.42</v>
      </c>
      <c r="AF239" s="51">
        <v>30593.03</v>
      </c>
      <c r="AG239" s="51">
        <v>31709.93</v>
      </c>
      <c r="AH239" s="51">
        <v>32865.94</v>
      </c>
      <c r="AI239" s="51">
        <v>34456.75</v>
      </c>
      <c r="AJ239" s="51">
        <v>36002.15</v>
      </c>
    </row>
    <row r="240" spans="1:36" ht="15.75" x14ac:dyDescent="0.3">
      <c r="A240" s="1" t="str">
        <f t="shared" si="3"/>
        <v>BIP je Einwohner zu KaufkraftparitätenEU27</v>
      </c>
      <c r="B240" s="1">
        <v>240</v>
      </c>
      <c r="C240" s="50" t="s">
        <v>203</v>
      </c>
      <c r="D240" s="50" t="s">
        <v>363</v>
      </c>
      <c r="E240" s="50" t="s">
        <v>72</v>
      </c>
      <c r="F240" s="50" t="s">
        <v>340</v>
      </c>
      <c r="G240" s="50" t="s">
        <v>32</v>
      </c>
      <c r="H240" s="50" t="s">
        <v>374</v>
      </c>
      <c r="I240" s="51">
        <v>18415.8</v>
      </c>
      <c r="J240" s="51">
        <v>19266.13</v>
      </c>
      <c r="K240" s="51">
        <v>19927.38</v>
      </c>
      <c r="L240" s="51">
        <v>20395.320000000003</v>
      </c>
      <c r="M240" s="51">
        <v>21254.100000000002</v>
      </c>
      <c r="N240" s="51">
        <v>22106.44</v>
      </c>
      <c r="O240" s="51">
        <v>23324.29</v>
      </c>
      <c r="P240" s="51">
        <v>24679.16</v>
      </c>
      <c r="Q240" s="51">
        <v>25391.97</v>
      </c>
      <c r="R240" s="51">
        <v>24226.68</v>
      </c>
      <c r="S240" s="51">
        <v>25092.82</v>
      </c>
      <c r="T240" s="51">
        <v>25877.37</v>
      </c>
      <c r="U240" s="51">
        <v>25979.93</v>
      </c>
      <c r="V240" s="51">
        <v>26254.41</v>
      </c>
      <c r="W240" s="51">
        <v>26848.880000000001</v>
      </c>
      <c r="X240" s="51">
        <v>27798.62</v>
      </c>
      <c r="Y240" s="51">
        <v>28491.82</v>
      </c>
      <c r="Z240" s="51">
        <v>29652.239999999998</v>
      </c>
      <c r="AA240" s="51">
        <v>30641.079999999998</v>
      </c>
      <c r="AB240" s="51">
        <v>31695.08</v>
      </c>
      <c r="AC240" s="51">
        <v>30513.919999999998</v>
      </c>
      <c r="AD240" s="51">
        <v>33262.47</v>
      </c>
      <c r="AE240" s="51">
        <v>36138.03</v>
      </c>
      <c r="AF240" s="51">
        <v>38378.300000000003</v>
      </c>
      <c r="AG240" s="51">
        <v>39943.890000000007</v>
      </c>
      <c r="AH240" s="51">
        <v>41555.700000000004</v>
      </c>
      <c r="AI240" s="51">
        <v>43116.160000000003</v>
      </c>
      <c r="AJ240" s="51">
        <v>44669.27</v>
      </c>
    </row>
    <row r="241" spans="1:36" ht="15.75" x14ac:dyDescent="0.3">
      <c r="A241" s="1" t="str">
        <f t="shared" si="3"/>
        <v>BIP je Einwohner zu KaufkraftparitätenFinnland</v>
      </c>
      <c r="B241" s="1">
        <v>241</v>
      </c>
      <c r="C241" s="50" t="s">
        <v>203</v>
      </c>
      <c r="D241" s="50" t="s">
        <v>14</v>
      </c>
      <c r="E241" s="50" t="s">
        <v>72</v>
      </c>
      <c r="F241" s="50" t="s">
        <v>340</v>
      </c>
      <c r="G241" s="50" t="s">
        <v>32</v>
      </c>
      <c r="H241" s="50" t="s">
        <v>374</v>
      </c>
      <c r="I241" s="51">
        <v>22245.4</v>
      </c>
      <c r="J241" s="51">
        <v>23012.83</v>
      </c>
      <c r="K241" s="51">
        <v>23444.61</v>
      </c>
      <c r="L241" s="51">
        <v>23851.199999999997</v>
      </c>
      <c r="M241" s="51">
        <v>25492.23</v>
      </c>
      <c r="N241" s="51">
        <v>26250.93</v>
      </c>
      <c r="O241" s="51">
        <v>27388</v>
      </c>
      <c r="P241" s="51">
        <v>29879.5</v>
      </c>
      <c r="Q241" s="51">
        <v>31104.739999999998</v>
      </c>
      <c r="R241" s="51">
        <v>28678.400000000001</v>
      </c>
      <c r="S241" s="51">
        <v>29482.22</v>
      </c>
      <c r="T241" s="51">
        <v>30438.9</v>
      </c>
      <c r="U241" s="51">
        <v>30084.34</v>
      </c>
      <c r="V241" s="51">
        <v>29829.97</v>
      </c>
      <c r="W241" s="51">
        <v>29775.22</v>
      </c>
      <c r="X241" s="51">
        <v>30380.799999999999</v>
      </c>
      <c r="Y241" s="51">
        <v>30955.5</v>
      </c>
      <c r="Z241" s="51">
        <v>32443.779999999995</v>
      </c>
      <c r="AA241" s="51">
        <v>33391.480000000003</v>
      </c>
      <c r="AB241" s="51">
        <v>33997.689999999995</v>
      </c>
      <c r="AC241" s="51">
        <v>34041.040000000001</v>
      </c>
      <c r="AD241" s="51">
        <v>36222.400000000001</v>
      </c>
      <c r="AE241" s="51">
        <v>38458.300000000003</v>
      </c>
      <c r="AF241" s="51">
        <v>40037.93</v>
      </c>
      <c r="AG241" s="51">
        <v>40889.719999999994</v>
      </c>
      <c r="AH241" s="51">
        <v>41921.550000000003</v>
      </c>
      <c r="AI241" s="51">
        <v>43244.12</v>
      </c>
      <c r="AJ241" s="51">
        <v>44630.25</v>
      </c>
    </row>
    <row r="242" spans="1:36" ht="15.75" x14ac:dyDescent="0.3">
      <c r="A242" s="1" t="str">
        <f t="shared" si="3"/>
        <v>BIP je Einwohner zu KaufkraftparitätenFrankreich</v>
      </c>
      <c r="B242" s="1">
        <v>242</v>
      </c>
      <c r="C242" s="50" t="s">
        <v>203</v>
      </c>
      <c r="D242" s="50" t="s">
        <v>0</v>
      </c>
      <c r="E242" s="50" t="s">
        <v>72</v>
      </c>
      <c r="F242" s="50" t="s">
        <v>340</v>
      </c>
      <c r="G242" s="50" t="s">
        <v>32</v>
      </c>
      <c r="H242" s="50" t="s">
        <v>374</v>
      </c>
      <c r="I242" s="51">
        <v>21662.600000000002</v>
      </c>
      <c r="J242" s="51">
        <v>22705.99</v>
      </c>
      <c r="K242" s="51">
        <v>23313.780000000002</v>
      </c>
      <c r="L242" s="51">
        <v>23087.63</v>
      </c>
      <c r="M242" s="51">
        <v>23712.33</v>
      </c>
      <c r="N242" s="51">
        <v>25012.720000000001</v>
      </c>
      <c r="O242" s="51">
        <v>25877.120000000003</v>
      </c>
      <c r="P242" s="51">
        <v>26999.59</v>
      </c>
      <c r="Q242" s="51">
        <v>27310.61</v>
      </c>
      <c r="R242" s="51">
        <v>26292.55</v>
      </c>
      <c r="S242" s="51">
        <v>27298.960000000003</v>
      </c>
      <c r="T242" s="51">
        <v>28076</v>
      </c>
      <c r="U242" s="51">
        <v>27944.7</v>
      </c>
      <c r="V242" s="51">
        <v>28709.129999999997</v>
      </c>
      <c r="W242" s="51">
        <v>28955.29</v>
      </c>
      <c r="X242" s="51">
        <v>29517.38</v>
      </c>
      <c r="Y242" s="51">
        <v>29859</v>
      </c>
      <c r="Z242" s="51">
        <v>30584.15</v>
      </c>
      <c r="AA242" s="51">
        <v>31462.170000000002</v>
      </c>
      <c r="AB242" s="51">
        <v>33245.620000000003</v>
      </c>
      <c r="AC242" s="51">
        <v>31598.859999999997</v>
      </c>
      <c r="AD242" s="51">
        <v>33452.32</v>
      </c>
      <c r="AE242" s="51">
        <v>35137.4</v>
      </c>
      <c r="AF242" s="51">
        <v>37851.520000000004</v>
      </c>
      <c r="AG242" s="51">
        <v>39117.780000000006</v>
      </c>
      <c r="AH242" s="51">
        <v>40392.589999999997</v>
      </c>
      <c r="AI242" s="51">
        <v>41640.32</v>
      </c>
      <c r="AJ242" s="51">
        <v>42885.279999999999</v>
      </c>
    </row>
    <row r="243" spans="1:36" ht="15.75" x14ac:dyDescent="0.3">
      <c r="A243" s="1" t="str">
        <f t="shared" si="3"/>
        <v>BIP je Einwohner zu KaufkraftparitätenGriechenland</v>
      </c>
      <c r="B243" s="1">
        <v>243</v>
      </c>
      <c r="C243" s="50" t="s">
        <v>203</v>
      </c>
      <c r="D243" s="50" t="s">
        <v>6</v>
      </c>
      <c r="E243" s="50" t="s">
        <v>72</v>
      </c>
      <c r="F243" s="50" t="s">
        <v>340</v>
      </c>
      <c r="G243" s="50" t="s">
        <v>32</v>
      </c>
      <c r="H243" s="50" t="s">
        <v>374</v>
      </c>
      <c r="I243" s="51">
        <v>15631.43</v>
      </c>
      <c r="J243" s="51">
        <v>16808.650000000001</v>
      </c>
      <c r="K243" s="51">
        <v>18024.629999999997</v>
      </c>
      <c r="L243" s="51">
        <v>19095.960000000003</v>
      </c>
      <c r="M243" s="51">
        <v>20287.289999999997</v>
      </c>
      <c r="N243" s="51">
        <v>20481.07</v>
      </c>
      <c r="O243" s="51">
        <v>22326.969999999998</v>
      </c>
      <c r="P243" s="51">
        <v>22815.100000000002</v>
      </c>
      <c r="Q243" s="51">
        <v>23623.34</v>
      </c>
      <c r="R243" s="51">
        <v>22620.14</v>
      </c>
      <c r="S243" s="51">
        <v>21073.98</v>
      </c>
      <c r="T243" s="51">
        <v>19146.41</v>
      </c>
      <c r="U243" s="51">
        <v>18153.7</v>
      </c>
      <c r="V243" s="51">
        <v>18573.329999999998</v>
      </c>
      <c r="W243" s="51">
        <v>18959.38</v>
      </c>
      <c r="X243" s="51">
        <v>19132.629999999997</v>
      </c>
      <c r="Y243" s="51">
        <v>19106.2</v>
      </c>
      <c r="Z243" s="51">
        <v>19700.240000000002</v>
      </c>
      <c r="AA243" s="51">
        <v>20202.059999999998</v>
      </c>
      <c r="AB243" s="51">
        <v>20763.929999999997</v>
      </c>
      <c r="AC243" s="51">
        <v>18866.980000000003</v>
      </c>
      <c r="AD243" s="51">
        <v>21245.78</v>
      </c>
      <c r="AE243" s="51">
        <v>24006.28</v>
      </c>
      <c r="AF243" s="51">
        <v>26302.73</v>
      </c>
      <c r="AG243" s="51">
        <v>27665.949999999997</v>
      </c>
      <c r="AH243" s="51">
        <v>29036.23</v>
      </c>
      <c r="AI243" s="51">
        <v>30419.11</v>
      </c>
      <c r="AJ243" s="51">
        <v>31646.47</v>
      </c>
    </row>
    <row r="244" spans="1:36" ht="15.75" x14ac:dyDescent="0.3">
      <c r="A244" s="1" t="str">
        <f t="shared" si="3"/>
        <v>BIP je Einwohner zu KaufkraftparitätenIrland</v>
      </c>
      <c r="B244" s="1">
        <v>244</v>
      </c>
      <c r="C244" s="50" t="s">
        <v>203</v>
      </c>
      <c r="D244" s="50" t="s">
        <v>4</v>
      </c>
      <c r="E244" s="50" t="s">
        <v>72</v>
      </c>
      <c r="F244" s="50" t="s">
        <v>340</v>
      </c>
      <c r="G244" s="50" t="s">
        <v>32</v>
      </c>
      <c r="H244" s="50" t="s">
        <v>374</v>
      </c>
      <c r="I244" s="51">
        <v>25102.87</v>
      </c>
      <c r="J244" s="51">
        <v>26983.039999999997</v>
      </c>
      <c r="K244" s="51">
        <v>28877.67</v>
      </c>
      <c r="L244" s="51">
        <v>29791.51</v>
      </c>
      <c r="M244" s="51">
        <v>31672.05</v>
      </c>
      <c r="N244" s="51">
        <v>33146.030000000006</v>
      </c>
      <c r="O244" s="51">
        <v>35198.35</v>
      </c>
      <c r="P244" s="51">
        <v>36927.410000000003</v>
      </c>
      <c r="Q244" s="51">
        <v>34227.649999999994</v>
      </c>
      <c r="R244" s="51">
        <v>31296.75</v>
      </c>
      <c r="S244" s="51">
        <v>32677.399999999998</v>
      </c>
      <c r="T244" s="51">
        <v>33887.06</v>
      </c>
      <c r="U244" s="51">
        <v>34468.29</v>
      </c>
      <c r="V244" s="51">
        <v>35227.379999999997</v>
      </c>
      <c r="W244" s="51">
        <v>37733.21</v>
      </c>
      <c r="X244" s="51">
        <v>51494.96</v>
      </c>
      <c r="Y244" s="51">
        <v>50778.239999999998</v>
      </c>
      <c r="Z244" s="51">
        <v>55302.78</v>
      </c>
      <c r="AA244" s="51">
        <v>58658.1</v>
      </c>
      <c r="AB244" s="51">
        <v>59967.79</v>
      </c>
      <c r="AC244" s="51">
        <v>62466.189999999995</v>
      </c>
      <c r="AD244" s="51">
        <v>74716.759999999995</v>
      </c>
      <c r="AE244" s="51">
        <v>85514.28</v>
      </c>
      <c r="AF244" s="51">
        <v>83583.72</v>
      </c>
      <c r="AG244" s="51">
        <v>88295.92</v>
      </c>
      <c r="AH244" s="51">
        <v>99059.319999999992</v>
      </c>
      <c r="AI244" s="51">
        <v>100652.89</v>
      </c>
      <c r="AJ244" s="51">
        <v>104888.62000000001</v>
      </c>
    </row>
    <row r="245" spans="1:36" ht="15.75" x14ac:dyDescent="0.3">
      <c r="A245" s="1" t="str">
        <f t="shared" si="3"/>
        <v>BIP je Einwohner zu KaufkraftparitätenItalien</v>
      </c>
      <c r="B245" s="1">
        <v>245</v>
      </c>
      <c r="C245" s="50" t="s">
        <v>203</v>
      </c>
      <c r="D245" s="50" t="s">
        <v>3</v>
      </c>
      <c r="E245" s="50" t="s">
        <v>72</v>
      </c>
      <c r="F245" s="50" t="s">
        <v>340</v>
      </c>
      <c r="G245" s="50" t="s">
        <v>32</v>
      </c>
      <c r="H245" s="50" t="s">
        <v>374</v>
      </c>
      <c r="I245" s="51">
        <v>22552.04</v>
      </c>
      <c r="J245" s="51">
        <v>23289.73</v>
      </c>
      <c r="K245" s="51">
        <v>23638.75</v>
      </c>
      <c r="L245" s="51">
        <v>24020.530000000002</v>
      </c>
      <c r="M245" s="51">
        <v>24173.200000000001</v>
      </c>
      <c r="N245" s="51">
        <v>24686.52</v>
      </c>
      <c r="O245" s="51">
        <v>25808.28</v>
      </c>
      <c r="P245" s="51">
        <v>26930.18</v>
      </c>
      <c r="Q245" s="51">
        <v>27489.13</v>
      </c>
      <c r="R245" s="51">
        <v>26046.199999999997</v>
      </c>
      <c r="S245" s="51">
        <v>26475.629999999997</v>
      </c>
      <c r="T245" s="51">
        <v>27120.2</v>
      </c>
      <c r="U245" s="51">
        <v>26792.46</v>
      </c>
      <c r="V245" s="51">
        <v>26317.37</v>
      </c>
      <c r="W245" s="51">
        <v>26281.79</v>
      </c>
      <c r="X245" s="51">
        <v>26881.94</v>
      </c>
      <c r="Y245" s="51">
        <v>28121.48</v>
      </c>
      <c r="Z245" s="51">
        <v>28945.94</v>
      </c>
      <c r="AA245" s="51">
        <v>29554.05</v>
      </c>
      <c r="AB245" s="51">
        <v>30346.489999999998</v>
      </c>
      <c r="AC245" s="51">
        <v>28387.3</v>
      </c>
      <c r="AD245" s="51">
        <v>31782.65</v>
      </c>
      <c r="AE245" s="51">
        <v>35266.240000000005</v>
      </c>
      <c r="AF245" s="51">
        <v>37771.479999999996</v>
      </c>
      <c r="AG245" s="51">
        <v>39009.06</v>
      </c>
      <c r="AH245" s="51">
        <v>40288.21</v>
      </c>
      <c r="AI245" s="51">
        <v>41622.950000000004</v>
      </c>
      <c r="AJ245" s="51">
        <v>42901.24</v>
      </c>
    </row>
    <row r="246" spans="1:36" ht="15.75" x14ac:dyDescent="0.3">
      <c r="A246" s="1" t="str">
        <f t="shared" si="3"/>
        <v>BIP je Einwohner zu KaufkraftparitätenKroatien</v>
      </c>
      <c r="B246" s="1">
        <v>246</v>
      </c>
      <c r="C246" s="50" t="s">
        <v>203</v>
      </c>
      <c r="D246" s="50" t="s">
        <v>27</v>
      </c>
      <c r="E246" s="50" t="s">
        <v>72</v>
      </c>
      <c r="F246" s="50" t="s">
        <v>340</v>
      </c>
      <c r="G246" s="50" t="s">
        <v>32</v>
      </c>
      <c r="H246" s="50" t="s">
        <v>374</v>
      </c>
      <c r="I246" s="51">
        <v>8866.08</v>
      </c>
      <c r="J246" s="51">
        <v>9645.14</v>
      </c>
      <c r="K246" s="51">
        <v>10465.379999999999</v>
      </c>
      <c r="L246" s="51">
        <v>11238.41</v>
      </c>
      <c r="M246" s="51">
        <v>11991.14</v>
      </c>
      <c r="N246" s="51">
        <v>12651.61</v>
      </c>
      <c r="O246" s="51">
        <v>14012.93</v>
      </c>
      <c r="P246" s="51">
        <v>15440.759999999998</v>
      </c>
      <c r="Q246" s="51">
        <v>16306.33</v>
      </c>
      <c r="R246" s="51">
        <v>15364.95</v>
      </c>
      <c r="S246" s="51">
        <v>15242.25</v>
      </c>
      <c r="T246" s="51">
        <v>15783.210000000001</v>
      </c>
      <c r="U246" s="51">
        <v>15972.22</v>
      </c>
      <c r="V246" s="51">
        <v>16209.64</v>
      </c>
      <c r="W246" s="51">
        <v>16302.52</v>
      </c>
      <c r="X246" s="51">
        <v>17085.550000000003</v>
      </c>
      <c r="Y246" s="51">
        <v>17961</v>
      </c>
      <c r="Z246" s="51">
        <v>19168.829999999998</v>
      </c>
      <c r="AA246" s="51">
        <v>20215.219999999998</v>
      </c>
      <c r="AB246" s="51">
        <v>21517.620000000003</v>
      </c>
      <c r="AC246" s="51">
        <v>20214.559999999998</v>
      </c>
      <c r="AD246" s="51">
        <v>23588.39</v>
      </c>
      <c r="AE246" s="51">
        <v>26310.45</v>
      </c>
      <c r="AF246" s="51">
        <v>30038.48</v>
      </c>
      <c r="AG246" s="51">
        <v>31146.71</v>
      </c>
      <c r="AH246" s="51">
        <v>32968.449999999997</v>
      </c>
      <c r="AI246" s="51">
        <v>34741.06</v>
      </c>
      <c r="AJ246" s="51">
        <v>36414.230000000003</v>
      </c>
    </row>
    <row r="247" spans="1:36" ht="15.75" x14ac:dyDescent="0.3">
      <c r="A247" s="1" t="str">
        <f t="shared" si="3"/>
        <v>BIP je Einwohner zu KaufkraftparitätenLettland</v>
      </c>
      <c r="B247" s="1">
        <v>247</v>
      </c>
      <c r="C247" s="50" t="s">
        <v>203</v>
      </c>
      <c r="D247" s="50" t="s">
        <v>19</v>
      </c>
      <c r="E247" s="50" t="s">
        <v>72</v>
      </c>
      <c r="F247" s="50" t="s">
        <v>340</v>
      </c>
      <c r="G247" s="50" t="s">
        <v>32</v>
      </c>
      <c r="H247" s="50" t="s">
        <v>374</v>
      </c>
      <c r="I247" s="51">
        <v>6513.73</v>
      </c>
      <c r="J247" s="51">
        <v>7333.68</v>
      </c>
      <c r="K247" s="51">
        <v>7998.02</v>
      </c>
      <c r="L247" s="51">
        <v>8675.43</v>
      </c>
      <c r="M247" s="51">
        <v>9610.5</v>
      </c>
      <c r="N247" s="51">
        <v>10930.45</v>
      </c>
      <c r="O247" s="51">
        <v>11943.93</v>
      </c>
      <c r="P247" s="51">
        <v>13639.62</v>
      </c>
      <c r="Q247" s="51">
        <v>14458.58</v>
      </c>
      <c r="R247" s="51">
        <v>12505.890000000001</v>
      </c>
      <c r="S247" s="51">
        <v>13129.22</v>
      </c>
      <c r="T247" s="51">
        <v>13880.88</v>
      </c>
      <c r="U247" s="51">
        <v>15139.16</v>
      </c>
      <c r="V247" s="51">
        <v>15770.759999999998</v>
      </c>
      <c r="W247" s="51">
        <v>16463.509999999998</v>
      </c>
      <c r="X247" s="51">
        <v>17353.95</v>
      </c>
      <c r="Y247" s="51">
        <v>17925.38</v>
      </c>
      <c r="Z247" s="51">
        <v>18999.36</v>
      </c>
      <c r="AA247" s="51">
        <v>20229.259999999998</v>
      </c>
      <c r="AB247" s="51">
        <v>20947.559999999998</v>
      </c>
      <c r="AC247" s="51">
        <v>20912.030000000002</v>
      </c>
      <c r="AD247" s="51">
        <v>23542.239999999998</v>
      </c>
      <c r="AE247" s="51">
        <v>24956.3</v>
      </c>
      <c r="AF247" s="51">
        <v>27204.010000000002</v>
      </c>
      <c r="AG247" s="51">
        <v>28080.390000000003</v>
      </c>
      <c r="AH247" s="51">
        <v>29516.510000000002</v>
      </c>
      <c r="AI247" s="51">
        <v>31059.8</v>
      </c>
      <c r="AJ247" s="51">
        <v>32634.210000000003</v>
      </c>
    </row>
    <row r="248" spans="1:36" ht="15.75" x14ac:dyDescent="0.3">
      <c r="A248" s="1" t="str">
        <f t="shared" si="3"/>
        <v>BIP je Einwohner zu KaufkraftparitätenLitauen</v>
      </c>
      <c r="B248" s="1">
        <v>248</v>
      </c>
      <c r="C248" s="50" t="s">
        <v>203</v>
      </c>
      <c r="D248" s="50" t="s">
        <v>20</v>
      </c>
      <c r="E248" s="50" t="s">
        <v>72</v>
      </c>
      <c r="F248" s="50" t="s">
        <v>340</v>
      </c>
      <c r="G248" s="50" t="s">
        <v>32</v>
      </c>
      <c r="H248" s="50" t="s">
        <v>374</v>
      </c>
      <c r="I248" s="51">
        <v>7033.15</v>
      </c>
      <c r="J248" s="51">
        <v>7828.03</v>
      </c>
      <c r="K248" s="51">
        <v>8606.1999999999989</v>
      </c>
      <c r="L248" s="51">
        <v>9924.26</v>
      </c>
      <c r="M248" s="51">
        <v>10701.689999999999</v>
      </c>
      <c r="N248" s="51">
        <v>11889.32</v>
      </c>
      <c r="O248" s="51">
        <v>13076.4</v>
      </c>
      <c r="P248" s="51">
        <v>15091.17</v>
      </c>
      <c r="Q248" s="51">
        <v>16091.729999999998</v>
      </c>
      <c r="R248" s="51">
        <v>13722.38</v>
      </c>
      <c r="S248" s="51">
        <v>15008.13</v>
      </c>
      <c r="T248" s="51">
        <v>16917.55</v>
      </c>
      <c r="U248" s="51">
        <v>18141.86</v>
      </c>
      <c r="V248" s="51">
        <v>19174.25</v>
      </c>
      <c r="W248" s="51">
        <v>20074.39</v>
      </c>
      <c r="X248" s="51">
        <v>20742.310000000001</v>
      </c>
      <c r="Y248" s="51">
        <v>21376.34</v>
      </c>
      <c r="Z248" s="51">
        <v>23072.59</v>
      </c>
      <c r="AA248" s="51">
        <v>24745.29</v>
      </c>
      <c r="AB248" s="51">
        <v>26380.63</v>
      </c>
      <c r="AC248" s="51">
        <v>26360.27</v>
      </c>
      <c r="AD248" s="51">
        <v>29277.07</v>
      </c>
      <c r="AE248" s="51">
        <v>31485.969999999998</v>
      </c>
      <c r="AF248" s="51">
        <v>33274.11</v>
      </c>
      <c r="AG248" s="51">
        <v>35004.36</v>
      </c>
      <c r="AH248" s="51">
        <v>36817.839999999997</v>
      </c>
      <c r="AI248" s="51">
        <v>38933.929999999993</v>
      </c>
      <c r="AJ248" s="51">
        <v>40713.24</v>
      </c>
    </row>
    <row r="249" spans="1:36" ht="15.75" x14ac:dyDescent="0.3">
      <c r="A249" s="1" t="str">
        <f t="shared" si="3"/>
        <v>BIP je Einwohner zu KaufkraftparitätenLuxemburg</v>
      </c>
      <c r="B249" s="1">
        <v>249</v>
      </c>
      <c r="C249" s="50" t="s">
        <v>203</v>
      </c>
      <c r="D249" s="50" t="s">
        <v>10</v>
      </c>
      <c r="E249" s="50" t="s">
        <v>72</v>
      </c>
      <c r="F249" s="50" t="s">
        <v>340</v>
      </c>
      <c r="G249" s="50" t="s">
        <v>32</v>
      </c>
      <c r="H249" s="50" t="s">
        <v>374</v>
      </c>
      <c r="I249" s="51">
        <v>45723.6</v>
      </c>
      <c r="J249" s="51">
        <v>46437.159999999996</v>
      </c>
      <c r="K249" s="51">
        <v>47972.299999999996</v>
      </c>
      <c r="L249" s="51">
        <v>49363.37</v>
      </c>
      <c r="M249" s="51">
        <v>52812.89</v>
      </c>
      <c r="N249" s="51">
        <v>56279.94</v>
      </c>
      <c r="O249" s="51">
        <v>62673.85</v>
      </c>
      <c r="P249" s="51">
        <v>67113.850000000006</v>
      </c>
      <c r="Q249" s="51">
        <v>70513.11</v>
      </c>
      <c r="R249" s="51">
        <v>65559.740000000005</v>
      </c>
      <c r="S249" s="51">
        <v>68305.52</v>
      </c>
      <c r="T249" s="51">
        <v>70257.22</v>
      </c>
      <c r="U249" s="51">
        <v>71288.53</v>
      </c>
      <c r="V249" s="51">
        <v>72587.520000000004</v>
      </c>
      <c r="W249" s="51">
        <v>75203.649999999994</v>
      </c>
      <c r="X249" s="51">
        <v>77586.14</v>
      </c>
      <c r="Y249" s="51">
        <v>78464.460000000006</v>
      </c>
      <c r="Z249" s="51">
        <v>78893.680000000008</v>
      </c>
      <c r="AA249" s="51">
        <v>78981.05</v>
      </c>
      <c r="AB249" s="51">
        <v>78739.56</v>
      </c>
      <c r="AC249" s="51">
        <v>77891</v>
      </c>
      <c r="AD249" s="51">
        <v>87098.25</v>
      </c>
      <c r="AE249" s="51">
        <v>89599.77</v>
      </c>
      <c r="AF249" s="51">
        <v>93517.37</v>
      </c>
      <c r="AG249" s="51">
        <v>96261.46</v>
      </c>
      <c r="AH249" s="51">
        <v>98430.74</v>
      </c>
      <c r="AI249" s="51">
        <v>101189.74</v>
      </c>
      <c r="AJ249" s="51">
        <v>104021.12</v>
      </c>
    </row>
    <row r="250" spans="1:36" ht="15.75" x14ac:dyDescent="0.3">
      <c r="A250" s="1" t="str">
        <f t="shared" si="3"/>
        <v>BIP je Einwohner zu KaufkraftparitätenMalta</v>
      </c>
      <c r="B250" s="1">
        <v>250</v>
      </c>
      <c r="C250" s="50" t="s">
        <v>203</v>
      </c>
      <c r="D250" s="50" t="s">
        <v>16</v>
      </c>
      <c r="E250" s="50" t="s">
        <v>72</v>
      </c>
      <c r="F250" s="50" t="s">
        <v>340</v>
      </c>
      <c r="G250" s="50" t="s">
        <v>32</v>
      </c>
      <c r="H250" s="50" t="s">
        <v>374</v>
      </c>
      <c r="I250" s="51">
        <v>15280.89</v>
      </c>
      <c r="J250" s="51">
        <v>15256.449999999999</v>
      </c>
      <c r="K250" s="51">
        <v>16008.859999999999</v>
      </c>
      <c r="L250" s="51">
        <v>17087.25</v>
      </c>
      <c r="M250" s="51">
        <v>17618.079999999998</v>
      </c>
      <c r="N250" s="51">
        <v>18202.14</v>
      </c>
      <c r="O250" s="51">
        <v>18462.63</v>
      </c>
      <c r="P250" s="51">
        <v>19743.2</v>
      </c>
      <c r="Q250" s="51">
        <v>20677.849999999999</v>
      </c>
      <c r="R250" s="51">
        <v>20211.86</v>
      </c>
      <c r="S250" s="51">
        <v>21881.07</v>
      </c>
      <c r="T250" s="51">
        <v>21922.78</v>
      </c>
      <c r="U250" s="51">
        <v>22697.34</v>
      </c>
      <c r="V250" s="51">
        <v>23895.93</v>
      </c>
      <c r="W250" s="51">
        <v>25210.920000000002</v>
      </c>
      <c r="X250" s="51">
        <v>27578.489999999998</v>
      </c>
      <c r="Y250" s="51">
        <v>28476.15</v>
      </c>
      <c r="Z250" s="51">
        <v>31414.23</v>
      </c>
      <c r="AA250" s="51">
        <v>32637.72</v>
      </c>
      <c r="AB250" s="51">
        <v>33380.21</v>
      </c>
      <c r="AC250" s="51">
        <v>31932.84</v>
      </c>
      <c r="AD250" s="51">
        <v>36263.550000000003</v>
      </c>
      <c r="AE250" s="51">
        <v>37250.92</v>
      </c>
      <c r="AF250" s="51">
        <v>41610.99</v>
      </c>
      <c r="AG250" s="51">
        <v>44561.31</v>
      </c>
      <c r="AH250" s="51">
        <v>46328.62</v>
      </c>
      <c r="AI250" s="51">
        <v>48094.270000000004</v>
      </c>
      <c r="AJ250" s="51">
        <v>49710.17</v>
      </c>
    </row>
    <row r="251" spans="1:36" ht="15.75" x14ac:dyDescent="0.3">
      <c r="A251" s="1" t="str">
        <f t="shared" si="3"/>
        <v>BIP je Einwohner zu KaufkraftparitätenNiederlande</v>
      </c>
      <c r="B251" s="1">
        <v>251</v>
      </c>
      <c r="C251" s="50" t="s">
        <v>203</v>
      </c>
      <c r="D251" s="50" t="s">
        <v>1</v>
      </c>
      <c r="E251" s="50" t="s">
        <v>72</v>
      </c>
      <c r="F251" s="50" t="s">
        <v>340</v>
      </c>
      <c r="G251" s="50" t="s">
        <v>32</v>
      </c>
      <c r="H251" s="50" t="s">
        <v>374</v>
      </c>
      <c r="I251" s="51">
        <v>26490.32</v>
      </c>
      <c r="J251" s="51">
        <v>27534.39</v>
      </c>
      <c r="K251" s="51">
        <v>28340.959999999999</v>
      </c>
      <c r="L251" s="51">
        <v>28157.85</v>
      </c>
      <c r="M251" s="51">
        <v>29386.36</v>
      </c>
      <c r="N251" s="51">
        <v>30944.76</v>
      </c>
      <c r="O251" s="51">
        <v>32770.159999999996</v>
      </c>
      <c r="P251" s="51">
        <v>34900.910000000003</v>
      </c>
      <c r="Q251" s="51">
        <v>36251.420000000006</v>
      </c>
      <c r="R251" s="51">
        <v>33941.769999999997</v>
      </c>
      <c r="S251" s="51">
        <v>34293.94</v>
      </c>
      <c r="T251" s="51">
        <v>35028.300000000003</v>
      </c>
      <c r="U251" s="51">
        <v>35190.15</v>
      </c>
      <c r="V251" s="51">
        <v>35819.719999999994</v>
      </c>
      <c r="W251" s="51">
        <v>35661.26</v>
      </c>
      <c r="X251" s="51">
        <v>36641.18</v>
      </c>
      <c r="Y251" s="51">
        <v>36930.21</v>
      </c>
      <c r="Z251" s="51">
        <v>38490.450000000004</v>
      </c>
      <c r="AA251" s="51">
        <v>39884.53</v>
      </c>
      <c r="AB251" s="51">
        <v>40545.990000000005</v>
      </c>
      <c r="AC251" s="51">
        <v>39988.199999999997</v>
      </c>
      <c r="AD251" s="51">
        <v>43741.97</v>
      </c>
      <c r="AE251" s="51">
        <v>48373.2</v>
      </c>
      <c r="AF251" s="51">
        <v>49982.54</v>
      </c>
      <c r="AG251" s="51">
        <v>53227.5</v>
      </c>
      <c r="AH251" s="51">
        <v>55375.13</v>
      </c>
      <c r="AI251" s="51">
        <v>57142.270000000004</v>
      </c>
      <c r="AJ251" s="51">
        <v>59082.270000000004</v>
      </c>
    </row>
    <row r="252" spans="1:36" ht="15.75" x14ac:dyDescent="0.3">
      <c r="A252" s="1" t="str">
        <f t="shared" si="3"/>
        <v>BIP je Einwohner zu KaufkraftparitätenÖsterreich</v>
      </c>
      <c r="B252" s="1">
        <v>252</v>
      </c>
      <c r="C252" s="50" t="s">
        <v>203</v>
      </c>
      <c r="D252" s="50" t="s">
        <v>56</v>
      </c>
      <c r="E252" s="50" t="s">
        <v>72</v>
      </c>
      <c r="F252" s="50" t="s">
        <v>340</v>
      </c>
      <c r="G252" s="50" t="s">
        <v>32</v>
      </c>
      <c r="H252" s="50" t="s">
        <v>374</v>
      </c>
      <c r="I252" s="51">
        <v>24270.29</v>
      </c>
      <c r="J252" s="51">
        <v>24465.86</v>
      </c>
      <c r="K252" s="51">
        <v>25375.800000000003</v>
      </c>
      <c r="L252" s="51">
        <v>26256.15</v>
      </c>
      <c r="M252" s="51">
        <v>27399.52</v>
      </c>
      <c r="N252" s="51">
        <v>28495.119999999999</v>
      </c>
      <c r="O252" s="51">
        <v>29734.670000000002</v>
      </c>
      <c r="P252" s="51">
        <v>30945.920000000002</v>
      </c>
      <c r="Q252" s="51">
        <v>31853.739999999998</v>
      </c>
      <c r="R252" s="51">
        <v>30722.190000000002</v>
      </c>
      <c r="S252" s="51">
        <v>31602.82</v>
      </c>
      <c r="T252" s="51">
        <v>32929.560000000005</v>
      </c>
      <c r="U252" s="51">
        <v>34100.03</v>
      </c>
      <c r="V252" s="51">
        <v>34311.64</v>
      </c>
      <c r="W252" s="51">
        <v>34670.630000000005</v>
      </c>
      <c r="X252" s="51">
        <v>35683.590000000004</v>
      </c>
      <c r="Y252" s="51">
        <v>36385.56</v>
      </c>
      <c r="Z252" s="51">
        <v>37011.310000000005</v>
      </c>
      <c r="AA252" s="51">
        <v>38417.47</v>
      </c>
      <c r="AB252" s="51">
        <v>39261.670000000006</v>
      </c>
      <c r="AC252" s="51">
        <v>37386.839999999997</v>
      </c>
      <c r="AD252" s="51">
        <v>40185.67</v>
      </c>
      <c r="AE252" s="51">
        <v>44431.77</v>
      </c>
      <c r="AF252" s="51">
        <v>46185.729999999996</v>
      </c>
      <c r="AG252" s="51">
        <v>46888.88</v>
      </c>
      <c r="AH252" s="51">
        <v>48223.280000000006</v>
      </c>
      <c r="AI252" s="51">
        <v>49703.19</v>
      </c>
      <c r="AJ252" s="51">
        <v>51291.020000000004</v>
      </c>
    </row>
    <row r="253" spans="1:36" ht="15.75" x14ac:dyDescent="0.3">
      <c r="A253" s="1" t="str">
        <f t="shared" si="3"/>
        <v>BIP je Einwohner zu KaufkraftparitätenPolen</v>
      </c>
      <c r="B253" s="1">
        <v>253</v>
      </c>
      <c r="C253" s="50" t="s">
        <v>203</v>
      </c>
      <c r="D253" s="50" t="s">
        <v>21</v>
      </c>
      <c r="E253" s="50" t="s">
        <v>72</v>
      </c>
      <c r="F253" s="50" t="s">
        <v>340</v>
      </c>
      <c r="G253" s="50" t="s">
        <v>32</v>
      </c>
      <c r="H253" s="50" t="s">
        <v>374</v>
      </c>
      <c r="I253" s="51">
        <v>8905.44</v>
      </c>
      <c r="J253" s="51">
        <v>9250.8599999999988</v>
      </c>
      <c r="K253" s="51">
        <v>9707.59</v>
      </c>
      <c r="L253" s="51">
        <v>10127.48</v>
      </c>
      <c r="M253" s="51">
        <v>10961.62</v>
      </c>
      <c r="N253" s="51">
        <v>11416.130000000001</v>
      </c>
      <c r="O253" s="51">
        <v>12094.27</v>
      </c>
      <c r="P253" s="51">
        <v>13292.54</v>
      </c>
      <c r="Q253" s="51">
        <v>14261.35</v>
      </c>
      <c r="R253" s="51">
        <v>14569.53</v>
      </c>
      <c r="S253" s="51">
        <v>15890.35</v>
      </c>
      <c r="T253" s="51">
        <v>17002.690000000002</v>
      </c>
      <c r="U253" s="51">
        <v>17524.27</v>
      </c>
      <c r="V253" s="51">
        <v>17641.07</v>
      </c>
      <c r="W253" s="51">
        <v>18252.07</v>
      </c>
      <c r="X253" s="51">
        <v>19408.71</v>
      </c>
      <c r="Y253" s="51">
        <v>19707.170000000002</v>
      </c>
      <c r="Z253" s="51">
        <v>20729.57</v>
      </c>
      <c r="AA253" s="51">
        <v>21944.01</v>
      </c>
      <c r="AB253" s="51">
        <v>23346.710000000003</v>
      </c>
      <c r="AC253" s="51">
        <v>23917.179999999997</v>
      </c>
      <c r="AD253" s="51">
        <v>26197.43</v>
      </c>
      <c r="AE253" s="51">
        <v>28157.609999999997</v>
      </c>
      <c r="AF253" s="51">
        <v>29581.34</v>
      </c>
      <c r="AG253" s="51">
        <v>31442.9</v>
      </c>
      <c r="AH253" s="51">
        <v>33471.879999999997</v>
      </c>
      <c r="AI253" s="51">
        <v>35536.53</v>
      </c>
      <c r="AJ253" s="51">
        <v>37379.93</v>
      </c>
    </row>
    <row r="254" spans="1:36" ht="15.75" x14ac:dyDescent="0.3">
      <c r="A254" s="1" t="str">
        <f t="shared" si="3"/>
        <v>BIP je Einwohner zu KaufkraftparitätenPortugal</v>
      </c>
      <c r="B254" s="1">
        <v>254</v>
      </c>
      <c r="C254" s="50" t="s">
        <v>203</v>
      </c>
      <c r="D254" s="50" t="s">
        <v>7</v>
      </c>
      <c r="E254" s="50" t="s">
        <v>72</v>
      </c>
      <c r="F254" s="50" t="s">
        <v>340</v>
      </c>
      <c r="G254" s="50" t="s">
        <v>32</v>
      </c>
      <c r="H254" s="50" t="s">
        <v>374</v>
      </c>
      <c r="I254" s="51">
        <v>15683.949999999999</v>
      </c>
      <c r="J254" s="51">
        <v>16166.830000000002</v>
      </c>
      <c r="K254" s="51">
        <v>16689.45</v>
      </c>
      <c r="L254" s="51">
        <v>17122.530000000002</v>
      </c>
      <c r="M254" s="51">
        <v>17549.72</v>
      </c>
      <c r="N254" s="51">
        <v>18614.719999999998</v>
      </c>
      <c r="O254" s="51">
        <v>19624.189999999999</v>
      </c>
      <c r="P254" s="51">
        <v>20321.84</v>
      </c>
      <c r="Q254" s="51">
        <v>20693.73</v>
      </c>
      <c r="R254" s="51">
        <v>19984.32</v>
      </c>
      <c r="S254" s="51">
        <v>20660.219999999998</v>
      </c>
      <c r="T254" s="51">
        <v>19942.09</v>
      </c>
      <c r="U254" s="51">
        <v>19521.02</v>
      </c>
      <c r="V254" s="51">
        <v>20154.57</v>
      </c>
      <c r="W254" s="51">
        <v>20581.5</v>
      </c>
      <c r="X254" s="51">
        <v>21241.38</v>
      </c>
      <c r="Y254" s="51">
        <v>21877.85</v>
      </c>
      <c r="Z254" s="51">
        <v>22559.09</v>
      </c>
      <c r="AA254" s="51">
        <v>23547.29</v>
      </c>
      <c r="AB254" s="51">
        <v>24463.62</v>
      </c>
      <c r="AC254" s="51">
        <v>22782.82</v>
      </c>
      <c r="AD254" s="51">
        <v>24550.29</v>
      </c>
      <c r="AE254" s="51">
        <v>27844.539999999997</v>
      </c>
      <c r="AF254" s="51">
        <v>31054.91</v>
      </c>
      <c r="AG254" s="51">
        <v>32824.120000000003</v>
      </c>
      <c r="AH254" s="51">
        <v>34148.400000000001</v>
      </c>
      <c r="AI254" s="51">
        <v>35538.19</v>
      </c>
      <c r="AJ254" s="51">
        <v>36852.130000000005</v>
      </c>
    </row>
    <row r="255" spans="1:36" ht="15.75" x14ac:dyDescent="0.3">
      <c r="A255" s="1" t="str">
        <f t="shared" si="3"/>
        <v>BIP je Einwohner zu KaufkraftparitätenRumänien</v>
      </c>
      <c r="B255" s="1">
        <v>255</v>
      </c>
      <c r="C255" s="50" t="s">
        <v>203</v>
      </c>
      <c r="D255" s="50" t="s">
        <v>98</v>
      </c>
      <c r="E255" s="50" t="s">
        <v>72</v>
      </c>
      <c r="F255" s="50" t="s">
        <v>340</v>
      </c>
      <c r="G255" s="50" t="s">
        <v>32</v>
      </c>
      <c r="H255" s="50" t="s">
        <v>374</v>
      </c>
      <c r="I255" s="51">
        <v>4860.66</v>
      </c>
      <c r="J255" s="51">
        <v>5330.95</v>
      </c>
      <c r="K255" s="51">
        <v>5886.8600000000006</v>
      </c>
      <c r="L255" s="51">
        <v>6208.08</v>
      </c>
      <c r="M255" s="51">
        <v>7345.99</v>
      </c>
      <c r="N255" s="51">
        <v>7865.31</v>
      </c>
      <c r="O255" s="51">
        <v>9188.2000000000007</v>
      </c>
      <c r="P255" s="51">
        <v>10819.16</v>
      </c>
      <c r="Q255" s="51">
        <v>13023.6</v>
      </c>
      <c r="R255" s="51">
        <v>12562.6</v>
      </c>
      <c r="S255" s="51">
        <v>13137.650000000001</v>
      </c>
      <c r="T255" s="51">
        <v>14012.85</v>
      </c>
      <c r="U255" s="51">
        <v>14625.57</v>
      </c>
      <c r="V255" s="51">
        <v>14200.720000000001</v>
      </c>
      <c r="W255" s="51">
        <v>14784.06</v>
      </c>
      <c r="X255" s="51">
        <v>15544.269999999999</v>
      </c>
      <c r="Y255" s="51">
        <v>16602.37</v>
      </c>
      <c r="Z255" s="51">
        <v>18502.37</v>
      </c>
      <c r="AA255" s="51">
        <v>19914.48</v>
      </c>
      <c r="AB255" s="51">
        <v>21712.77</v>
      </c>
      <c r="AC255" s="51">
        <v>21809.61</v>
      </c>
      <c r="AD255" s="51">
        <v>23919.309999999998</v>
      </c>
      <c r="AE255" s="51">
        <v>26370.880000000001</v>
      </c>
      <c r="AF255" s="51">
        <v>29440.940000000002</v>
      </c>
      <c r="AG255" s="51">
        <v>31111.670000000002</v>
      </c>
      <c r="AH255" s="51">
        <v>32280.430000000004</v>
      </c>
      <c r="AI255" s="51">
        <v>33469.630000000005</v>
      </c>
      <c r="AJ255" s="51">
        <v>34896.67</v>
      </c>
    </row>
    <row r="256" spans="1:36" ht="15.75" x14ac:dyDescent="0.3">
      <c r="A256" s="1" t="str">
        <f t="shared" si="3"/>
        <v>BIP je Einwohner zu KaufkraftparitätenSchweden</v>
      </c>
      <c r="B256" s="1">
        <v>256</v>
      </c>
      <c r="C256" s="50" t="s">
        <v>203</v>
      </c>
      <c r="D256" s="50" t="s">
        <v>13</v>
      </c>
      <c r="E256" s="50" t="s">
        <v>72</v>
      </c>
      <c r="F256" s="50" t="s">
        <v>340</v>
      </c>
      <c r="G256" s="50" t="s">
        <v>32</v>
      </c>
      <c r="H256" s="50" t="s">
        <v>374</v>
      </c>
      <c r="I256" s="51">
        <v>24617.599999999999</v>
      </c>
      <c r="J256" s="51">
        <v>24788.620000000003</v>
      </c>
      <c r="K256" s="51">
        <v>25399.62</v>
      </c>
      <c r="L256" s="51">
        <v>26106.539999999997</v>
      </c>
      <c r="M256" s="51">
        <v>27624.99</v>
      </c>
      <c r="N256" s="51">
        <v>28021.170000000002</v>
      </c>
      <c r="O256" s="51">
        <v>29948.579999999998</v>
      </c>
      <c r="P256" s="51">
        <v>32231.51</v>
      </c>
      <c r="Q256" s="51">
        <v>32526.560000000005</v>
      </c>
      <c r="R256" s="51">
        <v>30274.48</v>
      </c>
      <c r="S256" s="51">
        <v>31760.97</v>
      </c>
      <c r="T256" s="51">
        <v>33038.43</v>
      </c>
      <c r="U256" s="51">
        <v>33391.089999999997</v>
      </c>
      <c r="V256" s="51">
        <v>33279.81</v>
      </c>
      <c r="W256" s="51">
        <v>33572.21</v>
      </c>
      <c r="X256" s="51">
        <v>35063.659999999996</v>
      </c>
      <c r="Y256" s="51">
        <v>34882.19</v>
      </c>
      <c r="Z256" s="51">
        <v>35295.35</v>
      </c>
      <c r="AA256" s="51">
        <v>35913.879999999997</v>
      </c>
      <c r="AB256" s="51">
        <v>36992.49</v>
      </c>
      <c r="AC256" s="51">
        <v>36667.22</v>
      </c>
      <c r="AD256" s="51">
        <v>39670.42</v>
      </c>
      <c r="AE256" s="51">
        <v>41112.54</v>
      </c>
      <c r="AF256" s="51">
        <v>42905.4</v>
      </c>
      <c r="AG256" s="51">
        <v>44623.399999999994</v>
      </c>
      <c r="AH256" s="51">
        <v>46438.090000000004</v>
      </c>
      <c r="AI256" s="51">
        <v>48719.97</v>
      </c>
      <c r="AJ256" s="51">
        <v>50837.29</v>
      </c>
    </row>
    <row r="257" spans="1:36" ht="15.75" x14ac:dyDescent="0.3">
      <c r="A257" s="1" t="str">
        <f t="shared" si="3"/>
        <v>BIP je Einwohner zu KaufkraftparitätenSlowakei</v>
      </c>
      <c r="B257" s="1">
        <v>257</v>
      </c>
      <c r="C257" s="50" t="s">
        <v>203</v>
      </c>
      <c r="D257" s="50" t="s">
        <v>23</v>
      </c>
      <c r="E257" s="50" t="s">
        <v>72</v>
      </c>
      <c r="F257" s="50" t="s">
        <v>340</v>
      </c>
      <c r="G257" s="50" t="s">
        <v>32</v>
      </c>
      <c r="H257" s="50" t="s">
        <v>374</v>
      </c>
      <c r="I257" s="51">
        <v>9422.75</v>
      </c>
      <c r="J257" s="51">
        <v>10237.08</v>
      </c>
      <c r="K257" s="51">
        <v>10893.75</v>
      </c>
      <c r="L257" s="51">
        <v>11557.050000000001</v>
      </c>
      <c r="M257" s="51">
        <v>12370.27</v>
      </c>
      <c r="N257" s="51">
        <v>13537.02</v>
      </c>
      <c r="O257" s="51">
        <v>14984.640000000001</v>
      </c>
      <c r="P257" s="51">
        <v>16696.07</v>
      </c>
      <c r="Q257" s="51">
        <v>18312.460000000003</v>
      </c>
      <c r="R257" s="51">
        <v>17320.879999999997</v>
      </c>
      <c r="S257" s="51">
        <v>19077.670000000002</v>
      </c>
      <c r="T257" s="51">
        <v>19526.84</v>
      </c>
      <c r="U257" s="51">
        <v>19960.36</v>
      </c>
      <c r="V257" s="51">
        <v>20267.189999999999</v>
      </c>
      <c r="W257" s="51">
        <v>20864.84</v>
      </c>
      <c r="X257" s="51">
        <v>21684.22</v>
      </c>
      <c r="Y257" s="51">
        <v>20747.96</v>
      </c>
      <c r="Z257" s="51">
        <v>20777.79</v>
      </c>
      <c r="AA257" s="51">
        <v>21369.890000000003</v>
      </c>
      <c r="AB257" s="51">
        <v>22106.23</v>
      </c>
      <c r="AC257" s="51">
        <v>22561.99</v>
      </c>
      <c r="AD257" s="51">
        <v>24479.8</v>
      </c>
      <c r="AE257" s="51">
        <v>25626.329999999998</v>
      </c>
      <c r="AF257" s="51">
        <v>28291.609999999997</v>
      </c>
      <c r="AG257" s="51">
        <v>29747.620000000003</v>
      </c>
      <c r="AH257" s="51">
        <v>30901.11</v>
      </c>
      <c r="AI257" s="51">
        <v>32029.200000000004</v>
      </c>
      <c r="AJ257" s="51">
        <v>33259.86</v>
      </c>
    </row>
    <row r="258" spans="1:36" ht="15.75" x14ac:dyDescent="0.3">
      <c r="A258" s="1" t="str">
        <f t="shared" si="3"/>
        <v>BIP je Einwohner zu KaufkraftparitätenSlowenien</v>
      </c>
      <c r="B258" s="1">
        <v>258</v>
      </c>
      <c r="C258" s="50" t="s">
        <v>203</v>
      </c>
      <c r="D258" s="50" t="s">
        <v>26</v>
      </c>
      <c r="E258" s="50" t="s">
        <v>72</v>
      </c>
      <c r="F258" s="50" t="s">
        <v>340</v>
      </c>
      <c r="G258" s="50" t="s">
        <v>32</v>
      </c>
      <c r="H258" s="50" t="s">
        <v>374</v>
      </c>
      <c r="I258" s="51">
        <v>14856.859999999999</v>
      </c>
      <c r="J258" s="51">
        <v>15534.24</v>
      </c>
      <c r="K258" s="51">
        <v>16396.439999999999</v>
      </c>
      <c r="L258" s="51">
        <v>17172.02</v>
      </c>
      <c r="M258" s="51">
        <v>18456.21</v>
      </c>
      <c r="N258" s="51">
        <v>19395.440000000002</v>
      </c>
      <c r="O258" s="51">
        <v>20324.98</v>
      </c>
      <c r="P258" s="51">
        <v>21679.77</v>
      </c>
      <c r="Q258" s="51">
        <v>22855.429999999997</v>
      </c>
      <c r="R258" s="51">
        <v>20535.54</v>
      </c>
      <c r="S258" s="51">
        <v>20875.330000000002</v>
      </c>
      <c r="T258" s="51">
        <v>21399.329999999998</v>
      </c>
      <c r="U258" s="51">
        <v>21262.01</v>
      </c>
      <c r="V258" s="51">
        <v>21394.97</v>
      </c>
      <c r="W258" s="51">
        <v>21915.71</v>
      </c>
      <c r="X258" s="51">
        <v>22535.32</v>
      </c>
      <c r="Y258" s="51">
        <v>23327.86</v>
      </c>
      <c r="Z258" s="51">
        <v>24857.399999999998</v>
      </c>
      <c r="AA258" s="51">
        <v>26212.94</v>
      </c>
      <c r="AB258" s="51">
        <v>27549.13</v>
      </c>
      <c r="AC258" s="51">
        <v>26677.78</v>
      </c>
      <c r="AD258" s="51">
        <v>29298.06</v>
      </c>
      <c r="AE258" s="51">
        <v>32051.31</v>
      </c>
      <c r="AF258" s="51">
        <v>35063.22</v>
      </c>
      <c r="AG258" s="51">
        <v>36332.090000000004</v>
      </c>
      <c r="AH258" s="51">
        <v>37619.129999999997</v>
      </c>
      <c r="AI258" s="51">
        <v>39370.959999999999</v>
      </c>
      <c r="AJ258" s="51">
        <v>41198.129999999997</v>
      </c>
    </row>
    <row r="259" spans="1:36" ht="15.75" x14ac:dyDescent="0.3">
      <c r="A259" s="1" t="str">
        <f t="shared" si="3"/>
        <v>BIP je Einwohner zu KaufkraftparitätenSpanien</v>
      </c>
      <c r="B259" s="1">
        <v>259</v>
      </c>
      <c r="C259" s="50" t="s">
        <v>203</v>
      </c>
      <c r="D259" s="50" t="s">
        <v>8</v>
      </c>
      <c r="E259" s="50" t="s">
        <v>72</v>
      </c>
      <c r="F259" s="50" t="s">
        <v>340</v>
      </c>
      <c r="G259" s="50" t="s">
        <v>32</v>
      </c>
      <c r="H259" s="50" t="s">
        <v>374</v>
      </c>
      <c r="I259" s="51">
        <v>17931.719999999998</v>
      </c>
      <c r="J259" s="51">
        <v>19040.52</v>
      </c>
      <c r="K259" s="51">
        <v>19990.09</v>
      </c>
      <c r="L259" s="51">
        <v>20573.93</v>
      </c>
      <c r="M259" s="51">
        <v>21408.91</v>
      </c>
      <c r="N259" s="51">
        <v>22627.109999999997</v>
      </c>
      <c r="O259" s="51">
        <v>24472.7</v>
      </c>
      <c r="P259" s="51">
        <v>25684.21</v>
      </c>
      <c r="Q259" s="51">
        <v>25864.5</v>
      </c>
      <c r="R259" s="51">
        <v>24319.98</v>
      </c>
      <c r="S259" s="51">
        <v>24083.739999999998</v>
      </c>
      <c r="T259" s="51">
        <v>23861.74</v>
      </c>
      <c r="U259" s="51">
        <v>23546.73</v>
      </c>
      <c r="V259" s="51">
        <v>23553.22</v>
      </c>
      <c r="W259" s="51">
        <v>24214.07</v>
      </c>
      <c r="X259" s="51">
        <v>25352.42</v>
      </c>
      <c r="Y259" s="51">
        <v>26145.350000000002</v>
      </c>
      <c r="Z259" s="51">
        <v>27390.059999999998</v>
      </c>
      <c r="AA259" s="51">
        <v>27852.2</v>
      </c>
      <c r="AB259" s="51">
        <v>28661.850000000002</v>
      </c>
      <c r="AC259" s="51">
        <v>25131.98</v>
      </c>
      <c r="AD259" s="51">
        <v>28285.119999999999</v>
      </c>
      <c r="AE259" s="51">
        <v>31694.199999999997</v>
      </c>
      <c r="AF259" s="51">
        <v>34525.46</v>
      </c>
      <c r="AG259" s="51">
        <v>36376.410000000003</v>
      </c>
      <c r="AH259" s="51">
        <v>38037.799999999996</v>
      </c>
      <c r="AI259" s="51">
        <v>39432.36</v>
      </c>
      <c r="AJ259" s="51">
        <v>40719.35</v>
      </c>
    </row>
    <row r="260" spans="1:36" ht="15.75" x14ac:dyDescent="0.3">
      <c r="A260" s="1" t="str">
        <f t="shared" ref="A260:A323" si="4">C260&amp;D260</f>
        <v>BIP je Einwohner zu KaufkraftparitätenTschechische Republik</v>
      </c>
      <c r="B260" s="1">
        <v>260</v>
      </c>
      <c r="C260" s="50" t="s">
        <v>203</v>
      </c>
      <c r="D260" s="50" t="s">
        <v>22</v>
      </c>
      <c r="E260" s="50" t="s">
        <v>72</v>
      </c>
      <c r="F260" s="50" t="s">
        <v>340</v>
      </c>
      <c r="G260" s="50" t="s">
        <v>32</v>
      </c>
      <c r="H260" s="50" t="s">
        <v>374</v>
      </c>
      <c r="I260" s="51">
        <v>13542.26</v>
      </c>
      <c r="J260" s="51">
        <v>14649.94</v>
      </c>
      <c r="K260" s="51">
        <v>15033.699999999999</v>
      </c>
      <c r="L260" s="51">
        <v>16087.640000000001</v>
      </c>
      <c r="M260" s="51">
        <v>17134.91</v>
      </c>
      <c r="N260" s="51">
        <v>18074.22</v>
      </c>
      <c r="O260" s="51">
        <v>18965.920000000002</v>
      </c>
      <c r="P260" s="51">
        <v>20692.03</v>
      </c>
      <c r="Q260" s="51">
        <v>21587.18</v>
      </c>
      <c r="R260" s="51">
        <v>20826.63</v>
      </c>
      <c r="S260" s="51">
        <v>21225.760000000002</v>
      </c>
      <c r="T260" s="51">
        <v>21786.75</v>
      </c>
      <c r="U260" s="51">
        <v>21767.5</v>
      </c>
      <c r="V260" s="51">
        <v>22411.449999999997</v>
      </c>
      <c r="W260" s="51">
        <v>23518.48</v>
      </c>
      <c r="X260" s="51">
        <v>24604.93</v>
      </c>
      <c r="Y260" s="51">
        <v>25443.57</v>
      </c>
      <c r="Z260" s="51">
        <v>27213.920000000002</v>
      </c>
      <c r="AA260" s="51">
        <v>28491.46</v>
      </c>
      <c r="AB260" s="51">
        <v>30006.75</v>
      </c>
      <c r="AC260" s="51">
        <v>29179.13</v>
      </c>
      <c r="AD260" s="51">
        <v>30502.420000000002</v>
      </c>
      <c r="AE260" s="51">
        <v>32157.879999999997</v>
      </c>
      <c r="AF260" s="51">
        <v>34675.289999999994</v>
      </c>
      <c r="AG260" s="51">
        <v>36440.399999999994</v>
      </c>
      <c r="AH260" s="51">
        <v>38298.83</v>
      </c>
      <c r="AI260" s="51">
        <v>39885.019999999997</v>
      </c>
      <c r="AJ260" s="51">
        <v>41661.29</v>
      </c>
    </row>
    <row r="261" spans="1:36" ht="15.75" x14ac:dyDescent="0.3">
      <c r="A261" s="1" t="str">
        <f t="shared" si="4"/>
        <v>BIP je Einwohner zu KaufkraftparitätenUngarn</v>
      </c>
      <c r="B261" s="1">
        <v>261</v>
      </c>
      <c r="C261" s="50" t="s">
        <v>203</v>
      </c>
      <c r="D261" s="50" t="s">
        <v>24</v>
      </c>
      <c r="E261" s="50" t="s">
        <v>72</v>
      </c>
      <c r="F261" s="50" t="s">
        <v>340</v>
      </c>
      <c r="G261" s="50" t="s">
        <v>32</v>
      </c>
      <c r="H261" s="50" t="s">
        <v>374</v>
      </c>
      <c r="I261" s="51">
        <v>9860.3900000000012</v>
      </c>
      <c r="J261" s="51">
        <v>10946.490000000002</v>
      </c>
      <c r="K261" s="51">
        <v>11914.33</v>
      </c>
      <c r="L261" s="51">
        <v>12696.37</v>
      </c>
      <c r="M261" s="51">
        <v>13279.92</v>
      </c>
      <c r="N261" s="51">
        <v>13999.800000000001</v>
      </c>
      <c r="O261" s="51">
        <v>14602.029999999999</v>
      </c>
      <c r="P261" s="51">
        <v>15072.240000000002</v>
      </c>
      <c r="Q261" s="51">
        <v>16070.830000000002</v>
      </c>
      <c r="R261" s="51">
        <v>15620.46</v>
      </c>
      <c r="S261" s="51">
        <v>16420.14</v>
      </c>
      <c r="T261" s="51">
        <v>17134.170000000002</v>
      </c>
      <c r="U261" s="51">
        <v>17148.009999999998</v>
      </c>
      <c r="V261" s="51">
        <v>17751.010000000002</v>
      </c>
      <c r="W261" s="51">
        <v>18490.5</v>
      </c>
      <c r="X261" s="51">
        <v>19369.95</v>
      </c>
      <c r="Y261" s="51">
        <v>19574.62</v>
      </c>
      <c r="Z261" s="51">
        <v>20418.919999999998</v>
      </c>
      <c r="AA261" s="51">
        <v>21874.469999999998</v>
      </c>
      <c r="AB261" s="51">
        <v>23170.17</v>
      </c>
      <c r="AC261" s="51">
        <v>22732.28</v>
      </c>
      <c r="AD261" s="51">
        <v>24805.38</v>
      </c>
      <c r="AE261" s="51">
        <v>27511.949999999997</v>
      </c>
      <c r="AF261" s="51">
        <v>29332.11</v>
      </c>
      <c r="AG261" s="51">
        <v>30394.94</v>
      </c>
      <c r="AH261" s="51">
        <v>31447.93</v>
      </c>
      <c r="AI261" s="51">
        <v>33023.719999999994</v>
      </c>
      <c r="AJ261" s="51">
        <v>34523.11</v>
      </c>
    </row>
    <row r="262" spans="1:36" ht="15.75" x14ac:dyDescent="0.3">
      <c r="A262" s="1" t="str">
        <f t="shared" si="4"/>
        <v>BIP je Einwohner zu KaufkraftparitätenVereinigtes Königreich Großbritannien und Nordirland</v>
      </c>
      <c r="B262" s="1">
        <v>262</v>
      </c>
      <c r="C262" s="50" t="s">
        <v>203</v>
      </c>
      <c r="D262" s="50" t="s">
        <v>57</v>
      </c>
      <c r="E262" s="50" t="s">
        <v>72</v>
      </c>
      <c r="F262" s="50" t="s">
        <v>340</v>
      </c>
      <c r="G262" s="50" t="s">
        <v>32</v>
      </c>
      <c r="H262" s="50" t="s">
        <v>374</v>
      </c>
      <c r="I262" s="51">
        <v>22122.54</v>
      </c>
      <c r="J262" s="51">
        <v>23198.98</v>
      </c>
      <c r="K262" s="51">
        <v>23914.84</v>
      </c>
      <c r="L262" s="51">
        <v>24981.87</v>
      </c>
      <c r="M262" s="51">
        <v>26297.730000000003</v>
      </c>
      <c r="N262" s="51">
        <v>26887.48</v>
      </c>
      <c r="O262" s="51">
        <v>27738.78</v>
      </c>
      <c r="P262" s="51">
        <v>28177.24</v>
      </c>
      <c r="Q262" s="51">
        <v>28661.809999999998</v>
      </c>
      <c r="R262" s="51">
        <v>26641.64</v>
      </c>
      <c r="S262" s="51">
        <v>27746.390000000003</v>
      </c>
      <c r="T262" s="51">
        <v>27851.26</v>
      </c>
      <c r="U262" s="51">
        <v>28442.54</v>
      </c>
      <c r="V262" s="51">
        <v>28960.51</v>
      </c>
      <c r="W262" s="51">
        <v>29779.75</v>
      </c>
      <c r="X262" s="51">
        <v>30756.260000000002</v>
      </c>
      <c r="Y262" s="51">
        <v>30826.19</v>
      </c>
      <c r="Z262" s="51">
        <v>31898.15</v>
      </c>
      <c r="AA262" s="51">
        <v>32302.239999999998</v>
      </c>
      <c r="AB262" s="51">
        <v>32839.01</v>
      </c>
      <c r="AC262" s="51">
        <v>31124.420000000002</v>
      </c>
      <c r="AD262" s="51">
        <v>33067.950000000004</v>
      </c>
      <c r="AE262" s="51">
        <v>37480.85</v>
      </c>
      <c r="AF262" s="51">
        <v>38131.31</v>
      </c>
      <c r="AG262" s="51">
        <v>39127.65</v>
      </c>
      <c r="AH262" s="51">
        <v>40506.76</v>
      </c>
      <c r="AI262" s="51">
        <v>41681.120000000003</v>
      </c>
      <c r="AJ262" s="51">
        <v>42857.47</v>
      </c>
    </row>
    <row r="263" spans="1:36" ht="15.75" x14ac:dyDescent="0.3">
      <c r="A263" s="1" t="str">
        <f t="shared" si="4"/>
        <v>BIP je Einwohner zu KaufkraftparitätenZypern</v>
      </c>
      <c r="B263" s="1">
        <v>263</v>
      </c>
      <c r="C263" s="50" t="s">
        <v>203</v>
      </c>
      <c r="D263" s="50" t="s">
        <v>30</v>
      </c>
      <c r="E263" s="50" t="s">
        <v>72</v>
      </c>
      <c r="F263" s="50" t="s">
        <v>340</v>
      </c>
      <c r="G263" s="50" t="s">
        <v>32</v>
      </c>
      <c r="H263" s="50" t="s">
        <v>374</v>
      </c>
      <c r="I263" s="51">
        <v>17688.48</v>
      </c>
      <c r="J263" s="51">
        <v>18931.080000000002</v>
      </c>
      <c r="K263" s="51">
        <v>19313.259999999998</v>
      </c>
      <c r="L263" s="51">
        <v>19938.02</v>
      </c>
      <c r="M263" s="51">
        <v>21199.68</v>
      </c>
      <c r="N263" s="51">
        <v>22741.38</v>
      </c>
      <c r="O263" s="51">
        <v>23863.800000000003</v>
      </c>
      <c r="P263" s="51">
        <v>25966.940000000002</v>
      </c>
      <c r="Q263" s="51">
        <v>27029.64</v>
      </c>
      <c r="R263" s="51">
        <v>25592.870000000003</v>
      </c>
      <c r="S263" s="51">
        <v>25361.160000000003</v>
      </c>
      <c r="T263" s="51">
        <v>24894.75</v>
      </c>
      <c r="U263" s="51">
        <v>23616.74</v>
      </c>
      <c r="V263" s="51">
        <v>21994.76</v>
      </c>
      <c r="W263" s="51">
        <v>21427.93</v>
      </c>
      <c r="X263" s="51">
        <v>22564.59</v>
      </c>
      <c r="Y263" s="51">
        <v>24483.64</v>
      </c>
      <c r="Z263" s="51">
        <v>25941.16</v>
      </c>
      <c r="AA263" s="51">
        <v>27301.960000000003</v>
      </c>
      <c r="AB263" s="51">
        <v>28871.829999999998</v>
      </c>
      <c r="AC263" s="51">
        <v>27195.02</v>
      </c>
      <c r="AD263" s="51">
        <v>30382.97</v>
      </c>
      <c r="AE263" s="51">
        <v>34389.800000000003</v>
      </c>
      <c r="AF263" s="51">
        <v>37200.119999999995</v>
      </c>
      <c r="AG263" s="51">
        <v>39126.26</v>
      </c>
      <c r="AH263" s="51">
        <v>41030.549999999996</v>
      </c>
      <c r="AI263" s="51">
        <v>42607.79</v>
      </c>
      <c r="AJ263" s="51">
        <v>44067.770000000004</v>
      </c>
    </row>
    <row r="264" spans="1:36" ht="15.75" x14ac:dyDescent="0.3">
      <c r="A264" s="1" t="str">
        <f t="shared" si="4"/>
        <v>CO2-EmissionenBelgien</v>
      </c>
      <c r="B264" s="1">
        <v>264</v>
      </c>
      <c r="C264" s="50" t="s">
        <v>314</v>
      </c>
      <c r="D264" s="50" t="s">
        <v>9</v>
      </c>
      <c r="E264" s="50" t="s">
        <v>176</v>
      </c>
      <c r="F264" s="50" t="s">
        <v>67</v>
      </c>
      <c r="G264" s="50" t="s">
        <v>32</v>
      </c>
      <c r="H264" s="50" t="s">
        <v>367</v>
      </c>
      <c r="I264" s="51">
        <v>14.479281500234753</v>
      </c>
      <c r="J264" s="51">
        <v>14.275541242177058</v>
      </c>
      <c r="K264" s="51">
        <v>14.219454311635664</v>
      </c>
      <c r="L264" s="51">
        <v>14.190545185816836</v>
      </c>
      <c r="M264" s="51">
        <v>14.210271317829456</v>
      </c>
      <c r="N264" s="51">
        <v>13.837789853374735</v>
      </c>
      <c r="O264" s="51">
        <v>13.497465575801495</v>
      </c>
      <c r="P264" s="51">
        <v>13.059055873965947</v>
      </c>
      <c r="Q264" s="51">
        <v>12.954388400418937</v>
      </c>
      <c r="R264" s="51">
        <v>11.678487790293365</v>
      </c>
      <c r="S264" s="51">
        <v>12.204993813798209</v>
      </c>
      <c r="T264" s="51">
        <v>11.130648001411092</v>
      </c>
      <c r="U264" s="51">
        <v>10.818300752926257</v>
      </c>
      <c r="V264" s="51">
        <v>10.77438613001569</v>
      </c>
      <c r="W264" s="51">
        <v>10.215217926003945</v>
      </c>
      <c r="X264" s="51">
        <v>10.525817586089294</v>
      </c>
      <c r="Y264" s="51">
        <v>10.345472968882458</v>
      </c>
      <c r="Z264" s="51">
        <v>10.251558703624161</v>
      </c>
      <c r="AA264" s="51">
        <v>10.270842336091174</v>
      </c>
      <c r="AB264" s="51">
        <v>10.124870103775105</v>
      </c>
      <c r="AC264" s="51">
        <v>9.2704385444234454</v>
      </c>
      <c r="AD264" s="51">
        <v>9.4737133286639832</v>
      </c>
      <c r="AE264" s="51">
        <v>8.8163302557342931</v>
      </c>
      <c r="AF264" s="51">
        <v>8.3380034169935922</v>
      </c>
      <c r="AG264" s="52"/>
      <c r="AH264" s="52"/>
      <c r="AI264" s="52"/>
      <c r="AJ264" s="52"/>
    </row>
    <row r="265" spans="1:36" ht="15.75" x14ac:dyDescent="0.3">
      <c r="A265" s="1" t="str">
        <f t="shared" si="4"/>
        <v>CO2-EmissionenBulgarien</v>
      </c>
      <c r="B265" s="1">
        <v>265</v>
      </c>
      <c r="C265" s="50" t="s">
        <v>314</v>
      </c>
      <c r="D265" s="50" t="s">
        <v>25</v>
      </c>
      <c r="E265" s="50" t="s">
        <v>176</v>
      </c>
      <c r="F265" s="50" t="s">
        <v>67</v>
      </c>
      <c r="G265" s="50" t="s">
        <v>32</v>
      </c>
      <c r="H265" s="50" t="s">
        <v>367</v>
      </c>
      <c r="I265" s="51">
        <v>7.0450560893944472</v>
      </c>
      <c r="J265" s="51">
        <v>7.5488020500575539</v>
      </c>
      <c r="K265" s="51">
        <v>7.3831553777133552</v>
      </c>
      <c r="L265" s="51">
        <v>8.0713168811185536</v>
      </c>
      <c r="M265" s="51">
        <v>8.0194159282402442</v>
      </c>
      <c r="N265" s="51">
        <v>8.1490818872297748</v>
      </c>
      <c r="O265" s="51">
        <v>8.3106074419992471</v>
      </c>
      <c r="P265" s="51">
        <v>8.8816510117440739</v>
      </c>
      <c r="Q265" s="51">
        <v>8.7650856316132266</v>
      </c>
      <c r="R265" s="51">
        <v>7.6267905640207818</v>
      </c>
      <c r="S265" s="51">
        <v>8.0352569190483312</v>
      </c>
      <c r="T265" s="51">
        <v>8.8193734437784279</v>
      </c>
      <c r="U265" s="51">
        <v>8.2221657864055757</v>
      </c>
      <c r="V265" s="51">
        <v>7.5864231360764611</v>
      </c>
      <c r="W265" s="51">
        <v>8.105362906514971</v>
      </c>
      <c r="X265" s="51">
        <v>8.6617897707748206</v>
      </c>
      <c r="Y265" s="51">
        <v>8.3935134457708855</v>
      </c>
      <c r="Z265" s="51">
        <v>8.7687367677778454</v>
      </c>
      <c r="AA265" s="51">
        <v>8.23968151621931</v>
      </c>
      <c r="AB265" s="51">
        <v>8.159210461488053</v>
      </c>
      <c r="AC265" s="51">
        <v>7.3252231518605049</v>
      </c>
      <c r="AD265" s="51">
        <v>8.3139781476188279</v>
      </c>
      <c r="AE265" s="51">
        <v>9.0423469284374232</v>
      </c>
      <c r="AF265" s="51">
        <v>7.0370358305431004</v>
      </c>
      <c r="AG265" s="52"/>
      <c r="AH265" s="52"/>
      <c r="AI265" s="52"/>
      <c r="AJ265" s="52"/>
    </row>
    <row r="266" spans="1:36" ht="15.75" x14ac:dyDescent="0.3">
      <c r="A266" s="1" t="str">
        <f t="shared" si="4"/>
        <v>CO2-EmissionenDänemark</v>
      </c>
      <c r="B266" s="1">
        <v>266</v>
      </c>
      <c r="C266" s="50" t="s">
        <v>314</v>
      </c>
      <c r="D266" s="50" t="s">
        <v>5</v>
      </c>
      <c r="E266" s="50" t="s">
        <v>176</v>
      </c>
      <c r="F266" s="50" t="s">
        <v>67</v>
      </c>
      <c r="G266" s="50" t="s">
        <v>32</v>
      </c>
      <c r="H266" s="50" t="s">
        <v>367</v>
      </c>
      <c r="I266" s="51">
        <v>13.692660670729881</v>
      </c>
      <c r="J266" s="51">
        <v>13.935289038574618</v>
      </c>
      <c r="K266" s="51">
        <v>13.7990208205836</v>
      </c>
      <c r="L266" s="51">
        <v>14.685793142955303</v>
      </c>
      <c r="M266" s="51">
        <v>13.545334814068662</v>
      </c>
      <c r="N266" s="51">
        <v>12.712234418662325</v>
      </c>
      <c r="O266" s="51">
        <v>14.080988422317006</v>
      </c>
      <c r="P266" s="51">
        <v>13.157760494170308</v>
      </c>
      <c r="Q266" s="51">
        <v>12.419278650638622</v>
      </c>
      <c r="R266" s="51">
        <v>11.857286875798239</v>
      </c>
      <c r="S266" s="51">
        <v>11.835578925472129</v>
      </c>
      <c r="T266" s="51">
        <v>10.846751464661079</v>
      </c>
      <c r="U266" s="51">
        <v>9.9883807272802709</v>
      </c>
      <c r="V266" s="51">
        <v>10.249397543798848</v>
      </c>
      <c r="W266" s="51">
        <v>9.4522665556239716</v>
      </c>
      <c r="X266" s="51">
        <v>8.9029262513849332</v>
      </c>
      <c r="Y266" s="51">
        <v>9.1823111342333537</v>
      </c>
      <c r="Z266" s="51">
        <v>8.7139640924971271</v>
      </c>
      <c r="AA266" s="51">
        <v>8.6430246296150859</v>
      </c>
      <c r="AB266" s="51">
        <v>7.9295431256967595</v>
      </c>
      <c r="AC266" s="51">
        <v>7.4554395476629631</v>
      </c>
      <c r="AD266" s="51">
        <v>7.5780947463534263</v>
      </c>
      <c r="AE266" s="51">
        <v>7.2472915212965798</v>
      </c>
      <c r="AF266" s="51">
        <v>6.6060440047345272</v>
      </c>
      <c r="AG266" s="52"/>
      <c r="AH266" s="52"/>
      <c r="AI266" s="52"/>
      <c r="AJ266" s="52"/>
    </row>
    <row r="267" spans="1:36" ht="15.75" x14ac:dyDescent="0.3">
      <c r="A267" s="1" t="str">
        <f t="shared" si="4"/>
        <v>CO2-EmissionenDeutschland</v>
      </c>
      <c r="B267" s="1">
        <v>267</v>
      </c>
      <c r="C267" s="50" t="s">
        <v>314</v>
      </c>
      <c r="D267" s="50" t="s">
        <v>2</v>
      </c>
      <c r="E267" s="50" t="s">
        <v>176</v>
      </c>
      <c r="F267" s="50" t="s">
        <v>67</v>
      </c>
      <c r="G267" s="50" t="s">
        <v>32</v>
      </c>
      <c r="H267" s="50" t="s">
        <v>367</v>
      </c>
      <c r="I267" s="51">
        <v>12.678845797097479</v>
      </c>
      <c r="J267" s="51">
        <v>12.833423137099677</v>
      </c>
      <c r="K267" s="51">
        <v>12.549104969718565</v>
      </c>
      <c r="L267" s="51">
        <v>12.439861548261673</v>
      </c>
      <c r="M267" s="51">
        <v>12.158885170025885</v>
      </c>
      <c r="N267" s="51">
        <v>12.001347845023092</v>
      </c>
      <c r="O267" s="51">
        <v>12.179056392937545</v>
      </c>
      <c r="P267" s="51">
        <v>11.705705846681873</v>
      </c>
      <c r="Q267" s="51">
        <v>11.826021857287804</v>
      </c>
      <c r="R267" s="51">
        <v>11.0163143636029</v>
      </c>
      <c r="S267" s="51">
        <v>11.482841816798345</v>
      </c>
      <c r="T267" s="51">
        <v>11.295364226926889</v>
      </c>
      <c r="U267" s="51">
        <v>11.401775646113066</v>
      </c>
      <c r="V267" s="51">
        <v>11.581361954955412</v>
      </c>
      <c r="W267" s="51">
        <v>11.033859043620536</v>
      </c>
      <c r="X267" s="51">
        <v>11.040071316461781</v>
      </c>
      <c r="Y267" s="51">
        <v>10.896196038046419</v>
      </c>
      <c r="Z267" s="51">
        <v>10.673409737265816</v>
      </c>
      <c r="AA267" s="51">
        <v>10.287079132791968</v>
      </c>
      <c r="AB267" s="51">
        <v>9.6042797222705829</v>
      </c>
      <c r="AC267" s="51">
        <v>8.8141614101179879</v>
      </c>
      <c r="AD267" s="51">
        <v>9.1521954815249273</v>
      </c>
      <c r="AE267" s="52"/>
      <c r="AF267" s="52"/>
      <c r="AG267" s="52"/>
      <c r="AH267" s="52"/>
      <c r="AI267" s="52"/>
      <c r="AJ267" s="52"/>
    </row>
    <row r="268" spans="1:36" ht="15.75" x14ac:dyDescent="0.3">
      <c r="A268" s="1" t="str">
        <f t="shared" si="4"/>
        <v>CO2-EmissionenEstland</v>
      </c>
      <c r="B268" s="1">
        <v>268</v>
      </c>
      <c r="C268" s="50" t="s">
        <v>314</v>
      </c>
      <c r="D268" s="50" t="s">
        <v>18</v>
      </c>
      <c r="E268" s="50" t="s">
        <v>176</v>
      </c>
      <c r="F268" s="50" t="s">
        <v>67</v>
      </c>
      <c r="G268" s="50" t="s">
        <v>32</v>
      </c>
      <c r="H268" s="50" t="s">
        <v>367</v>
      </c>
      <c r="I268" s="51">
        <v>12.481436808555568</v>
      </c>
      <c r="J268" s="51">
        <v>12.875309322354415</v>
      </c>
      <c r="K268" s="51">
        <v>12.532330445499694</v>
      </c>
      <c r="L268" s="51">
        <v>14.022557488035485</v>
      </c>
      <c r="M268" s="51">
        <v>14.207882279549375</v>
      </c>
      <c r="N268" s="51">
        <v>14.125415659426841</v>
      </c>
      <c r="O268" s="51">
        <v>13.723702675210312</v>
      </c>
      <c r="P268" s="51">
        <v>16.435025509442966</v>
      </c>
      <c r="Q268" s="51">
        <v>14.909714379735096</v>
      </c>
      <c r="R268" s="51">
        <v>12.363218097960679</v>
      </c>
      <c r="S268" s="51">
        <v>15.847237086689576</v>
      </c>
      <c r="T268" s="51">
        <v>15.86412322082086</v>
      </c>
      <c r="U268" s="51">
        <v>15.080793380182127</v>
      </c>
      <c r="V268" s="51">
        <v>16.559117023116912</v>
      </c>
      <c r="W268" s="51">
        <v>15.955727170991009</v>
      </c>
      <c r="X268" s="51">
        <v>13.623882190075014</v>
      </c>
      <c r="Y268" s="51">
        <v>14.849820145935253</v>
      </c>
      <c r="Z268" s="51">
        <v>15.763862321084819</v>
      </c>
      <c r="AA268" s="51">
        <v>15.09526647987558</v>
      </c>
      <c r="AB268" s="51">
        <v>10.937133072775755</v>
      </c>
      <c r="AC268" s="51">
        <v>8.5273654742080236</v>
      </c>
      <c r="AD268" s="51">
        <v>9.4431420989201555</v>
      </c>
      <c r="AE268" s="51">
        <v>10.489835710684737</v>
      </c>
      <c r="AF268" s="51">
        <v>7.927153840259507</v>
      </c>
      <c r="AG268" s="52"/>
      <c r="AH268" s="52"/>
      <c r="AI268" s="52"/>
      <c r="AJ268" s="52"/>
    </row>
    <row r="269" spans="1:36" ht="15.75" x14ac:dyDescent="0.3">
      <c r="A269" s="1" t="str">
        <f t="shared" si="4"/>
        <v>CO2-EmissionenEU27</v>
      </c>
      <c r="B269" s="1">
        <v>269</v>
      </c>
      <c r="C269" s="50" t="s">
        <v>314</v>
      </c>
      <c r="D269" s="50" t="s">
        <v>363</v>
      </c>
      <c r="E269" s="50" t="s">
        <v>176</v>
      </c>
      <c r="F269" s="50" t="s">
        <v>67</v>
      </c>
      <c r="G269" s="50" t="s">
        <v>32</v>
      </c>
      <c r="H269" s="50" t="s">
        <v>367</v>
      </c>
      <c r="I269" s="51">
        <v>10.387837198710089</v>
      </c>
      <c r="J269" s="51">
        <v>10.486291686790098</v>
      </c>
      <c r="K269" s="51">
        <v>10.428474203245122</v>
      </c>
      <c r="L269" s="51">
        <v>10.56315111764075</v>
      </c>
      <c r="M269" s="51">
        <v>10.519237169141549</v>
      </c>
      <c r="N269" s="51">
        <v>10.443042224203998</v>
      </c>
      <c r="O269" s="51">
        <v>10.41604640174125</v>
      </c>
      <c r="P269" s="51">
        <v>10.267041276080432</v>
      </c>
      <c r="Q269" s="51">
        <v>10.034282812984099</v>
      </c>
      <c r="R269" s="51">
        <v>9.2913369002144286</v>
      </c>
      <c r="S269" s="51">
        <v>9.4741893499752958</v>
      </c>
      <c r="T269" s="51">
        <v>9.2240345771536578</v>
      </c>
      <c r="U269" s="51">
        <v>9.0509456859197339</v>
      </c>
      <c r="V269" s="51">
        <v>8.8385793498894216</v>
      </c>
      <c r="W269" s="51">
        <v>8.5055400498211373</v>
      </c>
      <c r="X269" s="51">
        <v>8.599180931155761</v>
      </c>
      <c r="Y269" s="51">
        <v>8.5747164624639716</v>
      </c>
      <c r="Z269" s="51">
        <v>8.6096076193320155</v>
      </c>
      <c r="AA269" s="51">
        <v>8.412988505373205</v>
      </c>
      <c r="AB269" s="51">
        <v>8.0338238179973107</v>
      </c>
      <c r="AC269" s="52"/>
      <c r="AD269" s="52"/>
      <c r="AE269" s="52"/>
      <c r="AF269" s="52"/>
      <c r="AG269" s="52"/>
      <c r="AH269" s="52"/>
      <c r="AI269" s="52"/>
      <c r="AJ269" s="52"/>
    </row>
    <row r="270" spans="1:36" ht="15.75" x14ac:dyDescent="0.3">
      <c r="A270" s="1" t="str">
        <f t="shared" si="4"/>
        <v>CO2-EmissionenFinnland</v>
      </c>
      <c r="B270" s="1">
        <v>270</v>
      </c>
      <c r="C270" s="50" t="s">
        <v>314</v>
      </c>
      <c r="D270" s="50" t="s">
        <v>14</v>
      </c>
      <c r="E270" s="50" t="s">
        <v>176</v>
      </c>
      <c r="F270" s="50" t="s">
        <v>67</v>
      </c>
      <c r="G270" s="50" t="s">
        <v>32</v>
      </c>
      <c r="H270" s="50" t="s">
        <v>367</v>
      </c>
      <c r="I270" s="51">
        <v>13.612575074262859</v>
      </c>
      <c r="J270" s="51">
        <v>14.611662125424633</v>
      </c>
      <c r="K270" s="51">
        <v>15.03430182452095</v>
      </c>
      <c r="L270" s="51">
        <v>16.452358741480218</v>
      </c>
      <c r="M270" s="51">
        <v>15.670973654075201</v>
      </c>
      <c r="N270" s="51">
        <v>13.322339759382931</v>
      </c>
      <c r="O270" s="51">
        <v>15.43573844622766</v>
      </c>
      <c r="P270" s="51">
        <v>15.046592568067997</v>
      </c>
      <c r="Q270" s="51">
        <v>13.443936734282518</v>
      </c>
      <c r="R270" s="51">
        <v>12.688115649940906</v>
      </c>
      <c r="S270" s="51">
        <v>14.115542689635641</v>
      </c>
      <c r="T270" s="51">
        <v>12.608801598880234</v>
      </c>
      <c r="U270" s="51">
        <v>11.509245525926445</v>
      </c>
      <c r="V270" s="51">
        <v>11.549537302269622</v>
      </c>
      <c r="W270" s="51">
        <v>10.738989631257722</v>
      </c>
      <c r="X270" s="51">
        <v>10.051175922022509</v>
      </c>
      <c r="Y270" s="51">
        <v>10.545307610027621</v>
      </c>
      <c r="Z270" s="51">
        <v>9.9984768199777321</v>
      </c>
      <c r="AA270" s="51">
        <v>10.175152895717613</v>
      </c>
      <c r="AB270" s="51">
        <v>9.5494951196255453</v>
      </c>
      <c r="AC270" s="51">
        <v>8.6389758862488062</v>
      </c>
      <c r="AD270" s="51">
        <v>8.6271906402741596</v>
      </c>
      <c r="AE270" s="51">
        <v>8.2247149756889062</v>
      </c>
      <c r="AF270" s="51">
        <v>7.3610588279538893</v>
      </c>
      <c r="AG270" s="52"/>
      <c r="AH270" s="52"/>
      <c r="AI270" s="52"/>
      <c r="AJ270" s="52"/>
    </row>
    <row r="271" spans="1:36" ht="15.75" x14ac:dyDescent="0.3">
      <c r="A271" s="1" t="str">
        <f t="shared" si="4"/>
        <v>CO2-EmissionenFrankreich</v>
      </c>
      <c r="B271" s="1">
        <v>271</v>
      </c>
      <c r="C271" s="50" t="s">
        <v>314</v>
      </c>
      <c r="D271" s="50" t="s">
        <v>0</v>
      </c>
      <c r="E271" s="50" t="s">
        <v>176</v>
      </c>
      <c r="F271" s="50" t="s">
        <v>67</v>
      </c>
      <c r="G271" s="50" t="s">
        <v>32</v>
      </c>
      <c r="H271" s="50" t="s">
        <v>367</v>
      </c>
      <c r="I271" s="51">
        <v>9.0700147499674468</v>
      </c>
      <c r="J271" s="51">
        <v>9.0891324461299448</v>
      </c>
      <c r="K271" s="51">
        <v>8.9236786505081387</v>
      </c>
      <c r="L271" s="51">
        <v>8.9272390530106538</v>
      </c>
      <c r="M271" s="51">
        <v>8.854767408752128</v>
      </c>
      <c r="N271" s="51">
        <v>8.8113529870803191</v>
      </c>
      <c r="O271" s="51">
        <v>8.5833230738673674</v>
      </c>
      <c r="P271" s="51">
        <v>8.3769286713283204</v>
      </c>
      <c r="Q271" s="51">
        <v>8.2553176630586318</v>
      </c>
      <c r="R271" s="51">
        <v>7.8892800740958684</v>
      </c>
      <c r="S271" s="51">
        <v>7.9104803687474066</v>
      </c>
      <c r="T271" s="51">
        <v>7.4945327538208995</v>
      </c>
      <c r="U271" s="51">
        <v>7.4971829346276717</v>
      </c>
      <c r="V271" s="51">
        <v>7.4331479066010271</v>
      </c>
      <c r="W271" s="51">
        <v>6.88830958757943</v>
      </c>
      <c r="X271" s="51">
        <v>6.9137792187902347</v>
      </c>
      <c r="Y271" s="51">
        <v>6.9321282595586178</v>
      </c>
      <c r="Z271" s="51">
        <v>6.9496093877254586</v>
      </c>
      <c r="AA271" s="51">
        <v>6.6374172372050797</v>
      </c>
      <c r="AB271" s="51">
        <v>6.4714894962918983</v>
      </c>
      <c r="AC271" s="51">
        <v>5.8590105378300823</v>
      </c>
      <c r="AD271" s="51">
        <v>6.1810563327550447</v>
      </c>
      <c r="AE271" s="51">
        <v>5.9169635378479803</v>
      </c>
      <c r="AF271" s="51">
        <v>5.5051088974851599</v>
      </c>
      <c r="AG271" s="52"/>
      <c r="AH271" s="52"/>
      <c r="AI271" s="52"/>
      <c r="AJ271" s="52"/>
    </row>
    <row r="272" spans="1:36" ht="15.75" x14ac:dyDescent="0.3">
      <c r="A272" s="1" t="str">
        <f t="shared" si="4"/>
        <v>CO2-EmissionenGriechenland</v>
      </c>
      <c r="B272" s="1">
        <v>272</v>
      </c>
      <c r="C272" s="50" t="s">
        <v>314</v>
      </c>
      <c r="D272" s="50" t="s">
        <v>6</v>
      </c>
      <c r="E272" s="50" t="s">
        <v>176</v>
      </c>
      <c r="F272" s="50" t="s">
        <v>67</v>
      </c>
      <c r="G272" s="50" t="s">
        <v>32</v>
      </c>
      <c r="H272" s="50" t="s">
        <v>367</v>
      </c>
      <c r="I272" s="51">
        <v>11.721383537445787</v>
      </c>
      <c r="J272" s="51">
        <v>11.759252397158534</v>
      </c>
      <c r="K272" s="51">
        <v>11.715164397943795</v>
      </c>
      <c r="L272" s="51">
        <v>12.039539647855445</v>
      </c>
      <c r="M272" s="51">
        <v>12.068716602435023</v>
      </c>
      <c r="N272" s="51">
        <v>12.445936286156925</v>
      </c>
      <c r="O272" s="51">
        <v>12.09302743412603</v>
      </c>
      <c r="P272" s="51">
        <v>12.298811093515919</v>
      </c>
      <c r="Q272" s="51">
        <v>11.96246633256426</v>
      </c>
      <c r="R272" s="51">
        <v>11.283501231698846</v>
      </c>
      <c r="S272" s="51">
        <v>10.721152307186005</v>
      </c>
      <c r="T272" s="51">
        <v>10.468968695708083</v>
      </c>
      <c r="U272" s="51">
        <v>10.231568826103372</v>
      </c>
      <c r="V272" s="51">
        <v>9.4256690546128112</v>
      </c>
      <c r="W272" s="51">
        <v>9.1749421523901233</v>
      </c>
      <c r="X272" s="51">
        <v>8.8784575158977326</v>
      </c>
      <c r="Y272" s="51">
        <v>8.5744039747697887</v>
      </c>
      <c r="Z272" s="51">
        <v>8.9492406049497166</v>
      </c>
      <c r="AA272" s="51">
        <v>8.6659612953911171</v>
      </c>
      <c r="AB272" s="51">
        <v>8.0497560900993914</v>
      </c>
      <c r="AC272" s="51">
        <v>7.0919647602424174</v>
      </c>
      <c r="AD272" s="51">
        <v>7.38116965634224</v>
      </c>
      <c r="AE272" s="52"/>
      <c r="AF272" s="52"/>
      <c r="AG272" s="52"/>
      <c r="AH272" s="52"/>
      <c r="AI272" s="52"/>
      <c r="AJ272" s="52"/>
    </row>
    <row r="273" spans="1:36" ht="15.75" x14ac:dyDescent="0.3">
      <c r="A273" s="1" t="str">
        <f t="shared" si="4"/>
        <v>CO2-EmissionenIrland</v>
      </c>
      <c r="B273" s="1">
        <v>273</v>
      </c>
      <c r="C273" s="50" t="s">
        <v>314</v>
      </c>
      <c r="D273" s="50" t="s">
        <v>4</v>
      </c>
      <c r="E273" s="50" t="s">
        <v>176</v>
      </c>
      <c r="F273" s="50" t="s">
        <v>67</v>
      </c>
      <c r="G273" s="50" t="s">
        <v>32</v>
      </c>
      <c r="H273" s="50" t="s">
        <v>367</v>
      </c>
      <c r="I273" s="51">
        <v>18.095322316403927</v>
      </c>
      <c r="J273" s="51">
        <v>18.324985864826878</v>
      </c>
      <c r="K273" s="51">
        <v>17.53355971826673</v>
      </c>
      <c r="L273" s="51">
        <v>17.359150621252834</v>
      </c>
      <c r="M273" s="51">
        <v>16.875500121490983</v>
      </c>
      <c r="N273" s="51">
        <v>16.86330534717785</v>
      </c>
      <c r="O273" s="51">
        <v>16.206731323773667</v>
      </c>
      <c r="P273" s="51">
        <v>15.607183638061979</v>
      </c>
      <c r="Q273" s="51">
        <v>15.130038848052017</v>
      </c>
      <c r="R273" s="51">
        <v>13.704106055177355</v>
      </c>
      <c r="S273" s="51">
        <v>13.551524794995958</v>
      </c>
      <c r="T273" s="51">
        <v>12.627783682570014</v>
      </c>
      <c r="U273" s="51">
        <v>12.687977235949822</v>
      </c>
      <c r="V273" s="51">
        <v>12.545424070815983</v>
      </c>
      <c r="W273" s="51">
        <v>12.472768439794503</v>
      </c>
      <c r="X273" s="51">
        <v>12.851321875406747</v>
      </c>
      <c r="Y273" s="51">
        <v>13.167932784641385</v>
      </c>
      <c r="Z273" s="51">
        <v>12.830932304769915</v>
      </c>
      <c r="AA273" s="51">
        <v>12.575564176722768</v>
      </c>
      <c r="AB273" s="51">
        <v>12.011146488815834</v>
      </c>
      <c r="AC273" s="51">
        <v>11.432849988868485</v>
      </c>
      <c r="AD273" s="51">
        <v>11.784889596787844</v>
      </c>
      <c r="AE273" s="51">
        <v>11.310626307829365</v>
      </c>
      <c r="AF273" s="51">
        <v>10.342456365745667</v>
      </c>
      <c r="AG273" s="52"/>
      <c r="AH273" s="52"/>
      <c r="AI273" s="52"/>
      <c r="AJ273" s="52"/>
    </row>
    <row r="274" spans="1:36" ht="15.75" x14ac:dyDescent="0.3">
      <c r="A274" s="1" t="str">
        <f t="shared" si="4"/>
        <v>CO2-EmissionenItalien</v>
      </c>
      <c r="B274" s="1">
        <v>274</v>
      </c>
      <c r="C274" s="50" t="s">
        <v>314</v>
      </c>
      <c r="D274" s="50" t="s">
        <v>3</v>
      </c>
      <c r="E274" s="50" t="s">
        <v>176</v>
      </c>
      <c r="F274" s="50" t="s">
        <v>67</v>
      </c>
      <c r="G274" s="50" t="s">
        <v>32</v>
      </c>
      <c r="H274" s="50" t="s">
        <v>367</v>
      </c>
      <c r="I274" s="51">
        <v>9.8661126138849653</v>
      </c>
      <c r="J274" s="51">
        <v>9.8965708625383293</v>
      </c>
      <c r="K274" s="51">
        <v>9.9884928704632205</v>
      </c>
      <c r="L274" s="51">
        <v>10.273582286465953</v>
      </c>
      <c r="M274" s="51">
        <v>10.292329799975199</v>
      </c>
      <c r="N274" s="51">
        <v>10.247365493531159</v>
      </c>
      <c r="O274" s="51">
        <v>10.026341330270313</v>
      </c>
      <c r="P274" s="51">
        <v>9.8699840376122054</v>
      </c>
      <c r="Q274" s="51">
        <v>9.5737896120293478</v>
      </c>
      <c r="R274" s="51">
        <v>8.5893888072786737</v>
      </c>
      <c r="S274" s="51">
        <v>8.7411690447076644</v>
      </c>
      <c r="T274" s="51">
        <v>8.4905222648648131</v>
      </c>
      <c r="U274" s="51">
        <v>8.1437448870265143</v>
      </c>
      <c r="V274" s="51">
        <v>7.5302908910759854</v>
      </c>
      <c r="W274" s="51">
        <v>7.1760011035679669</v>
      </c>
      <c r="X274" s="51">
        <v>7.3620643429765869</v>
      </c>
      <c r="Y274" s="51">
        <v>7.3192474059357648</v>
      </c>
      <c r="Z274" s="51">
        <v>7.2198583016493831</v>
      </c>
      <c r="AA274" s="51">
        <v>7.1672499630535631</v>
      </c>
      <c r="AB274" s="51">
        <v>6.9875792495045959</v>
      </c>
      <c r="AC274" s="51">
        <v>6.3925086033797767</v>
      </c>
      <c r="AD274" s="51">
        <v>6.969895222771151</v>
      </c>
      <c r="AE274" s="51">
        <v>6.9971533882142927</v>
      </c>
      <c r="AF274" s="51">
        <v>6.5227922419582942</v>
      </c>
      <c r="AG274" s="52"/>
      <c r="AH274" s="52"/>
      <c r="AI274" s="52"/>
      <c r="AJ274" s="52"/>
    </row>
    <row r="275" spans="1:36" ht="15.75" x14ac:dyDescent="0.3">
      <c r="A275" s="1" t="str">
        <f t="shared" si="4"/>
        <v>CO2-EmissionenKroatien</v>
      </c>
      <c r="B275" s="1">
        <v>275</v>
      </c>
      <c r="C275" s="50" t="s">
        <v>314</v>
      </c>
      <c r="D275" s="50" t="s">
        <v>27</v>
      </c>
      <c r="E275" s="50" t="s">
        <v>176</v>
      </c>
      <c r="F275" s="50" t="s">
        <v>67</v>
      </c>
      <c r="G275" s="50" t="s">
        <v>32</v>
      </c>
      <c r="H275" s="50" t="s">
        <v>367</v>
      </c>
      <c r="I275" s="51">
        <v>5.8729009204902916</v>
      </c>
      <c r="J275" s="51">
        <v>6.2785034124335821</v>
      </c>
      <c r="K275" s="51">
        <v>6.5250883823925969</v>
      </c>
      <c r="L275" s="51">
        <v>6.8584275101415528</v>
      </c>
      <c r="M275" s="51">
        <v>6.8445112716335688</v>
      </c>
      <c r="N275" s="51">
        <v>6.9468447753703089</v>
      </c>
      <c r="O275" s="51">
        <v>7.0357903347269479</v>
      </c>
      <c r="P275" s="51">
        <v>7.3665282553026517</v>
      </c>
      <c r="Q275" s="51">
        <v>7.1481977813815778</v>
      </c>
      <c r="R275" s="51">
        <v>6.6564127476795161</v>
      </c>
      <c r="S275" s="51">
        <v>6.5806293339093269</v>
      </c>
      <c r="T275" s="51">
        <v>6.5346515928385305</v>
      </c>
      <c r="U275" s="51">
        <v>6.1594953228530143</v>
      </c>
      <c r="V275" s="51">
        <v>5.9139673169739444</v>
      </c>
      <c r="W275" s="51">
        <v>5.7861420298227806</v>
      </c>
      <c r="X275" s="51">
        <v>5.9562489548281219</v>
      </c>
      <c r="Y275" s="51">
        <v>6.0715693425144615</v>
      </c>
      <c r="Z275" s="51">
        <v>6.3689953553084049</v>
      </c>
      <c r="AA275" s="51">
        <v>6.1746061889391184</v>
      </c>
      <c r="AB275" s="51">
        <v>6.2807278897257044</v>
      </c>
      <c r="AC275" s="51">
        <v>6.1069418194716025</v>
      </c>
      <c r="AD275" s="51">
        <v>6.2998092924479048</v>
      </c>
      <c r="AE275" s="51">
        <v>6.3587839959508363</v>
      </c>
      <c r="AF275" s="51">
        <v>6.5913163210534096</v>
      </c>
      <c r="AG275" s="52"/>
      <c r="AH275" s="52"/>
      <c r="AI275" s="52"/>
      <c r="AJ275" s="52"/>
    </row>
    <row r="276" spans="1:36" ht="15.75" x14ac:dyDescent="0.3">
      <c r="A276" s="1" t="str">
        <f t="shared" si="4"/>
        <v>CO2-EmissionenLettland</v>
      </c>
      <c r="B276" s="1">
        <v>276</v>
      </c>
      <c r="C276" s="50" t="s">
        <v>314</v>
      </c>
      <c r="D276" s="50" t="s">
        <v>19</v>
      </c>
      <c r="E276" s="50" t="s">
        <v>176</v>
      </c>
      <c r="F276" s="50" t="s">
        <v>67</v>
      </c>
      <c r="G276" s="50" t="s">
        <v>32</v>
      </c>
      <c r="H276" s="50" t="s">
        <v>367</v>
      </c>
      <c r="I276" s="51">
        <v>4.3061241815903282</v>
      </c>
      <c r="J276" s="51">
        <v>4.6157917481398449</v>
      </c>
      <c r="K276" s="51">
        <v>4.6559283655379922</v>
      </c>
      <c r="L276" s="51">
        <v>4.7821395088627181</v>
      </c>
      <c r="M276" s="51">
        <v>4.8005675345827576</v>
      </c>
      <c r="N276" s="51">
        <v>4.9317736875887475</v>
      </c>
      <c r="O276" s="51">
        <v>5.1863248341001924</v>
      </c>
      <c r="P276" s="51">
        <v>5.4323247702044029</v>
      </c>
      <c r="Q276" s="51">
        <v>5.2787001646977334</v>
      </c>
      <c r="R276" s="51">
        <v>5.0464334124460883</v>
      </c>
      <c r="S276" s="51">
        <v>5.667601406209327</v>
      </c>
      <c r="T276" s="51">
        <v>5.3820127017942836</v>
      </c>
      <c r="U276" s="51">
        <v>5.3617008935176838</v>
      </c>
      <c r="V276" s="51">
        <v>5.3768024779320358</v>
      </c>
      <c r="W276" s="51">
        <v>5.3844803494063047</v>
      </c>
      <c r="X276" s="51">
        <v>5.4469018359303485</v>
      </c>
      <c r="Y276" s="51">
        <v>5.4927901299083048</v>
      </c>
      <c r="Z276" s="51">
        <v>5.5622997486931371</v>
      </c>
      <c r="AA276" s="51">
        <v>5.8508239789577789</v>
      </c>
      <c r="AB276" s="51">
        <v>5.8207429012431158</v>
      </c>
      <c r="AC276" s="51">
        <v>5.5288513398675789</v>
      </c>
      <c r="AD276" s="51">
        <v>5.6913435465298301</v>
      </c>
      <c r="AE276" s="51">
        <v>5.3834505172444977</v>
      </c>
      <c r="AF276" s="51">
        <v>5.3160864898838582</v>
      </c>
      <c r="AG276" s="52"/>
      <c r="AH276" s="52"/>
      <c r="AI276" s="52"/>
      <c r="AJ276" s="52"/>
    </row>
    <row r="277" spans="1:36" ht="15.75" x14ac:dyDescent="0.3">
      <c r="A277" s="1" t="str">
        <f t="shared" si="4"/>
        <v>CO2-EmissionenLitauen</v>
      </c>
      <c r="B277" s="1">
        <v>277</v>
      </c>
      <c r="C277" s="50" t="s">
        <v>314</v>
      </c>
      <c r="D277" s="50" t="s">
        <v>20</v>
      </c>
      <c r="E277" s="50" t="s">
        <v>176</v>
      </c>
      <c r="F277" s="50" t="s">
        <v>67</v>
      </c>
      <c r="G277" s="50" t="s">
        <v>32</v>
      </c>
      <c r="H277" s="50" t="s">
        <v>367</v>
      </c>
      <c r="I277" s="51">
        <v>5.4087084687798601</v>
      </c>
      <c r="J277" s="51">
        <v>5.6811695920585841</v>
      </c>
      <c r="K277" s="51">
        <v>5.8310047408313581</v>
      </c>
      <c r="L277" s="51">
        <v>5.9358845260895885</v>
      </c>
      <c r="M277" s="51">
        <v>6.2415333510607107</v>
      </c>
      <c r="N277" s="51">
        <v>6.6041028410002376</v>
      </c>
      <c r="O277" s="51">
        <v>6.8117308463324209</v>
      </c>
      <c r="P277" s="51">
        <v>7.4991381161850326</v>
      </c>
      <c r="Q277" s="51">
        <v>7.2971174680995423</v>
      </c>
      <c r="R277" s="51">
        <v>6.1113858224499156</v>
      </c>
      <c r="S277" s="51">
        <v>6.5430787380677637</v>
      </c>
      <c r="T277" s="51">
        <v>6.8135050397706287</v>
      </c>
      <c r="U277" s="51">
        <v>6.8960225670335165</v>
      </c>
      <c r="V277" s="51">
        <v>6.5773023477593409</v>
      </c>
      <c r="W277" s="51">
        <v>6.596466153920006</v>
      </c>
      <c r="X277" s="51">
        <v>6.7617518827882712</v>
      </c>
      <c r="Y277" s="51">
        <v>6.8596804323460159</v>
      </c>
      <c r="Z277" s="51">
        <v>6.9872104714001573</v>
      </c>
      <c r="AA277" s="51">
        <v>6.9236769296254259</v>
      </c>
      <c r="AB277" s="51">
        <v>7.017282987939188</v>
      </c>
      <c r="AC277" s="51">
        <v>6.9775712726691754</v>
      </c>
      <c r="AD277" s="51">
        <v>7.0363757883106235</v>
      </c>
      <c r="AE277" s="51">
        <v>6.5094726091400101</v>
      </c>
      <c r="AF277" s="51">
        <v>6.2294203375487758</v>
      </c>
      <c r="AG277" s="52"/>
      <c r="AH277" s="52"/>
      <c r="AI277" s="52"/>
      <c r="AJ277" s="52"/>
    </row>
    <row r="278" spans="1:36" ht="15.75" x14ac:dyDescent="0.3">
      <c r="A278" s="1" t="str">
        <f t="shared" si="4"/>
        <v>CO2-EmissionenLuxemburg</v>
      </c>
      <c r="B278" s="1">
        <v>278</v>
      </c>
      <c r="C278" s="50" t="s">
        <v>314</v>
      </c>
      <c r="D278" s="50" t="s">
        <v>10</v>
      </c>
      <c r="E278" s="50" t="s">
        <v>176</v>
      </c>
      <c r="F278" s="50" t="s">
        <v>67</v>
      </c>
      <c r="G278" s="50" t="s">
        <v>32</v>
      </c>
      <c r="H278" s="50" t="s">
        <v>367</v>
      </c>
      <c r="I278" s="51">
        <v>22.164084345633736</v>
      </c>
      <c r="J278" s="51">
        <v>23.038763376932224</v>
      </c>
      <c r="K278" s="51">
        <v>24.53884686501933</v>
      </c>
      <c r="L278" s="51">
        <v>25.245709983836324</v>
      </c>
      <c r="M278" s="51">
        <v>27.882338816184415</v>
      </c>
      <c r="N278" s="51">
        <v>28.007623216197505</v>
      </c>
      <c r="O278" s="51">
        <v>27.198203268477219</v>
      </c>
      <c r="P278" s="51">
        <v>25.557226876225275</v>
      </c>
      <c r="Q278" s="51">
        <v>24.87914638114475</v>
      </c>
      <c r="R278" s="51">
        <v>23.318654915897088</v>
      </c>
      <c r="S278" s="51">
        <v>24.052565030683319</v>
      </c>
      <c r="T278" s="51">
        <v>23.284389191775375</v>
      </c>
      <c r="U278" s="51">
        <v>22.285524328274438</v>
      </c>
      <c r="V278" s="51">
        <v>20.81080832377857</v>
      </c>
      <c r="W278" s="51">
        <v>19.429499981125936</v>
      </c>
      <c r="X278" s="51">
        <v>18.147762564452787</v>
      </c>
      <c r="Y278" s="51">
        <v>17.313979755183748</v>
      </c>
      <c r="Z278" s="51">
        <v>17.245143677389926</v>
      </c>
      <c r="AA278" s="51">
        <v>17.411740129517444</v>
      </c>
      <c r="AB278" s="51">
        <v>17.342842995414525</v>
      </c>
      <c r="AC278" s="51">
        <v>14.376628876984988</v>
      </c>
      <c r="AD278" s="51">
        <v>14.692928664834556</v>
      </c>
      <c r="AE278" s="51">
        <v>12.577327006613046</v>
      </c>
      <c r="AF278" s="51">
        <v>11.657490895504246</v>
      </c>
      <c r="AG278" s="52"/>
      <c r="AH278" s="52"/>
      <c r="AI278" s="52"/>
      <c r="AJ278" s="52"/>
    </row>
    <row r="279" spans="1:36" ht="15.75" x14ac:dyDescent="0.3">
      <c r="A279" s="1" t="str">
        <f t="shared" si="4"/>
        <v>CO2-EmissionenMalta</v>
      </c>
      <c r="B279" s="1">
        <v>279</v>
      </c>
      <c r="C279" s="50" t="s">
        <v>314</v>
      </c>
      <c r="D279" s="50" t="s">
        <v>16</v>
      </c>
      <c r="E279" s="50" t="s">
        <v>176</v>
      </c>
      <c r="F279" s="50" t="s">
        <v>67</v>
      </c>
      <c r="G279" s="50" t="s">
        <v>32</v>
      </c>
      <c r="H279" s="50" t="s">
        <v>367</v>
      </c>
      <c r="I279" s="51">
        <v>7.048171305375468</v>
      </c>
      <c r="J279" s="51">
        <v>7.6982810385010731</v>
      </c>
      <c r="K279" s="51">
        <v>7.6937782851139485</v>
      </c>
      <c r="L279" s="51">
        <v>8.2012188237773493</v>
      </c>
      <c r="M279" s="51">
        <v>7.9148546977448939</v>
      </c>
      <c r="N279" s="51">
        <v>7.4029363623081812</v>
      </c>
      <c r="O279" s="51">
        <v>7.4901494422746211</v>
      </c>
      <c r="P279" s="51">
        <v>7.688481623902204</v>
      </c>
      <c r="Q279" s="51">
        <v>7.4266877392343034</v>
      </c>
      <c r="R279" s="51">
        <v>7.0499859385758201</v>
      </c>
      <c r="S279" s="51">
        <v>7.154023565287039</v>
      </c>
      <c r="T279" s="51">
        <v>7.1383751294241442</v>
      </c>
      <c r="U279" s="51">
        <v>7.4920203573258961</v>
      </c>
      <c r="V279" s="51">
        <v>6.6731950754454923</v>
      </c>
      <c r="W279" s="51">
        <v>6.565008766263726</v>
      </c>
      <c r="X279" s="51">
        <v>4.8325154202872449</v>
      </c>
      <c r="Y279" s="51">
        <v>4.0741686010054901</v>
      </c>
      <c r="Z279" s="51">
        <v>4.3184630469315319</v>
      </c>
      <c r="AA279" s="51">
        <v>4.1711338246173808</v>
      </c>
      <c r="AB279" s="51">
        <v>4.2208643986735748</v>
      </c>
      <c r="AC279" s="51">
        <v>4.0471396147354941</v>
      </c>
      <c r="AD279" s="51">
        <v>4.0538339357983908</v>
      </c>
      <c r="AE279" s="51">
        <v>4.2546016659386341</v>
      </c>
      <c r="AF279" s="51">
        <v>4.0632151780109167</v>
      </c>
      <c r="AG279" s="52"/>
      <c r="AH279" s="52"/>
      <c r="AI279" s="52"/>
      <c r="AJ279" s="52"/>
    </row>
    <row r="280" spans="1:36" ht="15.75" x14ac:dyDescent="0.3">
      <c r="A280" s="1" t="str">
        <f t="shared" si="4"/>
        <v>CO2-EmissionenNiederlande</v>
      </c>
      <c r="B280" s="1">
        <v>280</v>
      </c>
      <c r="C280" s="50" t="s">
        <v>314</v>
      </c>
      <c r="D280" s="50" t="s">
        <v>1</v>
      </c>
      <c r="E280" s="50" t="s">
        <v>176</v>
      </c>
      <c r="F280" s="50" t="s">
        <v>67</v>
      </c>
      <c r="G280" s="50" t="s">
        <v>32</v>
      </c>
      <c r="H280" s="50" t="s">
        <v>367</v>
      </c>
      <c r="I280" s="51">
        <v>13.82514797640415</v>
      </c>
      <c r="J280" s="51">
        <v>13.800174870280651</v>
      </c>
      <c r="K280" s="51">
        <v>13.565587139901796</v>
      </c>
      <c r="L280" s="51">
        <v>13.543640050582727</v>
      </c>
      <c r="M280" s="51">
        <v>13.589368827570992</v>
      </c>
      <c r="N280" s="51">
        <v>13.202040604740185</v>
      </c>
      <c r="O280" s="51">
        <v>12.866999904136161</v>
      </c>
      <c r="P280" s="51">
        <v>12.751207979394074</v>
      </c>
      <c r="Q280" s="51">
        <v>12.686995233312658</v>
      </c>
      <c r="R280" s="51">
        <v>12.273673793984752</v>
      </c>
      <c r="S280" s="51">
        <v>12.931116770387751</v>
      </c>
      <c r="T280" s="51">
        <v>12.020234980102225</v>
      </c>
      <c r="U280" s="51">
        <v>11.719645303859556</v>
      </c>
      <c r="V280" s="51">
        <v>11.650989453258521</v>
      </c>
      <c r="W280" s="51">
        <v>11.12061026716443</v>
      </c>
      <c r="X280" s="51">
        <v>11.490395204275723</v>
      </c>
      <c r="Y280" s="51">
        <v>11.464757576681064</v>
      </c>
      <c r="Z280" s="51">
        <v>11.238857307634946</v>
      </c>
      <c r="AA280" s="51">
        <v>10.87371920799335</v>
      </c>
      <c r="AB280" s="51">
        <v>10.466739625782232</v>
      </c>
      <c r="AC280" s="51">
        <v>9.4589473382449896</v>
      </c>
      <c r="AD280" s="51">
        <v>9.536903548345828</v>
      </c>
      <c r="AE280" s="51">
        <v>8.6748209039939663</v>
      </c>
      <c r="AF280" s="51">
        <v>7.9787215119038208</v>
      </c>
      <c r="AG280" s="52"/>
      <c r="AH280" s="52"/>
      <c r="AI280" s="52"/>
      <c r="AJ280" s="52"/>
    </row>
    <row r="281" spans="1:36" ht="15.75" x14ac:dyDescent="0.3">
      <c r="A281" s="1" t="str">
        <f t="shared" si="4"/>
        <v>CO2-EmissionenÖsterreich</v>
      </c>
      <c r="B281" s="1">
        <v>281</v>
      </c>
      <c r="C281" s="50" t="s">
        <v>314</v>
      </c>
      <c r="D281" s="50" t="s">
        <v>56</v>
      </c>
      <c r="E281" s="50" t="s">
        <v>176</v>
      </c>
      <c r="F281" s="50" t="s">
        <v>67</v>
      </c>
      <c r="G281" s="50" t="s">
        <v>32</v>
      </c>
      <c r="H281" s="50" t="s">
        <v>367</v>
      </c>
      <c r="I281" s="51">
        <v>10.158907759107272</v>
      </c>
      <c r="J281" s="51">
        <v>10.603737018783077</v>
      </c>
      <c r="K281" s="51">
        <v>10.770010378675657</v>
      </c>
      <c r="L281" s="51">
        <v>11.379085906496929</v>
      </c>
      <c r="M281" s="51">
        <v>11.284242983879276</v>
      </c>
      <c r="N281" s="51">
        <v>11.344515223215653</v>
      </c>
      <c r="O281" s="51">
        <v>10.99333372920653</v>
      </c>
      <c r="P281" s="51">
        <v>10.619878087914318</v>
      </c>
      <c r="Q281" s="51">
        <v>10.5161163329286</v>
      </c>
      <c r="R281" s="51">
        <v>9.6959173221508976</v>
      </c>
      <c r="S281" s="51">
        <v>10.216166792393</v>
      </c>
      <c r="T281" s="51">
        <v>9.9206508094601755</v>
      </c>
      <c r="U281" s="51">
        <v>9.5477112072493568</v>
      </c>
      <c r="V281" s="51">
        <v>9.5364903253287245</v>
      </c>
      <c r="W281" s="51">
        <v>9.0348635137595483</v>
      </c>
      <c r="X281" s="51">
        <v>9.1821998176958157</v>
      </c>
      <c r="Y281" s="51">
        <v>9.1933675401194144</v>
      </c>
      <c r="Z281" s="51">
        <v>9.3929798310123509</v>
      </c>
      <c r="AA281" s="51">
        <v>8.9860642828629658</v>
      </c>
      <c r="AB281" s="51">
        <v>9.0812393671608955</v>
      </c>
      <c r="AC281" s="51">
        <v>8.3750060559407444</v>
      </c>
      <c r="AD281" s="51">
        <v>8.7176226434813842</v>
      </c>
      <c r="AE281" s="51">
        <v>8.130542975165481</v>
      </c>
      <c r="AF281" s="51">
        <v>7.5227461603517654</v>
      </c>
      <c r="AG281" s="52"/>
      <c r="AH281" s="52"/>
      <c r="AI281" s="52"/>
      <c r="AJ281" s="52"/>
    </row>
    <row r="282" spans="1:36" ht="15.75" x14ac:dyDescent="0.3">
      <c r="A282" s="1" t="str">
        <f t="shared" si="4"/>
        <v>CO2-EmissionenPolen</v>
      </c>
      <c r="B282" s="1">
        <v>282</v>
      </c>
      <c r="C282" s="50" t="s">
        <v>314</v>
      </c>
      <c r="D282" s="50" t="s">
        <v>21</v>
      </c>
      <c r="E282" s="50" t="s">
        <v>176</v>
      </c>
      <c r="F282" s="50" t="s">
        <v>67</v>
      </c>
      <c r="G282" s="50" t="s">
        <v>32</v>
      </c>
      <c r="H282" s="50" t="s">
        <v>367</v>
      </c>
      <c r="I282" s="51">
        <v>10.2844448503369</v>
      </c>
      <c r="J282" s="51">
        <v>10.247117266761341</v>
      </c>
      <c r="K282" s="51">
        <v>9.985716850616436</v>
      </c>
      <c r="L282" s="51">
        <v>10.342504583679506</v>
      </c>
      <c r="M282" s="51">
        <v>10.49223302122734</v>
      </c>
      <c r="N282" s="51">
        <v>10.496018846367441</v>
      </c>
      <c r="O282" s="51">
        <v>10.890700353504251</v>
      </c>
      <c r="P282" s="51">
        <v>10.874203841706416</v>
      </c>
      <c r="Q282" s="51">
        <v>10.688488868863931</v>
      </c>
      <c r="R282" s="51">
        <v>10.218548772285425</v>
      </c>
      <c r="S282" s="51">
        <v>10.67103301274436</v>
      </c>
      <c r="T282" s="51">
        <v>10.627394583043412</v>
      </c>
      <c r="U282" s="51">
        <v>10.429986336132917</v>
      </c>
      <c r="V282" s="51">
        <v>10.332387623144413</v>
      </c>
      <c r="W282" s="51">
        <v>10.008365048319945</v>
      </c>
      <c r="X282" s="51">
        <v>10.083465637224849</v>
      </c>
      <c r="Y282" s="51">
        <v>10.372656780392859</v>
      </c>
      <c r="Z282" s="51">
        <v>10.756120930116204</v>
      </c>
      <c r="AA282" s="51">
        <v>10.757052008428021</v>
      </c>
      <c r="AB282" s="51">
        <v>10.171809519043288</v>
      </c>
      <c r="AC282" s="52"/>
      <c r="AD282" s="52"/>
      <c r="AE282" s="52"/>
      <c r="AF282" s="52"/>
      <c r="AG282" s="52"/>
      <c r="AH282" s="52"/>
      <c r="AI282" s="52"/>
      <c r="AJ282" s="52"/>
    </row>
    <row r="283" spans="1:36" ht="15.75" x14ac:dyDescent="0.3">
      <c r="A283" s="1" t="str">
        <f t="shared" si="4"/>
        <v>CO2-EmissionenPortugal</v>
      </c>
      <c r="B283" s="1">
        <v>283</v>
      </c>
      <c r="C283" s="50" t="s">
        <v>314</v>
      </c>
      <c r="D283" s="50" t="s">
        <v>7</v>
      </c>
      <c r="E283" s="50" t="s">
        <v>176</v>
      </c>
      <c r="F283" s="50" t="s">
        <v>67</v>
      </c>
      <c r="G283" s="50" t="s">
        <v>32</v>
      </c>
      <c r="H283" s="50" t="s">
        <v>367</v>
      </c>
      <c r="I283" s="51">
        <v>7.9799741455163113</v>
      </c>
      <c r="J283" s="51">
        <v>7.8927436143460783</v>
      </c>
      <c r="K283" s="51">
        <v>8.2682763207522711</v>
      </c>
      <c r="L283" s="51">
        <v>7.746149398675052</v>
      </c>
      <c r="M283" s="51">
        <v>8.0308600047253567</v>
      </c>
      <c r="N283" s="51">
        <v>8.1915954273549421</v>
      </c>
      <c r="O283" s="51">
        <v>7.7141815544299872</v>
      </c>
      <c r="P283" s="51">
        <v>7.4807755656545512</v>
      </c>
      <c r="Q283" s="51">
        <v>7.23522131095371</v>
      </c>
      <c r="R283" s="51">
        <v>6.93719090187719</v>
      </c>
      <c r="S283" s="51">
        <v>6.5183739868155977</v>
      </c>
      <c r="T283" s="51">
        <v>6.3892773264015572</v>
      </c>
      <c r="U283" s="51">
        <v>6.2164481348619773</v>
      </c>
      <c r="V283" s="51">
        <v>6.0659462153391406</v>
      </c>
      <c r="W283" s="51">
        <v>6.0856494957678819</v>
      </c>
      <c r="X283" s="51">
        <v>6.5105934527771918</v>
      </c>
      <c r="Y283" s="51">
        <v>6.3480151046935083</v>
      </c>
      <c r="Z283" s="51">
        <v>6.8556092750918651</v>
      </c>
      <c r="AA283" s="51">
        <v>6.4996570270081193</v>
      </c>
      <c r="AB283" s="51">
        <v>6.1427773289635512</v>
      </c>
      <c r="AC283" s="51">
        <v>5.5365914911015537</v>
      </c>
      <c r="AD283" s="51">
        <v>5.3973060540616675</v>
      </c>
      <c r="AE283" s="51">
        <v>5.3877481894175956</v>
      </c>
      <c r="AF283" s="51">
        <v>5.0339061386120267</v>
      </c>
      <c r="AG283" s="52"/>
      <c r="AH283" s="52"/>
      <c r="AI283" s="52"/>
      <c r="AJ283" s="52"/>
    </row>
    <row r="284" spans="1:36" ht="15.75" x14ac:dyDescent="0.3">
      <c r="A284" s="1" t="str">
        <f t="shared" si="4"/>
        <v>CO2-EmissionenRumänien</v>
      </c>
      <c r="B284" s="1">
        <v>284</v>
      </c>
      <c r="C284" s="50" t="s">
        <v>314</v>
      </c>
      <c r="D284" s="50" t="s">
        <v>98</v>
      </c>
      <c r="E284" s="50" t="s">
        <v>176</v>
      </c>
      <c r="F284" s="50" t="s">
        <v>67</v>
      </c>
      <c r="G284" s="50" t="s">
        <v>32</v>
      </c>
      <c r="H284" s="50" t="s">
        <v>367</v>
      </c>
      <c r="I284" s="51">
        <v>6.3200856963189045</v>
      </c>
      <c r="J284" s="51">
        <v>6.5795335887406319</v>
      </c>
      <c r="K284" s="51">
        <v>6.7822055235186536</v>
      </c>
      <c r="L284" s="51">
        <v>7.1063748228507722</v>
      </c>
      <c r="M284" s="51">
        <v>7.0699562571777381</v>
      </c>
      <c r="N284" s="51">
        <v>7.0533795410204227</v>
      </c>
      <c r="O284" s="51">
        <v>7.165981740190591</v>
      </c>
      <c r="P284" s="51">
        <v>7.4171192321632624</v>
      </c>
      <c r="Q284" s="51">
        <v>7.3798521025179094</v>
      </c>
      <c r="R284" s="51">
        <v>6.3939948209612121</v>
      </c>
      <c r="S284" s="51">
        <v>6.1645510558149947</v>
      </c>
      <c r="T284" s="51">
        <v>6.5641088357891277</v>
      </c>
      <c r="U284" s="51">
        <v>6.443274229005981</v>
      </c>
      <c r="V284" s="51">
        <v>5.8980687852875233</v>
      </c>
      <c r="W284" s="51">
        <v>5.9325272280411774</v>
      </c>
      <c r="X284" s="51">
        <v>5.8944470865806036</v>
      </c>
      <c r="Y284" s="51">
        <v>5.8287251918776652</v>
      </c>
      <c r="Z284" s="51">
        <v>6.0138738043817579</v>
      </c>
      <c r="AA284" s="51">
        <v>6.0873615440180675</v>
      </c>
      <c r="AB284" s="51">
        <v>5.9526133243800423</v>
      </c>
      <c r="AC284" s="51">
        <v>5.7887242574064706</v>
      </c>
      <c r="AD284" s="51">
        <v>6.033607888857988</v>
      </c>
      <c r="AE284" s="51">
        <v>5.757264574257051</v>
      </c>
      <c r="AF284" s="51">
        <v>5.448933013281211</v>
      </c>
      <c r="AG284" s="52"/>
      <c r="AH284" s="52"/>
      <c r="AI284" s="52"/>
      <c r="AJ284" s="52"/>
    </row>
    <row r="285" spans="1:36" ht="15.75" x14ac:dyDescent="0.3">
      <c r="A285" s="1" t="str">
        <f t="shared" si="4"/>
        <v>CO2-EmissionenSchweden</v>
      </c>
      <c r="B285" s="1">
        <v>285</v>
      </c>
      <c r="C285" s="50" t="s">
        <v>314</v>
      </c>
      <c r="D285" s="50" t="s">
        <v>13</v>
      </c>
      <c r="E285" s="50" t="s">
        <v>176</v>
      </c>
      <c r="F285" s="50" t="s">
        <v>67</v>
      </c>
      <c r="G285" s="50" t="s">
        <v>32</v>
      </c>
      <c r="H285" s="50" t="s">
        <v>367</v>
      </c>
      <c r="I285" s="51">
        <v>7.6793217937245819</v>
      </c>
      <c r="J285" s="51">
        <v>7.7435420123291934</v>
      </c>
      <c r="K285" s="51">
        <v>7.787271379876521</v>
      </c>
      <c r="L285" s="51">
        <v>7.7931006229021396</v>
      </c>
      <c r="M285" s="51">
        <v>7.6869518768545966</v>
      </c>
      <c r="N285" s="51">
        <v>7.3371738992723028</v>
      </c>
      <c r="O285" s="51">
        <v>7.2574187512058792</v>
      </c>
      <c r="P285" s="51">
        <v>7.0770866755603237</v>
      </c>
      <c r="Q285" s="51">
        <v>6.7621371644024588</v>
      </c>
      <c r="R285" s="51">
        <v>6.2507471623960571</v>
      </c>
      <c r="S285" s="51">
        <v>6.8375334261877043</v>
      </c>
      <c r="T285" s="51">
        <v>6.3224996962709703</v>
      </c>
      <c r="U285" s="51">
        <v>5.9698768007224006</v>
      </c>
      <c r="V285" s="51">
        <v>5.7507996039322622</v>
      </c>
      <c r="W285" s="51">
        <v>5.5158125800772249</v>
      </c>
      <c r="X285" s="51">
        <v>5.4375628751204443</v>
      </c>
      <c r="Y285" s="51">
        <v>5.3610605975863352</v>
      </c>
      <c r="Z285" s="51">
        <v>5.1994348209137735</v>
      </c>
      <c r="AA285" s="51">
        <v>5.0548651905370443</v>
      </c>
      <c r="AB285" s="51">
        <v>4.8834518756748659</v>
      </c>
      <c r="AC285" s="51">
        <v>4.441221576360789</v>
      </c>
      <c r="AD285" s="51">
        <v>4.5816676763497037</v>
      </c>
      <c r="AE285" s="52"/>
      <c r="AF285" s="52"/>
      <c r="AG285" s="52"/>
      <c r="AH285" s="52"/>
      <c r="AI285" s="52"/>
      <c r="AJ285" s="52"/>
    </row>
    <row r="286" spans="1:36" ht="15.75" x14ac:dyDescent="0.3">
      <c r="A286" s="1" t="str">
        <f t="shared" si="4"/>
        <v>CO2-EmissionenSlowakei</v>
      </c>
      <c r="B286" s="1">
        <v>286</v>
      </c>
      <c r="C286" s="50" t="s">
        <v>314</v>
      </c>
      <c r="D286" s="50" t="s">
        <v>23</v>
      </c>
      <c r="E286" s="50" t="s">
        <v>176</v>
      </c>
      <c r="F286" s="50" t="s">
        <v>67</v>
      </c>
      <c r="G286" s="50" t="s">
        <v>32</v>
      </c>
      <c r="H286" s="50" t="s">
        <v>367</v>
      </c>
      <c r="I286" s="51">
        <v>8.9743965171691968</v>
      </c>
      <c r="J286" s="51">
        <v>9.4130641267017747</v>
      </c>
      <c r="K286" s="51">
        <v>9.1732038761281558</v>
      </c>
      <c r="L286" s="51">
        <v>9.2397551333668559</v>
      </c>
      <c r="M286" s="51">
        <v>9.3663677246904484</v>
      </c>
      <c r="N286" s="51">
        <v>9.368737676365015</v>
      </c>
      <c r="O286" s="51">
        <v>9.3553312510910924</v>
      </c>
      <c r="P286" s="51">
        <v>9.0049644421505359</v>
      </c>
      <c r="Q286" s="51">
        <v>9.0713692958400003</v>
      </c>
      <c r="R286" s="51">
        <v>8.2741048992788322</v>
      </c>
      <c r="S286" s="51">
        <v>8.4349174281841481</v>
      </c>
      <c r="T286" s="51">
        <v>8.2197190863043463</v>
      </c>
      <c r="U286" s="51">
        <v>7.7694861230876153</v>
      </c>
      <c r="V286" s="51">
        <v>7.7014300830237312</v>
      </c>
      <c r="W286" s="51">
        <v>7.32442717732778</v>
      </c>
      <c r="X286" s="51">
        <v>7.4589033518935057</v>
      </c>
      <c r="Y286" s="51">
        <v>7.5507443935024652</v>
      </c>
      <c r="Z286" s="51">
        <v>7.7486155671638146</v>
      </c>
      <c r="AA286" s="51">
        <v>7.7118824551064202</v>
      </c>
      <c r="AB286" s="51">
        <v>7.2715183510822143</v>
      </c>
      <c r="AC286" s="51">
        <v>6.7702750059673997</v>
      </c>
      <c r="AD286" s="51">
        <v>7.5121575195979764</v>
      </c>
      <c r="AE286" s="52"/>
      <c r="AF286" s="52"/>
      <c r="AG286" s="52"/>
      <c r="AH286" s="52"/>
      <c r="AI286" s="52"/>
      <c r="AJ286" s="52"/>
    </row>
    <row r="287" spans="1:36" ht="15.75" x14ac:dyDescent="0.3">
      <c r="A287" s="1" t="str">
        <f t="shared" si="4"/>
        <v>CO2-EmissionenSlowenien</v>
      </c>
      <c r="B287" s="1">
        <v>287</v>
      </c>
      <c r="C287" s="50" t="s">
        <v>314</v>
      </c>
      <c r="D287" s="50" t="s">
        <v>26</v>
      </c>
      <c r="E287" s="50" t="s">
        <v>176</v>
      </c>
      <c r="F287" s="50" t="s">
        <v>67</v>
      </c>
      <c r="G287" s="50" t="s">
        <v>32</v>
      </c>
      <c r="H287" s="50" t="s">
        <v>367</v>
      </c>
      <c r="I287" s="51">
        <v>9.4242112820801598</v>
      </c>
      <c r="J287" s="51">
        <v>10.043829001134505</v>
      </c>
      <c r="K287" s="51">
        <v>10.169002305807537</v>
      </c>
      <c r="L287" s="51">
        <v>9.9961117043211694</v>
      </c>
      <c r="M287" s="51">
        <v>10.187915840223212</v>
      </c>
      <c r="N287" s="51">
        <v>10.295629935705238</v>
      </c>
      <c r="O287" s="51">
        <v>10.347950312601682</v>
      </c>
      <c r="P287" s="51">
        <v>10.419350522279254</v>
      </c>
      <c r="Q287" s="51">
        <v>10.721050405305457</v>
      </c>
      <c r="R287" s="51">
        <v>9.5603551360539392</v>
      </c>
      <c r="S287" s="51">
        <v>9.6291532386792422</v>
      </c>
      <c r="T287" s="51">
        <v>9.5728166122867719</v>
      </c>
      <c r="U287" s="51">
        <v>9.246810405423405</v>
      </c>
      <c r="V287" s="51">
        <v>8.8951301316097986</v>
      </c>
      <c r="W287" s="51">
        <v>8.0798446540920157</v>
      </c>
      <c r="X287" s="51">
        <v>8.1657217652654612</v>
      </c>
      <c r="Y287" s="51">
        <v>8.5878779162253913</v>
      </c>
      <c r="Z287" s="51">
        <v>8.6230265676274573</v>
      </c>
      <c r="AA287" s="51">
        <v>8.513241274626381</v>
      </c>
      <c r="AB287" s="51">
        <v>8.2033332950262032</v>
      </c>
      <c r="AC287" s="51">
        <v>7.564377034263865</v>
      </c>
      <c r="AD287" s="51">
        <v>7.6132524508106441</v>
      </c>
      <c r="AE287" s="51">
        <v>7.3660559563197534</v>
      </c>
      <c r="AF287" s="51">
        <v>6.9817067994680402</v>
      </c>
      <c r="AG287" s="52"/>
      <c r="AH287" s="52"/>
      <c r="AI287" s="52"/>
      <c r="AJ287" s="52"/>
    </row>
    <row r="288" spans="1:36" ht="15.75" x14ac:dyDescent="0.3">
      <c r="A288" s="1" t="str">
        <f t="shared" si="4"/>
        <v>CO2-EmissionenSpanien</v>
      </c>
      <c r="B288" s="1">
        <v>288</v>
      </c>
      <c r="C288" s="50" t="s">
        <v>314</v>
      </c>
      <c r="D288" s="50" t="s">
        <v>8</v>
      </c>
      <c r="E288" s="50" t="s">
        <v>176</v>
      </c>
      <c r="F288" s="50" t="s">
        <v>67</v>
      </c>
      <c r="G288" s="50" t="s">
        <v>32</v>
      </c>
      <c r="H288" s="50" t="s">
        <v>367</v>
      </c>
      <c r="I288" s="51">
        <v>9.4149768253752981</v>
      </c>
      <c r="J288" s="51">
        <v>9.3168227854549617</v>
      </c>
      <c r="K288" s="51">
        <v>9.6279758535751903</v>
      </c>
      <c r="L288" s="51">
        <v>9.6233752707309268</v>
      </c>
      <c r="M288" s="51">
        <v>9.8174600589619825</v>
      </c>
      <c r="N288" s="51">
        <v>9.9956374286265763</v>
      </c>
      <c r="O288" s="51">
        <v>9.6999140803955779</v>
      </c>
      <c r="P288" s="51">
        <v>9.7549176702787879</v>
      </c>
      <c r="Q288" s="51">
        <v>8.8753625192926169</v>
      </c>
      <c r="R288" s="51">
        <v>7.9544093250674788</v>
      </c>
      <c r="S288" s="51">
        <v>7.5923423493055449</v>
      </c>
      <c r="T288" s="51">
        <v>7.5567994623159951</v>
      </c>
      <c r="U288" s="51">
        <v>7.3979347652370757</v>
      </c>
      <c r="V288" s="51">
        <v>6.8575222956850856</v>
      </c>
      <c r="W288" s="51">
        <v>6.8953468728097764</v>
      </c>
      <c r="X288" s="51">
        <v>7.15098042421549</v>
      </c>
      <c r="Y288" s="51">
        <v>6.8963265380975889</v>
      </c>
      <c r="Z288" s="51">
        <v>7.1564298998237774</v>
      </c>
      <c r="AA288" s="51">
        <v>7.0022091825468813</v>
      </c>
      <c r="AB288" s="51">
        <v>6.555685134289079</v>
      </c>
      <c r="AC288" s="51">
        <v>5.6969284508189961</v>
      </c>
      <c r="AD288" s="51">
        <v>6.0612452791533231</v>
      </c>
      <c r="AE288" s="51">
        <v>6.1167763798771455</v>
      </c>
      <c r="AF288" s="51">
        <v>5.583320069635243</v>
      </c>
      <c r="AG288" s="52"/>
      <c r="AH288" s="52"/>
      <c r="AI288" s="52"/>
      <c r="AJ288" s="52"/>
    </row>
    <row r="289" spans="1:36" ht="15.75" x14ac:dyDescent="0.3">
      <c r="A289" s="1" t="str">
        <f t="shared" si="4"/>
        <v>CO2-EmissionenTschechische Republik</v>
      </c>
      <c r="B289" s="1">
        <v>289</v>
      </c>
      <c r="C289" s="50" t="s">
        <v>314</v>
      </c>
      <c r="D289" s="50" t="s">
        <v>22</v>
      </c>
      <c r="E289" s="50" t="s">
        <v>176</v>
      </c>
      <c r="F289" s="50" t="s">
        <v>67</v>
      </c>
      <c r="G289" s="50" t="s">
        <v>32</v>
      </c>
      <c r="H289" s="50" t="s">
        <v>367</v>
      </c>
      <c r="I289" s="51">
        <v>14.621691219419249</v>
      </c>
      <c r="J289" s="51">
        <v>14.698878414001365</v>
      </c>
      <c r="K289" s="51">
        <v>14.350438343361692</v>
      </c>
      <c r="L289" s="51">
        <v>14.554532971264072</v>
      </c>
      <c r="M289" s="51">
        <v>14.699476841506229</v>
      </c>
      <c r="N289" s="51">
        <v>14.490278141212563</v>
      </c>
      <c r="O289" s="51">
        <v>14.568081254782616</v>
      </c>
      <c r="P289" s="51">
        <v>14.635859986773253</v>
      </c>
      <c r="Q289" s="51">
        <v>13.991893959922583</v>
      </c>
      <c r="R289" s="51">
        <v>13.051917691942741</v>
      </c>
      <c r="S289" s="51">
        <v>13.344122804446533</v>
      </c>
      <c r="T289" s="51">
        <v>13.05188942775632</v>
      </c>
      <c r="U289" s="51">
        <v>12.681541863904551</v>
      </c>
      <c r="V289" s="51">
        <v>12.222831024344813</v>
      </c>
      <c r="W289" s="51">
        <v>11.971352583435017</v>
      </c>
      <c r="X289" s="51">
        <v>11.986982056519881</v>
      </c>
      <c r="Y289" s="51">
        <v>12.154963723926498</v>
      </c>
      <c r="Z289" s="51">
        <v>12.210523315207782</v>
      </c>
      <c r="AA289" s="51">
        <v>11.942628580610195</v>
      </c>
      <c r="AB289" s="51">
        <v>11.38823012164036</v>
      </c>
      <c r="AC289" s="52"/>
      <c r="AD289" s="52"/>
      <c r="AE289" s="52"/>
      <c r="AF289" s="52"/>
      <c r="AG289" s="52"/>
      <c r="AH289" s="52"/>
      <c r="AI289" s="52"/>
      <c r="AJ289" s="52"/>
    </row>
    <row r="290" spans="1:36" ht="15.75" x14ac:dyDescent="0.3">
      <c r="A290" s="1" t="str">
        <f t="shared" si="4"/>
        <v>CO2-EmissionenUngarn</v>
      </c>
      <c r="B290" s="1">
        <v>290</v>
      </c>
      <c r="C290" s="50" t="s">
        <v>314</v>
      </c>
      <c r="D290" s="50" t="s">
        <v>24</v>
      </c>
      <c r="E290" s="50" t="s">
        <v>176</v>
      </c>
      <c r="F290" s="50" t="s">
        <v>67</v>
      </c>
      <c r="G290" s="50" t="s">
        <v>32</v>
      </c>
      <c r="H290" s="50" t="s">
        <v>367</v>
      </c>
      <c r="I290" s="51">
        <v>7.379423563145953</v>
      </c>
      <c r="J290" s="51">
        <v>7.5771407817856549</v>
      </c>
      <c r="K290" s="51">
        <v>7.4417417663661949</v>
      </c>
      <c r="L290" s="51">
        <v>7.7572858108631069</v>
      </c>
      <c r="M290" s="51">
        <v>7.6648272088705562</v>
      </c>
      <c r="N290" s="51">
        <v>7.6704165185809741</v>
      </c>
      <c r="O290" s="51">
        <v>7.5342637133045169</v>
      </c>
      <c r="P290" s="51">
        <v>7.3797007670912418</v>
      </c>
      <c r="Q290" s="51">
        <v>7.1883182502658842</v>
      </c>
      <c r="R290" s="51">
        <v>6.6008577173559608</v>
      </c>
      <c r="S290" s="51">
        <v>6.6805606347105417</v>
      </c>
      <c r="T290" s="51">
        <v>6.5415370872642278</v>
      </c>
      <c r="U290" s="51">
        <v>6.2412384135026011</v>
      </c>
      <c r="V290" s="51">
        <v>5.9641732436195731</v>
      </c>
      <c r="W290" s="51">
        <v>6.0228513327062636</v>
      </c>
      <c r="X290" s="51">
        <v>6.3690774059975981</v>
      </c>
      <c r="Y290" s="51">
        <v>6.4584517191724293</v>
      </c>
      <c r="Z290" s="51">
        <v>6.7052088075407674</v>
      </c>
      <c r="AA290" s="51">
        <v>6.7144986542134761</v>
      </c>
      <c r="AB290" s="51">
        <v>6.6978791982195851</v>
      </c>
      <c r="AC290" s="51">
        <v>6.5083815404877017</v>
      </c>
      <c r="AD290" s="51">
        <v>6.6470005187452266</v>
      </c>
      <c r="AE290" s="51">
        <v>6.218377517797105</v>
      </c>
      <c r="AF290" s="51">
        <v>5.6621708192658922</v>
      </c>
      <c r="AG290" s="52"/>
      <c r="AH290" s="52"/>
      <c r="AI290" s="52"/>
      <c r="AJ290" s="52"/>
    </row>
    <row r="291" spans="1:36" ht="15.75" x14ac:dyDescent="0.3">
      <c r="A291" s="1" t="str">
        <f t="shared" si="4"/>
        <v>CO2-EmissionenVereinigtes Königreich Großbritannien und Nordirland</v>
      </c>
      <c r="B291" s="1">
        <v>291</v>
      </c>
      <c r="C291" s="50" t="s">
        <v>314</v>
      </c>
      <c r="D291" s="50" t="s">
        <v>57</v>
      </c>
      <c r="E291" s="50" t="s">
        <v>176</v>
      </c>
      <c r="F291" s="50" t="s">
        <v>62</v>
      </c>
      <c r="G291" s="50" t="s">
        <v>32</v>
      </c>
      <c r="H291" s="50" t="s">
        <v>367</v>
      </c>
      <c r="I291" s="51">
        <v>12.193447669984408</v>
      </c>
      <c r="J291" s="51">
        <v>12.192633621392481</v>
      </c>
      <c r="K291" s="51">
        <v>11.805224131606879</v>
      </c>
      <c r="L291" s="51">
        <v>11.863495888278106</v>
      </c>
      <c r="M291" s="51">
        <v>11.751263884690513</v>
      </c>
      <c r="N291" s="51">
        <v>11.552125265728307</v>
      </c>
      <c r="O291" s="51">
        <v>11.383501166252138</v>
      </c>
      <c r="P291" s="51">
        <v>11.10066946791553</v>
      </c>
      <c r="Q291" s="51">
        <v>10.690506218557074</v>
      </c>
      <c r="R291" s="51">
        <v>9.711085858757766</v>
      </c>
      <c r="S291" s="51">
        <v>9.8726928832644916</v>
      </c>
      <c r="T291" s="51">
        <v>9.0860954483722729</v>
      </c>
      <c r="U291" s="51">
        <v>9.2786842904153843</v>
      </c>
      <c r="V291" s="51">
        <v>9.0155622700786875</v>
      </c>
      <c r="W291" s="51">
        <v>8.2817233751668251</v>
      </c>
      <c r="X291" s="51">
        <v>7.8999494536955828</v>
      </c>
      <c r="Y291" s="51">
        <v>7.4285696831217862</v>
      </c>
      <c r="Z291" s="51">
        <v>7.1966903524902435</v>
      </c>
      <c r="AA291" s="51">
        <v>7.0354508710843655</v>
      </c>
      <c r="AB291" s="51">
        <v>6.7434402199597816</v>
      </c>
      <c r="AC291" s="51">
        <v>6.1074101235651632</v>
      </c>
      <c r="AD291" s="51">
        <v>6.28898262814009</v>
      </c>
      <c r="AE291" s="51">
        <v>5.9887506502187584</v>
      </c>
      <c r="AF291" s="51">
        <v>5.6586807231079579</v>
      </c>
      <c r="AG291" s="52"/>
      <c r="AH291" s="52"/>
      <c r="AI291" s="52"/>
      <c r="AJ291" s="52"/>
    </row>
    <row r="292" spans="1:36" ht="15.75" x14ac:dyDescent="0.3">
      <c r="A292" s="1" t="str">
        <f t="shared" si="4"/>
        <v>CO2-EmissionenZypern</v>
      </c>
      <c r="B292" s="1">
        <v>292</v>
      </c>
      <c r="C292" s="50" t="s">
        <v>314</v>
      </c>
      <c r="D292" s="50" t="s">
        <v>30</v>
      </c>
      <c r="E292" s="50" t="s">
        <v>176</v>
      </c>
      <c r="F292" s="50" t="s">
        <v>67</v>
      </c>
      <c r="G292" s="50" t="s">
        <v>32</v>
      </c>
      <c r="H292" s="50" t="s">
        <v>367</v>
      </c>
      <c r="I292" s="51">
        <v>11.956736304128247</v>
      </c>
      <c r="J292" s="51">
        <v>11.738194610744301</v>
      </c>
      <c r="K292" s="51">
        <v>11.936899422092388</v>
      </c>
      <c r="L292" s="51">
        <v>12.334645680253262</v>
      </c>
      <c r="M292" s="51">
        <v>12.482678095552075</v>
      </c>
      <c r="N292" s="51">
        <v>12.495721287946491</v>
      </c>
      <c r="O292" s="51">
        <v>12.623547866475622</v>
      </c>
      <c r="P292" s="51">
        <v>12.760127437024524</v>
      </c>
      <c r="Q292" s="51">
        <v>12.729958519305749</v>
      </c>
      <c r="R292" s="51">
        <v>12.088473890363662</v>
      </c>
      <c r="S292" s="51">
        <v>11.377921381164512</v>
      </c>
      <c r="T292" s="51">
        <v>10.775866425504859</v>
      </c>
      <c r="U292" s="51">
        <v>10.00730492375051</v>
      </c>
      <c r="V292" s="51">
        <v>9.1981361506216892</v>
      </c>
      <c r="W292" s="51">
        <v>9.6219487959053467</v>
      </c>
      <c r="X292" s="51">
        <v>9.6553771577342129</v>
      </c>
      <c r="Y292" s="51">
        <v>10.11750984343942</v>
      </c>
      <c r="Z292" s="51">
        <v>10.220935007475072</v>
      </c>
      <c r="AA292" s="51">
        <v>9.9794662351862335</v>
      </c>
      <c r="AB292" s="51">
        <v>9.3988135814466194</v>
      </c>
      <c r="AC292" s="51">
        <v>8.8825646670335718</v>
      </c>
      <c r="AD292" s="51">
        <v>8.8755476035567114</v>
      </c>
      <c r="AE292" s="51">
        <v>8.8800957956359774</v>
      </c>
      <c r="AF292" s="51">
        <v>8.8788628038975741</v>
      </c>
      <c r="AG292" s="52"/>
      <c r="AH292" s="52"/>
      <c r="AI292" s="52"/>
      <c r="AJ292" s="52"/>
    </row>
    <row r="293" spans="1:36" ht="15.75" x14ac:dyDescent="0.3">
      <c r="A293" s="1" t="str">
        <f t="shared" si="4"/>
        <v>EinkommensentwicklungBelgien</v>
      </c>
      <c r="B293" s="1">
        <v>293</v>
      </c>
      <c r="C293" s="50" t="s">
        <v>216</v>
      </c>
      <c r="D293" s="50" t="s">
        <v>9</v>
      </c>
      <c r="E293" s="50" t="s">
        <v>361</v>
      </c>
      <c r="F293" s="50" t="s">
        <v>67</v>
      </c>
      <c r="G293" s="50" t="s">
        <v>32</v>
      </c>
      <c r="H293" s="50" t="s">
        <v>372</v>
      </c>
      <c r="I293" s="51">
        <v>75.295966771741377</v>
      </c>
      <c r="J293" s="51">
        <v>78.304983833158431</v>
      </c>
      <c r="K293" s="51">
        <v>81.208444584870307</v>
      </c>
      <c r="L293" s="51">
        <v>82.357366599690991</v>
      </c>
      <c r="M293" s="51">
        <v>84.09804085241457</v>
      </c>
      <c r="N293" s="51">
        <v>86.095651754657027</v>
      </c>
      <c r="O293" s="51">
        <v>88.690979383228893</v>
      </c>
      <c r="P293" s="51">
        <v>91.707987174625501</v>
      </c>
      <c r="Q293" s="51">
        <v>95.652332932479354</v>
      </c>
      <c r="R293" s="51">
        <v>98.714096881769891</v>
      </c>
      <c r="S293" s="51">
        <v>100</v>
      </c>
      <c r="T293" s="51">
        <v>102.43968724448385</v>
      </c>
      <c r="U293" s="51">
        <v>106.04869035335874</v>
      </c>
      <c r="V293" s="51">
        <v>108.84431057810551</v>
      </c>
      <c r="W293" s="51">
        <v>110.14251811573637</v>
      </c>
      <c r="X293" s="51">
        <v>110.57890440201439</v>
      </c>
      <c r="Y293" s="51">
        <v>110.95718508440764</v>
      </c>
      <c r="Z293" s="51">
        <v>112.80128004135008</v>
      </c>
      <c r="AA293" s="51">
        <v>114.50309182387612</v>
      </c>
      <c r="AB293" s="51">
        <v>116.95812699214048</v>
      </c>
      <c r="AC293" s="51">
        <v>123.09508529350998</v>
      </c>
      <c r="AD293" s="51">
        <v>123.70980971638572</v>
      </c>
      <c r="AE293" s="51">
        <v>129.87174532557358</v>
      </c>
      <c r="AF293" s="51">
        <v>139.60285875923287</v>
      </c>
      <c r="AG293" s="51">
        <v>144.8071539058885</v>
      </c>
      <c r="AH293" s="52"/>
      <c r="AI293" s="52"/>
      <c r="AJ293" s="52"/>
    </row>
    <row r="294" spans="1:36" ht="15.75" x14ac:dyDescent="0.3">
      <c r="A294" s="1" t="str">
        <f t="shared" si="4"/>
        <v>EinkommensentwicklungBulgarien</v>
      </c>
      <c r="B294" s="1">
        <v>294</v>
      </c>
      <c r="C294" s="50" t="s">
        <v>216</v>
      </c>
      <c r="D294" s="50" t="s">
        <v>25</v>
      </c>
      <c r="E294" s="50" t="s">
        <v>361</v>
      </c>
      <c r="F294" s="50" t="s">
        <v>67</v>
      </c>
      <c r="G294" s="50" t="s">
        <v>32</v>
      </c>
      <c r="H294" s="50" t="s">
        <v>372</v>
      </c>
      <c r="I294" s="51">
        <v>40.704647186599637</v>
      </c>
      <c r="J294" s="51">
        <v>45.513743013437441</v>
      </c>
      <c r="K294" s="51">
        <v>48.354337041862387</v>
      </c>
      <c r="L294" s="51">
        <v>50.882777011407889</v>
      </c>
      <c r="M294" s="51">
        <v>53.753057818725949</v>
      </c>
      <c r="N294" s="51">
        <v>59.430259060320665</v>
      </c>
      <c r="O294" s="51">
        <v>63.531509020787425</v>
      </c>
      <c r="P294" s="51">
        <v>71.570377439057182</v>
      </c>
      <c r="Q294" s="51">
        <v>81.010212968593777</v>
      </c>
      <c r="R294" s="51">
        <v>90.903299429071694</v>
      </c>
      <c r="S294" s="51">
        <v>100</v>
      </c>
      <c r="T294" s="51">
        <v>106.87701579790327</v>
      </c>
      <c r="U294" s="51">
        <v>115.1050192069204</v>
      </c>
      <c r="V294" s="51">
        <v>125.1972565851954</v>
      </c>
      <c r="W294" s="51">
        <v>132.26609919314336</v>
      </c>
      <c r="X294" s="51">
        <v>139.7435018570709</v>
      </c>
      <c r="Y294" s="51">
        <v>147.98880263851697</v>
      </c>
      <c r="Z294" s="51">
        <v>163.53379575940102</v>
      </c>
      <c r="AA294" s="51">
        <v>179.25861043488425</v>
      </c>
      <c r="AB294" s="51">
        <v>191.62699208898252</v>
      </c>
      <c r="AC294" s="51">
        <v>209.73981161028635</v>
      </c>
      <c r="AD294" s="51">
        <v>232.02882012634407</v>
      </c>
      <c r="AE294" s="51">
        <v>264.39437614933132</v>
      </c>
      <c r="AF294" s="51">
        <v>288.56386895346191</v>
      </c>
      <c r="AG294" s="51">
        <v>337.70659507563602</v>
      </c>
      <c r="AH294" s="51">
        <v>376.78270938699023</v>
      </c>
      <c r="AI294" s="52"/>
      <c r="AJ294" s="52"/>
    </row>
    <row r="295" spans="1:36" ht="15.75" x14ac:dyDescent="0.3">
      <c r="A295" s="1" t="str">
        <f t="shared" si="4"/>
        <v>EinkommensentwicklungDänemark</v>
      </c>
      <c r="B295" s="1">
        <v>295</v>
      </c>
      <c r="C295" s="50" t="s">
        <v>216</v>
      </c>
      <c r="D295" s="50" t="s">
        <v>5</v>
      </c>
      <c r="E295" s="50" t="s">
        <v>361</v>
      </c>
      <c r="F295" s="50" t="s">
        <v>67</v>
      </c>
      <c r="G295" s="50" t="s">
        <v>32</v>
      </c>
      <c r="H295" s="50" t="s">
        <v>372</v>
      </c>
      <c r="I295" s="51">
        <v>69.849369784915638</v>
      </c>
      <c r="J295" s="51">
        <v>72.351908581645006</v>
      </c>
      <c r="K295" s="51">
        <v>75.615045592098625</v>
      </c>
      <c r="L295" s="51">
        <v>78.497915656221124</v>
      </c>
      <c r="M295" s="51">
        <v>80.920209602381121</v>
      </c>
      <c r="N295" s="51">
        <v>83.613398288602227</v>
      </c>
      <c r="O295" s="51">
        <v>86.176649261396861</v>
      </c>
      <c r="P295" s="51">
        <v>90.56124754272804</v>
      </c>
      <c r="Q295" s="51">
        <v>93.90652068550861</v>
      </c>
      <c r="R295" s="51">
        <v>97.294895525860312</v>
      </c>
      <c r="S295" s="51">
        <v>100</v>
      </c>
      <c r="T295" s="51">
        <v>100.47528913814591</v>
      </c>
      <c r="U295" s="51">
        <v>103.1284977825654</v>
      </c>
      <c r="V295" s="51">
        <v>104.63926388982263</v>
      </c>
      <c r="W295" s="51">
        <v>107.04660103431141</v>
      </c>
      <c r="X295" s="51">
        <v>109.70183882074664</v>
      </c>
      <c r="Y295" s="51">
        <v>110.39937040827796</v>
      </c>
      <c r="Z295" s="51">
        <v>112.71270549547752</v>
      </c>
      <c r="AA295" s="51">
        <v>116.48659576988285</v>
      </c>
      <c r="AB295" s="51">
        <v>118.68255672796076</v>
      </c>
      <c r="AC295" s="51">
        <v>124.50893329420963</v>
      </c>
      <c r="AD295" s="51">
        <v>124.63119576886965</v>
      </c>
      <c r="AE295" s="51">
        <v>128.07244508497936</v>
      </c>
      <c r="AF295" s="51">
        <v>133.00488797534729</v>
      </c>
      <c r="AG295" s="51">
        <v>139.08396348828606</v>
      </c>
      <c r="AH295" s="51">
        <v>143.47347013313453</v>
      </c>
      <c r="AI295" s="52"/>
      <c r="AJ295" s="52"/>
    </row>
    <row r="296" spans="1:36" ht="15.75" x14ac:dyDescent="0.3">
      <c r="A296" s="1" t="str">
        <f t="shared" si="4"/>
        <v>EinkommensentwicklungDeutschland</v>
      </c>
      <c r="B296" s="1">
        <v>296</v>
      </c>
      <c r="C296" s="50" t="s">
        <v>216</v>
      </c>
      <c r="D296" s="50" t="s">
        <v>2</v>
      </c>
      <c r="E296" s="50" t="s">
        <v>361</v>
      </c>
      <c r="F296" s="50" t="s">
        <v>67</v>
      </c>
      <c r="G296" s="50" t="s">
        <v>32</v>
      </c>
      <c r="H296" s="50" t="s">
        <v>372</v>
      </c>
      <c r="I296" s="51">
        <v>85.967750743356021</v>
      </c>
      <c r="J296" s="51">
        <v>87.913607280661793</v>
      </c>
      <c r="K296" s="51">
        <v>89.554436673171693</v>
      </c>
      <c r="L296" s="51">
        <v>91.597931194537523</v>
      </c>
      <c r="M296" s="51">
        <v>92.005980975592223</v>
      </c>
      <c r="N296" s="51">
        <v>92.951147085368447</v>
      </c>
      <c r="O296" s="51">
        <v>92.356543157533395</v>
      </c>
      <c r="P296" s="51">
        <v>93.034174753697869</v>
      </c>
      <c r="Q296" s="51">
        <v>95.598749411090452</v>
      </c>
      <c r="R296" s="51">
        <v>99.165804728153944</v>
      </c>
      <c r="S296" s="51">
        <v>100</v>
      </c>
      <c r="T296" s="51">
        <v>102.66171631503296</v>
      </c>
      <c r="U296" s="51">
        <v>106.93702120786881</v>
      </c>
      <c r="V296" s="51">
        <v>109.80969227084339</v>
      </c>
      <c r="W296" s="51">
        <v>112.4573493387349</v>
      </c>
      <c r="X296" s="51">
        <v>115.35520375438824</v>
      </c>
      <c r="Y296" s="51">
        <v>118.38485116031219</v>
      </c>
      <c r="Z296" s="51">
        <v>122.0393125898306</v>
      </c>
      <c r="AA296" s="51">
        <v>126.30450813884298</v>
      </c>
      <c r="AB296" s="51">
        <v>131.05426625222699</v>
      </c>
      <c r="AC296" s="51">
        <v>136.49992084628445</v>
      </c>
      <c r="AD296" s="51">
        <v>137.86479560893676</v>
      </c>
      <c r="AE296" s="51">
        <v>143.58688105288277</v>
      </c>
      <c r="AF296" s="51">
        <v>152.62241846135117</v>
      </c>
      <c r="AG296" s="51">
        <v>160.708447515892</v>
      </c>
      <c r="AH296" s="51">
        <v>168.69412486466985</v>
      </c>
      <c r="AI296" s="52"/>
      <c r="AJ296" s="52"/>
    </row>
    <row r="297" spans="1:36" ht="15.75" x14ac:dyDescent="0.3">
      <c r="A297" s="1" t="str">
        <f t="shared" si="4"/>
        <v>EinkommensentwicklungEstland</v>
      </c>
      <c r="B297" s="1">
        <v>297</v>
      </c>
      <c r="C297" s="50" t="s">
        <v>216</v>
      </c>
      <c r="D297" s="50" t="s">
        <v>18</v>
      </c>
      <c r="E297" s="50" t="s">
        <v>361</v>
      </c>
      <c r="F297" s="50" t="s">
        <v>67</v>
      </c>
      <c r="G297" s="50" t="s">
        <v>32</v>
      </c>
      <c r="H297" s="50" t="s">
        <v>372</v>
      </c>
      <c r="I297" s="51">
        <v>36.549316550118277</v>
      </c>
      <c r="J297" s="51">
        <v>40.18736369303447</v>
      </c>
      <c r="K297" s="51">
        <v>44.298978014460666</v>
      </c>
      <c r="L297" s="51">
        <v>48.928450586975757</v>
      </c>
      <c r="M297" s="51">
        <v>54.63927892278528</v>
      </c>
      <c r="N297" s="51">
        <v>59.549362153992</v>
      </c>
      <c r="O297" s="51">
        <v>68.660328623155749</v>
      </c>
      <c r="P297" s="51">
        <v>86.220855248484725</v>
      </c>
      <c r="Q297" s="51">
        <v>96.467094469307895</v>
      </c>
      <c r="R297" s="51">
        <v>99.661407246074802</v>
      </c>
      <c r="S297" s="51">
        <v>100</v>
      </c>
      <c r="T297" s="51">
        <v>99.811397257720941</v>
      </c>
      <c r="U297" s="51">
        <v>107.59522397190079</v>
      </c>
      <c r="V297" s="51">
        <v>114.62121202185851</v>
      </c>
      <c r="W297" s="51">
        <v>122.42313802872007</v>
      </c>
      <c r="X297" s="51">
        <v>126.83630943202968</v>
      </c>
      <c r="Y297" s="51">
        <v>135.43717119509378</v>
      </c>
      <c r="Z297" s="51">
        <v>144.27678005350256</v>
      </c>
      <c r="AA297" s="51">
        <v>164.22119297367874</v>
      </c>
      <c r="AB297" s="51">
        <v>178.39009603215283</v>
      </c>
      <c r="AC297" s="51">
        <v>192.31945173207851</v>
      </c>
      <c r="AD297" s="51">
        <v>212.06401251714885</v>
      </c>
      <c r="AE297" s="51">
        <v>230.71655934657343</v>
      </c>
      <c r="AF297" s="51">
        <v>249.70493280518446</v>
      </c>
      <c r="AG297" s="51">
        <v>266.57971652091055</v>
      </c>
      <c r="AH297" s="51">
        <v>279.08018189575273</v>
      </c>
      <c r="AI297" s="52"/>
      <c r="AJ297" s="52"/>
    </row>
    <row r="298" spans="1:36" ht="15.75" x14ac:dyDescent="0.3">
      <c r="A298" s="1" t="str">
        <f t="shared" si="4"/>
        <v>EinkommensentwicklungEU27</v>
      </c>
      <c r="B298" s="1">
        <v>298</v>
      </c>
      <c r="C298" s="50" t="s">
        <v>216</v>
      </c>
      <c r="D298" s="50" t="s">
        <v>363</v>
      </c>
      <c r="E298" s="50" t="s">
        <v>361</v>
      </c>
      <c r="F298" s="50" t="s">
        <v>67</v>
      </c>
      <c r="G298" s="50" t="s">
        <v>32</v>
      </c>
      <c r="H298" s="50" t="s">
        <v>372</v>
      </c>
      <c r="I298" s="51">
        <v>75.120925958019498</v>
      </c>
      <c r="J298" s="51">
        <v>78.110910561288222</v>
      </c>
      <c r="K298" s="51">
        <v>80.930946076687007</v>
      </c>
      <c r="L298" s="51">
        <v>83.173511034447955</v>
      </c>
      <c r="M298" s="51">
        <v>84.654832756045977</v>
      </c>
      <c r="N298" s="51">
        <v>87.11775893873542</v>
      </c>
      <c r="O298" s="51">
        <v>89.174047625924331</v>
      </c>
      <c r="P298" s="51">
        <v>91.561117638600152</v>
      </c>
      <c r="Q298" s="51">
        <v>95.069609051814467</v>
      </c>
      <c r="R298" s="51">
        <v>96.978780983115243</v>
      </c>
      <c r="S298" s="51">
        <v>100</v>
      </c>
      <c r="T298" s="51">
        <v>102.38543232974551</v>
      </c>
      <c r="U298" s="51">
        <v>105.06565089435256</v>
      </c>
      <c r="V298" s="51">
        <v>107.16929554128608</v>
      </c>
      <c r="W298" s="51">
        <v>108.16636723043172</v>
      </c>
      <c r="X298" s="51">
        <v>109.65213353043863</v>
      </c>
      <c r="Y298" s="51">
        <v>110.81979222118943</v>
      </c>
      <c r="Z298" s="51">
        <v>113.80643297633588</v>
      </c>
      <c r="AA298" s="51">
        <v>116.66770166441289</v>
      </c>
      <c r="AB298" s="51">
        <v>119.63211577785478</v>
      </c>
      <c r="AC298" s="51">
        <v>125.69832470893174</v>
      </c>
      <c r="AD298" s="51">
        <v>126.72960497362142</v>
      </c>
      <c r="AE298" s="51">
        <v>131.70667072030648</v>
      </c>
      <c r="AF298" s="51">
        <v>139.28395909401382</v>
      </c>
      <c r="AG298" s="51">
        <v>146.23430335740727</v>
      </c>
      <c r="AH298" s="51">
        <v>153.0711065548893</v>
      </c>
      <c r="AI298" s="52"/>
      <c r="AJ298" s="52"/>
    </row>
    <row r="299" spans="1:36" ht="15.75" x14ac:dyDescent="0.3">
      <c r="A299" s="1" t="str">
        <f t="shared" si="4"/>
        <v>EinkommensentwicklungFinnland</v>
      </c>
      <c r="B299" s="1">
        <v>299</v>
      </c>
      <c r="C299" s="50" t="s">
        <v>216</v>
      </c>
      <c r="D299" s="50" t="s">
        <v>14</v>
      </c>
      <c r="E299" s="50" t="s">
        <v>361</v>
      </c>
      <c r="F299" s="50" t="s">
        <v>67</v>
      </c>
      <c r="G299" s="50" t="s">
        <v>32</v>
      </c>
      <c r="H299" s="50" t="s">
        <v>372</v>
      </c>
      <c r="I299" s="51">
        <v>72.080128535249187</v>
      </c>
      <c r="J299" s="51">
        <v>75.182222335313938</v>
      </c>
      <c r="K299" s="51">
        <v>76.687219420774682</v>
      </c>
      <c r="L299" s="51">
        <v>78.470343942924586</v>
      </c>
      <c r="M299" s="51">
        <v>81.14978820736691</v>
      </c>
      <c r="N299" s="51">
        <v>84.474538435540708</v>
      </c>
      <c r="O299" s="51">
        <v>87.399919119097717</v>
      </c>
      <c r="P299" s="51">
        <v>90.271315057879292</v>
      </c>
      <c r="Q299" s="51">
        <v>94.247371440853271</v>
      </c>
      <c r="R299" s="51">
        <v>97.662746900473934</v>
      </c>
      <c r="S299" s="51">
        <v>100</v>
      </c>
      <c r="T299" s="51">
        <v>103.52665371229996</v>
      </c>
      <c r="U299" s="51">
        <v>106.85770703301449</v>
      </c>
      <c r="V299" s="51">
        <v>108.70172152282206</v>
      </c>
      <c r="W299" s="51">
        <v>110.06302750023569</v>
      </c>
      <c r="X299" s="51">
        <v>111.2099276146871</v>
      </c>
      <c r="Y299" s="51">
        <v>112.30170569435616</v>
      </c>
      <c r="Z299" s="51">
        <v>112.01975340317975</v>
      </c>
      <c r="AA299" s="51">
        <v>113.56058098405688</v>
      </c>
      <c r="AB299" s="51">
        <v>116.19032439591233</v>
      </c>
      <c r="AC299" s="51">
        <v>117.26378844329672</v>
      </c>
      <c r="AD299" s="51">
        <v>122.35208883037076</v>
      </c>
      <c r="AE299" s="51">
        <v>126.40370607232316</v>
      </c>
      <c r="AF299" s="51">
        <v>131.19851148994476</v>
      </c>
      <c r="AG299" s="51">
        <v>133.30530412482966</v>
      </c>
      <c r="AH299" s="51">
        <v>137.96226355215043</v>
      </c>
      <c r="AI299" s="52"/>
      <c r="AJ299" s="52"/>
    </row>
    <row r="300" spans="1:36" ht="15.75" x14ac:dyDescent="0.3">
      <c r="A300" s="1" t="str">
        <f t="shared" si="4"/>
        <v>EinkommensentwicklungFrankreich</v>
      </c>
      <c r="B300" s="1">
        <v>300</v>
      </c>
      <c r="C300" s="50" t="s">
        <v>216</v>
      </c>
      <c r="D300" s="50" t="s">
        <v>0</v>
      </c>
      <c r="E300" s="50" t="s">
        <v>361</v>
      </c>
      <c r="F300" s="50" t="s">
        <v>67</v>
      </c>
      <c r="G300" s="50" t="s">
        <v>32</v>
      </c>
      <c r="H300" s="50" t="s">
        <v>372</v>
      </c>
      <c r="I300" s="51">
        <v>75.466869519236511</v>
      </c>
      <c r="J300" s="51">
        <v>78.346942591899079</v>
      </c>
      <c r="K300" s="51">
        <v>82.822912478632347</v>
      </c>
      <c r="L300" s="51">
        <v>85.088670636576424</v>
      </c>
      <c r="M300" s="51">
        <v>86.613384138016741</v>
      </c>
      <c r="N300" s="51">
        <v>89.172455240116804</v>
      </c>
      <c r="O300" s="51">
        <v>92.944020571299063</v>
      </c>
      <c r="P300" s="51">
        <v>93.626025694313725</v>
      </c>
      <c r="Q300" s="51">
        <v>95.425220658954998</v>
      </c>
      <c r="R300" s="51">
        <v>97.895520350178941</v>
      </c>
      <c r="S300" s="51">
        <v>100</v>
      </c>
      <c r="T300" s="51">
        <v>102.16857486367623</v>
      </c>
      <c r="U300" s="51">
        <v>104.90775356228326</v>
      </c>
      <c r="V300" s="51">
        <v>107.93560672187891</v>
      </c>
      <c r="W300" s="51">
        <v>109.77981306991131</v>
      </c>
      <c r="X300" s="51">
        <v>111.05827763001368</v>
      </c>
      <c r="Y300" s="51">
        <v>111.87849114846983</v>
      </c>
      <c r="Z300" s="51">
        <v>115.02282549094278</v>
      </c>
      <c r="AA300" s="51">
        <v>116.08130859650213</v>
      </c>
      <c r="AB300" s="51">
        <v>115.67368433711135</v>
      </c>
      <c r="AC300" s="51">
        <v>120.91844909918557</v>
      </c>
      <c r="AD300" s="51">
        <v>119.75076873768</v>
      </c>
      <c r="AE300" s="51">
        <v>123.20380416739867</v>
      </c>
      <c r="AF300" s="51">
        <v>127.86250608650778</v>
      </c>
      <c r="AG300" s="51">
        <v>131.34644529204266</v>
      </c>
      <c r="AH300" s="51">
        <v>135.15917928195003</v>
      </c>
      <c r="AI300" s="52"/>
      <c r="AJ300" s="52"/>
    </row>
    <row r="301" spans="1:36" ht="15.75" x14ac:dyDescent="0.3">
      <c r="A301" s="1" t="str">
        <f t="shared" si="4"/>
        <v>EinkommensentwicklungGriechenland</v>
      </c>
      <c r="B301" s="1">
        <v>301</v>
      </c>
      <c r="C301" s="50" t="s">
        <v>216</v>
      </c>
      <c r="D301" s="50" t="s">
        <v>6</v>
      </c>
      <c r="E301" s="50" t="s">
        <v>361</v>
      </c>
      <c r="F301" s="50" t="s">
        <v>67</v>
      </c>
      <c r="G301" s="50" t="s">
        <v>32</v>
      </c>
      <c r="H301" s="50" t="s">
        <v>372</v>
      </c>
      <c r="I301" s="51">
        <v>60.45307604749717</v>
      </c>
      <c r="J301" s="51">
        <v>63.857017186005002</v>
      </c>
      <c r="K301" s="51">
        <v>70.524031756738509</v>
      </c>
      <c r="L301" s="51">
        <v>76.097208073328716</v>
      </c>
      <c r="M301" s="51">
        <v>79.981224544083418</v>
      </c>
      <c r="N301" s="51">
        <v>83.011389971853603</v>
      </c>
      <c r="O301" s="51">
        <v>86.142517841652847</v>
      </c>
      <c r="P301" s="51">
        <v>90.027109596391639</v>
      </c>
      <c r="Q301" s="51">
        <v>93.489853982605979</v>
      </c>
      <c r="R301" s="51">
        <v>97.205874349342153</v>
      </c>
      <c r="S301" s="51">
        <v>100</v>
      </c>
      <c r="T301" s="51">
        <v>95.800115126996673</v>
      </c>
      <c r="U301" s="51">
        <v>91.568045429163263</v>
      </c>
      <c r="V301" s="51">
        <v>84.042180354046209</v>
      </c>
      <c r="W301" s="51">
        <v>81.713517373424409</v>
      </c>
      <c r="X301" s="51">
        <v>81.246717263351485</v>
      </c>
      <c r="Y301" s="51">
        <v>77.332219359833715</v>
      </c>
      <c r="Z301" s="51">
        <v>78.655163105875246</v>
      </c>
      <c r="AA301" s="51">
        <v>75.116145346578548</v>
      </c>
      <c r="AB301" s="51">
        <v>76.107787299978057</v>
      </c>
      <c r="AC301" s="51">
        <v>84.002396225246443</v>
      </c>
      <c r="AD301" s="51">
        <v>79.8903462539635</v>
      </c>
      <c r="AE301" s="51">
        <v>79.822032377468631</v>
      </c>
      <c r="AF301" s="51">
        <v>81.516459711151711</v>
      </c>
      <c r="AG301" s="51">
        <v>86.628869645629749</v>
      </c>
      <c r="AH301" s="51">
        <v>90.409617177035315</v>
      </c>
      <c r="AI301" s="52"/>
      <c r="AJ301" s="52"/>
    </row>
    <row r="302" spans="1:36" ht="15.75" x14ac:dyDescent="0.3">
      <c r="A302" s="1" t="str">
        <f t="shared" si="4"/>
        <v>EinkommensentwicklungIrland</v>
      </c>
      <c r="B302" s="1">
        <v>302</v>
      </c>
      <c r="C302" s="50" t="s">
        <v>216</v>
      </c>
      <c r="D302" s="50" t="s">
        <v>4</v>
      </c>
      <c r="E302" s="50" t="s">
        <v>361</v>
      </c>
      <c r="F302" s="50" t="s">
        <v>67</v>
      </c>
      <c r="G302" s="50" t="s">
        <v>32</v>
      </c>
      <c r="H302" s="50" t="s">
        <v>372</v>
      </c>
      <c r="I302" s="51">
        <v>59.284749873753618</v>
      </c>
      <c r="J302" s="51">
        <v>64.747780758277628</v>
      </c>
      <c r="K302" s="51">
        <v>68.599706378855146</v>
      </c>
      <c r="L302" s="51">
        <v>74.104963034472462</v>
      </c>
      <c r="M302" s="51">
        <v>78.981508011099166</v>
      </c>
      <c r="N302" s="51">
        <v>83.237296695218262</v>
      </c>
      <c r="O302" s="51">
        <v>87.825357071574743</v>
      </c>
      <c r="P302" s="51">
        <v>94.022838758874556</v>
      </c>
      <c r="Q302" s="51">
        <v>99.360558667035036</v>
      </c>
      <c r="R302" s="51">
        <v>102.69639904396148</v>
      </c>
      <c r="S302" s="51">
        <v>100</v>
      </c>
      <c r="T302" s="51">
        <v>104.20221524409601</v>
      </c>
      <c r="U302" s="51">
        <v>105.52012158203222</v>
      </c>
      <c r="V302" s="51">
        <v>103.3623631899375</v>
      </c>
      <c r="W302" s="51">
        <v>103.82517867749822</v>
      </c>
      <c r="X302" s="51">
        <v>106.72132688665057</v>
      </c>
      <c r="Y302" s="51">
        <v>107.67944994078479</v>
      </c>
      <c r="Z302" s="51">
        <v>109.27922285077105</v>
      </c>
      <c r="AA302" s="51">
        <v>111.18532223423479</v>
      </c>
      <c r="AB302" s="51">
        <v>115.41661069699987</v>
      </c>
      <c r="AC302" s="51">
        <v>124.96419546509949</v>
      </c>
      <c r="AD302" s="51">
        <v>128.35344982802249</v>
      </c>
      <c r="AE302" s="51">
        <v>129.475607586953</v>
      </c>
      <c r="AF302" s="51">
        <v>140.29144285958336</v>
      </c>
      <c r="AG302" s="51">
        <v>146.987811249922</v>
      </c>
      <c r="AH302" s="51">
        <v>153.03340229956547</v>
      </c>
      <c r="AI302" s="52"/>
      <c r="AJ302" s="52"/>
    </row>
    <row r="303" spans="1:36" ht="15.75" x14ac:dyDescent="0.3">
      <c r="A303" s="1" t="str">
        <f t="shared" si="4"/>
        <v>EinkommensentwicklungItalien</v>
      </c>
      <c r="B303" s="1">
        <v>303</v>
      </c>
      <c r="C303" s="50" t="s">
        <v>216</v>
      </c>
      <c r="D303" s="50" t="s">
        <v>3</v>
      </c>
      <c r="E303" s="50" t="s">
        <v>361</v>
      </c>
      <c r="F303" s="50" t="s">
        <v>67</v>
      </c>
      <c r="G303" s="50" t="s">
        <v>32</v>
      </c>
      <c r="H303" s="50" t="s">
        <v>372</v>
      </c>
      <c r="I303" s="51">
        <v>74.22487309258112</v>
      </c>
      <c r="J303" s="51">
        <v>76.92101539878476</v>
      </c>
      <c r="K303" s="51">
        <v>79.551816874212605</v>
      </c>
      <c r="L303" s="51">
        <v>83.008389211185658</v>
      </c>
      <c r="M303" s="51">
        <v>85.679266659133859</v>
      </c>
      <c r="N303" s="51">
        <v>88.509552780787061</v>
      </c>
      <c r="O303" s="51">
        <v>90.19777331053217</v>
      </c>
      <c r="P303" s="51">
        <v>92.282976296259349</v>
      </c>
      <c r="Q303" s="51">
        <v>94.893697736372857</v>
      </c>
      <c r="R303" s="51">
        <v>97.646117989940137</v>
      </c>
      <c r="S303" s="51">
        <v>100</v>
      </c>
      <c r="T303" s="51">
        <v>101.15256804245752</v>
      </c>
      <c r="U303" s="51">
        <v>102.27880342737512</v>
      </c>
      <c r="V303" s="51">
        <v>103.89079574357365</v>
      </c>
      <c r="W303" s="51">
        <v>104.18137088873016</v>
      </c>
      <c r="X303" s="51">
        <v>104.93701535198137</v>
      </c>
      <c r="Y303" s="51">
        <v>104.55160523270544</v>
      </c>
      <c r="Z303" s="51">
        <v>104.95006048121517</v>
      </c>
      <c r="AA303" s="51">
        <v>106.35931551760575</v>
      </c>
      <c r="AB303" s="51">
        <v>108.40625695671442</v>
      </c>
      <c r="AC303" s="51">
        <v>114.08554971291289</v>
      </c>
      <c r="AD303" s="51">
        <v>112.83050288578505</v>
      </c>
      <c r="AE303" s="51">
        <v>114.32955296822433</v>
      </c>
      <c r="AF303" s="51">
        <v>115.6291427255768</v>
      </c>
      <c r="AG303" s="51">
        <v>118.84543701665682</v>
      </c>
      <c r="AH303" s="51">
        <v>122.21769812248546</v>
      </c>
      <c r="AI303" s="52"/>
      <c r="AJ303" s="52"/>
    </row>
    <row r="304" spans="1:36" ht="15.75" x14ac:dyDescent="0.3">
      <c r="A304" s="1" t="str">
        <f t="shared" si="4"/>
        <v>EinkommensentwicklungKroatien</v>
      </c>
      <c r="B304" s="1">
        <v>304</v>
      </c>
      <c r="C304" s="50" t="s">
        <v>216</v>
      </c>
      <c r="D304" s="50" t="s">
        <v>27</v>
      </c>
      <c r="E304" s="50" t="s">
        <v>361</v>
      </c>
      <c r="F304" s="50" t="s">
        <v>67</v>
      </c>
      <c r="G304" s="50" t="s">
        <v>32</v>
      </c>
      <c r="H304" s="50" t="s">
        <v>372</v>
      </c>
      <c r="I304" s="51">
        <v>64.711633278177828</v>
      </c>
      <c r="J304" s="51">
        <v>65.927304367554356</v>
      </c>
      <c r="K304" s="51">
        <v>73.050396050210338</v>
      </c>
      <c r="L304" s="51">
        <v>78.756984238996651</v>
      </c>
      <c r="M304" s="51">
        <v>82.680628016205432</v>
      </c>
      <c r="N304" s="51">
        <v>87.271866943882443</v>
      </c>
      <c r="O304" s="51">
        <v>89.895207748847952</v>
      </c>
      <c r="P304" s="51">
        <v>94.666728766509038</v>
      </c>
      <c r="Q304" s="51">
        <v>98.848283806715685</v>
      </c>
      <c r="R304" s="51">
        <v>98.739484669361261</v>
      </c>
      <c r="S304" s="51">
        <v>100</v>
      </c>
      <c r="T304" s="51">
        <v>103.86855966126203</v>
      </c>
      <c r="U304" s="51">
        <v>97.707644963372474</v>
      </c>
      <c r="V304" s="51">
        <v>98.369324781239158</v>
      </c>
      <c r="W304" s="51">
        <v>94.285346724505274</v>
      </c>
      <c r="X304" s="51">
        <v>97.426752792820693</v>
      </c>
      <c r="Y304" s="51">
        <v>98.683269266973269</v>
      </c>
      <c r="Z304" s="51">
        <v>99.833079750836646</v>
      </c>
      <c r="AA304" s="51">
        <v>106.39797857613181</v>
      </c>
      <c r="AB304" s="51">
        <v>108.60421937969255</v>
      </c>
      <c r="AC304" s="51">
        <v>110.74489958104064</v>
      </c>
      <c r="AD304" s="51">
        <v>117.63110070095226</v>
      </c>
      <c r="AE304" s="51">
        <v>132.90864456314634</v>
      </c>
      <c r="AF304" s="51">
        <v>150.40584075900301</v>
      </c>
      <c r="AG304" s="51">
        <v>165.45688575421579</v>
      </c>
      <c r="AH304" s="51">
        <v>184.48142865886888</v>
      </c>
      <c r="AI304" s="52"/>
      <c r="AJ304" s="52"/>
    </row>
    <row r="305" spans="1:36" ht="15.75" x14ac:dyDescent="0.3">
      <c r="A305" s="1" t="str">
        <f t="shared" si="4"/>
        <v>EinkommensentwicklungLettland</v>
      </c>
      <c r="B305" s="1">
        <v>305</v>
      </c>
      <c r="C305" s="50" t="s">
        <v>216</v>
      </c>
      <c r="D305" s="50" t="s">
        <v>19</v>
      </c>
      <c r="E305" s="50" t="s">
        <v>361</v>
      </c>
      <c r="F305" s="50" t="s">
        <v>67</v>
      </c>
      <c r="G305" s="50" t="s">
        <v>32</v>
      </c>
      <c r="H305" s="50" t="s">
        <v>372</v>
      </c>
      <c r="I305" s="51">
        <v>31.818058108778047</v>
      </c>
      <c r="J305" s="51">
        <v>33.008968575494549</v>
      </c>
      <c r="K305" s="51">
        <v>34.695718925175392</v>
      </c>
      <c r="L305" s="51">
        <v>39.08874088512615</v>
      </c>
      <c r="M305" s="51">
        <v>45.751061975900996</v>
      </c>
      <c r="N305" s="51">
        <v>56.768684376685407</v>
      </c>
      <c r="O305" s="51">
        <v>70.35418009354008</v>
      </c>
      <c r="P305" s="51">
        <v>96.477191448762426</v>
      </c>
      <c r="Q305" s="51">
        <v>116.51216370969901</v>
      </c>
      <c r="R305" s="51">
        <v>106.39482236028439</v>
      </c>
      <c r="S305" s="51">
        <v>100</v>
      </c>
      <c r="T305" s="51">
        <v>101.83765891267068</v>
      </c>
      <c r="U305" s="51">
        <v>109.98023079447492</v>
      </c>
      <c r="V305" s="51">
        <v>116.65983320928844</v>
      </c>
      <c r="W305" s="51">
        <v>125.53536337300211</v>
      </c>
      <c r="X305" s="51">
        <v>138.20752824760035</v>
      </c>
      <c r="Y305" s="51">
        <v>147.77296160431243</v>
      </c>
      <c r="Z305" s="51">
        <v>160.10512425834327</v>
      </c>
      <c r="AA305" s="51">
        <v>170.2316216998089</v>
      </c>
      <c r="AB305" s="51">
        <v>179.25231120058859</v>
      </c>
      <c r="AC305" s="51">
        <v>193.60525501259298</v>
      </c>
      <c r="AD305" s="51">
        <v>204.62081779504638</v>
      </c>
      <c r="AE305" s="51">
        <v>226.92482404673896</v>
      </c>
      <c r="AF305" s="51">
        <v>245.51016255329588</v>
      </c>
      <c r="AG305" s="51">
        <v>269.23642048688231</v>
      </c>
      <c r="AH305" s="51">
        <v>293.53834055806306</v>
      </c>
      <c r="AI305" s="52"/>
      <c r="AJ305" s="52"/>
    </row>
    <row r="306" spans="1:36" ht="15.75" x14ac:dyDescent="0.3">
      <c r="A306" s="1" t="str">
        <f t="shared" si="4"/>
        <v>EinkommensentwicklungLitauen</v>
      </c>
      <c r="B306" s="1">
        <v>306</v>
      </c>
      <c r="C306" s="50" t="s">
        <v>216</v>
      </c>
      <c r="D306" s="50" t="s">
        <v>20</v>
      </c>
      <c r="E306" s="50" t="s">
        <v>361</v>
      </c>
      <c r="F306" s="50" t="s">
        <v>67</v>
      </c>
      <c r="G306" s="50" t="s">
        <v>32</v>
      </c>
      <c r="H306" s="50" t="s">
        <v>372</v>
      </c>
      <c r="I306" s="51">
        <v>45.902530420818863</v>
      </c>
      <c r="J306" s="51">
        <v>49.432624987658613</v>
      </c>
      <c r="K306" s="51">
        <v>52.535870940931183</v>
      </c>
      <c r="L306" s="51">
        <v>57.280818856252026</v>
      </c>
      <c r="M306" s="51">
        <v>61.48599922784441</v>
      </c>
      <c r="N306" s="51">
        <v>70.073882658593291</v>
      </c>
      <c r="O306" s="51">
        <v>85.103543722273145</v>
      </c>
      <c r="P306" s="51">
        <v>95.810049856759122</v>
      </c>
      <c r="Q306" s="51">
        <v>108.38511034112386</v>
      </c>
      <c r="R306" s="51">
        <v>102.03118846785821</v>
      </c>
      <c r="S306" s="51">
        <v>100</v>
      </c>
      <c r="T306" s="51">
        <v>107.82888803283399</v>
      </c>
      <c r="U306" s="51">
        <v>112.38721705540908</v>
      </c>
      <c r="V306" s="51">
        <v>119.39273476305534</v>
      </c>
      <c r="W306" s="51">
        <v>125.23690858127765</v>
      </c>
      <c r="X306" s="51">
        <v>130.85499897979747</v>
      </c>
      <c r="Y306" s="51">
        <v>136.89392268336999</v>
      </c>
      <c r="Z306" s="51">
        <v>153.34994228054833</v>
      </c>
      <c r="AA306" s="51">
        <v>164.77713808030262</v>
      </c>
      <c r="AB306" s="51">
        <v>181.87153075806111</v>
      </c>
      <c r="AC306" s="51">
        <v>200.90758581005494</v>
      </c>
      <c r="AD306" s="51">
        <v>221.10956412477165</v>
      </c>
      <c r="AE306" s="51">
        <v>247.16438462196902</v>
      </c>
      <c r="AF306" s="51">
        <v>272.91970753302689</v>
      </c>
      <c r="AG306" s="51">
        <v>289.2242291351925</v>
      </c>
      <c r="AH306" s="51">
        <v>315.33223733106729</v>
      </c>
      <c r="AI306" s="52"/>
      <c r="AJ306" s="52"/>
    </row>
    <row r="307" spans="1:36" ht="15.75" x14ac:dyDescent="0.3">
      <c r="A307" s="1" t="str">
        <f t="shared" si="4"/>
        <v>EinkommensentwicklungLuxemburg</v>
      </c>
      <c r="B307" s="1">
        <v>307</v>
      </c>
      <c r="C307" s="50" t="s">
        <v>216</v>
      </c>
      <c r="D307" s="50" t="s">
        <v>10</v>
      </c>
      <c r="E307" s="50" t="s">
        <v>361</v>
      </c>
      <c r="F307" s="50" t="s">
        <v>67</v>
      </c>
      <c r="G307" s="50" t="s">
        <v>32</v>
      </c>
      <c r="H307" s="50" t="s">
        <v>372</v>
      </c>
      <c r="I307" s="51">
        <v>70.170005432994614</v>
      </c>
      <c r="J307" s="51">
        <v>72.941900447727804</v>
      </c>
      <c r="K307" s="51">
        <v>76.003657004068472</v>
      </c>
      <c r="L307" s="51">
        <v>77.152668063560398</v>
      </c>
      <c r="M307" s="51">
        <v>79.97552125505139</v>
      </c>
      <c r="N307" s="51">
        <v>84.383638722171497</v>
      </c>
      <c r="O307" s="51">
        <v>87.93924784626445</v>
      </c>
      <c r="P307" s="51">
        <v>90.980113236435798</v>
      </c>
      <c r="Q307" s="51">
        <v>93.418922098469423</v>
      </c>
      <c r="R307" s="51">
        <v>98.532731463781715</v>
      </c>
      <c r="S307" s="51">
        <v>100</v>
      </c>
      <c r="T307" s="51">
        <v>103.88351725718827</v>
      </c>
      <c r="U307" s="51">
        <v>105.6655583846796</v>
      </c>
      <c r="V307" s="51">
        <v>109.5676264877937</v>
      </c>
      <c r="W307" s="51">
        <v>111.50288320057524</v>
      </c>
      <c r="X307" s="51">
        <v>112.69067230111953</v>
      </c>
      <c r="Y307" s="51">
        <v>113.57878011977083</v>
      </c>
      <c r="Z307" s="51">
        <v>117.73890614735147</v>
      </c>
      <c r="AA307" s="51">
        <v>121.44003250039621</v>
      </c>
      <c r="AB307" s="51">
        <v>124.20103773558233</v>
      </c>
      <c r="AC307" s="51">
        <v>134.77318747656759</v>
      </c>
      <c r="AD307" s="51">
        <v>133.6549807109341</v>
      </c>
      <c r="AE307" s="51">
        <v>139.94386647804512</v>
      </c>
      <c r="AF307" s="51">
        <v>150.8352500847077</v>
      </c>
      <c r="AG307" s="51">
        <v>155.97578088824292</v>
      </c>
      <c r="AH307" s="51">
        <v>163.70562885695264</v>
      </c>
      <c r="AI307" s="52"/>
      <c r="AJ307" s="52"/>
    </row>
    <row r="308" spans="1:36" ht="15.75" x14ac:dyDescent="0.3">
      <c r="A308" s="1" t="str">
        <f t="shared" si="4"/>
        <v>EinkommensentwicklungMalta</v>
      </c>
      <c r="B308" s="1">
        <v>308</v>
      </c>
      <c r="C308" s="50" t="s">
        <v>216</v>
      </c>
      <c r="D308" s="50" t="s">
        <v>16</v>
      </c>
      <c r="E308" s="50" t="s">
        <v>361</v>
      </c>
      <c r="F308" s="50" t="s">
        <v>67</v>
      </c>
      <c r="G308" s="50" t="s">
        <v>32</v>
      </c>
      <c r="H308" s="50" t="s">
        <v>372</v>
      </c>
      <c r="I308" s="51">
        <v>65.148338876878739</v>
      </c>
      <c r="J308" s="51">
        <v>70.045047194988868</v>
      </c>
      <c r="K308" s="51">
        <v>73.203800832275206</v>
      </c>
      <c r="L308" s="51">
        <v>76.962024974324422</v>
      </c>
      <c r="M308" s="51">
        <v>81.694841109956144</v>
      </c>
      <c r="N308" s="51">
        <v>83.192394598461789</v>
      </c>
      <c r="O308" s="51">
        <v>86.690481750333191</v>
      </c>
      <c r="P308" s="51">
        <v>87.993228422504728</v>
      </c>
      <c r="Q308" s="51">
        <v>91.311611475845453</v>
      </c>
      <c r="R308" s="51">
        <v>93.363569228133912</v>
      </c>
      <c r="S308" s="51">
        <v>100</v>
      </c>
      <c r="T308" s="51">
        <v>106.44133347850462</v>
      </c>
      <c r="U308" s="51">
        <v>110.33791421576937</v>
      </c>
      <c r="V308" s="51">
        <v>114.18340571144566</v>
      </c>
      <c r="W308" s="51">
        <v>119.42754493957402</v>
      </c>
      <c r="X308" s="51">
        <v>126.2385310709458</v>
      </c>
      <c r="Y308" s="51">
        <v>126.3789198080608</v>
      </c>
      <c r="Z308" s="51">
        <v>132.40230222508521</v>
      </c>
      <c r="AA308" s="51">
        <v>140.56391070679746</v>
      </c>
      <c r="AB308" s="51">
        <v>140.96062481858755</v>
      </c>
      <c r="AC308" s="51">
        <v>153.8159814512945</v>
      </c>
      <c r="AD308" s="51">
        <v>161.80491607635207</v>
      </c>
      <c r="AE308" s="51">
        <v>172.66942929564109</v>
      </c>
      <c r="AF308" s="51">
        <v>175.33303079017529</v>
      </c>
      <c r="AG308" s="51">
        <v>190.22298067466625</v>
      </c>
      <c r="AH308" s="51">
        <v>196.32558310593217</v>
      </c>
      <c r="AI308" s="52"/>
      <c r="AJ308" s="52"/>
    </row>
    <row r="309" spans="1:36" ht="15.75" x14ac:dyDescent="0.3">
      <c r="A309" s="1" t="str">
        <f t="shared" si="4"/>
        <v>EinkommensentwicklungNiederlande</v>
      </c>
      <c r="B309" s="1">
        <v>309</v>
      </c>
      <c r="C309" s="50" t="s">
        <v>216</v>
      </c>
      <c r="D309" s="50" t="s">
        <v>1</v>
      </c>
      <c r="E309" s="50" t="s">
        <v>361</v>
      </c>
      <c r="F309" s="50" t="s">
        <v>67</v>
      </c>
      <c r="G309" s="50" t="s">
        <v>32</v>
      </c>
      <c r="H309" s="50" t="s">
        <v>372</v>
      </c>
      <c r="I309" s="51">
        <v>74.807823962151019</v>
      </c>
      <c r="J309" s="51">
        <v>77.243611529697262</v>
      </c>
      <c r="K309" s="51">
        <v>81.249156927383481</v>
      </c>
      <c r="L309" s="51">
        <v>84.229990611363291</v>
      </c>
      <c r="M309" s="51">
        <v>85.674734137824146</v>
      </c>
      <c r="N309" s="51">
        <v>87.869346478882932</v>
      </c>
      <c r="O309" s="51">
        <v>89.646244527914732</v>
      </c>
      <c r="P309" s="51">
        <v>92.454860847023582</v>
      </c>
      <c r="Q309" s="51">
        <v>96.014257742167402</v>
      </c>
      <c r="R309" s="51">
        <v>99.044608177313506</v>
      </c>
      <c r="S309" s="51">
        <v>100</v>
      </c>
      <c r="T309" s="51">
        <v>101.8223105487974</v>
      </c>
      <c r="U309" s="51">
        <v>104.61383021050675</v>
      </c>
      <c r="V309" s="51">
        <v>106.19824834675156</v>
      </c>
      <c r="W309" s="51">
        <v>107.23978776495795</v>
      </c>
      <c r="X309" s="51">
        <v>107.57649460955056</v>
      </c>
      <c r="Y309" s="51">
        <v>108.87314328678113</v>
      </c>
      <c r="Z309" s="51">
        <v>109.9746573619025</v>
      </c>
      <c r="AA309" s="51">
        <v>112.46171324593193</v>
      </c>
      <c r="AB309" s="51">
        <v>115.57865629372314</v>
      </c>
      <c r="AC309" s="51">
        <v>123.96486864252698</v>
      </c>
      <c r="AD309" s="51">
        <v>124.09606559740939</v>
      </c>
      <c r="AE309" s="51">
        <v>128.73309024009691</v>
      </c>
      <c r="AF309" s="51">
        <v>137.13083447971087</v>
      </c>
      <c r="AG309" s="51">
        <v>145.26472476005964</v>
      </c>
      <c r="AH309" s="52"/>
      <c r="AI309" s="52"/>
      <c r="AJ309" s="52"/>
    </row>
    <row r="310" spans="1:36" ht="15.75" x14ac:dyDescent="0.3">
      <c r="A310" s="1" t="str">
        <f t="shared" si="4"/>
        <v>EinkommensentwicklungÖsterreich</v>
      </c>
      <c r="B310" s="1">
        <v>310</v>
      </c>
      <c r="C310" s="50" t="s">
        <v>216</v>
      </c>
      <c r="D310" s="50" t="s">
        <v>56</v>
      </c>
      <c r="E310" s="50" t="s">
        <v>361</v>
      </c>
      <c r="F310" s="50" t="s">
        <v>67</v>
      </c>
      <c r="G310" s="50" t="s">
        <v>32</v>
      </c>
      <c r="H310" s="50" t="s">
        <v>372</v>
      </c>
      <c r="I310" s="51">
        <v>77.139056774831062</v>
      </c>
      <c r="J310" s="51">
        <v>78.685897982324661</v>
      </c>
      <c r="K310" s="51">
        <v>80.559070083009061</v>
      </c>
      <c r="L310" s="51">
        <v>82.291609816410272</v>
      </c>
      <c r="M310" s="51">
        <v>83.627633098531859</v>
      </c>
      <c r="N310" s="51">
        <v>85.967794222101404</v>
      </c>
      <c r="O310" s="51">
        <v>89.35857938308645</v>
      </c>
      <c r="P310" s="51">
        <v>92.13903587721218</v>
      </c>
      <c r="Q310" s="51">
        <v>95.203996777390671</v>
      </c>
      <c r="R310" s="51">
        <v>98.998636343233201</v>
      </c>
      <c r="S310" s="51">
        <v>100</v>
      </c>
      <c r="T310" s="51">
        <v>102.08165992619004</v>
      </c>
      <c r="U310" s="51">
        <v>105.76475081746268</v>
      </c>
      <c r="V310" s="51">
        <v>108.68586611099695</v>
      </c>
      <c r="W310" s="51">
        <v>110.82394917438172</v>
      </c>
      <c r="X310" s="51">
        <v>114.88551774302395</v>
      </c>
      <c r="Y310" s="51">
        <v>116.54977552586871</v>
      </c>
      <c r="Z310" s="51">
        <v>119.33350223172386</v>
      </c>
      <c r="AA310" s="51">
        <v>122.71868006964768</v>
      </c>
      <c r="AB310" s="51">
        <v>125.33155104393161</v>
      </c>
      <c r="AC310" s="51">
        <v>137.98763033425234</v>
      </c>
      <c r="AD310" s="51">
        <v>137.10647725070061</v>
      </c>
      <c r="AE310" s="51">
        <v>143.88095136447737</v>
      </c>
      <c r="AF310" s="51">
        <v>153.82368106335676</v>
      </c>
      <c r="AG310" s="51">
        <v>164.75724424884041</v>
      </c>
      <c r="AH310" s="51">
        <v>170.10684980543664</v>
      </c>
      <c r="AI310" s="52"/>
      <c r="AJ310" s="52"/>
    </row>
    <row r="311" spans="1:36" ht="15.75" x14ac:dyDescent="0.3">
      <c r="A311" s="1" t="str">
        <f t="shared" si="4"/>
        <v>EinkommensentwicklungPolen</v>
      </c>
      <c r="B311" s="1">
        <v>311</v>
      </c>
      <c r="C311" s="50" t="s">
        <v>216</v>
      </c>
      <c r="D311" s="50" t="s">
        <v>21</v>
      </c>
      <c r="E311" s="50" t="s">
        <v>361</v>
      </c>
      <c r="F311" s="50" t="s">
        <v>67</v>
      </c>
      <c r="G311" s="50" t="s">
        <v>32</v>
      </c>
      <c r="H311" s="50" t="s">
        <v>372</v>
      </c>
      <c r="I311" s="51">
        <v>61.697003787656158</v>
      </c>
      <c r="J311" s="51">
        <v>67.777939065954527</v>
      </c>
      <c r="K311" s="51">
        <v>69.908138056471913</v>
      </c>
      <c r="L311" s="51">
        <v>71.09431462878959</v>
      </c>
      <c r="M311" s="51">
        <v>72.848862803127346</v>
      </c>
      <c r="N311" s="51">
        <v>74.604376891730084</v>
      </c>
      <c r="O311" s="51">
        <v>76.41689941500232</v>
      </c>
      <c r="P311" s="51">
        <v>80.626375658787083</v>
      </c>
      <c r="Q311" s="51">
        <v>87.855814627242736</v>
      </c>
      <c r="R311" s="51">
        <v>91.417551744605362</v>
      </c>
      <c r="S311" s="51">
        <v>100</v>
      </c>
      <c r="T311" s="51">
        <v>105.97464229422175</v>
      </c>
      <c r="U311" s="51">
        <v>109.97899569390871</v>
      </c>
      <c r="V311" s="51">
        <v>111.99155628698855</v>
      </c>
      <c r="W311" s="51">
        <v>114.16285525458414</v>
      </c>
      <c r="X311" s="51">
        <v>116.44596665451579</v>
      </c>
      <c r="Y311" s="51">
        <v>121.99300992547867</v>
      </c>
      <c r="Z311" s="51">
        <v>130.00338498125024</v>
      </c>
      <c r="AA311" s="51">
        <v>141.63846954733083</v>
      </c>
      <c r="AB311" s="51">
        <v>149.12741040700666</v>
      </c>
      <c r="AC311" s="51">
        <v>157.31453051278839</v>
      </c>
      <c r="AD311" s="51">
        <v>161.59508237522741</v>
      </c>
      <c r="AE311" s="51">
        <v>182.78258101707092</v>
      </c>
      <c r="AF311" s="51">
        <v>209.87528462182902</v>
      </c>
      <c r="AG311" s="51">
        <v>233.49759275732481</v>
      </c>
      <c r="AH311" s="51">
        <v>259.28214046661691</v>
      </c>
      <c r="AI311" s="52"/>
      <c r="AJ311" s="52"/>
    </row>
    <row r="312" spans="1:36" ht="15.75" x14ac:dyDescent="0.3">
      <c r="A312" s="1" t="str">
        <f t="shared" si="4"/>
        <v>EinkommensentwicklungPortugal</v>
      </c>
      <c r="B312" s="1">
        <v>312</v>
      </c>
      <c r="C312" s="50" t="s">
        <v>216</v>
      </c>
      <c r="D312" s="50" t="s">
        <v>7</v>
      </c>
      <c r="E312" s="50" t="s">
        <v>361</v>
      </c>
      <c r="F312" s="50" t="s">
        <v>67</v>
      </c>
      <c r="G312" s="50" t="s">
        <v>32</v>
      </c>
      <c r="H312" s="50" t="s">
        <v>372</v>
      </c>
      <c r="I312" s="51">
        <v>73.036254969998765</v>
      </c>
      <c r="J312" s="51">
        <v>76.504053321337835</v>
      </c>
      <c r="K312" s="51">
        <v>79.488200398162064</v>
      </c>
      <c r="L312" s="51">
        <v>82.161654606158422</v>
      </c>
      <c r="M312" s="51">
        <v>84.581243959421514</v>
      </c>
      <c r="N312" s="51">
        <v>88.469468229579178</v>
      </c>
      <c r="O312" s="51">
        <v>90.285158948621273</v>
      </c>
      <c r="P312" s="51">
        <v>93.161217349335175</v>
      </c>
      <c r="Q312" s="51">
        <v>96.065611270603455</v>
      </c>
      <c r="R312" s="51">
        <v>98.019200691973339</v>
      </c>
      <c r="S312" s="51">
        <v>100</v>
      </c>
      <c r="T312" s="51">
        <v>99.421455878217017</v>
      </c>
      <c r="U312" s="51">
        <v>97.068781669269342</v>
      </c>
      <c r="V312" s="51">
        <v>99.658254747750874</v>
      </c>
      <c r="W312" s="51">
        <v>97.303062680756469</v>
      </c>
      <c r="X312" s="51">
        <v>97.592157466430606</v>
      </c>
      <c r="Y312" s="51">
        <v>98.426387064289912</v>
      </c>
      <c r="Z312" s="51">
        <v>100.93204560439675</v>
      </c>
      <c r="AA312" s="51">
        <v>104.66941082198903</v>
      </c>
      <c r="AB312" s="51">
        <v>109.82589317834194</v>
      </c>
      <c r="AC312" s="51">
        <v>118.47052170190292</v>
      </c>
      <c r="AD312" s="51">
        <v>120.88592248804142</v>
      </c>
      <c r="AE312" s="51">
        <v>124.89584796906857</v>
      </c>
      <c r="AF312" s="51">
        <v>133.35269729827726</v>
      </c>
      <c r="AG312" s="51">
        <v>142.87031365814968</v>
      </c>
      <c r="AH312" s="51">
        <v>151.23968332498373</v>
      </c>
      <c r="AI312" s="52"/>
      <c r="AJ312" s="52"/>
    </row>
    <row r="313" spans="1:36" ht="15.75" x14ac:dyDescent="0.3">
      <c r="A313" s="1" t="str">
        <f t="shared" si="4"/>
        <v>EinkommensentwicklungRumänien</v>
      </c>
      <c r="B313" s="1">
        <v>313</v>
      </c>
      <c r="C313" s="50" t="s">
        <v>216</v>
      </c>
      <c r="D313" s="50" t="s">
        <v>98</v>
      </c>
      <c r="E313" s="50" t="s">
        <v>361</v>
      </c>
      <c r="F313" s="50" t="s">
        <v>67</v>
      </c>
      <c r="G313" s="50" t="s">
        <v>32</v>
      </c>
      <c r="H313" s="50" t="s">
        <v>372</v>
      </c>
      <c r="I313" s="51">
        <v>17.067421694876213</v>
      </c>
      <c r="J313" s="51">
        <v>26.43378484699835</v>
      </c>
      <c r="K313" s="51">
        <v>31.002073923314118</v>
      </c>
      <c r="L313" s="51">
        <v>39.188071571772092</v>
      </c>
      <c r="M313" s="51">
        <v>45.842520118466673</v>
      </c>
      <c r="N313" s="51">
        <v>58.828596071391026</v>
      </c>
      <c r="O313" s="51">
        <v>67.636468264284204</v>
      </c>
      <c r="P313" s="51">
        <v>72.148716031372246</v>
      </c>
      <c r="Q313" s="51">
        <v>98.44107522992789</v>
      </c>
      <c r="R313" s="51">
        <v>96.157865690152306</v>
      </c>
      <c r="S313" s="51">
        <v>100</v>
      </c>
      <c r="T313" s="51">
        <v>100.55362191040726</v>
      </c>
      <c r="U313" s="51">
        <v>105.7271347875502</v>
      </c>
      <c r="V313" s="51">
        <v>111.22942031301891</v>
      </c>
      <c r="W313" s="51">
        <v>119.55694567114168</v>
      </c>
      <c r="X313" s="51">
        <v>121.96727124679185</v>
      </c>
      <c r="Y313" s="51">
        <v>140.06821340235095</v>
      </c>
      <c r="Z313" s="51">
        <v>162.6773234263807</v>
      </c>
      <c r="AA313" s="51">
        <v>183.22184966175504</v>
      </c>
      <c r="AB313" s="51">
        <v>202.11622946642214</v>
      </c>
      <c r="AC313" s="51">
        <v>216.69242375334679</v>
      </c>
      <c r="AD313" s="51">
        <v>222.5969482098933</v>
      </c>
      <c r="AE313" s="51">
        <v>256.93180881134947</v>
      </c>
      <c r="AF313" s="51">
        <v>310.98161128198069</v>
      </c>
      <c r="AG313" s="51">
        <v>356.41127066896655</v>
      </c>
      <c r="AH313" s="51">
        <v>384.50159953965613</v>
      </c>
      <c r="AI313" s="52"/>
      <c r="AJ313" s="52"/>
    </row>
    <row r="314" spans="1:36" ht="15.75" x14ac:dyDescent="0.3">
      <c r="A314" s="1" t="str">
        <f t="shared" si="4"/>
        <v>EinkommensentwicklungSchweden</v>
      </c>
      <c r="B314" s="1">
        <v>314</v>
      </c>
      <c r="C314" s="50" t="s">
        <v>216</v>
      </c>
      <c r="D314" s="50" t="s">
        <v>13</v>
      </c>
      <c r="E314" s="50" t="s">
        <v>361</v>
      </c>
      <c r="F314" s="50" t="s">
        <v>67</v>
      </c>
      <c r="G314" s="50" t="s">
        <v>32</v>
      </c>
      <c r="H314" s="50" t="s">
        <v>372</v>
      </c>
      <c r="I314" s="51">
        <v>70.219430909870127</v>
      </c>
      <c r="J314" s="51">
        <v>74.267935924260897</v>
      </c>
      <c r="K314" s="51">
        <v>77.807607167373334</v>
      </c>
      <c r="L314" s="51">
        <v>81.533131433287807</v>
      </c>
      <c r="M314" s="51">
        <v>83.638402181097689</v>
      </c>
      <c r="N314" s="51">
        <v>86.750961009836232</v>
      </c>
      <c r="O314" s="51">
        <v>89.291523606952865</v>
      </c>
      <c r="P314" s="51">
        <v>93.433243540258204</v>
      </c>
      <c r="Q314" s="51">
        <v>96.207183286477189</v>
      </c>
      <c r="R314" s="51">
        <v>99.307483776581279</v>
      </c>
      <c r="S314" s="51">
        <v>100</v>
      </c>
      <c r="T314" s="51">
        <v>103.0473179692851</v>
      </c>
      <c r="U314" s="51">
        <v>107.22705874903804</v>
      </c>
      <c r="V314" s="51">
        <v>109.76071089430899</v>
      </c>
      <c r="W314" s="51">
        <v>112.25715693718448</v>
      </c>
      <c r="X314" s="51">
        <v>114.99531136881156</v>
      </c>
      <c r="Y314" s="51">
        <v>116.68119739715881</v>
      </c>
      <c r="Z314" s="51">
        <v>120.18606890051755</v>
      </c>
      <c r="AA314" s="51">
        <v>124.89927050212214</v>
      </c>
      <c r="AB314" s="51">
        <v>129.77129321637554</v>
      </c>
      <c r="AC314" s="51">
        <v>135.44507850831607</v>
      </c>
      <c r="AD314" s="51">
        <v>139.5868071133556</v>
      </c>
      <c r="AE314" s="51">
        <v>142.99940442062211</v>
      </c>
      <c r="AF314" s="51">
        <v>150.65992925492372</v>
      </c>
      <c r="AG314" s="51">
        <v>158.29338409374583</v>
      </c>
      <c r="AH314" s="51">
        <v>162.12515963496278</v>
      </c>
      <c r="AI314" s="52"/>
      <c r="AJ314" s="52"/>
    </row>
    <row r="315" spans="1:36" ht="15.75" x14ac:dyDescent="0.3">
      <c r="A315" s="1" t="str">
        <f t="shared" si="4"/>
        <v>EinkommensentwicklungSlowakei</v>
      </c>
      <c r="B315" s="1">
        <v>315</v>
      </c>
      <c r="C315" s="50" t="s">
        <v>216</v>
      </c>
      <c r="D315" s="50" t="s">
        <v>23</v>
      </c>
      <c r="E315" s="50" t="s">
        <v>361</v>
      </c>
      <c r="F315" s="50" t="s">
        <v>67</v>
      </c>
      <c r="G315" s="50" t="s">
        <v>32</v>
      </c>
      <c r="H315" s="50" t="s">
        <v>372</v>
      </c>
      <c r="I315" s="51">
        <v>50.323972670772974</v>
      </c>
      <c r="J315" s="51">
        <v>53.578567750872949</v>
      </c>
      <c r="K315" s="51">
        <v>60.006461319819394</v>
      </c>
      <c r="L315" s="51">
        <v>66.867152614178053</v>
      </c>
      <c r="M315" s="51">
        <v>70.071697538789905</v>
      </c>
      <c r="N315" s="51">
        <v>74.537854259801804</v>
      </c>
      <c r="O315" s="51">
        <v>80.596453787600353</v>
      </c>
      <c r="P315" s="51">
        <v>87.419805739997031</v>
      </c>
      <c r="Q315" s="51">
        <v>93.024562788848144</v>
      </c>
      <c r="R315" s="51">
        <v>96.472860766256602</v>
      </c>
      <c r="S315" s="51">
        <v>100</v>
      </c>
      <c r="T315" s="51">
        <v>102.67343427456059</v>
      </c>
      <c r="U315" s="51">
        <v>105.45542519373402</v>
      </c>
      <c r="V315" s="51">
        <v>109.21939164959791</v>
      </c>
      <c r="W315" s="51">
        <v>111.9483457762181</v>
      </c>
      <c r="X315" s="51">
        <v>116.20009386804962</v>
      </c>
      <c r="Y315" s="51">
        <v>119.81874215474512</v>
      </c>
      <c r="Z315" s="51">
        <v>128.20161004031868</v>
      </c>
      <c r="AA315" s="51">
        <v>136.59240918484088</v>
      </c>
      <c r="AB315" s="51">
        <v>147.06521878622544</v>
      </c>
      <c r="AC315" s="51">
        <v>163.40742267945467</v>
      </c>
      <c r="AD315" s="51">
        <v>173.20087733938877</v>
      </c>
      <c r="AE315" s="51">
        <v>180.52542196372337</v>
      </c>
      <c r="AF315" s="51">
        <v>198.27764209102133</v>
      </c>
      <c r="AG315" s="51">
        <v>212.75071682620603</v>
      </c>
      <c r="AH315" s="51">
        <v>227.44955699404051</v>
      </c>
      <c r="AI315" s="52"/>
      <c r="AJ315" s="52"/>
    </row>
    <row r="316" spans="1:36" ht="15.75" x14ac:dyDescent="0.3">
      <c r="A316" s="1" t="str">
        <f t="shared" si="4"/>
        <v>EinkommensentwicklungSlowenien</v>
      </c>
      <c r="B316" s="1">
        <v>316</v>
      </c>
      <c r="C316" s="50" t="s">
        <v>216</v>
      </c>
      <c r="D316" s="50" t="s">
        <v>26</v>
      </c>
      <c r="E316" s="50" t="s">
        <v>361</v>
      </c>
      <c r="F316" s="50" t="s">
        <v>67</v>
      </c>
      <c r="G316" s="50" t="s">
        <v>32</v>
      </c>
      <c r="H316" s="50" t="s">
        <v>372</v>
      </c>
      <c r="I316" s="51">
        <v>53.800921866153253</v>
      </c>
      <c r="J316" s="51">
        <v>60.893788450714268</v>
      </c>
      <c r="K316" s="51">
        <v>64.360258843805312</v>
      </c>
      <c r="L316" s="51">
        <v>68.899463539934317</v>
      </c>
      <c r="M316" s="51">
        <v>72.951356400077458</v>
      </c>
      <c r="N316" s="51">
        <v>79.225183468799102</v>
      </c>
      <c r="O316" s="51">
        <v>84.665292252081514</v>
      </c>
      <c r="P316" s="51">
        <v>90.422103521237574</v>
      </c>
      <c r="Q316" s="51">
        <v>96.16269488656512</v>
      </c>
      <c r="R316" s="51">
        <v>97.18468502794812</v>
      </c>
      <c r="S316" s="51">
        <v>100</v>
      </c>
      <c r="T316" s="51">
        <v>102.41624229953175</v>
      </c>
      <c r="U316" s="51">
        <v>102.7741318805075</v>
      </c>
      <c r="V316" s="51">
        <v>102.06235331951203</v>
      </c>
      <c r="W316" s="51">
        <v>102.42108181823653</v>
      </c>
      <c r="X316" s="51">
        <v>103.25311926242371</v>
      </c>
      <c r="Y316" s="51">
        <v>109.28136340644008</v>
      </c>
      <c r="Z316" s="51">
        <v>114.60071675395258</v>
      </c>
      <c r="AA316" s="51">
        <v>120.46265753609286</v>
      </c>
      <c r="AB316" s="51">
        <v>126.89333329180539</v>
      </c>
      <c r="AC316" s="51">
        <v>137.05301946244248</v>
      </c>
      <c r="AD316" s="51">
        <v>141.75935680883063</v>
      </c>
      <c r="AE316" s="51">
        <v>148.34935439865964</v>
      </c>
      <c r="AF316" s="51">
        <v>163.68656778313229</v>
      </c>
      <c r="AG316" s="51">
        <v>171.09388274056755</v>
      </c>
      <c r="AH316" s="51">
        <v>185.82271517082094</v>
      </c>
      <c r="AI316" s="52"/>
      <c r="AJ316" s="52"/>
    </row>
    <row r="317" spans="1:36" ht="15.75" x14ac:dyDescent="0.3">
      <c r="A317" s="1" t="str">
        <f t="shared" si="4"/>
        <v>EinkommensentwicklungSpanien</v>
      </c>
      <c r="B317" s="1">
        <v>317</v>
      </c>
      <c r="C317" s="50" t="s">
        <v>216</v>
      </c>
      <c r="D317" s="50" t="s">
        <v>8</v>
      </c>
      <c r="E317" s="50" t="s">
        <v>361</v>
      </c>
      <c r="F317" s="50" t="s">
        <v>67</v>
      </c>
      <c r="G317" s="50" t="s">
        <v>32</v>
      </c>
      <c r="H317" s="50" t="s">
        <v>372</v>
      </c>
      <c r="I317" s="51">
        <v>69.708691985870828</v>
      </c>
      <c r="J317" s="51">
        <v>71.22104092532328</v>
      </c>
      <c r="K317" s="51">
        <v>73.559465827648154</v>
      </c>
      <c r="L317" s="51">
        <v>75.551783682210939</v>
      </c>
      <c r="M317" s="51">
        <v>78.385862407844868</v>
      </c>
      <c r="N317" s="51">
        <v>81.186225665526194</v>
      </c>
      <c r="O317" s="51">
        <v>84.688940741873125</v>
      </c>
      <c r="P317" s="51">
        <v>88.892810865711269</v>
      </c>
      <c r="Q317" s="51">
        <v>94.710136977650166</v>
      </c>
      <c r="R317" s="51">
        <v>98.203973711217159</v>
      </c>
      <c r="S317" s="51">
        <v>100</v>
      </c>
      <c r="T317" s="51">
        <v>99.885652149109774</v>
      </c>
      <c r="U317" s="51">
        <v>99.627068357162528</v>
      </c>
      <c r="V317" s="51">
        <v>100.67120043070091</v>
      </c>
      <c r="W317" s="51">
        <v>101.02005144203201</v>
      </c>
      <c r="X317" s="51">
        <v>101.97796126372822</v>
      </c>
      <c r="Y317" s="51">
        <v>101.62422005674611</v>
      </c>
      <c r="Z317" s="51">
        <v>102.67810612252535</v>
      </c>
      <c r="AA317" s="51">
        <v>104.21477845107141</v>
      </c>
      <c r="AB317" s="51">
        <v>108.99942433128433</v>
      </c>
      <c r="AC317" s="51">
        <v>116.07232230073346</v>
      </c>
      <c r="AD317" s="51">
        <v>117.43809980107305</v>
      </c>
      <c r="AE317" s="51">
        <v>120.97162984632676</v>
      </c>
      <c r="AF317" s="51">
        <v>127.65310577367283</v>
      </c>
      <c r="AG317" s="51">
        <v>133.7114372959027</v>
      </c>
      <c r="AH317" s="51">
        <v>140.14404477018007</v>
      </c>
      <c r="AI317" s="52"/>
      <c r="AJ317" s="52"/>
    </row>
    <row r="318" spans="1:36" ht="15.75" x14ac:dyDescent="0.3">
      <c r="A318" s="1" t="str">
        <f t="shared" si="4"/>
        <v>EinkommensentwicklungTschechische Republik</v>
      </c>
      <c r="B318" s="1">
        <v>318</v>
      </c>
      <c r="C318" s="50" t="s">
        <v>216</v>
      </c>
      <c r="D318" s="50" t="s">
        <v>22</v>
      </c>
      <c r="E318" s="50" t="s">
        <v>361</v>
      </c>
      <c r="F318" s="50" t="s">
        <v>67</v>
      </c>
      <c r="G318" s="50" t="s">
        <v>32</v>
      </c>
      <c r="H318" s="50" t="s">
        <v>372</v>
      </c>
      <c r="I318" s="51">
        <v>56.384058272410165</v>
      </c>
      <c r="J318" s="51">
        <v>64.064867923910967</v>
      </c>
      <c r="K318" s="51">
        <v>69.432076175158741</v>
      </c>
      <c r="L318" s="51">
        <v>75.738160784413267</v>
      </c>
      <c r="M318" s="51">
        <v>80.649311274797924</v>
      </c>
      <c r="N318" s="51">
        <v>83.450443833181652</v>
      </c>
      <c r="O318" s="51">
        <v>89.057818880522248</v>
      </c>
      <c r="P318" s="51">
        <v>95.02935435250393</v>
      </c>
      <c r="Q318" s="51">
        <v>98.091261743079045</v>
      </c>
      <c r="R318" s="51">
        <v>97.539189826012191</v>
      </c>
      <c r="S318" s="51">
        <v>100</v>
      </c>
      <c r="T318" s="51">
        <v>102.25475397255049</v>
      </c>
      <c r="U318" s="51">
        <v>104.64676864958065</v>
      </c>
      <c r="V318" s="51">
        <v>104.76756425758491</v>
      </c>
      <c r="W318" s="51">
        <v>107.18067174739028</v>
      </c>
      <c r="X318" s="51">
        <v>112.11683109612042</v>
      </c>
      <c r="Y318" s="51">
        <v>116.03292859693293</v>
      </c>
      <c r="Z318" s="51">
        <v>124.77992757973632</v>
      </c>
      <c r="AA318" s="51">
        <v>134.56847391106834</v>
      </c>
      <c r="AB318" s="51">
        <v>144.34609834294031</v>
      </c>
      <c r="AC318" s="51">
        <v>159.84694385990602</v>
      </c>
      <c r="AD318" s="51">
        <v>165.75371031827595</v>
      </c>
      <c r="AE318" s="51">
        <v>172.06480983602341</v>
      </c>
      <c r="AF318" s="51">
        <v>183.33599935457934</v>
      </c>
      <c r="AG318" s="51">
        <v>191.93161112209191</v>
      </c>
      <c r="AH318" s="51">
        <v>202.6031597266111</v>
      </c>
      <c r="AI318" s="52"/>
      <c r="AJ318" s="52"/>
    </row>
    <row r="319" spans="1:36" ht="15.75" x14ac:dyDescent="0.3">
      <c r="A319" s="1" t="str">
        <f t="shared" si="4"/>
        <v>EinkommensentwicklungUngarn</v>
      </c>
      <c r="B319" s="1">
        <v>319</v>
      </c>
      <c r="C319" s="50" t="s">
        <v>216</v>
      </c>
      <c r="D319" s="50" t="s">
        <v>24</v>
      </c>
      <c r="E319" s="50" t="s">
        <v>361</v>
      </c>
      <c r="F319" s="50" t="s">
        <v>67</v>
      </c>
      <c r="G319" s="50" t="s">
        <v>32</v>
      </c>
      <c r="H319" s="50" t="s">
        <v>372</v>
      </c>
      <c r="I319" s="51">
        <v>46.282802151335112</v>
      </c>
      <c r="J319" s="51">
        <v>54.302549560054516</v>
      </c>
      <c r="K319" s="51">
        <v>60.938026040474909</v>
      </c>
      <c r="L319" s="51">
        <v>67.501001824171141</v>
      </c>
      <c r="M319" s="51">
        <v>75.011785477922118</v>
      </c>
      <c r="N319" s="51">
        <v>81.800869376989667</v>
      </c>
      <c r="O319" s="51">
        <v>86.915224336689931</v>
      </c>
      <c r="P319" s="51">
        <v>93.485781035330191</v>
      </c>
      <c r="Q319" s="51">
        <v>100.50971612082333</v>
      </c>
      <c r="R319" s="51">
        <v>98.803866373716772</v>
      </c>
      <c r="S319" s="51">
        <v>100</v>
      </c>
      <c r="T319" s="51">
        <v>104.73985879939988</v>
      </c>
      <c r="U319" s="51">
        <v>108.46482165728916</v>
      </c>
      <c r="V319" s="51">
        <v>108.60355480622614</v>
      </c>
      <c r="W319" s="51">
        <v>107.9576963462155</v>
      </c>
      <c r="X319" s="51">
        <v>109.96606231126844</v>
      </c>
      <c r="Y319" s="51">
        <v>112.13296313409859</v>
      </c>
      <c r="Z319" s="51">
        <v>120.64020552720373</v>
      </c>
      <c r="AA319" s="51">
        <v>129.44454271407676</v>
      </c>
      <c r="AB319" s="51">
        <v>141.35417474622324</v>
      </c>
      <c r="AC319" s="51">
        <v>152.21988770707512</v>
      </c>
      <c r="AD319" s="51">
        <v>161.36890016146131</v>
      </c>
      <c r="AE319" s="51">
        <v>188.1006917044744</v>
      </c>
      <c r="AF319" s="51">
        <v>218.27319071478004</v>
      </c>
      <c r="AG319" s="51">
        <v>244.37702936965417</v>
      </c>
      <c r="AH319" s="51">
        <v>266.42448324171977</v>
      </c>
      <c r="AI319" s="52"/>
      <c r="AJ319" s="52"/>
    </row>
    <row r="320" spans="1:36" ht="15.75" x14ac:dyDescent="0.3">
      <c r="A320" s="1" t="str">
        <f t="shared" si="4"/>
        <v>EinkommensentwicklungVereinigtes Königreich Großbritannien und Nordirland</v>
      </c>
      <c r="B320" s="1">
        <v>320</v>
      </c>
      <c r="C320" s="50" t="s">
        <v>216</v>
      </c>
      <c r="D320" s="50" t="s">
        <v>57</v>
      </c>
      <c r="E320" s="50" t="s">
        <v>361</v>
      </c>
      <c r="F320" s="50" t="s">
        <v>67</v>
      </c>
      <c r="G320" s="50" t="s">
        <v>32</v>
      </c>
      <c r="H320" s="50" t="s">
        <v>372</v>
      </c>
      <c r="I320" s="51">
        <v>66.618393007389045</v>
      </c>
      <c r="J320" s="51">
        <v>70.094577029293021</v>
      </c>
      <c r="K320" s="51">
        <v>72.257997672540768</v>
      </c>
      <c r="L320" s="51">
        <v>76.365319868830056</v>
      </c>
      <c r="M320" s="51">
        <v>81.293502063471905</v>
      </c>
      <c r="N320" s="51">
        <v>83.713500599139735</v>
      </c>
      <c r="O320" s="51">
        <v>88.900486370442167</v>
      </c>
      <c r="P320" s="51">
        <v>93.552489094275955</v>
      </c>
      <c r="Q320" s="51">
        <v>95.247252417585102</v>
      </c>
      <c r="R320" s="51">
        <v>96.360647240865347</v>
      </c>
      <c r="S320" s="51">
        <v>100</v>
      </c>
      <c r="T320" s="51">
        <v>100.68993521837804</v>
      </c>
      <c r="U320" s="51">
        <v>100.86653391451834</v>
      </c>
      <c r="V320" s="51">
        <v>103.54272282783134</v>
      </c>
      <c r="W320" s="51">
        <v>104.10974025635163</v>
      </c>
      <c r="X320" s="51">
        <v>105.91526746859753</v>
      </c>
      <c r="Y320" s="51">
        <v>108.20129202362492</v>
      </c>
      <c r="Z320" s="51">
        <v>111.5018087492369</v>
      </c>
      <c r="AA320" s="51">
        <v>114.50436373871395</v>
      </c>
      <c r="AB320" s="51">
        <v>118.96733203384235</v>
      </c>
      <c r="AC320" s="52"/>
      <c r="AD320" s="52"/>
      <c r="AE320" s="52"/>
      <c r="AF320" s="52"/>
      <c r="AG320" s="52"/>
      <c r="AH320" s="52"/>
      <c r="AI320" s="52"/>
      <c r="AJ320" s="52"/>
    </row>
    <row r="321" spans="1:36" ht="15.75" x14ac:dyDescent="0.3">
      <c r="A321" s="1" t="str">
        <f t="shared" si="4"/>
        <v>EinkommensentwicklungZypern</v>
      </c>
      <c r="B321" s="1">
        <v>321</v>
      </c>
      <c r="C321" s="50" t="s">
        <v>216</v>
      </c>
      <c r="D321" s="50" t="s">
        <v>30</v>
      </c>
      <c r="E321" s="50" t="s">
        <v>361</v>
      </c>
      <c r="F321" s="50" t="s">
        <v>67</v>
      </c>
      <c r="G321" s="50" t="s">
        <v>32</v>
      </c>
      <c r="H321" s="50" t="s">
        <v>372</v>
      </c>
      <c r="I321" s="51">
        <v>67.063673629655398</v>
      </c>
      <c r="J321" s="51">
        <v>69.059727451437269</v>
      </c>
      <c r="K321" s="51">
        <v>72.993820895745969</v>
      </c>
      <c r="L321" s="51">
        <v>79.247114722337187</v>
      </c>
      <c r="M321" s="51">
        <v>83.217364039538879</v>
      </c>
      <c r="N321" s="51">
        <v>90.446697405874815</v>
      </c>
      <c r="O321" s="51">
        <v>93.258555933453707</v>
      </c>
      <c r="P321" s="51">
        <v>92.478127427777636</v>
      </c>
      <c r="Q321" s="51">
        <v>93.586536000042926</v>
      </c>
      <c r="R321" s="51">
        <v>99.597623327777868</v>
      </c>
      <c r="S321" s="51">
        <v>100</v>
      </c>
      <c r="T321" s="51">
        <v>101.73854902821822</v>
      </c>
      <c r="U321" s="51">
        <v>103.11457269001261</v>
      </c>
      <c r="V321" s="51">
        <v>99.686815756627396</v>
      </c>
      <c r="W321" s="51">
        <v>96.132259611064285</v>
      </c>
      <c r="X321" s="51">
        <v>94.061851131649604</v>
      </c>
      <c r="Y321" s="51">
        <v>92.17127041945858</v>
      </c>
      <c r="Z321" s="51">
        <v>94.498991547479179</v>
      </c>
      <c r="AA321" s="51">
        <v>96.683678904766893</v>
      </c>
      <c r="AB321" s="51">
        <v>101.60969404485103</v>
      </c>
      <c r="AC321" s="51">
        <v>107.27814736879641</v>
      </c>
      <c r="AD321" s="51">
        <v>105.88752935745518</v>
      </c>
      <c r="AE321" s="51">
        <v>112.38402690163632</v>
      </c>
      <c r="AF321" s="51">
        <v>122.92396315166654</v>
      </c>
      <c r="AG321" s="51">
        <v>126.94402410293569</v>
      </c>
      <c r="AH321" s="51">
        <v>131.34667830326151</v>
      </c>
      <c r="AI321" s="52"/>
      <c r="AJ321" s="52"/>
    </row>
    <row r="322" spans="1:36" ht="15.75" x14ac:dyDescent="0.3">
      <c r="A322" s="1" t="str">
        <f t="shared" si="4"/>
        <v>EnergieverbrauchBelgien</v>
      </c>
      <c r="B322" s="1">
        <v>322</v>
      </c>
      <c r="C322" s="50" t="s">
        <v>218</v>
      </c>
      <c r="D322" s="50" t="s">
        <v>9</v>
      </c>
      <c r="E322" s="50" t="s">
        <v>366</v>
      </c>
      <c r="F322" s="50" t="s">
        <v>67</v>
      </c>
      <c r="G322" s="50" t="s">
        <v>32</v>
      </c>
      <c r="H322" s="50" t="s">
        <v>370</v>
      </c>
      <c r="I322" s="51">
        <v>1408.2603510000001</v>
      </c>
      <c r="J322" s="51">
        <v>1477.643497</v>
      </c>
      <c r="K322" s="51">
        <v>1407.2502320000001</v>
      </c>
      <c r="L322" s="51">
        <v>1456.7932020000001</v>
      </c>
      <c r="M322" s="51">
        <v>1446.2635069999999</v>
      </c>
      <c r="N322" s="51">
        <v>1431.841946</v>
      </c>
      <c r="O322" s="51">
        <v>1412.1241729999999</v>
      </c>
      <c r="P322" s="51">
        <v>1361.5993899999999</v>
      </c>
      <c r="Q322" s="51">
        <v>1418.597528</v>
      </c>
      <c r="R322" s="51">
        <v>1378.0668389999998</v>
      </c>
      <c r="S322" s="51">
        <v>1482.447911</v>
      </c>
      <c r="T322" s="51">
        <v>1363.282391</v>
      </c>
      <c r="U322" s="51">
        <v>1380.8038510000001</v>
      </c>
      <c r="V322" s="51">
        <v>1423.99865</v>
      </c>
      <c r="W322" s="51">
        <v>1321.022281</v>
      </c>
      <c r="X322" s="51">
        <v>1387.277601</v>
      </c>
      <c r="Y322" s="51">
        <v>1397.7433729999998</v>
      </c>
      <c r="Z322" s="51">
        <v>1378.6779080000001</v>
      </c>
      <c r="AA322" s="51">
        <v>1387.4319869999999</v>
      </c>
      <c r="AB322" s="51">
        <v>1358.1298879999999</v>
      </c>
      <c r="AC322" s="51">
        <v>1304.4143330000002</v>
      </c>
      <c r="AD322" s="51">
        <v>1394.5169519999999</v>
      </c>
      <c r="AE322" s="51">
        <v>1277.9231969999998</v>
      </c>
      <c r="AF322" s="51">
        <v>1257.8509690000001</v>
      </c>
      <c r="AG322" s="51">
        <v>1287.078747</v>
      </c>
      <c r="AH322" s="52"/>
      <c r="AI322" s="52"/>
      <c r="AJ322" s="52"/>
    </row>
    <row r="323" spans="1:36" ht="15.75" x14ac:dyDescent="0.3">
      <c r="A323" s="1" t="str">
        <f t="shared" si="4"/>
        <v>EnergieverbrauchBulgarien</v>
      </c>
      <c r="B323" s="1">
        <v>323</v>
      </c>
      <c r="C323" s="50" t="s">
        <v>218</v>
      </c>
      <c r="D323" s="50" t="s">
        <v>25</v>
      </c>
      <c r="E323" s="50" t="s">
        <v>366</v>
      </c>
      <c r="F323" s="50" t="s">
        <v>67</v>
      </c>
      <c r="G323" s="50" t="s">
        <v>32</v>
      </c>
      <c r="H323" s="50" t="s">
        <v>370</v>
      </c>
      <c r="I323" s="51">
        <v>359.84366700000004</v>
      </c>
      <c r="J323" s="51">
        <v>360.005472</v>
      </c>
      <c r="K323" s="51">
        <v>359.38778400000001</v>
      </c>
      <c r="L323" s="51">
        <v>382.95593699999995</v>
      </c>
      <c r="M323" s="51">
        <v>383.30666200000002</v>
      </c>
      <c r="N323" s="51">
        <v>402.01439600000003</v>
      </c>
      <c r="O323" s="51">
        <v>416.71777600000001</v>
      </c>
      <c r="P323" s="51">
        <v>411.353365</v>
      </c>
      <c r="Q323" s="51">
        <v>402.83707099999998</v>
      </c>
      <c r="R323" s="51">
        <v>354.703441</v>
      </c>
      <c r="S323" s="51">
        <v>364.22561999999999</v>
      </c>
      <c r="T323" s="51">
        <v>382.04988299999997</v>
      </c>
      <c r="U323" s="51">
        <v>381.13983500000001</v>
      </c>
      <c r="V323" s="51">
        <v>363.44594300000006</v>
      </c>
      <c r="W323" s="51">
        <v>371.850663</v>
      </c>
      <c r="X323" s="51">
        <v>393.07992300000001</v>
      </c>
      <c r="Y323" s="51">
        <v>398.497502</v>
      </c>
      <c r="Z323" s="51">
        <v>408.04146800000001</v>
      </c>
      <c r="AA323" s="51">
        <v>408.53414399999997</v>
      </c>
      <c r="AB323" s="51">
        <v>406.94022200000001</v>
      </c>
      <c r="AC323" s="51">
        <v>397.73170400000004</v>
      </c>
      <c r="AD323" s="51">
        <v>425.620451</v>
      </c>
      <c r="AE323" s="51">
        <v>412.68878699999999</v>
      </c>
      <c r="AF323" s="51">
        <v>402.231696</v>
      </c>
      <c r="AG323" s="51">
        <v>412.22775799999999</v>
      </c>
      <c r="AH323" s="52"/>
      <c r="AI323" s="52"/>
      <c r="AJ323" s="52"/>
    </row>
    <row r="324" spans="1:36" ht="15.75" x14ac:dyDescent="0.3">
      <c r="A324" s="1" t="str">
        <f t="shared" ref="A324:A387" si="5">C324&amp;D324</f>
        <v>EnergieverbrauchDänemark</v>
      </c>
      <c r="B324" s="1">
        <v>324</v>
      </c>
      <c r="C324" s="50" t="s">
        <v>218</v>
      </c>
      <c r="D324" s="50" t="s">
        <v>5</v>
      </c>
      <c r="E324" s="50" t="s">
        <v>366</v>
      </c>
      <c r="F324" s="50" t="s">
        <v>67</v>
      </c>
      <c r="G324" s="50" t="s">
        <v>32</v>
      </c>
      <c r="H324" s="50" t="s">
        <v>370</v>
      </c>
      <c r="I324" s="51">
        <v>586.883241</v>
      </c>
      <c r="J324" s="51">
        <v>603.37660100000005</v>
      </c>
      <c r="K324" s="51">
        <v>594.02480500000001</v>
      </c>
      <c r="L324" s="51">
        <v>606.93580500000007</v>
      </c>
      <c r="M324" s="51">
        <v>612.386751</v>
      </c>
      <c r="N324" s="51">
        <v>616.563894</v>
      </c>
      <c r="O324" s="51">
        <v>623.76541299999997</v>
      </c>
      <c r="P324" s="51">
        <v>625.46729200000004</v>
      </c>
      <c r="Q324" s="51">
        <v>617.78727200000003</v>
      </c>
      <c r="R324" s="51">
        <v>592.243605</v>
      </c>
      <c r="S324" s="51">
        <v>621.72976100000005</v>
      </c>
      <c r="T324" s="51">
        <v>591.74830299999996</v>
      </c>
      <c r="U324" s="51">
        <v>577.35002199999997</v>
      </c>
      <c r="V324" s="51">
        <v>571.31097299999999</v>
      </c>
      <c r="W324" s="51">
        <v>549.36861499999998</v>
      </c>
      <c r="X324" s="51">
        <v>567.68516599999998</v>
      </c>
      <c r="Y324" s="51">
        <v>583.09016500000007</v>
      </c>
      <c r="Z324" s="51">
        <v>586.14625999999998</v>
      </c>
      <c r="AA324" s="51">
        <v>584.93823600000007</v>
      </c>
      <c r="AB324" s="51">
        <v>574.644181</v>
      </c>
      <c r="AC324" s="51">
        <v>554.04558700000007</v>
      </c>
      <c r="AD324" s="51">
        <v>583.24741500000005</v>
      </c>
      <c r="AE324" s="51">
        <v>545.32847699999991</v>
      </c>
      <c r="AF324" s="51">
        <v>542.52351699999997</v>
      </c>
      <c r="AG324" s="51">
        <v>530.29169400000001</v>
      </c>
      <c r="AH324" s="52"/>
      <c r="AI324" s="52"/>
      <c r="AJ324" s="52"/>
    </row>
    <row r="325" spans="1:36" ht="15.75" x14ac:dyDescent="0.3">
      <c r="A325" s="1" t="str">
        <f t="shared" si="5"/>
        <v>EnergieverbrauchDeutschland</v>
      </c>
      <c r="B325" s="1">
        <v>325</v>
      </c>
      <c r="C325" s="50" t="s">
        <v>218</v>
      </c>
      <c r="D325" s="50" t="s">
        <v>2</v>
      </c>
      <c r="E325" s="50" t="s">
        <v>366</v>
      </c>
      <c r="F325" s="50" t="s">
        <v>67</v>
      </c>
      <c r="G325" s="50" t="s">
        <v>32</v>
      </c>
      <c r="H325" s="50" t="s">
        <v>370</v>
      </c>
      <c r="I325" s="51">
        <v>8673.7900759999993</v>
      </c>
      <c r="J325" s="51">
        <v>8842.9344849999998</v>
      </c>
      <c r="K325" s="51">
        <v>8705.7350220000008</v>
      </c>
      <c r="L325" s="51">
        <v>8882.5433539999995</v>
      </c>
      <c r="M325" s="51">
        <v>8819.4174179999991</v>
      </c>
      <c r="N325" s="51">
        <v>8678.7329710000013</v>
      </c>
      <c r="O325" s="51">
        <v>8907.7968619999992</v>
      </c>
      <c r="P325" s="51">
        <v>8356.2720690000006</v>
      </c>
      <c r="Q325" s="51">
        <v>8724.6501370000005</v>
      </c>
      <c r="R325" s="51">
        <v>8236.6234810000005</v>
      </c>
      <c r="S325" s="51">
        <v>8789.059924000001</v>
      </c>
      <c r="T325" s="51">
        <v>8343.9799500000008</v>
      </c>
      <c r="U325" s="51">
        <v>8485.0750500000013</v>
      </c>
      <c r="V325" s="51">
        <v>8710.9480920000005</v>
      </c>
      <c r="W325" s="51">
        <v>8257.5845630000003</v>
      </c>
      <c r="X325" s="51">
        <v>8374.9102970000004</v>
      </c>
      <c r="Y325" s="51">
        <v>8527.1291730000012</v>
      </c>
      <c r="Z325" s="51">
        <v>8562.5206669999989</v>
      </c>
      <c r="AA325" s="51">
        <v>8402.2625559999997</v>
      </c>
      <c r="AB325" s="51">
        <v>8407.2761899999987</v>
      </c>
      <c r="AC325" s="51">
        <v>8132.7775629999996</v>
      </c>
      <c r="AD325" s="51">
        <v>8265.5421100000003</v>
      </c>
      <c r="AE325" s="51">
        <v>7942.2934919999998</v>
      </c>
      <c r="AF325" s="51">
        <v>7496.3910650000007</v>
      </c>
      <c r="AG325" s="51">
        <v>7437.6806710000001</v>
      </c>
      <c r="AH325" s="52"/>
      <c r="AI325" s="52"/>
      <c r="AJ325" s="52"/>
    </row>
    <row r="326" spans="1:36" ht="15.75" x14ac:dyDescent="0.3">
      <c r="A326" s="1" t="str">
        <f t="shared" si="5"/>
        <v>EnergieverbrauchEstland</v>
      </c>
      <c r="B326" s="1">
        <v>326</v>
      </c>
      <c r="C326" s="50" t="s">
        <v>218</v>
      </c>
      <c r="D326" s="50" t="s">
        <v>18</v>
      </c>
      <c r="E326" s="50" t="s">
        <v>366</v>
      </c>
      <c r="F326" s="50" t="s">
        <v>67</v>
      </c>
      <c r="G326" s="50" t="s">
        <v>32</v>
      </c>
      <c r="H326" s="50" t="s">
        <v>370</v>
      </c>
      <c r="I326" s="51">
        <v>100.83887900000001</v>
      </c>
      <c r="J326" s="51">
        <v>110.853595</v>
      </c>
      <c r="K326" s="51">
        <v>108.96331600000001</v>
      </c>
      <c r="L326" s="51">
        <v>113.54302899999999</v>
      </c>
      <c r="M326" s="51">
        <v>116.04641099999999</v>
      </c>
      <c r="N326" s="51">
        <v>117.65495900000001</v>
      </c>
      <c r="O326" s="51">
        <v>118.46253999999999</v>
      </c>
      <c r="P326" s="51">
        <v>126.590581</v>
      </c>
      <c r="Q326" s="51">
        <v>125.180268</v>
      </c>
      <c r="R326" s="51">
        <v>114.071088</v>
      </c>
      <c r="S326" s="51">
        <v>120.51656</v>
      </c>
      <c r="T326" s="51">
        <v>116.463757</v>
      </c>
      <c r="U326" s="51">
        <v>118.37027</v>
      </c>
      <c r="V326" s="51">
        <v>118.91834399999999</v>
      </c>
      <c r="W326" s="51">
        <v>116.15642299999999</v>
      </c>
      <c r="X326" s="51">
        <v>115.15146</v>
      </c>
      <c r="Y326" s="51">
        <v>117.014149</v>
      </c>
      <c r="Z326" s="51">
        <v>117.54078200000001</v>
      </c>
      <c r="AA326" s="51">
        <v>120.91889</v>
      </c>
      <c r="AB326" s="51">
        <v>118.32151300000001</v>
      </c>
      <c r="AC326" s="51">
        <v>114.111075</v>
      </c>
      <c r="AD326" s="51">
        <v>116.79739599999999</v>
      </c>
      <c r="AE326" s="51">
        <v>113.91187600000001</v>
      </c>
      <c r="AF326" s="51">
        <v>107.405396</v>
      </c>
      <c r="AG326" s="51">
        <v>126.22885000000001</v>
      </c>
      <c r="AH326" s="52"/>
      <c r="AI326" s="52"/>
      <c r="AJ326" s="52"/>
    </row>
    <row r="327" spans="1:36" ht="15.75" x14ac:dyDescent="0.3">
      <c r="A327" s="1" t="str">
        <f t="shared" si="5"/>
        <v>EnergieverbrauchEU27</v>
      </c>
      <c r="B327" s="1">
        <v>327</v>
      </c>
      <c r="C327" s="50" t="s">
        <v>218</v>
      </c>
      <c r="D327" s="50" t="s">
        <v>363</v>
      </c>
      <c r="E327" s="50" t="s">
        <v>366</v>
      </c>
      <c r="F327" s="50" t="s">
        <v>67</v>
      </c>
      <c r="G327" s="50" t="s">
        <v>32</v>
      </c>
      <c r="H327" s="50" t="s">
        <v>370</v>
      </c>
      <c r="I327" s="51">
        <v>38773.193642999999</v>
      </c>
      <c r="J327" s="51">
        <v>39794.172700000003</v>
      </c>
      <c r="K327" s="51">
        <v>39551.125736000002</v>
      </c>
      <c r="L327" s="51">
        <v>40739.849483999998</v>
      </c>
      <c r="M327" s="51">
        <v>41091.958067</v>
      </c>
      <c r="N327" s="51">
        <v>41309.503101999995</v>
      </c>
      <c r="O327" s="51">
        <v>41447.066656000003</v>
      </c>
      <c r="P327" s="51">
        <v>40666.952748000003</v>
      </c>
      <c r="Q327" s="51">
        <v>41058.280204000002</v>
      </c>
      <c r="R327" s="51">
        <v>39154.748159999996</v>
      </c>
      <c r="S327" s="51">
        <v>40771.405894000003</v>
      </c>
      <c r="T327" s="51">
        <v>39174.13622</v>
      </c>
      <c r="U327" s="51">
        <v>39155.707174999996</v>
      </c>
      <c r="V327" s="51">
        <v>39087.061255000001</v>
      </c>
      <c r="W327" s="51">
        <v>37324.747662000002</v>
      </c>
      <c r="X327" s="51">
        <v>38158.527887000004</v>
      </c>
      <c r="Y327" s="51">
        <v>38948.382318999997</v>
      </c>
      <c r="Z327" s="51">
        <v>39491.818253999998</v>
      </c>
      <c r="AA327" s="51">
        <v>39556.826462999998</v>
      </c>
      <c r="AB327" s="51">
        <v>39322.532753</v>
      </c>
      <c r="AC327" s="51">
        <v>37137.753864999999</v>
      </c>
      <c r="AD327" s="51">
        <v>39395.492398000002</v>
      </c>
      <c r="AE327" s="51">
        <v>37755.951314000005</v>
      </c>
      <c r="AF327" s="51">
        <v>36513.468593000005</v>
      </c>
      <c r="AG327" s="51">
        <v>36756.485699000004</v>
      </c>
      <c r="AH327" s="52"/>
      <c r="AI327" s="52"/>
      <c r="AJ327" s="52"/>
    </row>
    <row r="328" spans="1:36" ht="15.75" x14ac:dyDescent="0.3">
      <c r="A328" s="1" t="str">
        <f t="shared" si="5"/>
        <v>EnergieverbrauchFinnland</v>
      </c>
      <c r="B328" s="1">
        <v>328</v>
      </c>
      <c r="C328" s="50" t="s">
        <v>218</v>
      </c>
      <c r="D328" s="50" t="s">
        <v>14</v>
      </c>
      <c r="E328" s="50" t="s">
        <v>366</v>
      </c>
      <c r="F328" s="50" t="s">
        <v>67</v>
      </c>
      <c r="G328" s="50" t="s">
        <v>32</v>
      </c>
      <c r="H328" s="50" t="s">
        <v>370</v>
      </c>
      <c r="I328" s="51">
        <v>974.76881900000001</v>
      </c>
      <c r="J328" s="51">
        <v>996.01875399999994</v>
      </c>
      <c r="K328" s="51">
        <v>1022.128477</v>
      </c>
      <c r="L328" s="51">
        <v>1035.0793469999999</v>
      </c>
      <c r="M328" s="51">
        <v>1043.8523499999999</v>
      </c>
      <c r="N328" s="51">
        <v>1005.389346</v>
      </c>
      <c r="O328" s="51">
        <v>1056.508763</v>
      </c>
      <c r="P328" s="51">
        <v>1058.2958100000001</v>
      </c>
      <c r="Q328" s="51">
        <v>1018.327125</v>
      </c>
      <c r="R328" s="51">
        <v>954.20620299999996</v>
      </c>
      <c r="S328" s="51">
        <v>1048.5147010000001</v>
      </c>
      <c r="T328" s="51">
        <v>993.390985</v>
      </c>
      <c r="U328" s="51">
        <v>1002.833645</v>
      </c>
      <c r="V328" s="51">
        <v>986.48804500000006</v>
      </c>
      <c r="W328" s="51">
        <v>980.42138699999998</v>
      </c>
      <c r="X328" s="51">
        <v>965.048046</v>
      </c>
      <c r="Y328" s="51">
        <v>1006.1255130000001</v>
      </c>
      <c r="Z328" s="51">
        <v>1033.2163149999999</v>
      </c>
      <c r="AA328" s="51">
        <v>1047.6850010000001</v>
      </c>
      <c r="AB328" s="51">
        <v>1039.526136</v>
      </c>
      <c r="AC328" s="51">
        <v>973.26733100000001</v>
      </c>
      <c r="AD328" s="51">
        <v>1038.548845</v>
      </c>
      <c r="AE328" s="51">
        <v>969.52601900000002</v>
      </c>
      <c r="AF328" s="51">
        <v>939.27994100000001</v>
      </c>
      <c r="AG328" s="51">
        <v>943.04553099999998</v>
      </c>
      <c r="AH328" s="52"/>
      <c r="AI328" s="52"/>
      <c r="AJ328" s="52"/>
    </row>
    <row r="329" spans="1:36" ht="15.75" x14ac:dyDescent="0.3">
      <c r="A329" s="1" t="str">
        <f t="shared" si="5"/>
        <v>EnergieverbrauchFrankreich</v>
      </c>
      <c r="B329" s="1">
        <v>329</v>
      </c>
      <c r="C329" s="50" t="s">
        <v>218</v>
      </c>
      <c r="D329" s="50" t="s">
        <v>0</v>
      </c>
      <c r="E329" s="50" t="s">
        <v>366</v>
      </c>
      <c r="F329" s="50" t="s">
        <v>67</v>
      </c>
      <c r="G329" s="50" t="s">
        <v>32</v>
      </c>
      <c r="H329" s="50" t="s">
        <v>370</v>
      </c>
      <c r="I329" s="51">
        <v>6076.1146500000004</v>
      </c>
      <c r="J329" s="51">
        <v>6310.5217750000002</v>
      </c>
      <c r="K329" s="51">
        <v>6173.6927610000002</v>
      </c>
      <c r="L329" s="51">
        <v>6269.0316560000001</v>
      </c>
      <c r="M329" s="51">
        <v>6343.3783309999999</v>
      </c>
      <c r="N329" s="51">
        <v>6311.4948439999998</v>
      </c>
      <c r="O329" s="51">
        <v>6198.4288890000007</v>
      </c>
      <c r="P329" s="51">
        <v>6037.571422</v>
      </c>
      <c r="Q329" s="51">
        <v>6141.0940350000001</v>
      </c>
      <c r="R329" s="51">
        <v>5955.9289230000004</v>
      </c>
      <c r="S329" s="51">
        <v>6123.5464320000001</v>
      </c>
      <c r="T329" s="51">
        <v>5950.1612460000006</v>
      </c>
      <c r="U329" s="51">
        <v>6160.5423010000004</v>
      </c>
      <c r="V329" s="51">
        <v>6283.7501650000004</v>
      </c>
      <c r="W329" s="51">
        <v>5797.2161749999996</v>
      </c>
      <c r="X329" s="51">
        <v>5930.7740519999998</v>
      </c>
      <c r="Y329" s="51">
        <v>6057.1862430000001</v>
      </c>
      <c r="Z329" s="51">
        <v>6016.1336650000003</v>
      </c>
      <c r="AA329" s="51">
        <v>5932.9844579999999</v>
      </c>
      <c r="AB329" s="51">
        <v>5863.6150790000002</v>
      </c>
      <c r="AC329" s="51">
        <v>5384.0363779999998</v>
      </c>
      <c r="AD329" s="51">
        <v>5903.4311760000001</v>
      </c>
      <c r="AE329" s="51">
        <v>5616.0699809999996</v>
      </c>
      <c r="AF329" s="51">
        <v>5401.377442</v>
      </c>
      <c r="AG329" s="51">
        <v>5412.1409910000002</v>
      </c>
      <c r="AH329" s="52"/>
      <c r="AI329" s="52"/>
      <c r="AJ329" s="52"/>
    </row>
    <row r="330" spans="1:36" ht="15.75" x14ac:dyDescent="0.3">
      <c r="A330" s="1" t="str">
        <f t="shared" si="5"/>
        <v>EnergieverbrauchGriechenland</v>
      </c>
      <c r="B330" s="1">
        <v>330</v>
      </c>
      <c r="C330" s="50" t="s">
        <v>218</v>
      </c>
      <c r="D330" s="50" t="s">
        <v>6</v>
      </c>
      <c r="E330" s="50" t="s">
        <v>366</v>
      </c>
      <c r="F330" s="50" t="s">
        <v>67</v>
      </c>
      <c r="G330" s="50" t="s">
        <v>32</v>
      </c>
      <c r="H330" s="50" t="s">
        <v>370</v>
      </c>
      <c r="I330" s="51">
        <v>750.02846499999998</v>
      </c>
      <c r="J330" s="51">
        <v>777.87148200000001</v>
      </c>
      <c r="K330" s="51">
        <v>792.7946189999999</v>
      </c>
      <c r="L330" s="51">
        <v>835.42732899999999</v>
      </c>
      <c r="M330" s="51">
        <v>825.08582999999999</v>
      </c>
      <c r="N330" s="51">
        <v>846.782286</v>
      </c>
      <c r="O330" s="51">
        <v>865.49318999999991</v>
      </c>
      <c r="P330" s="51">
        <v>884.29000499999995</v>
      </c>
      <c r="Q330" s="51">
        <v>854.91611799999998</v>
      </c>
      <c r="R330" s="51">
        <v>826.14700800000003</v>
      </c>
      <c r="S330" s="51">
        <v>769.27422999999999</v>
      </c>
      <c r="T330" s="51">
        <v>761.38347599999997</v>
      </c>
      <c r="U330" s="51">
        <v>686.76018799999997</v>
      </c>
      <c r="V330" s="51">
        <v>614.13392699999997</v>
      </c>
      <c r="W330" s="51">
        <v>619.81855599999994</v>
      </c>
      <c r="X330" s="51">
        <v>659.04507999999998</v>
      </c>
      <c r="Y330" s="51">
        <v>664.359328</v>
      </c>
      <c r="Z330" s="51">
        <v>657.68448799999999</v>
      </c>
      <c r="AA330" s="51">
        <v>633.95001500000001</v>
      </c>
      <c r="AB330" s="51">
        <v>644.222893</v>
      </c>
      <c r="AC330" s="51">
        <v>605.84116599999993</v>
      </c>
      <c r="AD330" s="51">
        <v>624.333124</v>
      </c>
      <c r="AE330" s="51">
        <v>645.51514599999996</v>
      </c>
      <c r="AF330" s="51">
        <v>629.52815899999996</v>
      </c>
      <c r="AG330" s="51">
        <v>654.01234699999998</v>
      </c>
      <c r="AH330" s="52"/>
      <c r="AI330" s="52"/>
      <c r="AJ330" s="52"/>
    </row>
    <row r="331" spans="1:36" ht="15.75" x14ac:dyDescent="0.3">
      <c r="A331" s="1" t="str">
        <f t="shared" si="5"/>
        <v>EnergieverbrauchIrland</v>
      </c>
      <c r="B331" s="1">
        <v>331</v>
      </c>
      <c r="C331" s="50" t="s">
        <v>218</v>
      </c>
      <c r="D331" s="50" t="s">
        <v>4</v>
      </c>
      <c r="E331" s="50" t="s">
        <v>366</v>
      </c>
      <c r="F331" s="50" t="s">
        <v>67</v>
      </c>
      <c r="G331" s="50" t="s">
        <v>32</v>
      </c>
      <c r="H331" s="50" t="s">
        <v>370</v>
      </c>
      <c r="I331" s="51">
        <v>426.93903600000004</v>
      </c>
      <c r="J331" s="51">
        <v>441.10523499999999</v>
      </c>
      <c r="K331" s="51">
        <v>440.99751000000003</v>
      </c>
      <c r="L331" s="51">
        <v>455.53949499999999</v>
      </c>
      <c r="M331" s="51">
        <v>468.99273299999999</v>
      </c>
      <c r="N331" s="51">
        <v>494.24635600000005</v>
      </c>
      <c r="O331" s="51">
        <v>515.46012400000006</v>
      </c>
      <c r="P331" s="51">
        <v>511.545815</v>
      </c>
      <c r="Q331" s="51">
        <v>514.73586</v>
      </c>
      <c r="R331" s="51">
        <v>470.38099599999998</v>
      </c>
      <c r="S331" s="51">
        <v>467.88302600000003</v>
      </c>
      <c r="T331" s="51">
        <v>433.23773700000004</v>
      </c>
      <c r="U331" s="51">
        <v>425.394429</v>
      </c>
      <c r="V331" s="51">
        <v>428.49796199999997</v>
      </c>
      <c r="W331" s="51">
        <v>426.04962900000004</v>
      </c>
      <c r="X331" s="51">
        <v>439.49532799999997</v>
      </c>
      <c r="Y331" s="51">
        <v>456.46358000000004</v>
      </c>
      <c r="Z331" s="51">
        <v>454.29598399999998</v>
      </c>
      <c r="AA331" s="51">
        <v>473.551445</v>
      </c>
      <c r="AB331" s="51">
        <v>472.77505600000001</v>
      </c>
      <c r="AC331" s="51">
        <v>453.31070500000004</v>
      </c>
      <c r="AD331" s="51">
        <v>461.386616</v>
      </c>
      <c r="AE331" s="51">
        <v>458.94690200000002</v>
      </c>
      <c r="AF331" s="51">
        <v>457.51605599999999</v>
      </c>
      <c r="AG331" s="51">
        <v>470.12491799999998</v>
      </c>
      <c r="AH331" s="52"/>
      <c r="AI331" s="52"/>
      <c r="AJ331" s="52"/>
    </row>
    <row r="332" spans="1:36" ht="15.75" x14ac:dyDescent="0.3">
      <c r="A332" s="1" t="str">
        <f t="shared" si="5"/>
        <v>EnergieverbrauchItalien</v>
      </c>
      <c r="B332" s="1">
        <v>332</v>
      </c>
      <c r="C332" s="50" t="s">
        <v>218</v>
      </c>
      <c r="D332" s="50" t="s">
        <v>3</v>
      </c>
      <c r="E332" s="50" t="s">
        <v>366</v>
      </c>
      <c r="F332" s="50" t="s">
        <v>67</v>
      </c>
      <c r="G332" s="50" t="s">
        <v>32</v>
      </c>
      <c r="H332" s="50" t="s">
        <v>370</v>
      </c>
      <c r="I332" s="51">
        <v>5013.3659419999994</v>
      </c>
      <c r="J332" s="51">
        <v>5066.0754440000001</v>
      </c>
      <c r="K332" s="51">
        <v>5096.4553499999993</v>
      </c>
      <c r="L332" s="51">
        <v>5352.9823820000001</v>
      </c>
      <c r="M332" s="51">
        <v>5364.4830779999993</v>
      </c>
      <c r="N332" s="51">
        <v>5506.0212160000001</v>
      </c>
      <c r="O332" s="51">
        <v>5433.5426909999996</v>
      </c>
      <c r="P332" s="51">
        <v>5402.4945049999997</v>
      </c>
      <c r="Q332" s="51">
        <v>5404.201916</v>
      </c>
      <c r="R332" s="51">
        <v>5104.0378119999996</v>
      </c>
      <c r="S332" s="51">
        <v>5151.9716760000001</v>
      </c>
      <c r="T332" s="51">
        <v>4920.2447029999994</v>
      </c>
      <c r="U332" s="51">
        <v>4880.094059</v>
      </c>
      <c r="V332" s="51">
        <v>4775.1992449999998</v>
      </c>
      <c r="W332" s="51">
        <v>4557.2627240000002</v>
      </c>
      <c r="X332" s="51">
        <v>4693.7448880000002</v>
      </c>
      <c r="Y332" s="51">
        <v>4670.5681390000009</v>
      </c>
      <c r="Z332" s="51">
        <v>4756.6742889999996</v>
      </c>
      <c r="AA332" s="51">
        <v>4785.3841400000001</v>
      </c>
      <c r="AB332" s="51">
        <v>4736.0861599999998</v>
      </c>
      <c r="AC332" s="51">
        <v>4314.7966179999994</v>
      </c>
      <c r="AD332" s="51">
        <v>4769.5533969999997</v>
      </c>
      <c r="AE332" s="51">
        <v>4580.6304110000001</v>
      </c>
      <c r="AF332" s="51">
        <v>4444.4213849999996</v>
      </c>
      <c r="AG332" s="51">
        <v>4508.2534859999996</v>
      </c>
      <c r="AH332" s="52"/>
      <c r="AI332" s="52"/>
      <c r="AJ332" s="52"/>
    </row>
    <row r="333" spans="1:36" ht="15.75" x14ac:dyDescent="0.3">
      <c r="A333" s="1" t="str">
        <f t="shared" si="5"/>
        <v>EnergieverbrauchKroatien</v>
      </c>
      <c r="B333" s="1">
        <v>333</v>
      </c>
      <c r="C333" s="50" t="s">
        <v>218</v>
      </c>
      <c r="D333" s="50" t="s">
        <v>27</v>
      </c>
      <c r="E333" s="50" t="s">
        <v>366</v>
      </c>
      <c r="F333" s="50" t="s">
        <v>67</v>
      </c>
      <c r="G333" s="50" t="s">
        <v>32</v>
      </c>
      <c r="H333" s="50" t="s">
        <v>370</v>
      </c>
      <c r="I333" s="51">
        <v>247.95551600000002</v>
      </c>
      <c r="J333" s="51">
        <v>261.06341099999997</v>
      </c>
      <c r="K333" s="51">
        <v>264.39510999999999</v>
      </c>
      <c r="L333" s="51">
        <v>283.04396399999996</v>
      </c>
      <c r="M333" s="51">
        <v>289.93597600000004</v>
      </c>
      <c r="N333" s="51">
        <v>299.96869300000003</v>
      </c>
      <c r="O333" s="51">
        <v>300.42289599999998</v>
      </c>
      <c r="P333" s="51">
        <v>301.56415000000004</v>
      </c>
      <c r="Q333" s="51">
        <v>306.07288499999999</v>
      </c>
      <c r="R333" s="51">
        <v>297.28143</v>
      </c>
      <c r="S333" s="51">
        <v>298.51117200000004</v>
      </c>
      <c r="T333" s="51">
        <v>287.86336700000004</v>
      </c>
      <c r="U333" s="51">
        <v>274.596767</v>
      </c>
      <c r="V333" s="51">
        <v>270.79566499999999</v>
      </c>
      <c r="W333" s="51">
        <v>256.67406399999999</v>
      </c>
      <c r="X333" s="51">
        <v>271.51290500000005</v>
      </c>
      <c r="Y333" s="51">
        <v>273.52847600000001</v>
      </c>
      <c r="Z333" s="51">
        <v>284.41110300000003</v>
      </c>
      <c r="AA333" s="51">
        <v>279.79863699999999</v>
      </c>
      <c r="AB333" s="51">
        <v>281.638239</v>
      </c>
      <c r="AC333" s="51">
        <v>269.31376400000005</v>
      </c>
      <c r="AD333" s="51">
        <v>288.37197800000001</v>
      </c>
      <c r="AE333" s="51">
        <v>281.31836099999998</v>
      </c>
      <c r="AF333" s="51">
        <v>289.91533899999996</v>
      </c>
      <c r="AG333" s="51">
        <v>300.25138400000003</v>
      </c>
      <c r="AH333" s="52"/>
      <c r="AI333" s="52"/>
      <c r="AJ333" s="52"/>
    </row>
    <row r="334" spans="1:36" ht="15.75" x14ac:dyDescent="0.3">
      <c r="A334" s="1" t="str">
        <f t="shared" si="5"/>
        <v>EnergieverbrauchLettland</v>
      </c>
      <c r="B334" s="1">
        <v>334</v>
      </c>
      <c r="C334" s="50" t="s">
        <v>218</v>
      </c>
      <c r="D334" s="50" t="s">
        <v>19</v>
      </c>
      <c r="E334" s="50" t="s">
        <v>366</v>
      </c>
      <c r="F334" s="50" t="s">
        <v>67</v>
      </c>
      <c r="G334" s="50" t="s">
        <v>32</v>
      </c>
      <c r="H334" s="50" t="s">
        <v>370</v>
      </c>
      <c r="I334" s="51">
        <v>135.13551500000003</v>
      </c>
      <c r="J334" s="51">
        <v>148.46083999999999</v>
      </c>
      <c r="K334" s="51">
        <v>150.38013000000001</v>
      </c>
      <c r="L334" s="51">
        <v>157.30645999999999</v>
      </c>
      <c r="M334" s="51">
        <v>161.53590599999998</v>
      </c>
      <c r="N334" s="51">
        <v>165.77394899999999</v>
      </c>
      <c r="O334" s="51">
        <v>172.81035800000001</v>
      </c>
      <c r="P334" s="51">
        <v>178.94155900000001</v>
      </c>
      <c r="Q334" s="51">
        <v>169.82866899999999</v>
      </c>
      <c r="R334" s="51">
        <v>164.854198</v>
      </c>
      <c r="S334" s="51">
        <v>167.56565400000002</v>
      </c>
      <c r="T334" s="51">
        <v>157.05361400000001</v>
      </c>
      <c r="U334" s="51">
        <v>163.63193100000001</v>
      </c>
      <c r="V334" s="51">
        <v>156.26164300000002</v>
      </c>
      <c r="W334" s="51">
        <v>158.09631400000001</v>
      </c>
      <c r="X334" s="51">
        <v>154.08123000000001</v>
      </c>
      <c r="Y334" s="51">
        <v>154.804554</v>
      </c>
      <c r="Z334" s="51">
        <v>162.23454999999998</v>
      </c>
      <c r="AA334" s="51">
        <v>168.49488699999998</v>
      </c>
      <c r="AB334" s="51">
        <v>164.30295599999999</v>
      </c>
      <c r="AC334" s="51">
        <v>159.004706</v>
      </c>
      <c r="AD334" s="51">
        <v>166.63865900000002</v>
      </c>
      <c r="AE334" s="51">
        <v>160.04610699999998</v>
      </c>
      <c r="AF334" s="51">
        <v>157.65909400000001</v>
      </c>
      <c r="AG334" s="51">
        <v>156.48170499999998</v>
      </c>
      <c r="AH334" s="52"/>
      <c r="AI334" s="52"/>
      <c r="AJ334" s="52"/>
    </row>
    <row r="335" spans="1:36" ht="15.75" x14ac:dyDescent="0.3">
      <c r="A335" s="1" t="str">
        <f t="shared" si="5"/>
        <v>EnergieverbrauchLitauen</v>
      </c>
      <c r="B335" s="1">
        <v>335</v>
      </c>
      <c r="C335" s="50" t="s">
        <v>218</v>
      </c>
      <c r="D335" s="50" t="s">
        <v>20</v>
      </c>
      <c r="E335" s="50" t="s">
        <v>366</v>
      </c>
      <c r="F335" s="50" t="s">
        <v>67</v>
      </c>
      <c r="G335" s="50" t="s">
        <v>32</v>
      </c>
      <c r="H335" s="50" t="s">
        <v>370</v>
      </c>
      <c r="I335" s="51">
        <v>156.67250000000001</v>
      </c>
      <c r="J335" s="51">
        <v>162.75707</v>
      </c>
      <c r="K335" s="51">
        <v>169.87564499999999</v>
      </c>
      <c r="L335" s="51">
        <v>174.98524</v>
      </c>
      <c r="M335" s="51">
        <v>182.72811999999999</v>
      </c>
      <c r="N335" s="51">
        <v>193.53101500000002</v>
      </c>
      <c r="O335" s="51">
        <v>204.15807500000003</v>
      </c>
      <c r="P335" s="51">
        <v>215.456525</v>
      </c>
      <c r="Q335" s="51">
        <v>211.6113</v>
      </c>
      <c r="R335" s="51">
        <v>192.852665</v>
      </c>
      <c r="S335" s="51">
        <v>199.17692000000002</v>
      </c>
      <c r="T335" s="51">
        <v>197.96212</v>
      </c>
      <c r="U335" s="51">
        <v>202.59792400000001</v>
      </c>
      <c r="V335" s="51">
        <v>197.29479999999998</v>
      </c>
      <c r="W335" s="51">
        <v>200.98887100000002</v>
      </c>
      <c r="X335" s="51">
        <v>200.10852</v>
      </c>
      <c r="Y335" s="51">
        <v>209.47459099999998</v>
      </c>
      <c r="Z335" s="51">
        <v>219.34988300000001</v>
      </c>
      <c r="AA335" s="51">
        <v>228.87480600000001</v>
      </c>
      <c r="AB335" s="51">
        <v>228.60016200000001</v>
      </c>
      <c r="AC335" s="51">
        <v>221.23937000000001</v>
      </c>
      <c r="AD335" s="51">
        <v>237.07129800000001</v>
      </c>
      <c r="AE335" s="51">
        <v>225.111165</v>
      </c>
      <c r="AF335" s="51">
        <v>222.908343</v>
      </c>
      <c r="AG335" s="51">
        <v>235.66036700000001</v>
      </c>
      <c r="AH335" s="52"/>
      <c r="AI335" s="52"/>
      <c r="AJ335" s="52"/>
    </row>
    <row r="336" spans="1:36" ht="15.75" x14ac:dyDescent="0.3">
      <c r="A336" s="1" t="str">
        <f t="shared" si="5"/>
        <v>EnergieverbrauchLuxemburg</v>
      </c>
      <c r="B336" s="1">
        <v>336</v>
      </c>
      <c r="C336" s="50" t="s">
        <v>218</v>
      </c>
      <c r="D336" s="50" t="s">
        <v>10</v>
      </c>
      <c r="E336" s="50" t="s">
        <v>366</v>
      </c>
      <c r="F336" s="50" t="s">
        <v>67</v>
      </c>
      <c r="G336" s="50" t="s">
        <v>32</v>
      </c>
      <c r="H336" s="50" t="s">
        <v>370</v>
      </c>
      <c r="I336" s="51">
        <v>133.34104399999998</v>
      </c>
      <c r="J336" s="51">
        <v>139.32836900000001</v>
      </c>
      <c r="K336" s="51">
        <v>139.62043100000002</v>
      </c>
      <c r="L336" s="51">
        <v>149.087198</v>
      </c>
      <c r="M336" s="51">
        <v>165.80499700000001</v>
      </c>
      <c r="N336" s="51">
        <v>169.37283400000001</v>
      </c>
      <c r="O336" s="51">
        <v>167.70863299999999</v>
      </c>
      <c r="P336" s="51">
        <v>163.591703</v>
      </c>
      <c r="Q336" s="51">
        <v>165.16923199999999</v>
      </c>
      <c r="R336" s="51">
        <v>153.20505300000002</v>
      </c>
      <c r="S336" s="51">
        <v>163.083371</v>
      </c>
      <c r="T336" s="51">
        <v>162.83219600000001</v>
      </c>
      <c r="U336" s="51">
        <v>159.066496</v>
      </c>
      <c r="V336" s="51">
        <v>157.13572299999998</v>
      </c>
      <c r="W336" s="51">
        <v>150.58918100000002</v>
      </c>
      <c r="X336" s="51">
        <v>147.99578599999998</v>
      </c>
      <c r="Y336" s="51">
        <v>147.959564</v>
      </c>
      <c r="Z336" s="51">
        <v>151.087277</v>
      </c>
      <c r="AA336" s="51">
        <v>156.50546700000001</v>
      </c>
      <c r="AB336" s="51">
        <v>158.76576500000002</v>
      </c>
      <c r="AC336" s="51">
        <v>136.89442000000003</v>
      </c>
      <c r="AD336" s="51">
        <v>144.00056099999998</v>
      </c>
      <c r="AE336" s="51">
        <v>126.720314</v>
      </c>
      <c r="AF336" s="51">
        <v>122.375208</v>
      </c>
      <c r="AG336" s="51">
        <v>121.754541</v>
      </c>
      <c r="AH336" s="52"/>
      <c r="AI336" s="52"/>
      <c r="AJ336" s="52"/>
    </row>
    <row r="337" spans="1:36" ht="15.75" x14ac:dyDescent="0.3">
      <c r="A337" s="1" t="str">
        <f t="shared" si="5"/>
        <v>EnergieverbrauchMalta</v>
      </c>
      <c r="B337" s="1">
        <v>337</v>
      </c>
      <c r="C337" s="50" t="s">
        <v>218</v>
      </c>
      <c r="D337" s="50" t="s">
        <v>16</v>
      </c>
      <c r="E337" s="50" t="s">
        <v>366</v>
      </c>
      <c r="F337" s="50" t="s">
        <v>67</v>
      </c>
      <c r="G337" s="50" t="s">
        <v>32</v>
      </c>
      <c r="H337" s="50" t="s">
        <v>370</v>
      </c>
      <c r="I337" s="51">
        <v>13.369899999999999</v>
      </c>
      <c r="J337" s="51">
        <v>12.9419</v>
      </c>
      <c r="K337" s="51">
        <v>11.522</v>
      </c>
      <c r="L337" s="51">
        <v>13.261299999999999</v>
      </c>
      <c r="M337" s="51">
        <v>14.3109</v>
      </c>
      <c r="N337" s="51">
        <v>15.7432</v>
      </c>
      <c r="O337" s="51">
        <v>15.7814</v>
      </c>
      <c r="P337" s="51">
        <v>16.197399999999998</v>
      </c>
      <c r="Q337" s="51">
        <v>16.9406</v>
      </c>
      <c r="R337" s="51">
        <v>15.177</v>
      </c>
      <c r="S337" s="51">
        <v>16.803740000000001</v>
      </c>
      <c r="T337" s="51">
        <v>16.264085999999999</v>
      </c>
      <c r="U337" s="51">
        <v>17.051047999999998</v>
      </c>
      <c r="V337" s="51">
        <v>17.631185000000002</v>
      </c>
      <c r="W337" s="51">
        <v>18.242561000000002</v>
      </c>
      <c r="X337" s="51">
        <v>19.357388999999998</v>
      </c>
      <c r="Y337" s="51">
        <v>19.207328</v>
      </c>
      <c r="Z337" s="51">
        <v>20.614977</v>
      </c>
      <c r="AA337" s="51">
        <v>21.536435000000001</v>
      </c>
      <c r="AB337" s="51">
        <v>22.835991000000003</v>
      </c>
      <c r="AC337" s="51">
        <v>20.965522</v>
      </c>
      <c r="AD337" s="51">
        <v>22.034761</v>
      </c>
      <c r="AE337" s="51">
        <v>24.852442</v>
      </c>
      <c r="AF337" s="51">
        <v>24.283887</v>
      </c>
      <c r="AG337" s="51">
        <v>25.216677999999998</v>
      </c>
      <c r="AH337" s="52"/>
      <c r="AI337" s="52"/>
      <c r="AJ337" s="52"/>
    </row>
    <row r="338" spans="1:36" ht="15.75" x14ac:dyDescent="0.3">
      <c r="A338" s="1" t="str">
        <f t="shared" si="5"/>
        <v>EnergieverbrauchNiederlande</v>
      </c>
      <c r="B338" s="1">
        <v>338</v>
      </c>
      <c r="C338" s="50" t="s">
        <v>218</v>
      </c>
      <c r="D338" s="50" t="s">
        <v>1</v>
      </c>
      <c r="E338" s="50" t="s">
        <v>366</v>
      </c>
      <c r="F338" s="50" t="s">
        <v>67</v>
      </c>
      <c r="G338" s="50" t="s">
        <v>32</v>
      </c>
      <c r="H338" s="50" t="s">
        <v>370</v>
      </c>
      <c r="I338" s="51">
        <v>1993.000102</v>
      </c>
      <c r="J338" s="51">
        <v>2028.5406089999999</v>
      </c>
      <c r="K338" s="51">
        <v>2023.632464</v>
      </c>
      <c r="L338" s="51">
        <v>2055.0107379999999</v>
      </c>
      <c r="M338" s="51">
        <v>2076.1334080000001</v>
      </c>
      <c r="N338" s="51">
        <v>2051.437175</v>
      </c>
      <c r="O338" s="51">
        <v>2043.465821</v>
      </c>
      <c r="P338" s="51">
        <v>2003.6441110000001</v>
      </c>
      <c r="Q338" s="51">
        <v>2042.0649329999999</v>
      </c>
      <c r="R338" s="51">
        <v>1975.382576</v>
      </c>
      <c r="S338" s="51">
        <v>2125.5434730000002</v>
      </c>
      <c r="T338" s="51">
        <v>1960.6193479999999</v>
      </c>
      <c r="U338" s="51">
        <v>1968.9329739999998</v>
      </c>
      <c r="V338" s="51">
        <v>1963.5599280000001</v>
      </c>
      <c r="W338" s="51">
        <v>1773.2085460000001</v>
      </c>
      <c r="X338" s="51">
        <v>1816.0408950000001</v>
      </c>
      <c r="Y338" s="51">
        <v>1856.344094</v>
      </c>
      <c r="Z338" s="51">
        <v>1864.346319</v>
      </c>
      <c r="AA338" s="51">
        <v>1878.0136660000001</v>
      </c>
      <c r="AB338" s="51">
        <v>1845.1731200000002</v>
      </c>
      <c r="AC338" s="51">
        <v>1752.8102450000001</v>
      </c>
      <c r="AD338" s="51">
        <v>1811.135771</v>
      </c>
      <c r="AE338" s="51">
        <v>1630.9777649999999</v>
      </c>
      <c r="AF338" s="51">
        <v>1593.0330049999998</v>
      </c>
      <c r="AG338" s="51">
        <v>1624.2007450000001</v>
      </c>
      <c r="AH338" s="52"/>
      <c r="AI338" s="52"/>
      <c r="AJ338" s="52"/>
    </row>
    <row r="339" spans="1:36" ht="15.75" x14ac:dyDescent="0.3">
      <c r="A339" s="1" t="str">
        <f t="shared" si="5"/>
        <v>EnergieverbrauchÖsterreich</v>
      </c>
      <c r="B339" s="1">
        <v>339</v>
      </c>
      <c r="C339" s="50" t="s">
        <v>218</v>
      </c>
      <c r="D339" s="50" t="s">
        <v>56</v>
      </c>
      <c r="E339" s="50" t="s">
        <v>366</v>
      </c>
      <c r="F339" s="50" t="s">
        <v>67</v>
      </c>
      <c r="G339" s="50" t="s">
        <v>32</v>
      </c>
      <c r="H339" s="50" t="s">
        <v>370</v>
      </c>
      <c r="I339" s="51">
        <v>913.14903099999992</v>
      </c>
      <c r="J339" s="51">
        <v>972.29272400000002</v>
      </c>
      <c r="K339" s="51">
        <v>981.71953300000007</v>
      </c>
      <c r="L339" s="51">
        <v>1038.3608490000001</v>
      </c>
      <c r="M339" s="51">
        <v>1051.3368680000001</v>
      </c>
      <c r="N339" s="51">
        <v>1077.0406070000001</v>
      </c>
      <c r="O339" s="51">
        <v>1079.5026889999999</v>
      </c>
      <c r="P339" s="51">
        <v>1060.760006</v>
      </c>
      <c r="Q339" s="51">
        <v>1062.774375</v>
      </c>
      <c r="R339" s="51">
        <v>1033.4219660000001</v>
      </c>
      <c r="S339" s="51">
        <v>1086.8435939999999</v>
      </c>
      <c r="T339" s="51">
        <v>1050.5878379999999</v>
      </c>
      <c r="U339" s="51">
        <v>1055.129226</v>
      </c>
      <c r="V339" s="51">
        <v>1080.2561810000002</v>
      </c>
      <c r="W339" s="51">
        <v>1036.6934679999999</v>
      </c>
      <c r="X339" s="51">
        <v>1066.5876599999999</v>
      </c>
      <c r="Y339" s="51">
        <v>1092.732675</v>
      </c>
      <c r="Z339" s="51">
        <v>1109.6184029999999</v>
      </c>
      <c r="AA339" s="51">
        <v>1090.3447450000001</v>
      </c>
      <c r="AB339" s="51">
        <v>1097.846824</v>
      </c>
      <c r="AC339" s="51">
        <v>1046.988795</v>
      </c>
      <c r="AD339" s="51">
        <v>1106.7446710000002</v>
      </c>
      <c r="AE339" s="51">
        <v>1053.8646159999998</v>
      </c>
      <c r="AF339" s="51">
        <v>1018.135974</v>
      </c>
      <c r="AG339" s="51">
        <v>1005.609248</v>
      </c>
      <c r="AH339" s="52"/>
      <c r="AI339" s="52"/>
      <c r="AJ339" s="52"/>
    </row>
    <row r="340" spans="1:36" ht="15.75" x14ac:dyDescent="0.3">
      <c r="A340" s="1" t="str">
        <f t="shared" si="5"/>
        <v>EnergieverbrauchPolen</v>
      </c>
      <c r="B340" s="1">
        <v>340</v>
      </c>
      <c r="C340" s="50" t="s">
        <v>218</v>
      </c>
      <c r="D340" s="50" t="s">
        <v>21</v>
      </c>
      <c r="E340" s="50" t="s">
        <v>366</v>
      </c>
      <c r="F340" s="50" t="s">
        <v>67</v>
      </c>
      <c r="G340" s="50" t="s">
        <v>32</v>
      </c>
      <c r="H340" s="50" t="s">
        <v>370</v>
      </c>
      <c r="I340" s="51">
        <v>2242.4872030000001</v>
      </c>
      <c r="J340" s="51">
        <v>2267.6160520000003</v>
      </c>
      <c r="K340" s="51">
        <v>2250.4387790000001</v>
      </c>
      <c r="L340" s="51">
        <v>2314.7012639999998</v>
      </c>
      <c r="M340" s="51">
        <v>2376.5100240000002</v>
      </c>
      <c r="N340" s="51">
        <v>2406.7378519999997</v>
      </c>
      <c r="O340" s="51">
        <v>2508.1786590000002</v>
      </c>
      <c r="P340" s="51">
        <v>2515.4852259999998</v>
      </c>
      <c r="Q340" s="51">
        <v>2557.2016800000001</v>
      </c>
      <c r="R340" s="51">
        <v>2536.8657699999999</v>
      </c>
      <c r="S340" s="51">
        <v>2732.226208</v>
      </c>
      <c r="T340" s="51">
        <v>2663.2266609999997</v>
      </c>
      <c r="U340" s="51">
        <v>2648.4911690000004</v>
      </c>
      <c r="V340" s="51">
        <v>2600.26109</v>
      </c>
      <c r="W340" s="51">
        <v>2520.590068</v>
      </c>
      <c r="X340" s="51">
        <v>2548.1637370000003</v>
      </c>
      <c r="Y340" s="51">
        <v>2727.120508</v>
      </c>
      <c r="Z340" s="51">
        <v>2898.311862</v>
      </c>
      <c r="AA340" s="51">
        <v>3058.4593480000003</v>
      </c>
      <c r="AB340" s="51">
        <v>3008.4042869999998</v>
      </c>
      <c r="AC340" s="51">
        <v>2938.222115</v>
      </c>
      <c r="AD340" s="51">
        <v>3104.2313599999998</v>
      </c>
      <c r="AE340" s="51">
        <v>2966.9095029999999</v>
      </c>
      <c r="AF340" s="51">
        <v>2890.5893179999998</v>
      </c>
      <c r="AG340" s="51">
        <v>2891.0875019999999</v>
      </c>
      <c r="AH340" s="52"/>
      <c r="AI340" s="52"/>
      <c r="AJ340" s="52"/>
    </row>
    <row r="341" spans="1:36" ht="15.75" x14ac:dyDescent="0.3">
      <c r="A341" s="1" t="str">
        <f t="shared" si="5"/>
        <v>EnergieverbrauchPortugal</v>
      </c>
      <c r="B341" s="1">
        <v>341</v>
      </c>
      <c r="C341" s="50" t="s">
        <v>218</v>
      </c>
      <c r="D341" s="50" t="s">
        <v>7</v>
      </c>
      <c r="E341" s="50" t="s">
        <v>366</v>
      </c>
      <c r="F341" s="50" t="s">
        <v>67</v>
      </c>
      <c r="G341" s="50" t="s">
        <v>32</v>
      </c>
      <c r="H341" s="50" t="s">
        <v>370</v>
      </c>
      <c r="I341" s="51">
        <v>720.70115300000009</v>
      </c>
      <c r="J341" s="51">
        <v>734.35812199999998</v>
      </c>
      <c r="K341" s="51">
        <v>755.74362800000006</v>
      </c>
      <c r="L341" s="51">
        <v>751.92563500000006</v>
      </c>
      <c r="M341" s="51">
        <v>762.33126599999991</v>
      </c>
      <c r="N341" s="51">
        <v>764.39582700000005</v>
      </c>
      <c r="O341" s="51">
        <v>751.31966599999998</v>
      </c>
      <c r="P341" s="51">
        <v>758.46097199999997</v>
      </c>
      <c r="Q341" s="51">
        <v>735.68953599999998</v>
      </c>
      <c r="R341" s="51">
        <v>729.27416500000004</v>
      </c>
      <c r="S341" s="51">
        <v>723.04221800000005</v>
      </c>
      <c r="T341" s="51">
        <v>688.36241799999993</v>
      </c>
      <c r="U341" s="51">
        <v>632.69197400000007</v>
      </c>
      <c r="V341" s="51">
        <v>624.18144600000005</v>
      </c>
      <c r="W341" s="51">
        <v>644.19728300000008</v>
      </c>
      <c r="X341" s="51">
        <v>651.08403199999998</v>
      </c>
      <c r="Y341" s="51">
        <v>654.84646499999997</v>
      </c>
      <c r="Z341" s="51">
        <v>665.73040099999992</v>
      </c>
      <c r="AA341" s="51">
        <v>676.27798499999994</v>
      </c>
      <c r="AB341" s="51">
        <v>684.73963200000003</v>
      </c>
      <c r="AC341" s="51">
        <v>634.57529</v>
      </c>
      <c r="AD341" s="51">
        <v>660.34408799999994</v>
      </c>
      <c r="AE341" s="51">
        <v>677.03721999999993</v>
      </c>
      <c r="AF341" s="51">
        <v>689.472308</v>
      </c>
      <c r="AG341" s="51">
        <v>688.99379500000009</v>
      </c>
      <c r="AH341" s="52"/>
      <c r="AI341" s="52"/>
      <c r="AJ341" s="52"/>
    </row>
    <row r="342" spans="1:36" ht="15.75" x14ac:dyDescent="0.3">
      <c r="A342" s="1" t="str">
        <f t="shared" si="5"/>
        <v>EnergieverbrauchRumänien</v>
      </c>
      <c r="B342" s="1">
        <v>342</v>
      </c>
      <c r="C342" s="50" t="s">
        <v>218</v>
      </c>
      <c r="D342" s="50" t="s">
        <v>98</v>
      </c>
      <c r="E342" s="50" t="s">
        <v>366</v>
      </c>
      <c r="F342" s="50" t="s">
        <v>67</v>
      </c>
      <c r="G342" s="50" t="s">
        <v>32</v>
      </c>
      <c r="H342" s="50" t="s">
        <v>370</v>
      </c>
      <c r="I342" s="51">
        <v>918.857079</v>
      </c>
      <c r="J342" s="51">
        <v>933.87032599999998</v>
      </c>
      <c r="K342" s="51">
        <v>928.95419700000002</v>
      </c>
      <c r="L342" s="51">
        <v>970.55360999999994</v>
      </c>
      <c r="M342" s="51">
        <v>994.73911299999997</v>
      </c>
      <c r="N342" s="51">
        <v>987.531881</v>
      </c>
      <c r="O342" s="51">
        <v>995.976045</v>
      </c>
      <c r="P342" s="51">
        <v>970.06508099999996</v>
      </c>
      <c r="Q342" s="51">
        <v>1002.441166</v>
      </c>
      <c r="R342" s="51">
        <v>911.70219399999996</v>
      </c>
      <c r="S342" s="51">
        <v>922.7192389999999</v>
      </c>
      <c r="T342" s="51">
        <v>945.82342500000004</v>
      </c>
      <c r="U342" s="51">
        <v>947.43798500000003</v>
      </c>
      <c r="V342" s="51">
        <v>905.66032999999993</v>
      </c>
      <c r="W342" s="51">
        <v>898.92134599999997</v>
      </c>
      <c r="X342" s="51">
        <v>904.35886899999991</v>
      </c>
      <c r="Y342" s="51">
        <v>918.385041</v>
      </c>
      <c r="Z342" s="51">
        <v>962.13308499999994</v>
      </c>
      <c r="AA342" s="51">
        <v>981.58651699999996</v>
      </c>
      <c r="AB342" s="51">
        <v>992.80137300000001</v>
      </c>
      <c r="AC342" s="51">
        <v>982.74159799999995</v>
      </c>
      <c r="AD342" s="51">
        <v>1058.4125859999999</v>
      </c>
      <c r="AE342" s="51">
        <v>1001.6183440000001</v>
      </c>
      <c r="AF342" s="51">
        <v>976.75339899999994</v>
      </c>
      <c r="AG342" s="51">
        <v>978.68463899999995</v>
      </c>
      <c r="AH342" s="52"/>
      <c r="AI342" s="52"/>
      <c r="AJ342" s="52"/>
    </row>
    <row r="343" spans="1:36" ht="15.75" x14ac:dyDescent="0.3">
      <c r="A343" s="1" t="str">
        <f t="shared" si="5"/>
        <v>EnergieverbrauchSchweden</v>
      </c>
      <c r="B343" s="1">
        <v>343</v>
      </c>
      <c r="C343" s="50" t="s">
        <v>218</v>
      </c>
      <c r="D343" s="50" t="s">
        <v>13</v>
      </c>
      <c r="E343" s="50" t="s">
        <v>366</v>
      </c>
      <c r="F343" s="50" t="s">
        <v>67</v>
      </c>
      <c r="G343" s="50" t="s">
        <v>32</v>
      </c>
      <c r="H343" s="50" t="s">
        <v>370</v>
      </c>
      <c r="I343" s="51">
        <v>1409.560911</v>
      </c>
      <c r="J343" s="51">
        <v>1382.425176</v>
      </c>
      <c r="K343" s="51">
        <v>1373.9366219999999</v>
      </c>
      <c r="L343" s="51">
        <v>1363.994334</v>
      </c>
      <c r="M343" s="51">
        <v>1354.1187339999999</v>
      </c>
      <c r="N343" s="51">
        <v>1327.664955</v>
      </c>
      <c r="O343" s="51">
        <v>1327.8366140000001</v>
      </c>
      <c r="P343" s="51">
        <v>1331.315652</v>
      </c>
      <c r="Q343" s="51">
        <v>1302.2513140000001</v>
      </c>
      <c r="R343" s="51">
        <v>1266.8208079999999</v>
      </c>
      <c r="S343" s="51">
        <v>1355.9648</v>
      </c>
      <c r="T343" s="51">
        <v>1338.8364690000001</v>
      </c>
      <c r="U343" s="51">
        <v>1349.0619280000001</v>
      </c>
      <c r="V343" s="51">
        <v>1322.271651</v>
      </c>
      <c r="W343" s="51">
        <v>1291.285038</v>
      </c>
      <c r="X343" s="51">
        <v>1315.161388</v>
      </c>
      <c r="Y343" s="51">
        <v>1337.5306419999999</v>
      </c>
      <c r="Z343" s="51">
        <v>1329.7954180000002</v>
      </c>
      <c r="AA343" s="51">
        <v>1324.7450800000001</v>
      </c>
      <c r="AB343" s="51">
        <v>1306.1207440000001</v>
      </c>
      <c r="AC343" s="51">
        <v>1294.74324</v>
      </c>
      <c r="AD343" s="51">
        <v>1342.225989</v>
      </c>
      <c r="AE343" s="51">
        <v>1297.6454650000001</v>
      </c>
      <c r="AF343" s="51">
        <v>1301.9270390000001</v>
      </c>
      <c r="AG343" s="51">
        <v>1311.378872</v>
      </c>
      <c r="AH343" s="52"/>
      <c r="AI343" s="52"/>
      <c r="AJ343" s="52"/>
    </row>
    <row r="344" spans="1:36" ht="15.75" x14ac:dyDescent="0.3">
      <c r="A344" s="1" t="str">
        <f t="shared" si="5"/>
        <v>EnergieverbrauchSlowakei</v>
      </c>
      <c r="B344" s="1">
        <v>344</v>
      </c>
      <c r="C344" s="50" t="s">
        <v>218</v>
      </c>
      <c r="D344" s="50" t="s">
        <v>23</v>
      </c>
      <c r="E344" s="50" t="s">
        <v>366</v>
      </c>
      <c r="F344" s="50" t="s">
        <v>67</v>
      </c>
      <c r="G344" s="50" t="s">
        <v>32</v>
      </c>
      <c r="H344" s="50" t="s">
        <v>370</v>
      </c>
      <c r="I344" s="51">
        <v>415.55644100000001</v>
      </c>
      <c r="J344" s="51">
        <v>438.49918099999996</v>
      </c>
      <c r="K344" s="51">
        <v>441.11642899999998</v>
      </c>
      <c r="L344" s="51">
        <v>418.93944099999999</v>
      </c>
      <c r="M344" s="51">
        <v>413.64962099999997</v>
      </c>
      <c r="N344" s="51">
        <v>435.52093000000002</v>
      </c>
      <c r="O344" s="51">
        <v>423.32126</v>
      </c>
      <c r="P344" s="51">
        <v>426.32404300000002</v>
      </c>
      <c r="Q344" s="51">
        <v>440.90078099999999</v>
      </c>
      <c r="R344" s="51">
        <v>404.22175699999997</v>
      </c>
      <c r="S344" s="51">
        <v>464.22164600000002</v>
      </c>
      <c r="T344" s="51">
        <v>435.52291400000001</v>
      </c>
      <c r="U344" s="51">
        <v>416.54333200000002</v>
      </c>
      <c r="V344" s="51">
        <v>423.19680299999999</v>
      </c>
      <c r="W344" s="51">
        <v>381.56881099999998</v>
      </c>
      <c r="X344" s="51">
        <v>398.80541700000003</v>
      </c>
      <c r="Y344" s="51">
        <v>413.83225500000003</v>
      </c>
      <c r="Z344" s="51">
        <v>441.22792900000002</v>
      </c>
      <c r="AA344" s="51">
        <v>435.42731900000001</v>
      </c>
      <c r="AB344" s="51">
        <v>428.852035</v>
      </c>
      <c r="AC344" s="51">
        <v>402.39882699999998</v>
      </c>
      <c r="AD344" s="51">
        <v>439.962875</v>
      </c>
      <c r="AE344" s="51">
        <v>415.48196799999999</v>
      </c>
      <c r="AF344" s="51">
        <v>384.576098</v>
      </c>
      <c r="AG344" s="51">
        <v>379.113788</v>
      </c>
      <c r="AH344" s="52"/>
      <c r="AI344" s="52"/>
      <c r="AJ344" s="52"/>
    </row>
    <row r="345" spans="1:36" ht="15.75" x14ac:dyDescent="0.3">
      <c r="A345" s="1" t="str">
        <f t="shared" si="5"/>
        <v>EnergieverbrauchSlowenien</v>
      </c>
      <c r="B345" s="1">
        <v>345</v>
      </c>
      <c r="C345" s="50" t="s">
        <v>218</v>
      </c>
      <c r="D345" s="50" t="s">
        <v>26</v>
      </c>
      <c r="E345" s="50" t="s">
        <v>366</v>
      </c>
      <c r="F345" s="50" t="s">
        <v>67</v>
      </c>
      <c r="G345" s="50" t="s">
        <v>32</v>
      </c>
      <c r="H345" s="50" t="s">
        <v>370</v>
      </c>
      <c r="I345" s="51">
        <v>190.18486300000001</v>
      </c>
      <c r="J345" s="51">
        <v>200.197136</v>
      </c>
      <c r="K345" s="51">
        <v>195.750336</v>
      </c>
      <c r="L345" s="51">
        <v>202.474602</v>
      </c>
      <c r="M345" s="51">
        <v>206.57208600000001</v>
      </c>
      <c r="N345" s="51">
        <v>213.98306599999998</v>
      </c>
      <c r="O345" s="51">
        <v>213.48270300000001</v>
      </c>
      <c r="P345" s="51">
        <v>214.207989</v>
      </c>
      <c r="Q345" s="51">
        <v>229.10977499999998</v>
      </c>
      <c r="R345" s="51">
        <v>202.739079</v>
      </c>
      <c r="S345" s="51">
        <v>211.311622</v>
      </c>
      <c r="T345" s="51">
        <v>210.74991800000001</v>
      </c>
      <c r="U345" s="51">
        <v>205.39392699999999</v>
      </c>
      <c r="V345" s="51">
        <v>201.059663</v>
      </c>
      <c r="W345" s="51">
        <v>192.91337200000001</v>
      </c>
      <c r="X345" s="51">
        <v>197.68117999999998</v>
      </c>
      <c r="Y345" s="51">
        <v>205.299736</v>
      </c>
      <c r="Z345" s="51">
        <v>208.25127900000001</v>
      </c>
      <c r="AA345" s="51">
        <v>208.066183</v>
      </c>
      <c r="AB345" s="51">
        <v>204.40323100000001</v>
      </c>
      <c r="AC345" s="51">
        <v>186.194963</v>
      </c>
      <c r="AD345" s="51">
        <v>199.69806700000001</v>
      </c>
      <c r="AE345" s="51">
        <v>199.32703799999999</v>
      </c>
      <c r="AF345" s="51">
        <v>189.657093</v>
      </c>
      <c r="AG345" s="51">
        <v>194.55870199999998</v>
      </c>
      <c r="AH345" s="52"/>
      <c r="AI345" s="52"/>
      <c r="AJ345" s="52"/>
    </row>
    <row r="346" spans="1:36" ht="15.75" x14ac:dyDescent="0.3">
      <c r="A346" s="1" t="str">
        <f t="shared" si="5"/>
        <v>EnergieverbrauchSpanien</v>
      </c>
      <c r="B346" s="1">
        <v>346</v>
      </c>
      <c r="C346" s="50" t="s">
        <v>218</v>
      </c>
      <c r="D346" s="50" t="s">
        <v>8</v>
      </c>
      <c r="E346" s="50" t="s">
        <v>366</v>
      </c>
      <c r="F346" s="50" t="s">
        <v>67</v>
      </c>
      <c r="G346" s="50" t="s">
        <v>32</v>
      </c>
      <c r="H346" s="50" t="s">
        <v>370</v>
      </c>
      <c r="I346" s="51">
        <v>3196.1054079999999</v>
      </c>
      <c r="J346" s="51">
        <v>3353.0373039999999</v>
      </c>
      <c r="K346" s="51">
        <v>3412.2208869999999</v>
      </c>
      <c r="L346" s="51">
        <v>3626.5268289999999</v>
      </c>
      <c r="M346" s="51">
        <v>3790.5834100000002</v>
      </c>
      <c r="N346" s="51">
        <v>3923.5312730000001</v>
      </c>
      <c r="O346" s="51">
        <v>3828.0465520000002</v>
      </c>
      <c r="P346" s="51">
        <v>3929.9330030000001</v>
      </c>
      <c r="Q346" s="51">
        <v>3787.7029530000004</v>
      </c>
      <c r="R346" s="51">
        <v>3525.2761069999997</v>
      </c>
      <c r="S346" s="51">
        <v>3579.6967100000002</v>
      </c>
      <c r="T346" s="51">
        <v>3449.526969</v>
      </c>
      <c r="U346" s="51">
        <v>3307.557961</v>
      </c>
      <c r="V346" s="51">
        <v>3184.294993</v>
      </c>
      <c r="W346" s="51">
        <v>3146.1115049999999</v>
      </c>
      <c r="X346" s="51">
        <v>3209.9826170000001</v>
      </c>
      <c r="Y346" s="51">
        <v>3281.4245350000001</v>
      </c>
      <c r="Z346" s="51">
        <v>3366.9638890000001</v>
      </c>
      <c r="AA346" s="51">
        <v>3444.7046110000001</v>
      </c>
      <c r="AB346" s="51">
        <v>3441.7310649999999</v>
      </c>
      <c r="AC346" s="51">
        <v>3061.2975550000001</v>
      </c>
      <c r="AD346" s="51">
        <v>3319.3005070000004</v>
      </c>
      <c r="AE346" s="51">
        <v>3302.667668</v>
      </c>
      <c r="AF346" s="51">
        <v>3261.6612270000001</v>
      </c>
      <c r="AG346" s="51">
        <v>3340.0786450000001</v>
      </c>
      <c r="AH346" s="52"/>
      <c r="AI346" s="52"/>
      <c r="AJ346" s="52"/>
    </row>
    <row r="347" spans="1:36" ht="15.75" x14ac:dyDescent="0.3">
      <c r="A347" s="1" t="str">
        <f t="shared" si="5"/>
        <v>EnergieverbrauchTschechische Republik</v>
      </c>
      <c r="B347" s="1">
        <v>347</v>
      </c>
      <c r="C347" s="50" t="s">
        <v>218</v>
      </c>
      <c r="D347" s="50" t="s">
        <v>22</v>
      </c>
      <c r="E347" s="50" t="s">
        <v>366</v>
      </c>
      <c r="F347" s="50" t="s">
        <v>67</v>
      </c>
      <c r="G347" s="50" t="s">
        <v>32</v>
      </c>
      <c r="H347" s="50" t="s">
        <v>370</v>
      </c>
      <c r="I347" s="51">
        <v>1004.456959</v>
      </c>
      <c r="J347" s="51">
        <v>1025.4026080000001</v>
      </c>
      <c r="K347" s="51">
        <v>999.96284300000002</v>
      </c>
      <c r="L347" s="51">
        <v>1044.3472730000001</v>
      </c>
      <c r="M347" s="51">
        <v>1051.1503700000001</v>
      </c>
      <c r="N347" s="51">
        <v>1042.0549939999999</v>
      </c>
      <c r="O347" s="51">
        <v>1053.1548210000001</v>
      </c>
      <c r="P347" s="51">
        <v>1030.5005209999999</v>
      </c>
      <c r="Q347" s="51">
        <v>1029.8566080000001</v>
      </c>
      <c r="R347" s="51">
        <v>996.262835</v>
      </c>
      <c r="S347" s="51">
        <v>1009.9040729999999</v>
      </c>
      <c r="T347" s="51">
        <v>977.07597799999996</v>
      </c>
      <c r="U347" s="51">
        <v>976.62254099999996</v>
      </c>
      <c r="V347" s="51">
        <v>968.46448600000008</v>
      </c>
      <c r="W347" s="51">
        <v>939.75208799999996</v>
      </c>
      <c r="X347" s="51">
        <v>967.15475399999991</v>
      </c>
      <c r="Y347" s="51">
        <v>992.06334100000004</v>
      </c>
      <c r="Z347" s="51">
        <v>1023.4798370000001</v>
      </c>
      <c r="AA347" s="51">
        <v>1012.827277</v>
      </c>
      <c r="AB347" s="51">
        <v>1014.357575</v>
      </c>
      <c r="AC347" s="51">
        <v>994.99372699999992</v>
      </c>
      <c r="AD347" s="51">
        <v>1059.1317749999998</v>
      </c>
      <c r="AE347" s="51">
        <v>1010.8359449999999</v>
      </c>
      <c r="AF347" s="51">
        <v>951.65996600000005</v>
      </c>
      <c r="AG347" s="51">
        <v>945.93935999999997</v>
      </c>
      <c r="AH347" s="52"/>
      <c r="AI347" s="52"/>
      <c r="AJ347" s="52"/>
    </row>
    <row r="348" spans="1:36" ht="15.75" x14ac:dyDescent="0.3">
      <c r="A348" s="1" t="str">
        <f t="shared" si="5"/>
        <v>EnergieverbrauchUngarn</v>
      </c>
      <c r="B348" s="1">
        <v>348</v>
      </c>
      <c r="C348" s="50" t="s">
        <v>218</v>
      </c>
      <c r="D348" s="50" t="s">
        <v>24</v>
      </c>
      <c r="E348" s="50" t="s">
        <v>366</v>
      </c>
      <c r="F348" s="50" t="s">
        <v>67</v>
      </c>
      <c r="G348" s="50" t="s">
        <v>32</v>
      </c>
      <c r="H348" s="50" t="s">
        <v>370</v>
      </c>
      <c r="I348" s="51">
        <v>654.57640200000003</v>
      </c>
      <c r="J348" s="51">
        <v>689.27244999999994</v>
      </c>
      <c r="K348" s="51">
        <v>691.62706100000003</v>
      </c>
      <c r="L348" s="51">
        <v>722.42898700000001</v>
      </c>
      <c r="M348" s="51">
        <v>713.50533900000005</v>
      </c>
      <c r="N348" s="51">
        <v>760.51982200000009</v>
      </c>
      <c r="O348" s="51">
        <v>748.73669999999993</v>
      </c>
      <c r="P348" s="51">
        <v>706.95398</v>
      </c>
      <c r="Q348" s="51">
        <v>706.24277000000006</v>
      </c>
      <c r="R348" s="51">
        <v>693.42282</v>
      </c>
      <c r="S348" s="51">
        <v>706.71574999999996</v>
      </c>
      <c r="T348" s="51">
        <v>708.30262000000005</v>
      </c>
      <c r="U348" s="51">
        <v>670.03582999999992</v>
      </c>
      <c r="V348" s="51">
        <v>680.58236999999997</v>
      </c>
      <c r="W348" s="51">
        <v>660.49733700000002</v>
      </c>
      <c r="X348" s="51">
        <v>704.62285999999995</v>
      </c>
      <c r="Y348" s="51">
        <v>723.24265099999991</v>
      </c>
      <c r="Z348" s="51">
        <v>748.37009699999999</v>
      </c>
      <c r="AA348" s="51">
        <v>747.31788800000004</v>
      </c>
      <c r="AB348" s="51">
        <v>752.31776100000002</v>
      </c>
      <c r="AC348" s="51">
        <v>737.14952700000003</v>
      </c>
      <c r="AD348" s="51">
        <v>786.85063500000001</v>
      </c>
      <c r="AE348" s="51">
        <v>751.31255399999998</v>
      </c>
      <c r="AF348" s="51">
        <v>692.549261</v>
      </c>
      <c r="AG348" s="51">
        <v>695.31066899999996</v>
      </c>
      <c r="AH348" s="52"/>
      <c r="AI348" s="52"/>
      <c r="AJ348" s="52"/>
    </row>
    <row r="349" spans="1:36" ht="15.75" x14ac:dyDescent="0.3">
      <c r="A349" s="1" t="str">
        <f t="shared" si="5"/>
        <v>EnergieverbrauchVereinigtes Königreich Großbritannien und Nordirland</v>
      </c>
      <c r="B349" s="1">
        <v>349</v>
      </c>
      <c r="C349" s="50" t="s">
        <v>218</v>
      </c>
      <c r="D349" s="50" t="s">
        <v>57</v>
      </c>
      <c r="E349" s="50" t="s">
        <v>366</v>
      </c>
      <c r="F349" s="50" t="s">
        <v>67</v>
      </c>
      <c r="G349" s="50" t="s">
        <v>32</v>
      </c>
      <c r="H349" s="50" t="s">
        <v>370</v>
      </c>
      <c r="I349" s="51">
        <v>5844.1480999999994</v>
      </c>
      <c r="J349" s="51">
        <v>5893.5797999999995</v>
      </c>
      <c r="K349" s="51">
        <v>5742.8896919999997</v>
      </c>
      <c r="L349" s="51">
        <v>5786.1400800000001</v>
      </c>
      <c r="M349" s="51">
        <v>5814.1116840000004</v>
      </c>
      <c r="N349" s="51">
        <v>5766.5384000000004</v>
      </c>
      <c r="O349" s="51">
        <v>5662.2614630000007</v>
      </c>
      <c r="P349" s="51">
        <v>5571.9011059999993</v>
      </c>
      <c r="Q349" s="51">
        <v>5568.2056210000001</v>
      </c>
      <c r="R349" s="51">
        <v>5206.3682939999999</v>
      </c>
      <c r="S349" s="51">
        <v>5446.192865</v>
      </c>
      <c r="T349" s="51">
        <v>4975.6086869999999</v>
      </c>
      <c r="U349" s="51">
        <v>5135.470045</v>
      </c>
      <c r="V349" s="51">
        <v>5166.3191320000005</v>
      </c>
      <c r="W349" s="51">
        <v>4881.5591469999999</v>
      </c>
      <c r="X349" s="51">
        <v>5026.8119710000001</v>
      </c>
      <c r="Y349" s="51">
        <v>5103.1268820000005</v>
      </c>
      <c r="Z349" s="51">
        <v>5063.9658849999996</v>
      </c>
      <c r="AA349" s="51">
        <v>5132.3339219999998</v>
      </c>
      <c r="AB349" s="51">
        <v>5083.3815560000003</v>
      </c>
      <c r="AC349" s="52"/>
      <c r="AD349" s="52"/>
      <c r="AE349" s="52"/>
      <c r="AF349" s="51">
        <v>4592.4650000000001</v>
      </c>
      <c r="AG349" s="52"/>
      <c r="AH349" s="52"/>
      <c r="AI349" s="52"/>
      <c r="AJ349" s="52"/>
    </row>
    <row r="350" spans="1:36" ht="15.75" x14ac:dyDescent="0.3">
      <c r="A350" s="1" t="str">
        <f t="shared" si="5"/>
        <v>EnergieverbrauchZypern</v>
      </c>
      <c r="B350" s="1">
        <v>350</v>
      </c>
      <c r="C350" s="50" t="s">
        <v>218</v>
      </c>
      <c r="D350" s="50" t="s">
        <v>30</v>
      </c>
      <c r="E350" s="50" t="s">
        <v>366</v>
      </c>
      <c r="F350" s="50" t="s">
        <v>67</v>
      </c>
      <c r="G350" s="50" t="s">
        <v>32</v>
      </c>
      <c r="H350" s="50" t="s">
        <v>370</v>
      </c>
      <c r="I350" s="51">
        <v>57.250489999999999</v>
      </c>
      <c r="J350" s="51">
        <v>57.703082000000002</v>
      </c>
      <c r="K350" s="51">
        <v>58.799765000000001</v>
      </c>
      <c r="L350" s="51">
        <v>62.070224000000003</v>
      </c>
      <c r="M350" s="51">
        <v>63.798858000000003</v>
      </c>
      <c r="N350" s="51">
        <v>63.952815000000001</v>
      </c>
      <c r="O350" s="51">
        <v>64.863343</v>
      </c>
      <c r="P350" s="51">
        <v>68.07057300000001</v>
      </c>
      <c r="Q350" s="51">
        <v>70.094297000000012</v>
      </c>
      <c r="R350" s="51">
        <v>69.578340999999995</v>
      </c>
      <c r="S350" s="51">
        <v>68.905862999999997</v>
      </c>
      <c r="T350" s="51">
        <v>67.583848000000003</v>
      </c>
      <c r="U350" s="51">
        <v>62.500512000000001</v>
      </c>
      <c r="V350" s="51">
        <v>57.461951999999997</v>
      </c>
      <c r="W350" s="51">
        <v>57.666792999999998</v>
      </c>
      <c r="X350" s="51">
        <v>59.616807000000001</v>
      </c>
      <c r="Y350" s="51">
        <v>62.408697999999994</v>
      </c>
      <c r="Z350" s="51">
        <v>64.960118999999992</v>
      </c>
      <c r="AA350" s="51">
        <v>66.204740000000001</v>
      </c>
      <c r="AB350" s="51">
        <v>68.104675</v>
      </c>
      <c r="AC350" s="51">
        <v>63.887740999999998</v>
      </c>
      <c r="AD350" s="51">
        <v>66.359335000000002</v>
      </c>
      <c r="AE350" s="51">
        <v>67.390551000000002</v>
      </c>
      <c r="AF350" s="51">
        <v>67.786407999999994</v>
      </c>
      <c r="AG350" s="51">
        <v>69.421340999999998</v>
      </c>
      <c r="AH350" s="52"/>
      <c r="AI350" s="52"/>
      <c r="AJ350" s="52"/>
    </row>
    <row r="351" spans="1:36" ht="15.75" x14ac:dyDescent="0.3">
      <c r="A351" s="1" t="str">
        <f t="shared" si="5"/>
        <v>ExportentwicklungBelgien</v>
      </c>
      <c r="B351" s="1">
        <v>351</v>
      </c>
      <c r="C351" s="50" t="s">
        <v>177</v>
      </c>
      <c r="D351" s="50" t="s">
        <v>9</v>
      </c>
      <c r="E351" s="50" t="s">
        <v>149</v>
      </c>
      <c r="F351" s="50" t="s">
        <v>340</v>
      </c>
      <c r="G351" s="50" t="s">
        <v>32</v>
      </c>
      <c r="H351" s="50" t="s">
        <v>374</v>
      </c>
      <c r="I351" s="51">
        <v>12.620238059017794</v>
      </c>
      <c r="J351" s="51">
        <v>-1.096233184287243</v>
      </c>
      <c r="K351" s="51">
        <v>5.3425791711281079</v>
      </c>
      <c r="L351" s="51">
        <v>2.5644497712422094</v>
      </c>
      <c r="M351" s="51">
        <v>7.443629509569007</v>
      </c>
      <c r="N351" s="51">
        <v>5.3429642151805723</v>
      </c>
      <c r="O351" s="51">
        <v>6.4447214168678215</v>
      </c>
      <c r="P351" s="51">
        <v>4.4115610365035138</v>
      </c>
      <c r="Q351" s="51">
        <v>-1.0206852445017773</v>
      </c>
      <c r="R351" s="51">
        <v>-13.952748586563672</v>
      </c>
      <c r="S351" s="51">
        <v>11.503902716563402</v>
      </c>
      <c r="T351" s="51">
        <v>6.3738692663840339</v>
      </c>
      <c r="U351" s="51">
        <v>-3.2556441038092458</v>
      </c>
      <c r="V351" s="51">
        <v>2.6047878743028718E-2</v>
      </c>
      <c r="W351" s="51">
        <v>3.4472014502605788</v>
      </c>
      <c r="X351" s="51">
        <v>1.6111366769980435</v>
      </c>
      <c r="Y351" s="51">
        <v>8.8249087375906328</v>
      </c>
      <c r="Z351" s="51">
        <v>6.1699999001527601</v>
      </c>
      <c r="AA351" s="51">
        <v>2.1010333252956599</v>
      </c>
      <c r="AB351" s="51">
        <v>2.7116278572804902</v>
      </c>
      <c r="AC351" s="51">
        <v>-5.2637582633518463</v>
      </c>
      <c r="AD351" s="51">
        <v>17.691687302633085</v>
      </c>
      <c r="AE351" s="51">
        <v>1.8729443891616597</v>
      </c>
      <c r="AF351" s="51">
        <v>-9.3135051983639841</v>
      </c>
      <c r="AG351" s="51">
        <v>-2.2628411595480884</v>
      </c>
      <c r="AH351" s="51">
        <v>-1.9000009976526684</v>
      </c>
      <c r="AI351" s="51">
        <v>1.4000007554673175</v>
      </c>
      <c r="AJ351" s="51">
        <v>1.8999977971268436</v>
      </c>
    </row>
    <row r="352" spans="1:36" ht="15.75" x14ac:dyDescent="0.3">
      <c r="A352" s="1" t="str">
        <f t="shared" si="5"/>
        <v>ExportentwicklungBulgarien</v>
      </c>
      <c r="B352" s="1">
        <v>352</v>
      </c>
      <c r="C352" s="50" t="s">
        <v>177</v>
      </c>
      <c r="D352" s="50" t="s">
        <v>25</v>
      </c>
      <c r="E352" s="50" t="s">
        <v>149</v>
      </c>
      <c r="F352" s="50" t="s">
        <v>340</v>
      </c>
      <c r="G352" s="50" t="s">
        <v>32</v>
      </c>
      <c r="H352" s="50" t="s">
        <v>374</v>
      </c>
      <c r="I352" s="51">
        <v>-32.354349387364252</v>
      </c>
      <c r="J352" s="51">
        <v>17.564814070082306</v>
      </c>
      <c r="K352" s="51">
        <v>18.342322208412696</v>
      </c>
      <c r="L352" s="51">
        <v>13.252861137286402</v>
      </c>
      <c r="M352" s="51">
        <v>39.496793492039444</v>
      </c>
      <c r="N352" s="51">
        <v>11.56887092327996</v>
      </c>
      <c r="O352" s="51">
        <v>8.6440781734457062</v>
      </c>
      <c r="P352" s="51">
        <v>42.524981132075482</v>
      </c>
      <c r="Q352" s="51">
        <v>3.4728194179089513</v>
      </c>
      <c r="R352" s="51">
        <v>-12.110780475855478</v>
      </c>
      <c r="S352" s="51">
        <v>22.889082809411491</v>
      </c>
      <c r="T352" s="51">
        <v>19.856235189021405</v>
      </c>
      <c r="U352" s="51">
        <v>3.0195660882582445</v>
      </c>
      <c r="V352" s="51">
        <v>11.827801842568178</v>
      </c>
      <c r="W352" s="51">
        <v>1.3574217588284085</v>
      </c>
      <c r="X352" s="51">
        <v>6.7257802844062269</v>
      </c>
      <c r="Y352" s="51">
        <v>7.9458963564759983</v>
      </c>
      <c r="Z352" s="51">
        <v>8.2685510982939832</v>
      </c>
      <c r="AA352" s="51">
        <v>0.11114066659065713</v>
      </c>
      <c r="AB352" s="51">
        <v>3.2240199317773488</v>
      </c>
      <c r="AC352" s="51">
        <v>-4.4914933705024254</v>
      </c>
      <c r="AD352" s="51">
        <v>8.0305254276504314</v>
      </c>
      <c r="AE352" s="51">
        <v>8.6916764957953916</v>
      </c>
      <c r="AF352" s="51">
        <v>-1.9028201135015479</v>
      </c>
      <c r="AG352" s="51">
        <v>2.9263868559462765</v>
      </c>
      <c r="AH352" s="51">
        <v>-0.8000022268677327</v>
      </c>
      <c r="AI352" s="51">
        <v>2.8000155890720748</v>
      </c>
      <c r="AJ352" s="51">
        <v>3.3400036758662281</v>
      </c>
    </row>
    <row r="353" spans="1:36" ht="15.75" x14ac:dyDescent="0.3">
      <c r="A353" s="1" t="str">
        <f t="shared" si="5"/>
        <v>ExportentwicklungDänemark</v>
      </c>
      <c r="B353" s="1">
        <v>353</v>
      </c>
      <c r="C353" s="50" t="s">
        <v>177</v>
      </c>
      <c r="D353" s="50" t="s">
        <v>5</v>
      </c>
      <c r="E353" s="50" t="s">
        <v>149</v>
      </c>
      <c r="F353" s="50" t="s">
        <v>340</v>
      </c>
      <c r="G353" s="50" t="s">
        <v>32</v>
      </c>
      <c r="H353" s="50" t="s">
        <v>374</v>
      </c>
      <c r="I353" s="51">
        <v>9.4595073778756813</v>
      </c>
      <c r="J353" s="51">
        <v>2.6727702548920718</v>
      </c>
      <c r="K353" s="51">
        <v>3.5905937453517396</v>
      </c>
      <c r="L353" s="51">
        <v>-1.6906156354333177</v>
      </c>
      <c r="M353" s="51">
        <v>4.3396276949085006</v>
      </c>
      <c r="N353" s="51">
        <v>5.848074620139414</v>
      </c>
      <c r="O353" s="51">
        <v>5.3224035921969346</v>
      </c>
      <c r="P353" s="51">
        <v>0.65435930744786219</v>
      </c>
      <c r="Q353" s="51">
        <v>2.5670930868619593</v>
      </c>
      <c r="R353" s="51">
        <v>-10.377438581888867</v>
      </c>
      <c r="S353" s="51">
        <v>6.6061532507808067</v>
      </c>
      <c r="T353" s="51">
        <v>6.2258316962788882</v>
      </c>
      <c r="U353" s="51">
        <v>-0.37972837334081078</v>
      </c>
      <c r="V353" s="51">
        <v>2.0061841891981516</v>
      </c>
      <c r="W353" s="51">
        <v>3.1432885707759226</v>
      </c>
      <c r="X353" s="51">
        <v>3.8440221402465227</v>
      </c>
      <c r="Y353" s="51">
        <v>0.82082192154277323</v>
      </c>
      <c r="Z353" s="51">
        <v>4.266155545776499</v>
      </c>
      <c r="AA353" s="51">
        <v>1.6510795592187719</v>
      </c>
      <c r="AB353" s="51">
        <v>6.2592425581103015</v>
      </c>
      <c r="AC353" s="51">
        <v>-1.9868215633122475</v>
      </c>
      <c r="AD353" s="51">
        <v>10.079613438304165</v>
      </c>
      <c r="AE353" s="51">
        <v>5.4802416354768013</v>
      </c>
      <c r="AF353" s="51">
        <v>5.4320960899763264</v>
      </c>
      <c r="AG353" s="51">
        <v>10.454975157347675</v>
      </c>
      <c r="AH353" s="51">
        <v>3.4000002956227036</v>
      </c>
      <c r="AI353" s="51">
        <v>3.4999998625470994</v>
      </c>
      <c r="AJ353" s="51">
        <v>2.4999995573175511</v>
      </c>
    </row>
    <row r="354" spans="1:36" ht="15.75" x14ac:dyDescent="0.3">
      <c r="A354" s="1" t="str">
        <f t="shared" si="5"/>
        <v>ExportentwicklungDeutschland</v>
      </c>
      <c r="B354" s="1">
        <v>354</v>
      </c>
      <c r="C354" s="50" t="s">
        <v>177</v>
      </c>
      <c r="D354" s="50" t="s">
        <v>2</v>
      </c>
      <c r="E354" s="50" t="s">
        <v>149</v>
      </c>
      <c r="F354" s="50" t="s">
        <v>340</v>
      </c>
      <c r="G354" s="50" t="s">
        <v>32</v>
      </c>
      <c r="H354" s="50" t="s">
        <v>374</v>
      </c>
      <c r="I354" s="51">
        <v>13.384047905714681</v>
      </c>
      <c r="J354" s="51">
        <v>5.8930181314919849</v>
      </c>
      <c r="K354" s="51">
        <v>2.7910954048322054</v>
      </c>
      <c r="L354" s="51">
        <v>2.0323184440633071</v>
      </c>
      <c r="M354" s="51">
        <v>10.497958639682437</v>
      </c>
      <c r="N354" s="51">
        <v>6.6784866996486301</v>
      </c>
      <c r="O354" s="51">
        <v>11.842105917770084</v>
      </c>
      <c r="P354" s="51">
        <v>9.0030951031166353</v>
      </c>
      <c r="Q354" s="51">
        <v>0.80663475005562191</v>
      </c>
      <c r="R354" s="51">
        <v>-17.153162182858779</v>
      </c>
      <c r="S354" s="51">
        <v>15.644130271616746</v>
      </c>
      <c r="T354" s="51">
        <v>8.3637230181141149</v>
      </c>
      <c r="U354" s="51">
        <v>2.0299612325398186</v>
      </c>
      <c r="V354" s="51">
        <v>-0.28726590974194721</v>
      </c>
      <c r="W354" s="51">
        <v>3.6811785258067147</v>
      </c>
      <c r="X354" s="51">
        <v>3.7151393180162557</v>
      </c>
      <c r="Y354" s="51">
        <v>1.4387770635542267</v>
      </c>
      <c r="Z354" s="51">
        <v>3.8051453637059325</v>
      </c>
      <c r="AA354" s="51">
        <v>2.0731247681109011</v>
      </c>
      <c r="AB354" s="51">
        <v>1.3016977129568659</v>
      </c>
      <c r="AC354" s="51">
        <v>-8.8672185182956014</v>
      </c>
      <c r="AD354" s="51">
        <v>10.190000094525971</v>
      </c>
      <c r="AE354" s="51">
        <v>2.2506581240807151</v>
      </c>
      <c r="AF354" s="51">
        <v>-2.0147335385325817</v>
      </c>
      <c r="AG354" s="51">
        <v>-2.9347831224239087</v>
      </c>
      <c r="AH354" s="51">
        <v>-1.0591948785890963</v>
      </c>
      <c r="AI354" s="51">
        <v>0.19666317632849939</v>
      </c>
      <c r="AJ354" s="51">
        <v>1.4156422139985239</v>
      </c>
    </row>
    <row r="355" spans="1:36" ht="15.75" x14ac:dyDescent="0.3">
      <c r="A355" s="1" t="str">
        <f t="shared" si="5"/>
        <v>ExportentwicklungEstland</v>
      </c>
      <c r="B355" s="1">
        <v>355</v>
      </c>
      <c r="C355" s="50" t="s">
        <v>177</v>
      </c>
      <c r="D355" s="50" t="s">
        <v>18</v>
      </c>
      <c r="E355" s="50" t="s">
        <v>149</v>
      </c>
      <c r="F355" s="50" t="s">
        <v>340</v>
      </c>
      <c r="G355" s="50" t="s">
        <v>32</v>
      </c>
      <c r="H355" s="50" t="s">
        <v>374</v>
      </c>
      <c r="I355" s="51">
        <v>-14.378531073446339</v>
      </c>
      <c r="J355" s="51">
        <v>9.9977537081364858</v>
      </c>
      <c r="K355" s="51">
        <v>8.8143229557209821</v>
      </c>
      <c r="L355" s="51">
        <v>14.243027596379136</v>
      </c>
      <c r="M355" s="51">
        <v>18.279495373400593</v>
      </c>
      <c r="N355" s="51">
        <v>26.728094598436229</v>
      </c>
      <c r="O355" s="51">
        <v>14.864626517825201</v>
      </c>
      <c r="P355" s="51">
        <v>16.611482401909399</v>
      </c>
      <c r="Q355" s="51">
        <v>-1.2110558545659131</v>
      </c>
      <c r="R355" s="51">
        <v>-23.901016775435892</v>
      </c>
      <c r="S355" s="51">
        <v>34.853795202748103</v>
      </c>
      <c r="T355" s="51">
        <v>32.633628456962839</v>
      </c>
      <c r="U355" s="51">
        <v>2.7255544378799357</v>
      </c>
      <c r="V355" s="51">
        <v>2.7317245636783838</v>
      </c>
      <c r="W355" s="51">
        <v>1.9403262076023822</v>
      </c>
      <c r="X355" s="51">
        <v>-1.4124550929956143</v>
      </c>
      <c r="Y355" s="51">
        <v>5.3500465700841602</v>
      </c>
      <c r="Z355" s="51">
        <v>3.2451387163420264</v>
      </c>
      <c r="AA355" s="51">
        <v>0.83950018997131792</v>
      </c>
      <c r="AB355" s="51">
        <v>4.6338985572038922</v>
      </c>
      <c r="AC355" s="51">
        <v>3.7202864498712813</v>
      </c>
      <c r="AD355" s="51">
        <v>12.009320315818314</v>
      </c>
      <c r="AE355" s="51">
        <v>1.9570797906029611</v>
      </c>
      <c r="AF355" s="51">
        <v>-14.321964935974464</v>
      </c>
      <c r="AG355" s="51">
        <v>-2.9450203349024662</v>
      </c>
      <c r="AH355" s="51">
        <v>1.9999508319316561</v>
      </c>
      <c r="AI355" s="51">
        <v>1.9000155496812283</v>
      </c>
      <c r="AJ355" s="51">
        <v>2.3000248733822843</v>
      </c>
    </row>
    <row r="356" spans="1:36" ht="15.75" x14ac:dyDescent="0.3">
      <c r="A356" s="1" t="str">
        <f t="shared" si="5"/>
        <v>ExportentwicklungEU27</v>
      </c>
      <c r="B356" s="1">
        <v>356</v>
      </c>
      <c r="C356" s="50" t="s">
        <v>177</v>
      </c>
      <c r="D356" s="50" t="s">
        <v>363</v>
      </c>
      <c r="E356" s="50" t="s">
        <v>149</v>
      </c>
      <c r="F356" s="50" t="s">
        <v>340</v>
      </c>
      <c r="G356" s="50" t="s">
        <v>32</v>
      </c>
      <c r="H356" s="50" t="s">
        <v>374</v>
      </c>
      <c r="I356" s="51">
        <v>12.99219336372542</v>
      </c>
      <c r="J356" s="51">
        <v>3.7366068137858264</v>
      </c>
      <c r="K356" s="51">
        <v>2.5290931328435704</v>
      </c>
      <c r="L356" s="51">
        <v>2.0015828085121257</v>
      </c>
      <c r="M356" s="51">
        <v>8.9556320171132029</v>
      </c>
      <c r="N356" s="51">
        <v>5.8567528294462363</v>
      </c>
      <c r="O356" s="51">
        <v>9.0800181525781483</v>
      </c>
      <c r="P356" s="51">
        <v>7.1214912871768945</v>
      </c>
      <c r="Q356" s="51">
        <v>0.60452607486973875</v>
      </c>
      <c r="R356" s="51">
        <v>-14.029460303269772</v>
      </c>
      <c r="S356" s="51">
        <v>12.923915211961543</v>
      </c>
      <c r="T356" s="51">
        <v>6.9805535474432929</v>
      </c>
      <c r="U356" s="51">
        <v>1.4500621099534214</v>
      </c>
      <c r="V356" s="51">
        <v>1.2988712027662359</v>
      </c>
      <c r="W356" s="51">
        <v>3.7537456544842769</v>
      </c>
      <c r="X356" s="51">
        <v>5.5890030572525689</v>
      </c>
      <c r="Y356" s="51">
        <v>3.1358938372711123</v>
      </c>
      <c r="Z356" s="51">
        <v>5.1866361762811266</v>
      </c>
      <c r="AA356" s="51">
        <v>3.1955482223860514</v>
      </c>
      <c r="AB356" s="51">
        <v>2.2162155913646444</v>
      </c>
      <c r="AC356" s="51">
        <v>-6.0147735522909613</v>
      </c>
      <c r="AD356" s="51">
        <v>11.236788880986225</v>
      </c>
      <c r="AE356" s="51">
        <v>4.5276284962487665</v>
      </c>
      <c r="AF356" s="51">
        <v>-1.6036124495687716</v>
      </c>
      <c r="AG356" s="51">
        <v>-0.2917208630690169</v>
      </c>
      <c r="AH356" s="51">
        <v>1.4362059347951686</v>
      </c>
      <c r="AI356" s="51">
        <v>1.1015383029432542</v>
      </c>
      <c r="AJ356" s="51">
        <v>2.1384534071718662</v>
      </c>
    </row>
    <row r="357" spans="1:36" ht="15.75" x14ac:dyDescent="0.3">
      <c r="A357" s="1" t="str">
        <f t="shared" si="5"/>
        <v>ExportentwicklungFinnland</v>
      </c>
      <c r="B357" s="1">
        <v>357</v>
      </c>
      <c r="C357" s="50" t="s">
        <v>177</v>
      </c>
      <c r="D357" s="50" t="s">
        <v>14</v>
      </c>
      <c r="E357" s="50" t="s">
        <v>149</v>
      </c>
      <c r="F357" s="50" t="s">
        <v>340</v>
      </c>
      <c r="G357" s="50" t="s">
        <v>32</v>
      </c>
      <c r="H357" s="50" t="s">
        <v>374</v>
      </c>
      <c r="I357" s="51">
        <v>19.882811903028298</v>
      </c>
      <c r="J357" s="51">
        <v>2.301958436405414</v>
      </c>
      <c r="K357" s="51">
        <v>4.0812938656193296</v>
      </c>
      <c r="L357" s="51">
        <v>-0.62804217440172749</v>
      </c>
      <c r="M357" s="51">
        <v>8.3660757478513119</v>
      </c>
      <c r="N357" s="51">
        <v>5.7275302892257258</v>
      </c>
      <c r="O357" s="51">
        <v>11.750349911713329</v>
      </c>
      <c r="P357" s="51">
        <v>9.4358225818336479</v>
      </c>
      <c r="Q357" s="51">
        <v>0.30793100503349535</v>
      </c>
      <c r="R357" s="51">
        <v>-22.371468534801082</v>
      </c>
      <c r="S357" s="51">
        <v>5.5178933486905919</v>
      </c>
      <c r="T357" s="51">
        <v>0.10381742323488652</v>
      </c>
      <c r="U357" s="51">
        <v>-0.60641767229807897</v>
      </c>
      <c r="V357" s="51">
        <v>0.54645666006645399</v>
      </c>
      <c r="W357" s="51">
        <v>-2.7015650886231128</v>
      </c>
      <c r="X357" s="51">
        <v>-4.1684722216654251</v>
      </c>
      <c r="Y357" s="51">
        <v>3.1142771900274084</v>
      </c>
      <c r="Z357" s="51">
        <v>8.6563585537070935</v>
      </c>
      <c r="AA357" s="51">
        <v>0.84178401389378621</v>
      </c>
      <c r="AB357" s="51">
        <v>3.9334180225012005</v>
      </c>
      <c r="AC357" s="51">
        <v>-4.5298951119442279</v>
      </c>
      <c r="AD357" s="51">
        <v>5.4750750547008806</v>
      </c>
      <c r="AE357" s="51">
        <v>1.9413864514462773</v>
      </c>
      <c r="AF357" s="51">
        <v>0.33332181771919522</v>
      </c>
      <c r="AG357" s="51">
        <v>-2.8260870590591907</v>
      </c>
      <c r="AH357" s="51">
        <v>2.3000032359317828</v>
      </c>
      <c r="AI357" s="51">
        <v>2.4999865564910664</v>
      </c>
      <c r="AJ357" s="51">
        <v>3.0000052462480795</v>
      </c>
    </row>
    <row r="358" spans="1:36" ht="15.75" x14ac:dyDescent="0.3">
      <c r="A358" s="1" t="str">
        <f t="shared" si="5"/>
        <v>ExportentwicklungFrankreich</v>
      </c>
      <c r="B358" s="1">
        <v>358</v>
      </c>
      <c r="C358" s="50" t="s">
        <v>177</v>
      </c>
      <c r="D358" s="50" t="s">
        <v>0</v>
      </c>
      <c r="E358" s="50" t="s">
        <v>149</v>
      </c>
      <c r="F358" s="50" t="s">
        <v>340</v>
      </c>
      <c r="G358" s="50" t="s">
        <v>32</v>
      </c>
      <c r="H358" s="50" t="s">
        <v>374</v>
      </c>
      <c r="I358" s="51">
        <v>12.280809829151224</v>
      </c>
      <c r="J358" s="51">
        <v>3.1031563872604693</v>
      </c>
      <c r="K358" s="51">
        <v>1.8142905161290628</v>
      </c>
      <c r="L358" s="51">
        <v>-0.39414651196447892</v>
      </c>
      <c r="M358" s="51">
        <v>5.6611972181587475</v>
      </c>
      <c r="N358" s="51">
        <v>3.8566410242239897</v>
      </c>
      <c r="O358" s="51">
        <v>6.309086793787742</v>
      </c>
      <c r="P358" s="51">
        <v>1.3298826086200535</v>
      </c>
      <c r="Q358" s="51">
        <v>-0.1490052364034824</v>
      </c>
      <c r="R358" s="51">
        <v>-12.49256765293913</v>
      </c>
      <c r="S358" s="51">
        <v>10.202177174228083</v>
      </c>
      <c r="T358" s="51">
        <v>5.595666048469127</v>
      </c>
      <c r="U358" s="51">
        <v>1.5315178197798502</v>
      </c>
      <c r="V358" s="51">
        <v>1.1565098213028193</v>
      </c>
      <c r="W358" s="51">
        <v>1.7861731089574135</v>
      </c>
      <c r="X358" s="51">
        <v>4.5669490619429496</v>
      </c>
      <c r="Y358" s="51">
        <v>1.7954039574923115</v>
      </c>
      <c r="Z358" s="51">
        <v>5.1281478944873271</v>
      </c>
      <c r="AA358" s="51">
        <v>4.102418574326407</v>
      </c>
      <c r="AB358" s="51">
        <v>1.7558018257499697</v>
      </c>
      <c r="AC358" s="51">
        <v>-14.954592772799657</v>
      </c>
      <c r="AD358" s="51">
        <v>9.876250641146342</v>
      </c>
      <c r="AE358" s="51">
        <v>3.790170327803466</v>
      </c>
      <c r="AF358" s="51">
        <v>2.8058217622837844</v>
      </c>
      <c r="AG358" s="51">
        <v>1.5272118644677874</v>
      </c>
      <c r="AH358" s="51">
        <v>0.90000081636603113</v>
      </c>
      <c r="AI358" s="51">
        <v>2.3999997981794223</v>
      </c>
      <c r="AJ358" s="51">
        <v>2.3999997606759251</v>
      </c>
    </row>
    <row r="359" spans="1:36" ht="15.75" x14ac:dyDescent="0.3">
      <c r="A359" s="1" t="str">
        <f t="shared" si="5"/>
        <v>ExportentwicklungGriechenland</v>
      </c>
      <c r="B359" s="1">
        <v>359</v>
      </c>
      <c r="C359" s="50" t="s">
        <v>177</v>
      </c>
      <c r="D359" s="50" t="s">
        <v>6</v>
      </c>
      <c r="E359" s="50" t="s">
        <v>149</v>
      </c>
      <c r="F359" s="50" t="s">
        <v>340</v>
      </c>
      <c r="G359" s="50" t="s">
        <v>32</v>
      </c>
      <c r="H359" s="50" t="s">
        <v>374</v>
      </c>
      <c r="I359" s="51">
        <v>13.047229148639403</v>
      </c>
      <c r="J359" s="51">
        <v>1.8897214630101615</v>
      </c>
      <c r="K359" s="51">
        <v>-6.9828668393696489</v>
      </c>
      <c r="L359" s="51">
        <v>0.99970675484541971</v>
      </c>
      <c r="M359" s="51">
        <v>9.1834074829784527</v>
      </c>
      <c r="N359" s="51">
        <v>8.3352555127370636</v>
      </c>
      <c r="O359" s="51">
        <v>12.779484258562363</v>
      </c>
      <c r="P359" s="51">
        <v>12.563686014869788</v>
      </c>
      <c r="Q359" s="51">
        <v>1.0117498005022867</v>
      </c>
      <c r="R359" s="51">
        <v>-12.200181477454919</v>
      </c>
      <c r="S359" s="51">
        <v>8.4116016359706407</v>
      </c>
      <c r="T359" s="51">
        <v>5.8173790295924306</v>
      </c>
      <c r="U359" s="51">
        <v>8.552205026545991</v>
      </c>
      <c r="V359" s="51">
        <v>1.0560475114982353</v>
      </c>
      <c r="W359" s="51">
        <v>2.5322247033566043</v>
      </c>
      <c r="X359" s="51">
        <v>8.0958413187096454</v>
      </c>
      <c r="Y359" s="51">
        <v>5.3100986740406029</v>
      </c>
      <c r="Z359" s="51">
        <v>5.8029796402864378</v>
      </c>
      <c r="AA359" s="51">
        <v>9.7341007040346028</v>
      </c>
      <c r="AB359" s="51">
        <v>2.0279044340058618</v>
      </c>
      <c r="AC359" s="51">
        <v>4.2228925775740151</v>
      </c>
      <c r="AD359" s="51">
        <v>14.415105869615402</v>
      </c>
      <c r="AE359" s="51">
        <v>3.4314391406119427</v>
      </c>
      <c r="AF359" s="51">
        <v>0.51430272914969066</v>
      </c>
      <c r="AG359" s="51">
        <v>-1.2343097227298188</v>
      </c>
      <c r="AH359" s="51">
        <v>0.29999527900379519</v>
      </c>
      <c r="AI359" s="51">
        <v>2.0600050563683681</v>
      </c>
      <c r="AJ359" s="51">
        <v>3.3999983430403518</v>
      </c>
    </row>
    <row r="360" spans="1:36" ht="15.75" x14ac:dyDescent="0.3">
      <c r="A360" s="1" t="str">
        <f t="shared" si="5"/>
        <v>ExportentwicklungIrland</v>
      </c>
      <c r="B360" s="1">
        <v>360</v>
      </c>
      <c r="C360" s="50" t="s">
        <v>177</v>
      </c>
      <c r="D360" s="50" t="s">
        <v>4</v>
      </c>
      <c r="E360" s="50" t="s">
        <v>149</v>
      </c>
      <c r="F360" s="50" t="s">
        <v>340</v>
      </c>
      <c r="G360" s="50" t="s">
        <v>32</v>
      </c>
      <c r="H360" s="50" t="s">
        <v>374</v>
      </c>
      <c r="I360" s="51">
        <v>17.376327517891838</v>
      </c>
      <c r="J360" s="51">
        <v>11.760670119879862</v>
      </c>
      <c r="K360" s="51">
        <v>7.3440286431058581</v>
      </c>
      <c r="L360" s="51">
        <v>-6.9673559336402917</v>
      </c>
      <c r="M360" s="51">
        <v>6.9959113187026958</v>
      </c>
      <c r="N360" s="51">
        <v>3.923150255711505</v>
      </c>
      <c r="O360" s="51">
        <v>2.7729842287571813</v>
      </c>
      <c r="P360" s="51">
        <v>8.777371260237615</v>
      </c>
      <c r="Q360" s="51">
        <v>-5.9201533844700265</v>
      </c>
      <c r="R360" s="51">
        <v>6.3074024555365185</v>
      </c>
      <c r="S360" s="51">
        <v>2.4826282184659192</v>
      </c>
      <c r="T360" s="51">
        <v>-0.63544695386008243</v>
      </c>
      <c r="U360" s="51">
        <v>-2.1962713866405323</v>
      </c>
      <c r="V360" s="51">
        <v>-0.35065124000888659</v>
      </c>
      <c r="W360" s="51">
        <v>16.305324221676898</v>
      </c>
      <c r="X360" s="51">
        <v>59.148667092037442</v>
      </c>
      <c r="Y360" s="51">
        <v>0.80412167016096703</v>
      </c>
      <c r="Z360" s="51">
        <v>3.4154227866796987</v>
      </c>
      <c r="AA360" s="51">
        <v>8.6256853253709806</v>
      </c>
      <c r="AB360" s="51">
        <v>7.2062281790872049</v>
      </c>
      <c r="AC360" s="51">
        <v>15.899732161633224</v>
      </c>
      <c r="AD360" s="51">
        <v>18.430871172034813</v>
      </c>
      <c r="AE360" s="51">
        <v>20.44458430905604</v>
      </c>
      <c r="AF360" s="51">
        <v>-13.413930985467076</v>
      </c>
      <c r="AG360" s="51">
        <v>5.486128228494195</v>
      </c>
      <c r="AH360" s="51">
        <v>15.010000770044414</v>
      </c>
      <c r="AI360" s="51">
        <v>-7.2000003741093082</v>
      </c>
      <c r="AJ360" s="51">
        <v>1.8000008596261523</v>
      </c>
    </row>
    <row r="361" spans="1:36" ht="15.75" x14ac:dyDescent="0.3">
      <c r="A361" s="1" t="str">
        <f t="shared" si="5"/>
        <v>ExportentwicklungItalien</v>
      </c>
      <c r="B361" s="1">
        <v>361</v>
      </c>
      <c r="C361" s="50" t="s">
        <v>177</v>
      </c>
      <c r="D361" s="50" t="s">
        <v>3</v>
      </c>
      <c r="E361" s="50" t="s">
        <v>149</v>
      </c>
      <c r="F361" s="50" t="s">
        <v>340</v>
      </c>
      <c r="G361" s="50" t="s">
        <v>32</v>
      </c>
      <c r="H361" s="50" t="s">
        <v>374</v>
      </c>
      <c r="I361" s="51">
        <v>12.371742947433972</v>
      </c>
      <c r="J361" s="51">
        <v>2.8323799876178697</v>
      </c>
      <c r="K361" s="51">
        <v>-2.6128388279120713</v>
      </c>
      <c r="L361" s="51">
        <v>-0.6454252137330343</v>
      </c>
      <c r="M361" s="51">
        <v>6.4342110364569862</v>
      </c>
      <c r="N361" s="51">
        <v>3.3423979225202061</v>
      </c>
      <c r="O361" s="51">
        <v>8.2091837953449414</v>
      </c>
      <c r="P361" s="51">
        <v>7.1459682742591468</v>
      </c>
      <c r="Q361" s="51">
        <v>-1.7690808207403705</v>
      </c>
      <c r="R361" s="51">
        <v>-18.849756738139931</v>
      </c>
      <c r="S361" s="51">
        <v>12.128052831910935</v>
      </c>
      <c r="T361" s="51">
        <v>5.8010527895888231</v>
      </c>
      <c r="U361" s="51">
        <v>1.1004941052502346</v>
      </c>
      <c r="V361" s="51">
        <v>0.54859239600743592</v>
      </c>
      <c r="W361" s="51">
        <v>2.7374813323369835</v>
      </c>
      <c r="X361" s="51">
        <v>4.209467473083123</v>
      </c>
      <c r="Y361" s="51">
        <v>1.8826166817047323</v>
      </c>
      <c r="Z361" s="51">
        <v>4.7712780962599481</v>
      </c>
      <c r="AA361" s="51">
        <v>1.6772734197182899</v>
      </c>
      <c r="AB361" s="51">
        <v>0.54198609081035443</v>
      </c>
      <c r="AC361" s="51">
        <v>-9.4241588492752015</v>
      </c>
      <c r="AD361" s="51">
        <v>13.773086771459319</v>
      </c>
      <c r="AE361" s="51">
        <v>6.0254372088105868</v>
      </c>
      <c r="AF361" s="51">
        <v>-1.6496534994626444</v>
      </c>
      <c r="AG361" s="51">
        <v>-0.51956078344439049</v>
      </c>
      <c r="AH361" s="51">
        <v>-0.58965948713269256</v>
      </c>
      <c r="AI361" s="51">
        <v>1.6411332214076424</v>
      </c>
      <c r="AJ361" s="51">
        <v>2.0824162688022767</v>
      </c>
    </row>
    <row r="362" spans="1:36" ht="15.75" x14ac:dyDescent="0.3">
      <c r="A362" s="1" t="str">
        <f t="shared" si="5"/>
        <v>ExportentwicklungKroatien</v>
      </c>
      <c r="B362" s="1">
        <v>362</v>
      </c>
      <c r="C362" s="50" t="s">
        <v>177</v>
      </c>
      <c r="D362" s="50" t="s">
        <v>27</v>
      </c>
      <c r="E362" s="50" t="s">
        <v>149</v>
      </c>
      <c r="F362" s="50" t="s">
        <v>340</v>
      </c>
      <c r="G362" s="50" t="s">
        <v>32</v>
      </c>
      <c r="H362" s="50" t="s">
        <v>374</v>
      </c>
      <c r="I362" s="51">
        <v>23.141342675275894</v>
      </c>
      <c r="J362" s="51">
        <v>5.7785545943483498</v>
      </c>
      <c r="K362" s="51">
        <v>11.683600376174468</v>
      </c>
      <c r="L362" s="51">
        <v>4.9012258966988611</v>
      </c>
      <c r="M362" s="51">
        <v>16.765411398874335</v>
      </c>
      <c r="N362" s="51">
        <v>11.160243179646145</v>
      </c>
      <c r="O362" s="51">
        <v>10.759940872776767</v>
      </c>
      <c r="P362" s="51">
        <v>1.4278576395275735</v>
      </c>
      <c r="Q362" s="51">
        <v>-2.4692660113855283</v>
      </c>
      <c r="R362" s="51">
        <v>-11.579100068576238</v>
      </c>
      <c r="S362" s="51">
        <v>18.390014288313708</v>
      </c>
      <c r="T362" s="51">
        <v>-0.2370936998837152</v>
      </c>
      <c r="U362" s="51">
        <v>-2.1250238351704809</v>
      </c>
      <c r="V362" s="51">
        <v>5.7707120269292318</v>
      </c>
      <c r="W362" s="51">
        <v>8.3045050232008748</v>
      </c>
      <c r="X362" s="51">
        <v>10.140717847987773</v>
      </c>
      <c r="Y362" s="51">
        <v>5.2575229084795865</v>
      </c>
      <c r="Z362" s="51">
        <v>9.0554313643769149</v>
      </c>
      <c r="AA362" s="51">
        <v>3.0270717134490894</v>
      </c>
      <c r="AB362" s="51">
        <v>4.6171392206080952</v>
      </c>
      <c r="AC362" s="51">
        <v>-0.61450597769263027</v>
      </c>
      <c r="AD362" s="51">
        <v>15.059210964007704</v>
      </c>
      <c r="AE362" s="51">
        <v>23.924588960105922</v>
      </c>
      <c r="AF362" s="51">
        <v>-9.0371613740073258</v>
      </c>
      <c r="AG362" s="51">
        <v>6.3883864539405977</v>
      </c>
      <c r="AH362" s="51">
        <v>4.4000284463815831</v>
      </c>
      <c r="AI362" s="51">
        <v>2.7999676724759865</v>
      </c>
      <c r="AJ362" s="51">
        <v>2.9999893304761542</v>
      </c>
    </row>
    <row r="363" spans="1:36" ht="15.75" x14ac:dyDescent="0.3">
      <c r="A363" s="1" t="str">
        <f t="shared" si="5"/>
        <v>ExportentwicklungLettland</v>
      </c>
      <c r="B363" s="1">
        <v>363</v>
      </c>
      <c r="C363" s="50" t="s">
        <v>177</v>
      </c>
      <c r="D363" s="50" t="s">
        <v>19</v>
      </c>
      <c r="E363" s="50" t="s">
        <v>149</v>
      </c>
      <c r="F363" s="50" t="s">
        <v>340</v>
      </c>
      <c r="G363" s="50" t="s">
        <v>32</v>
      </c>
      <c r="H363" s="50" t="s">
        <v>374</v>
      </c>
      <c r="I363" s="51">
        <v>15.063316650431616</v>
      </c>
      <c r="J363" s="51">
        <v>11.124053071769509</v>
      </c>
      <c r="K363" s="51">
        <v>7.2282161818521047</v>
      </c>
      <c r="L363" s="51">
        <v>-0.52330367292540814</v>
      </c>
      <c r="M363" s="51">
        <v>22.084769973401649</v>
      </c>
      <c r="N363" s="51">
        <v>30.558811247637237</v>
      </c>
      <c r="O363" s="51">
        <v>5.055647662149255</v>
      </c>
      <c r="P363" s="51">
        <v>11.82247244884303</v>
      </c>
      <c r="Q363" s="51">
        <v>1.2158358542680503</v>
      </c>
      <c r="R363" s="51">
        <v>-10.154065264624251</v>
      </c>
      <c r="S363" s="51">
        <v>22.678057980572873</v>
      </c>
      <c r="T363" s="51">
        <v>11.944102871842858</v>
      </c>
      <c r="U363" s="51">
        <v>11.596600776610288</v>
      </c>
      <c r="V363" s="51">
        <v>-0.55916166331012107</v>
      </c>
      <c r="W363" s="51">
        <v>6.4133237543620396</v>
      </c>
      <c r="X363" s="51">
        <v>0.90352581081876338</v>
      </c>
      <c r="Y363" s="51">
        <v>3.3124301200719373</v>
      </c>
      <c r="Z363" s="51">
        <v>6.3175752556716702</v>
      </c>
      <c r="AA363" s="51">
        <v>4.6766506239906249</v>
      </c>
      <c r="AB363" s="51">
        <v>-2.6927881492414514</v>
      </c>
      <c r="AC363" s="51">
        <v>6.282271672976151</v>
      </c>
      <c r="AD363" s="51">
        <v>9.9459764014693661</v>
      </c>
      <c r="AE363" s="51">
        <v>8.6055119680626575</v>
      </c>
      <c r="AF363" s="51">
        <v>-8.1151221370576962</v>
      </c>
      <c r="AG363" s="51">
        <v>0.82740034510581495</v>
      </c>
      <c r="AH363" s="51">
        <v>-0.49997245145745239</v>
      </c>
      <c r="AI363" s="51">
        <v>2.1000228923969502</v>
      </c>
      <c r="AJ363" s="51">
        <v>2.2999605142800021</v>
      </c>
    </row>
    <row r="364" spans="1:36" ht="15.75" x14ac:dyDescent="0.3">
      <c r="A364" s="1" t="str">
        <f t="shared" si="5"/>
        <v>ExportentwicklungLitauen</v>
      </c>
      <c r="B364" s="1">
        <v>364</v>
      </c>
      <c r="C364" s="50" t="s">
        <v>177</v>
      </c>
      <c r="D364" s="50" t="s">
        <v>20</v>
      </c>
      <c r="E364" s="50" t="s">
        <v>149</v>
      </c>
      <c r="F364" s="50" t="s">
        <v>340</v>
      </c>
      <c r="G364" s="50" t="s">
        <v>32</v>
      </c>
      <c r="H364" s="50" t="s">
        <v>374</v>
      </c>
      <c r="I364" s="51">
        <v>24.609553268089869</v>
      </c>
      <c r="J364" s="51">
        <v>30.314251706562743</v>
      </c>
      <c r="K364" s="51">
        <v>21.961981341972759</v>
      </c>
      <c r="L364" s="51">
        <v>10.25583253108293</v>
      </c>
      <c r="M364" s="51">
        <v>5.7237868767184352</v>
      </c>
      <c r="N364" s="51">
        <v>21.732722416489494</v>
      </c>
      <c r="O364" s="51">
        <v>13.990599316149854</v>
      </c>
      <c r="P364" s="51">
        <v>3.7631795970893904</v>
      </c>
      <c r="Q364" s="51">
        <v>14.068299246255293</v>
      </c>
      <c r="R364" s="51">
        <v>-12.936702648016009</v>
      </c>
      <c r="S364" s="51">
        <v>17.092476434856678</v>
      </c>
      <c r="T364" s="51">
        <v>13.861540701754848</v>
      </c>
      <c r="U364" s="51">
        <v>9.8015563036750706</v>
      </c>
      <c r="V364" s="51">
        <v>5.5896107875222896</v>
      </c>
      <c r="W364" s="51">
        <v>-4.4387469908252655</v>
      </c>
      <c r="X364" s="51">
        <v>2.2407255177534324</v>
      </c>
      <c r="Y364" s="51">
        <v>2.2369804857309532</v>
      </c>
      <c r="Z364" s="51">
        <v>11.475802885378258</v>
      </c>
      <c r="AA364" s="51">
        <v>4.0278066581408893</v>
      </c>
      <c r="AB364" s="51">
        <v>5.970245926004722</v>
      </c>
      <c r="AC364" s="51">
        <v>3.2417781692421102</v>
      </c>
      <c r="AD364" s="51">
        <v>16.275253040088074</v>
      </c>
      <c r="AE364" s="51">
        <v>15.234052826686991</v>
      </c>
      <c r="AF364" s="51">
        <v>-8.1962689619937947</v>
      </c>
      <c r="AG364" s="51">
        <v>-1.9965340584378026</v>
      </c>
      <c r="AH364" s="51">
        <v>1.9000256281165093</v>
      </c>
      <c r="AI364" s="51">
        <v>2.5999874248723955</v>
      </c>
      <c r="AJ364" s="51">
        <v>3.1000136563108072</v>
      </c>
    </row>
    <row r="365" spans="1:36" ht="15.75" x14ac:dyDescent="0.3">
      <c r="A365" s="1" t="str">
        <f t="shared" si="5"/>
        <v>ExportentwicklungLuxemburg</v>
      </c>
      <c r="B365" s="1">
        <v>365</v>
      </c>
      <c r="C365" s="50" t="s">
        <v>177</v>
      </c>
      <c r="D365" s="50" t="s">
        <v>10</v>
      </c>
      <c r="E365" s="50" t="s">
        <v>149</v>
      </c>
      <c r="F365" s="50" t="s">
        <v>340</v>
      </c>
      <c r="G365" s="50" t="s">
        <v>32</v>
      </c>
      <c r="H365" s="50" t="s">
        <v>374</v>
      </c>
      <c r="I365" s="51">
        <v>19.13793886075419</v>
      </c>
      <c r="J365" s="51">
        <v>8.9607785767739472</v>
      </c>
      <c r="K365" s="51">
        <v>-2.2957049548063679</v>
      </c>
      <c r="L365" s="51">
        <v>-0.17496069968073868</v>
      </c>
      <c r="M365" s="51">
        <v>6.5006531093212345</v>
      </c>
      <c r="N365" s="51">
        <v>-2.7114867572866785</v>
      </c>
      <c r="O365" s="51">
        <v>13.400660563300278</v>
      </c>
      <c r="P365" s="51">
        <v>2.0596620348834591</v>
      </c>
      <c r="Q365" s="51">
        <v>9.1345698233263448</v>
      </c>
      <c r="R365" s="51">
        <v>-19.53032365841834</v>
      </c>
      <c r="S365" s="51">
        <v>27.047317582644865</v>
      </c>
      <c r="T365" s="51">
        <v>13.778928028652217</v>
      </c>
      <c r="U365" s="51">
        <v>-1.9820810206610702</v>
      </c>
      <c r="V365" s="51">
        <v>3.4463249430946945</v>
      </c>
      <c r="W365" s="51">
        <v>1.2919183234160698</v>
      </c>
      <c r="X365" s="51">
        <v>-4.2026375836196763</v>
      </c>
      <c r="Y365" s="51">
        <v>0.49231783652933814</v>
      </c>
      <c r="Z365" s="51">
        <v>5.7274638098332673</v>
      </c>
      <c r="AA365" s="51">
        <v>0.33971445622734109</v>
      </c>
      <c r="AB365" s="51">
        <v>1.435382172674565</v>
      </c>
      <c r="AC365" s="51">
        <v>-9.6398780674721678</v>
      </c>
      <c r="AD365" s="51">
        <v>3.8997179723962319</v>
      </c>
      <c r="AE365" s="51">
        <v>-0.63349841391854511</v>
      </c>
      <c r="AF365" s="51">
        <v>3.383365745167751</v>
      </c>
      <c r="AG365" s="51">
        <v>0.84046094794676662</v>
      </c>
      <c r="AH365" s="51">
        <v>-0.69999317226462665</v>
      </c>
      <c r="AI365" s="51">
        <v>0.60001660586499383</v>
      </c>
      <c r="AJ365" s="51">
        <v>2.2999934230633698</v>
      </c>
    </row>
    <row r="366" spans="1:36" ht="15.75" x14ac:dyDescent="0.3">
      <c r="A366" s="1" t="str">
        <f t="shared" si="5"/>
        <v>ExportentwicklungMalta</v>
      </c>
      <c r="B366" s="1">
        <v>366</v>
      </c>
      <c r="C366" s="50" t="s">
        <v>177</v>
      </c>
      <c r="D366" s="50" t="s">
        <v>16</v>
      </c>
      <c r="E366" s="50" t="s">
        <v>149</v>
      </c>
      <c r="F366" s="50" t="s">
        <v>340</v>
      </c>
      <c r="G366" s="50" t="s">
        <v>32</v>
      </c>
      <c r="H366" s="50" t="s">
        <v>374</v>
      </c>
      <c r="I366" s="51">
        <v>10.925221622528582</v>
      </c>
      <c r="J366" s="51">
        <v>-18.255673975659107</v>
      </c>
      <c r="K366" s="51">
        <v>8.6728399821122792</v>
      </c>
      <c r="L366" s="51">
        <v>-5.9753168755520676</v>
      </c>
      <c r="M366" s="51">
        <v>-5.5887779240819668</v>
      </c>
      <c r="N366" s="51">
        <v>-6.515449415751533</v>
      </c>
      <c r="O366" s="51">
        <v>21.091171793512657</v>
      </c>
      <c r="P366" s="51">
        <v>2.0496273886137146</v>
      </c>
      <c r="Q366" s="51">
        <v>-7.6695828447091827</v>
      </c>
      <c r="R366" s="51">
        <v>-21.217956883696885</v>
      </c>
      <c r="S366" s="51">
        <v>25.898589459467189</v>
      </c>
      <c r="T366" s="51">
        <v>10.552936554704374</v>
      </c>
      <c r="U366" s="51">
        <v>10.372468556628831</v>
      </c>
      <c r="V366" s="51">
        <v>-11.332833889532097</v>
      </c>
      <c r="W366" s="51">
        <v>-10.523430789964323</v>
      </c>
      <c r="X366" s="51">
        <v>1.78556795966864</v>
      </c>
      <c r="Y366" s="51">
        <v>-3.0745285658972676</v>
      </c>
      <c r="Z366" s="51">
        <v>12.497577452310409</v>
      </c>
      <c r="AA366" s="51">
        <v>4.1479304295241946</v>
      </c>
      <c r="AB366" s="51">
        <v>-1.7972582022691768</v>
      </c>
      <c r="AC366" s="51">
        <v>4.9263505268042849</v>
      </c>
      <c r="AD366" s="51">
        <v>4.6203593285195694</v>
      </c>
      <c r="AE366" s="51">
        <v>19.331494117536536</v>
      </c>
      <c r="AF366" s="51">
        <v>-10.807668891967921</v>
      </c>
      <c r="AG366" s="51">
        <v>4.9631200957965405</v>
      </c>
      <c r="AH366" s="51">
        <v>2.7999529089910169</v>
      </c>
      <c r="AI366" s="51">
        <v>3.2998404886228911</v>
      </c>
      <c r="AJ366" s="51">
        <v>2.800074964299597</v>
      </c>
    </row>
    <row r="367" spans="1:36" ht="15.75" x14ac:dyDescent="0.3">
      <c r="A367" s="1" t="str">
        <f t="shared" si="5"/>
        <v>ExportentwicklungNiederlande</v>
      </c>
      <c r="B367" s="1">
        <v>367</v>
      </c>
      <c r="C367" s="50" t="s">
        <v>177</v>
      </c>
      <c r="D367" s="50" t="s">
        <v>1</v>
      </c>
      <c r="E367" s="50" t="s">
        <v>149</v>
      </c>
      <c r="F367" s="50" t="s">
        <v>340</v>
      </c>
      <c r="G367" s="50" t="s">
        <v>32</v>
      </c>
      <c r="H367" s="50" t="s">
        <v>374</v>
      </c>
      <c r="I367" s="51">
        <v>13.955544743618773</v>
      </c>
      <c r="J367" s="51">
        <v>0.69956826029191177</v>
      </c>
      <c r="K367" s="51">
        <v>0.43426180798584824</v>
      </c>
      <c r="L367" s="51">
        <v>2.5756381761742944</v>
      </c>
      <c r="M367" s="51">
        <v>10.176805222520755</v>
      </c>
      <c r="N367" s="51">
        <v>6.0334024209650181</v>
      </c>
      <c r="O367" s="51">
        <v>8.1973147774130979</v>
      </c>
      <c r="P367" s="51">
        <v>5.1334667060577601</v>
      </c>
      <c r="Q367" s="51">
        <v>0.62876316080753725</v>
      </c>
      <c r="R367" s="51">
        <v>-10.134164317038525</v>
      </c>
      <c r="S367" s="51">
        <v>11.126919028995445</v>
      </c>
      <c r="T367" s="51">
        <v>5.2205205918526332</v>
      </c>
      <c r="U367" s="51">
        <v>3.2781935560266504</v>
      </c>
      <c r="V367" s="51">
        <v>2.0783323845876112</v>
      </c>
      <c r="W367" s="51">
        <v>3.1430679371019465</v>
      </c>
      <c r="X367" s="51">
        <v>5.2210368412988259</v>
      </c>
      <c r="Y367" s="51">
        <v>4.4409219313523636</v>
      </c>
      <c r="Z367" s="51">
        <v>6.0696754348209936</v>
      </c>
      <c r="AA367" s="51">
        <v>3.3229661957302739</v>
      </c>
      <c r="AB367" s="51">
        <v>1.382122743209095</v>
      </c>
      <c r="AC367" s="51">
        <v>-2.1933007507030311</v>
      </c>
      <c r="AD367" s="51">
        <v>8.748923984652464</v>
      </c>
      <c r="AE367" s="51">
        <v>1.6059307286124778</v>
      </c>
      <c r="AF367" s="51">
        <v>-3.8072250668797523</v>
      </c>
      <c r="AG367" s="51">
        <v>-1.3370487265962367</v>
      </c>
      <c r="AH367" s="51">
        <v>1.970000703916412</v>
      </c>
      <c r="AI367" s="51">
        <v>2.0399994393322203</v>
      </c>
      <c r="AJ367" s="51">
        <v>1.79999896926914</v>
      </c>
    </row>
    <row r="368" spans="1:36" ht="15.75" x14ac:dyDescent="0.3">
      <c r="A368" s="1" t="str">
        <f t="shared" si="5"/>
        <v>ExportentwicklungÖsterreich</v>
      </c>
      <c r="B368" s="1">
        <v>368</v>
      </c>
      <c r="C368" s="50" t="s">
        <v>177</v>
      </c>
      <c r="D368" s="50" t="s">
        <v>56</v>
      </c>
      <c r="E368" s="50" t="s">
        <v>149</v>
      </c>
      <c r="F368" s="50" t="s">
        <v>340</v>
      </c>
      <c r="G368" s="50" t="s">
        <v>32</v>
      </c>
      <c r="H368" s="50" t="s">
        <v>374</v>
      </c>
      <c r="I368" s="51">
        <v>13.368234877538271</v>
      </c>
      <c r="J368" s="51">
        <v>6.0047509280230855</v>
      </c>
      <c r="K368" s="51">
        <v>4.2808563933231909</v>
      </c>
      <c r="L368" s="51">
        <v>4.8949821767379831E-2</v>
      </c>
      <c r="M368" s="51">
        <v>10.604933980560929</v>
      </c>
      <c r="N368" s="51">
        <v>6.0540600726328506</v>
      </c>
      <c r="O368" s="51">
        <v>7.9291901861176797</v>
      </c>
      <c r="P368" s="51">
        <v>8.4144513792735722</v>
      </c>
      <c r="Q368" s="51">
        <v>0.87569619441596558</v>
      </c>
      <c r="R368" s="51">
        <v>-16.637210906524118</v>
      </c>
      <c r="S368" s="51">
        <v>18.35709748488523</v>
      </c>
      <c r="T368" s="51">
        <v>6.2894170568585963</v>
      </c>
      <c r="U368" s="51">
        <v>0.88355109477990368</v>
      </c>
      <c r="V368" s="51">
        <v>-0.84931807400184312</v>
      </c>
      <c r="W368" s="51">
        <v>2.9060569394888915</v>
      </c>
      <c r="X368" s="51">
        <v>3.0711496153773368</v>
      </c>
      <c r="Y368" s="51">
        <v>2.8604026283069146</v>
      </c>
      <c r="Z368" s="51">
        <v>4.9047211157963773</v>
      </c>
      <c r="AA368" s="51">
        <v>4.724057230933326</v>
      </c>
      <c r="AB368" s="51">
        <v>3.5191153213373809</v>
      </c>
      <c r="AC368" s="51">
        <v>-7.5772485953142166</v>
      </c>
      <c r="AD368" s="51">
        <v>12.381465422092049</v>
      </c>
      <c r="AE368" s="51">
        <v>5.6441925023887194</v>
      </c>
      <c r="AF368" s="51">
        <v>-0.88742333718096233</v>
      </c>
      <c r="AG368" s="51">
        <v>-4.4931951281040057</v>
      </c>
      <c r="AH368" s="51">
        <v>-1.0399960140682936</v>
      </c>
      <c r="AI368" s="51">
        <v>1.4399976039629649</v>
      </c>
      <c r="AJ368" s="51">
        <v>2.3999995927544973</v>
      </c>
    </row>
    <row r="369" spans="1:36" ht="15.75" x14ac:dyDescent="0.3">
      <c r="A369" s="1" t="str">
        <f t="shared" si="5"/>
        <v>ExportentwicklungPolen</v>
      </c>
      <c r="B369" s="1">
        <v>369</v>
      </c>
      <c r="C369" s="50" t="s">
        <v>177</v>
      </c>
      <c r="D369" s="50" t="s">
        <v>21</v>
      </c>
      <c r="E369" s="50" t="s">
        <v>149</v>
      </c>
      <c r="F369" s="50" t="s">
        <v>340</v>
      </c>
      <c r="G369" s="50" t="s">
        <v>32</v>
      </c>
      <c r="H369" s="50" t="s">
        <v>374</v>
      </c>
      <c r="I369" s="51">
        <v>19.467735898572116</v>
      </c>
      <c r="J369" s="51">
        <v>7.624994598331952</v>
      </c>
      <c r="K369" s="51">
        <v>6.5507618799060623</v>
      </c>
      <c r="L369" s="51">
        <v>17.406200148220719</v>
      </c>
      <c r="M369" s="51">
        <v>1.6810521219772738</v>
      </c>
      <c r="N369" s="51">
        <v>11.049353163684557</v>
      </c>
      <c r="O369" s="51">
        <v>15.042530965527519</v>
      </c>
      <c r="P369" s="51">
        <v>7.7182513944739952</v>
      </c>
      <c r="Q369" s="51">
        <v>8.5254381135884074</v>
      </c>
      <c r="R369" s="51">
        <v>-8.0566725318932839</v>
      </c>
      <c r="S369" s="51">
        <v>13.471938330801464</v>
      </c>
      <c r="T369" s="51">
        <v>7.5992359066475785</v>
      </c>
      <c r="U369" s="51">
        <v>2.8449075334721243</v>
      </c>
      <c r="V369" s="51">
        <v>4.2272773734097484</v>
      </c>
      <c r="W369" s="51">
        <v>4.713183740979801</v>
      </c>
      <c r="X369" s="51">
        <v>5.4598191196410397</v>
      </c>
      <c r="Y369" s="51">
        <v>7.2161285918597571</v>
      </c>
      <c r="Z369" s="51">
        <v>8.6230393387608473</v>
      </c>
      <c r="AA369" s="51">
        <v>5.5530011085288322</v>
      </c>
      <c r="AB369" s="51">
        <v>4.8883315560261451</v>
      </c>
      <c r="AC369" s="51">
        <v>0.74138875724862885</v>
      </c>
      <c r="AD369" s="51">
        <v>11.591143093590574</v>
      </c>
      <c r="AE369" s="51">
        <v>5.5142231147103473</v>
      </c>
      <c r="AF369" s="51">
        <v>5.2156474623745765</v>
      </c>
      <c r="AG369" s="51">
        <v>2.426165679342617</v>
      </c>
      <c r="AH369" s="51">
        <v>3.1999998134315035</v>
      </c>
      <c r="AI369" s="51">
        <v>2.3999999501286879</v>
      </c>
      <c r="AJ369" s="51">
        <v>2.9000002617755882</v>
      </c>
    </row>
    <row r="370" spans="1:36" ht="15.75" x14ac:dyDescent="0.3">
      <c r="A370" s="1" t="str">
        <f t="shared" si="5"/>
        <v>ExportentwicklungPortugal</v>
      </c>
      <c r="B370" s="1">
        <v>370</v>
      </c>
      <c r="C370" s="50" t="s">
        <v>177</v>
      </c>
      <c r="D370" s="50" t="s">
        <v>7</v>
      </c>
      <c r="E370" s="50" t="s">
        <v>149</v>
      </c>
      <c r="F370" s="50" t="s">
        <v>340</v>
      </c>
      <c r="G370" s="50" t="s">
        <v>32</v>
      </c>
      <c r="H370" s="50" t="s">
        <v>374</v>
      </c>
      <c r="I370" s="51">
        <v>7.6605171886855175</v>
      </c>
      <c r="J370" s="51">
        <v>1.6203259082666222</v>
      </c>
      <c r="K370" s="51">
        <v>4.9624074779915475</v>
      </c>
      <c r="L370" s="51">
        <v>8.2871719296294373</v>
      </c>
      <c r="M370" s="51">
        <v>2.2516019003011394</v>
      </c>
      <c r="N370" s="51">
        <v>0.36700352503955003</v>
      </c>
      <c r="O370" s="51">
        <v>10.505024569559836</v>
      </c>
      <c r="P370" s="51">
        <v>3.6909030431728524</v>
      </c>
      <c r="Q370" s="51">
        <v>-1.4228427427845247</v>
      </c>
      <c r="R370" s="51">
        <v>-12.496888244737974</v>
      </c>
      <c r="S370" s="51">
        <v>11.293356209320706</v>
      </c>
      <c r="T370" s="51">
        <v>7.8792498608822683</v>
      </c>
      <c r="U370" s="51">
        <v>3.473841766173706</v>
      </c>
      <c r="V370" s="51">
        <v>6.7762208465551623</v>
      </c>
      <c r="W370" s="51">
        <v>3.7750890695194386</v>
      </c>
      <c r="X370" s="51">
        <v>6.3808854317291406</v>
      </c>
      <c r="Y370" s="51">
        <v>3.6826068560402661</v>
      </c>
      <c r="Z370" s="51">
        <v>5.3471927942447621</v>
      </c>
      <c r="AA370" s="51">
        <v>3.1123500898806071</v>
      </c>
      <c r="AB370" s="51">
        <v>3.2965099324147076</v>
      </c>
      <c r="AC370" s="51">
        <v>-7.8082515757892139</v>
      </c>
      <c r="AD370" s="51">
        <v>10.080772741305609</v>
      </c>
      <c r="AE370" s="51">
        <v>4.6076716207343509</v>
      </c>
      <c r="AF370" s="51">
        <v>-0.91356841040797576</v>
      </c>
      <c r="AG370" s="51">
        <v>2.7349990994995039</v>
      </c>
      <c r="AH370" s="51">
        <v>1.4000050742020136</v>
      </c>
      <c r="AI370" s="51">
        <v>1.0999915090980323</v>
      </c>
      <c r="AJ370" s="51">
        <v>2.3400094108119589</v>
      </c>
    </row>
    <row r="371" spans="1:36" ht="15.75" x14ac:dyDescent="0.3">
      <c r="A371" s="1" t="str">
        <f t="shared" si="5"/>
        <v>ExportentwicklungRumänien</v>
      </c>
      <c r="B371" s="1">
        <v>371</v>
      </c>
      <c r="C371" s="50" t="s">
        <v>177</v>
      </c>
      <c r="D371" s="50" t="s">
        <v>98</v>
      </c>
      <c r="E371" s="50" t="s">
        <v>149</v>
      </c>
      <c r="F371" s="50" t="s">
        <v>340</v>
      </c>
      <c r="G371" s="50" t="s">
        <v>32</v>
      </c>
      <c r="H371" s="50" t="s">
        <v>374</v>
      </c>
      <c r="I371" s="51">
        <v>-36.851268923485783</v>
      </c>
      <c r="J371" s="51">
        <v>3.7811100523509538</v>
      </c>
      <c r="K371" s="51">
        <v>24.202710427450739</v>
      </c>
      <c r="L371" s="51">
        <v>14.938489520184035</v>
      </c>
      <c r="M371" s="51">
        <v>14.937623879174524</v>
      </c>
      <c r="N371" s="51">
        <v>13.508734223886961</v>
      </c>
      <c r="O371" s="51">
        <v>9.9485394646904695</v>
      </c>
      <c r="P371" s="51">
        <v>40.368158486957725</v>
      </c>
      <c r="Q371" s="51">
        <v>16.063682967682368</v>
      </c>
      <c r="R371" s="51">
        <v>-2.1581996108275092</v>
      </c>
      <c r="S371" s="51">
        <v>24.937192812213382</v>
      </c>
      <c r="T371" s="51">
        <v>13.423948918698841</v>
      </c>
      <c r="U371" s="51">
        <v>0.87838822636435054</v>
      </c>
      <c r="V371" s="51">
        <v>15.817653671210238</v>
      </c>
      <c r="W371" s="51">
        <v>8.5201860823680136</v>
      </c>
      <c r="X371" s="51">
        <v>5.2565447854353522</v>
      </c>
      <c r="Y371" s="51">
        <v>17.735374261531021</v>
      </c>
      <c r="Z371" s="51">
        <v>8.474074788956159</v>
      </c>
      <c r="AA371" s="51">
        <v>4.4677569710984528</v>
      </c>
      <c r="AB371" s="51">
        <v>1.7346416360084049</v>
      </c>
      <c r="AC371" s="51">
        <v>-7.6801018508356691</v>
      </c>
      <c r="AD371" s="51">
        <v>11.549314445943367</v>
      </c>
      <c r="AE371" s="51">
        <v>4.9979196403056676</v>
      </c>
      <c r="AF371" s="51">
        <v>-1.1641883604536929</v>
      </c>
      <c r="AG371" s="51">
        <v>-0.26310413158024915</v>
      </c>
      <c r="AH371" s="51">
        <v>2.9000002956053095</v>
      </c>
      <c r="AI371" s="51">
        <v>2.3999989597643889</v>
      </c>
      <c r="AJ371" s="51">
        <v>2.8000008386710675</v>
      </c>
    </row>
    <row r="372" spans="1:36" ht="15.75" x14ac:dyDescent="0.3">
      <c r="A372" s="1" t="str">
        <f t="shared" si="5"/>
        <v>ExportentwicklungSchweden</v>
      </c>
      <c r="B372" s="1">
        <v>372</v>
      </c>
      <c r="C372" s="50" t="s">
        <v>177</v>
      </c>
      <c r="D372" s="50" t="s">
        <v>13</v>
      </c>
      <c r="E372" s="50" t="s">
        <v>149</v>
      </c>
      <c r="F372" s="50" t="s">
        <v>340</v>
      </c>
      <c r="G372" s="50" t="s">
        <v>32</v>
      </c>
      <c r="H372" s="50" t="s">
        <v>374</v>
      </c>
      <c r="I372" s="51">
        <v>11.590911215171644</v>
      </c>
      <c r="J372" s="51">
        <v>-2.331748890191804</v>
      </c>
      <c r="K372" s="51">
        <v>2.1837414201011995</v>
      </c>
      <c r="L372" s="51">
        <v>4.5555065508958421</v>
      </c>
      <c r="M372" s="51">
        <v>11.131958742219282</v>
      </c>
      <c r="N372" s="51">
        <v>6.852354148625821</v>
      </c>
      <c r="O372" s="51">
        <v>8.1194040318178509</v>
      </c>
      <c r="P372" s="51">
        <v>3.7902339381402896</v>
      </c>
      <c r="Q372" s="51">
        <v>0.13387777866886097</v>
      </c>
      <c r="R372" s="51">
        <v>-18.605035747468449</v>
      </c>
      <c r="S372" s="51">
        <v>15.941002314771779</v>
      </c>
      <c r="T372" s="51">
        <v>8.1410469917592536</v>
      </c>
      <c r="U372" s="51">
        <v>-0.67774056758437951</v>
      </c>
      <c r="V372" s="51">
        <v>-3.3527041044135473</v>
      </c>
      <c r="W372" s="51">
        <v>3.7603902164935477</v>
      </c>
      <c r="X372" s="51">
        <v>1.5037503042068465</v>
      </c>
      <c r="Y372" s="51">
        <v>2.2618943501836668</v>
      </c>
      <c r="Z372" s="51">
        <v>5.6343214918235418</v>
      </c>
      <c r="AA372" s="51">
        <v>4.869208040980368</v>
      </c>
      <c r="AB372" s="51">
        <v>4.3137258812577386</v>
      </c>
      <c r="AC372" s="51">
        <v>-2.5632934772470577</v>
      </c>
      <c r="AD372" s="51">
        <v>9.8060550818759111</v>
      </c>
      <c r="AE372" s="51">
        <v>2.9165608396373131</v>
      </c>
      <c r="AF372" s="51">
        <v>-0.47525910706698937</v>
      </c>
      <c r="AG372" s="51">
        <v>0.30069915508208567</v>
      </c>
      <c r="AH372" s="51">
        <v>4.8322232833315013</v>
      </c>
      <c r="AI372" s="51">
        <v>2.663670423660065</v>
      </c>
      <c r="AJ372" s="51">
        <v>2.6095764160800456</v>
      </c>
    </row>
    <row r="373" spans="1:36" ht="15.75" x14ac:dyDescent="0.3">
      <c r="A373" s="1" t="str">
        <f t="shared" si="5"/>
        <v>ExportentwicklungSlowakei</v>
      </c>
      <c r="B373" s="1">
        <v>373</v>
      </c>
      <c r="C373" s="50" t="s">
        <v>177</v>
      </c>
      <c r="D373" s="50" t="s">
        <v>23</v>
      </c>
      <c r="E373" s="50" t="s">
        <v>149</v>
      </c>
      <c r="F373" s="50" t="s">
        <v>340</v>
      </c>
      <c r="G373" s="50" t="s">
        <v>32</v>
      </c>
      <c r="H373" s="50" t="s">
        <v>374</v>
      </c>
      <c r="I373" s="51">
        <v>12.263750206655558</v>
      </c>
      <c r="J373" s="51">
        <v>11.039256153216854</v>
      </c>
      <c r="K373" s="51">
        <v>8.0158615333069321</v>
      </c>
      <c r="L373" s="51">
        <v>27.045033835445608</v>
      </c>
      <c r="M373" s="51">
        <v>24.784700809961464</v>
      </c>
      <c r="N373" s="51">
        <v>13.455588704934755</v>
      </c>
      <c r="O373" s="51">
        <v>24.920125186744741</v>
      </c>
      <c r="P373" s="51">
        <v>15.365405919568317</v>
      </c>
      <c r="Q373" s="51">
        <v>3.8496859240107426</v>
      </c>
      <c r="R373" s="51">
        <v>-15.68589366430912</v>
      </c>
      <c r="S373" s="51">
        <v>20.080270972771743</v>
      </c>
      <c r="T373" s="51">
        <v>10.27636673407774</v>
      </c>
      <c r="U373" s="51">
        <v>9.343817430192189</v>
      </c>
      <c r="V373" s="51">
        <v>4.9645662654543798</v>
      </c>
      <c r="W373" s="51">
        <v>3.6575398621075692</v>
      </c>
      <c r="X373" s="51">
        <v>6.4807527818405646</v>
      </c>
      <c r="Y373" s="51">
        <v>3.8731438684685742</v>
      </c>
      <c r="Z373" s="51">
        <v>2.7502195145827386</v>
      </c>
      <c r="AA373" s="51">
        <v>5.2988987632139271</v>
      </c>
      <c r="AB373" s="51">
        <v>0.82686123064958394</v>
      </c>
      <c r="AC373" s="51">
        <v>-4.6440579139417508</v>
      </c>
      <c r="AD373" s="51">
        <v>11.669441531696961</v>
      </c>
      <c r="AE373" s="51">
        <v>1.103361106834285</v>
      </c>
      <c r="AF373" s="51">
        <v>0.23919184498862478</v>
      </c>
      <c r="AG373" s="51">
        <v>-0.14389692921884034</v>
      </c>
      <c r="AH373" s="51">
        <v>4.2599978038121833</v>
      </c>
      <c r="AI373" s="51">
        <v>0.85999759781947205</v>
      </c>
      <c r="AJ373" s="51">
        <v>3.1000046384229307</v>
      </c>
    </row>
    <row r="374" spans="1:36" ht="15.75" x14ac:dyDescent="0.3">
      <c r="A374" s="1" t="str">
        <f t="shared" si="5"/>
        <v>ExportentwicklungSlowenien</v>
      </c>
      <c r="B374" s="1">
        <v>374</v>
      </c>
      <c r="C374" s="50" t="s">
        <v>177</v>
      </c>
      <c r="D374" s="50" t="s">
        <v>26</v>
      </c>
      <c r="E374" s="50" t="s">
        <v>149</v>
      </c>
      <c r="F374" s="50" t="s">
        <v>340</v>
      </c>
      <c r="G374" s="50" t="s">
        <v>32</v>
      </c>
      <c r="H374" s="50" t="s">
        <v>374</v>
      </c>
      <c r="I374" s="51">
        <v>14.141329259855723</v>
      </c>
      <c r="J374" s="51">
        <v>7.2146202534198807</v>
      </c>
      <c r="K374" s="51">
        <v>8.5617156730408226</v>
      </c>
      <c r="L374" s="51">
        <v>4.1280222370099438</v>
      </c>
      <c r="M374" s="51">
        <v>13.920153375815687</v>
      </c>
      <c r="N374" s="51">
        <v>12.072035879156189</v>
      </c>
      <c r="O374" s="51">
        <v>15.696491780349618</v>
      </c>
      <c r="P374" s="51">
        <v>13.955881889018599</v>
      </c>
      <c r="Q374" s="51">
        <v>1.8750979419946106</v>
      </c>
      <c r="R374" s="51">
        <v>-17.040079347364042</v>
      </c>
      <c r="S374" s="51">
        <v>12.197540078425504</v>
      </c>
      <c r="T374" s="51">
        <v>7.7993601236169923</v>
      </c>
      <c r="U374" s="51">
        <v>0.62786870420529795</v>
      </c>
      <c r="V374" s="51">
        <v>3.0257039214291552</v>
      </c>
      <c r="W374" s="51">
        <v>5.9906331487640614</v>
      </c>
      <c r="X374" s="51">
        <v>6.0463797992476742</v>
      </c>
      <c r="Y374" s="51">
        <v>6.1024612207495608</v>
      </c>
      <c r="Z374" s="51">
        <v>11.0324077858793</v>
      </c>
      <c r="AA374" s="51">
        <v>5.7479508593761324</v>
      </c>
      <c r="AB374" s="51">
        <v>4.4577705583864571</v>
      </c>
      <c r="AC374" s="51">
        <v>-5.5294911189387648</v>
      </c>
      <c r="AD374" s="51">
        <v>12.931407571748508</v>
      </c>
      <c r="AE374" s="51">
        <v>2.8136666627805766</v>
      </c>
      <c r="AF374" s="51">
        <v>-2.5502965048595598</v>
      </c>
      <c r="AG374" s="51">
        <v>2.5633046502822907</v>
      </c>
      <c r="AH374" s="51">
        <v>-0.39998801490457936</v>
      </c>
      <c r="AI374" s="51">
        <v>2.4999905077700504</v>
      </c>
      <c r="AJ374" s="51">
        <v>3.2000180085249781</v>
      </c>
    </row>
    <row r="375" spans="1:36" ht="15.75" x14ac:dyDescent="0.3">
      <c r="A375" s="1" t="str">
        <f t="shared" si="5"/>
        <v>ExportentwicklungSpanien</v>
      </c>
      <c r="B375" s="1">
        <v>375</v>
      </c>
      <c r="C375" s="50" t="s">
        <v>177</v>
      </c>
      <c r="D375" s="50" t="s">
        <v>8</v>
      </c>
      <c r="E375" s="50" t="s">
        <v>149</v>
      </c>
      <c r="F375" s="50" t="s">
        <v>340</v>
      </c>
      <c r="G375" s="50" t="s">
        <v>32</v>
      </c>
      <c r="H375" s="50" t="s">
        <v>374</v>
      </c>
      <c r="I375" s="51">
        <v>10.584139665649843</v>
      </c>
      <c r="J375" s="51">
        <v>3.3893251155158879</v>
      </c>
      <c r="K375" s="51">
        <v>2.8772677771452777</v>
      </c>
      <c r="L375" s="51">
        <v>4.837539255058914</v>
      </c>
      <c r="M375" s="51">
        <v>5.8414847537362675</v>
      </c>
      <c r="N375" s="51">
        <v>8.6732398488777562E-2</v>
      </c>
      <c r="O375" s="51">
        <v>3.4806954090401945</v>
      </c>
      <c r="P375" s="51">
        <v>10.076718440147886</v>
      </c>
      <c r="Q375" s="51">
        <v>-0.97894716823246597</v>
      </c>
      <c r="R375" s="51">
        <v>-11.427528820899909</v>
      </c>
      <c r="S375" s="51">
        <v>11.750489242094901</v>
      </c>
      <c r="T375" s="51">
        <v>8.7753761296477535</v>
      </c>
      <c r="U375" s="51">
        <v>0.92358013139876505</v>
      </c>
      <c r="V375" s="51">
        <v>6.2919277438512324</v>
      </c>
      <c r="W375" s="51">
        <v>3.8458457317406101</v>
      </c>
      <c r="X375" s="51">
        <v>3.9083892456244484</v>
      </c>
      <c r="Y375" s="51">
        <v>4.450244453091571</v>
      </c>
      <c r="Z375" s="51">
        <v>5.0769058656299677</v>
      </c>
      <c r="AA375" s="51">
        <v>1.3904392331192383</v>
      </c>
      <c r="AB375" s="51">
        <v>0.81361328046760661</v>
      </c>
      <c r="AC375" s="51">
        <v>-8.5540151946695318</v>
      </c>
      <c r="AD375" s="51">
        <v>9.4859901531112172</v>
      </c>
      <c r="AE375" s="51">
        <v>3.5210058613342596</v>
      </c>
      <c r="AF375" s="51">
        <v>-1.4923740646196109</v>
      </c>
      <c r="AG375" s="51">
        <v>5.6845509478890222E-2</v>
      </c>
      <c r="AH375" s="51">
        <v>0.74999829392272943</v>
      </c>
      <c r="AI375" s="51">
        <v>1.7500008341758644</v>
      </c>
      <c r="AJ375" s="51">
        <v>2.099998130790226</v>
      </c>
    </row>
    <row r="376" spans="1:36" ht="15.75" x14ac:dyDescent="0.3">
      <c r="A376" s="1" t="str">
        <f t="shared" si="5"/>
        <v>ExportentwicklungTschechische Republik</v>
      </c>
      <c r="B376" s="1">
        <v>376</v>
      </c>
      <c r="C376" s="50" t="s">
        <v>177</v>
      </c>
      <c r="D376" s="50" t="s">
        <v>22</v>
      </c>
      <c r="E376" s="50" t="s">
        <v>149</v>
      </c>
      <c r="F376" s="50" t="s">
        <v>340</v>
      </c>
      <c r="G376" s="50" t="s">
        <v>32</v>
      </c>
      <c r="H376" s="50" t="s">
        <v>374</v>
      </c>
      <c r="I376" s="51">
        <v>16.508446872886623</v>
      </c>
      <c r="J376" s="51">
        <v>14.928090454070798</v>
      </c>
      <c r="K376" s="51">
        <v>8.2125083185343755</v>
      </c>
      <c r="L376" s="51">
        <v>12.71602393201195</v>
      </c>
      <c r="M376" s="51">
        <v>40.701901479796391</v>
      </c>
      <c r="N376" s="51">
        <v>22.963260477445829</v>
      </c>
      <c r="O376" s="51">
        <v>14.365295144023563</v>
      </c>
      <c r="P376" s="51">
        <v>11.619830213095653</v>
      </c>
      <c r="Q376" s="51">
        <v>4.1773049381429388</v>
      </c>
      <c r="R376" s="51">
        <v>-10.550484936554994</v>
      </c>
      <c r="S376" s="51">
        <v>15.926488597904438</v>
      </c>
      <c r="T376" s="51">
        <v>10.149749054486222</v>
      </c>
      <c r="U376" s="51">
        <v>4.1819652601539588</v>
      </c>
      <c r="V376" s="51">
        <v>0.68804301038143478</v>
      </c>
      <c r="W376" s="51">
        <v>9.3057268505732225</v>
      </c>
      <c r="X376" s="51">
        <v>4.9069361826188782</v>
      </c>
      <c r="Y376" s="51">
        <v>4.1257647723811743</v>
      </c>
      <c r="Z376" s="51">
        <v>6.9016991098176561</v>
      </c>
      <c r="AA376" s="51">
        <v>3.2984611035984557</v>
      </c>
      <c r="AB376" s="51">
        <v>1.1312329755345303</v>
      </c>
      <c r="AC376" s="51">
        <v>-6.7451015688284883</v>
      </c>
      <c r="AD376" s="51">
        <v>8.081616767023462</v>
      </c>
      <c r="AE376" s="51">
        <v>4.1499084806315523</v>
      </c>
      <c r="AF376" s="51">
        <v>1.6821336440575152</v>
      </c>
      <c r="AG376" s="51">
        <v>0.79812480736249825</v>
      </c>
      <c r="AH376" s="51">
        <v>3.7399998804939827</v>
      </c>
      <c r="AI376" s="51">
        <v>1.980000046529824</v>
      </c>
      <c r="AJ376" s="51">
        <v>2.4100000352880357</v>
      </c>
    </row>
    <row r="377" spans="1:36" ht="15.75" x14ac:dyDescent="0.3">
      <c r="A377" s="1" t="str">
        <f t="shared" si="5"/>
        <v>ExportentwicklungUngarn</v>
      </c>
      <c r="B377" s="1">
        <v>377</v>
      </c>
      <c r="C377" s="50" t="s">
        <v>177</v>
      </c>
      <c r="D377" s="50" t="s">
        <v>24</v>
      </c>
      <c r="E377" s="50" t="s">
        <v>149</v>
      </c>
      <c r="F377" s="50" t="s">
        <v>340</v>
      </c>
      <c r="G377" s="50" t="s">
        <v>32</v>
      </c>
      <c r="H377" s="50" t="s">
        <v>374</v>
      </c>
      <c r="I377" s="51">
        <v>29.905574692687907</v>
      </c>
      <c r="J377" s="51">
        <v>8.2257162910817101</v>
      </c>
      <c r="K377" s="51">
        <v>10.03302913352131</v>
      </c>
      <c r="L377" s="51">
        <v>10.491826315432661</v>
      </c>
      <c r="M377" s="51">
        <v>23.307175633520231</v>
      </c>
      <c r="N377" s="51">
        <v>15.096435247888479</v>
      </c>
      <c r="O377" s="51">
        <v>17.386909543933299</v>
      </c>
      <c r="P377" s="51">
        <v>17.181463777528606</v>
      </c>
      <c r="Q377" s="51">
        <v>6.8117616574640607</v>
      </c>
      <c r="R377" s="51">
        <v>-13.624340119249439</v>
      </c>
      <c r="S377" s="51">
        <v>12.476343606840757</v>
      </c>
      <c r="T377" s="51">
        <v>6.4653805631937615</v>
      </c>
      <c r="U377" s="51">
        <v>-1.9471081468819875</v>
      </c>
      <c r="V377" s="51">
        <v>3.2002120997046433</v>
      </c>
      <c r="W377" s="51">
        <v>8.0972178952280842</v>
      </c>
      <c r="X377" s="51">
        <v>7.0050697576645717</v>
      </c>
      <c r="Y377" s="51">
        <v>1.6502158478658941</v>
      </c>
      <c r="Z377" s="51">
        <v>6.1721785245157292</v>
      </c>
      <c r="AA377" s="51">
        <v>3.9936005526441676</v>
      </c>
      <c r="AB377" s="51">
        <v>4.8177207955013301</v>
      </c>
      <c r="AC377" s="51">
        <v>-1.2261937656418525</v>
      </c>
      <c r="AD377" s="51">
        <v>7.1958377788640178</v>
      </c>
      <c r="AE377" s="51">
        <v>7.8821497235812075</v>
      </c>
      <c r="AF377" s="51">
        <v>19.883058186686029</v>
      </c>
      <c r="AG377" s="51">
        <v>-1.7667284164616746</v>
      </c>
      <c r="AH377" s="51">
        <v>-0.2999999933259403</v>
      </c>
      <c r="AI377" s="51">
        <v>3.5999999999053927</v>
      </c>
      <c r="AJ377" s="51">
        <v>4.1900000052628457</v>
      </c>
    </row>
    <row r="378" spans="1:36" ht="15.75" x14ac:dyDescent="0.3">
      <c r="A378" s="1" t="str">
        <f t="shared" si="5"/>
        <v>ExportentwicklungVereinigtes Königreich Großbritannien und Nordirland</v>
      </c>
      <c r="B378" s="1">
        <v>378</v>
      </c>
      <c r="C378" s="50" t="s">
        <v>177</v>
      </c>
      <c r="D378" s="50" t="s">
        <v>57</v>
      </c>
      <c r="E378" s="50" t="s">
        <v>149</v>
      </c>
      <c r="F378" s="50" t="s">
        <v>340</v>
      </c>
      <c r="G378" s="50" t="s">
        <v>32</v>
      </c>
      <c r="H378" s="50" t="s">
        <v>374</v>
      </c>
      <c r="I378" s="51">
        <v>9.8829964421796745</v>
      </c>
      <c r="J378" s="51">
        <v>1.9626271049035324</v>
      </c>
      <c r="K378" s="51">
        <v>0.98950125122124177</v>
      </c>
      <c r="L378" s="51">
        <v>-1.2277821049951143</v>
      </c>
      <c r="M378" s="51">
        <v>1.4545557510687246</v>
      </c>
      <c r="N378" s="51">
        <v>7.57310272869789</v>
      </c>
      <c r="O378" s="51">
        <v>13.09852183580827</v>
      </c>
      <c r="P378" s="51">
        <v>-8.8275575474231118</v>
      </c>
      <c r="Q378" s="51">
        <v>0.24846297954894681</v>
      </c>
      <c r="R378" s="51">
        <v>-8.7375354745078795</v>
      </c>
      <c r="S378" s="51">
        <v>9.5810816569781991</v>
      </c>
      <c r="T378" s="51">
        <v>6.5117766050961023</v>
      </c>
      <c r="U378" s="51">
        <v>-1.2292098964708345</v>
      </c>
      <c r="V378" s="51">
        <v>-0.18666445375976082</v>
      </c>
      <c r="W378" s="51">
        <v>1.9554147696164534</v>
      </c>
      <c r="X378" s="51">
        <v>3.244497204243558</v>
      </c>
      <c r="Y378" s="51">
        <v>2.7852007586298271</v>
      </c>
      <c r="Z378" s="51">
        <v>6.2961787934028735</v>
      </c>
      <c r="AA378" s="51">
        <v>2.0130316538179187</v>
      </c>
      <c r="AB378" s="51">
        <v>2.2148926154626167</v>
      </c>
      <c r="AC378" s="51">
        <v>-13.151808596394176</v>
      </c>
      <c r="AD378" s="51">
        <v>0.30240742221867833</v>
      </c>
      <c r="AE378" s="51">
        <v>13.780747078476651</v>
      </c>
      <c r="AF378" s="51">
        <v>-6.9944016182872275</v>
      </c>
      <c r="AG378" s="51">
        <v>-6.5684082274862874</v>
      </c>
      <c r="AH378" s="51">
        <v>-2.4798078725466581</v>
      </c>
      <c r="AI378" s="51">
        <v>-1.2564117554591405</v>
      </c>
      <c r="AJ378" s="51">
        <v>1.4574146966451167</v>
      </c>
    </row>
    <row r="379" spans="1:36" ht="15.75" x14ac:dyDescent="0.3">
      <c r="A379" s="1" t="str">
        <f t="shared" si="5"/>
        <v>ExportentwicklungZypern</v>
      </c>
      <c r="B379" s="1">
        <v>379</v>
      </c>
      <c r="C379" s="50" t="s">
        <v>177</v>
      </c>
      <c r="D379" s="50" t="s">
        <v>30</v>
      </c>
      <c r="E379" s="50" t="s">
        <v>149</v>
      </c>
      <c r="F379" s="50" t="s">
        <v>340</v>
      </c>
      <c r="G379" s="50" t="s">
        <v>32</v>
      </c>
      <c r="H379" s="50" t="s">
        <v>374</v>
      </c>
      <c r="I379" s="51">
        <v>2.4920785091078415</v>
      </c>
      <c r="J379" s="51">
        <v>-0.40475893949495401</v>
      </c>
      <c r="K379" s="51">
        <v>-9.9408967366318848</v>
      </c>
      <c r="L379" s="51">
        <v>-6.6203015502229619</v>
      </c>
      <c r="M379" s="51">
        <v>2.7622158954241343</v>
      </c>
      <c r="N379" s="51">
        <v>10.74719223059671</v>
      </c>
      <c r="O379" s="51">
        <v>-13.702320290824105</v>
      </c>
      <c r="P379" s="51">
        <v>2.5056886747502745</v>
      </c>
      <c r="Q379" s="51">
        <v>10.094875671167188</v>
      </c>
      <c r="R379" s="51">
        <v>3.6396063669436671</v>
      </c>
      <c r="S379" s="51">
        <v>8.4219783901499028</v>
      </c>
      <c r="T379" s="51">
        <v>11.13775945557785</v>
      </c>
      <c r="U379" s="51">
        <v>-0.18641566902687146</v>
      </c>
      <c r="V379" s="51">
        <v>-12.589148072059189</v>
      </c>
      <c r="W379" s="51">
        <v>-2.8775571546007939</v>
      </c>
      <c r="X379" s="51">
        <v>7.3168003400561759</v>
      </c>
      <c r="Y379" s="51">
        <v>-8.9519620310339292</v>
      </c>
      <c r="Z379" s="51">
        <v>6.2308957485050342</v>
      </c>
      <c r="AA379" s="51">
        <v>31.607496308962311</v>
      </c>
      <c r="AB379" s="51">
        <v>-16.874701458927575</v>
      </c>
      <c r="AC379" s="51">
        <v>-2.5099986208798697</v>
      </c>
      <c r="AD379" s="51">
        <v>23.326866465924326</v>
      </c>
      <c r="AE379" s="51">
        <v>30.437656183856575</v>
      </c>
      <c r="AF379" s="51">
        <v>-14.853937571712137</v>
      </c>
      <c r="AG379" s="51">
        <v>-8.2370819921261216</v>
      </c>
      <c r="AH379" s="51">
        <v>-1.8948773193555724</v>
      </c>
      <c r="AI379" s="51">
        <v>1.2007877779689693</v>
      </c>
      <c r="AJ379" s="51">
        <v>2.8273444015881779</v>
      </c>
    </row>
    <row r="380" spans="1:36" ht="15.75" x14ac:dyDescent="0.3">
      <c r="A380" s="1" t="str">
        <f t="shared" si="5"/>
        <v>ExportquoteBelgien</v>
      </c>
      <c r="B380" s="1">
        <v>380</v>
      </c>
      <c r="C380" s="50" t="s">
        <v>310</v>
      </c>
      <c r="D380" s="50" t="s">
        <v>9</v>
      </c>
      <c r="E380" s="50" t="s">
        <v>181</v>
      </c>
      <c r="F380" s="50" t="s">
        <v>340</v>
      </c>
      <c r="G380" s="50" t="s">
        <v>32</v>
      </c>
      <c r="H380" s="50" t="s">
        <v>374</v>
      </c>
      <c r="I380" s="51">
        <v>56.867168740960558</v>
      </c>
      <c r="J380" s="51">
        <v>55.232282986469059</v>
      </c>
      <c r="K380" s="51">
        <v>55.377431923702289</v>
      </c>
      <c r="L380" s="51">
        <v>54.098112305752267</v>
      </c>
      <c r="M380" s="51">
        <v>55.840734290884328</v>
      </c>
      <c r="N380" s="51">
        <v>58.94062526609676</v>
      </c>
      <c r="O380" s="51">
        <v>61.646801567884509</v>
      </c>
      <c r="P380" s="51">
        <v>61.996939050791447</v>
      </c>
      <c r="Q380" s="51">
        <v>62.069533133698997</v>
      </c>
      <c r="R380" s="51">
        <v>50.331933895619919</v>
      </c>
      <c r="S380" s="51">
        <v>56.346946281601483</v>
      </c>
      <c r="T380" s="51">
        <v>61.096293182702674</v>
      </c>
      <c r="U380" s="51">
        <v>59.494492503768029</v>
      </c>
      <c r="V380" s="51">
        <v>58.167414777341932</v>
      </c>
      <c r="W380" s="51">
        <v>56.997498260932055</v>
      </c>
      <c r="X380" s="51">
        <v>54.342057766076749</v>
      </c>
      <c r="Y380" s="51">
        <v>56.692940951592306</v>
      </c>
      <c r="Z380" s="51">
        <v>60.063864547079973</v>
      </c>
      <c r="AA380" s="51">
        <v>60.465953908209023</v>
      </c>
      <c r="AB380" s="51">
        <v>59.673280495840089</v>
      </c>
      <c r="AC380" s="51">
        <v>56.949107807661392</v>
      </c>
      <c r="AD380" s="51">
        <v>66.894273893818607</v>
      </c>
      <c r="AE380" s="51">
        <v>71.115772040752603</v>
      </c>
      <c r="AF380" s="51">
        <v>60.256520716369486</v>
      </c>
      <c r="AG380" s="51">
        <v>56.844434971894572</v>
      </c>
      <c r="AH380" s="51">
        <v>54.135098263186791</v>
      </c>
      <c r="AI380" s="51">
        <v>53.717636650790233</v>
      </c>
      <c r="AJ380" s="51">
        <v>53.826566488539619</v>
      </c>
    </row>
    <row r="381" spans="1:36" ht="15.75" x14ac:dyDescent="0.3">
      <c r="A381" s="1" t="str">
        <f t="shared" si="5"/>
        <v>ExportquoteBulgarien</v>
      </c>
      <c r="B381" s="1">
        <v>381</v>
      </c>
      <c r="C381" s="50" t="s">
        <v>310</v>
      </c>
      <c r="D381" s="50" t="s">
        <v>25</v>
      </c>
      <c r="E381" s="50" t="s">
        <v>181</v>
      </c>
      <c r="F381" s="50" t="s">
        <v>340</v>
      </c>
      <c r="G381" s="50" t="s">
        <v>32</v>
      </c>
      <c r="H381" s="50" t="s">
        <v>374</v>
      </c>
      <c r="I381" s="51">
        <v>13.478040763976562</v>
      </c>
      <c r="J381" s="51">
        <v>14.34723891820116</v>
      </c>
      <c r="K381" s="51">
        <v>14.124959020403116</v>
      </c>
      <c r="L381" s="51">
        <v>14.785891620416644</v>
      </c>
      <c r="M381" s="51">
        <v>20.483167731043995</v>
      </c>
      <c r="N381" s="51">
        <v>22.031701397049495</v>
      </c>
      <c r="O381" s="51">
        <v>26.564988261561957</v>
      </c>
      <c r="P381" s="51">
        <v>36.507826498373156</v>
      </c>
      <c r="Q381" s="51">
        <v>36.874695946054793</v>
      </c>
      <c r="R381" s="51">
        <v>27.776208406349191</v>
      </c>
      <c r="S381" s="51">
        <v>37.048253578413792</v>
      </c>
      <c r="T381" s="51">
        <v>45.962728427065954</v>
      </c>
      <c r="U381" s="51">
        <v>46.560120562505112</v>
      </c>
      <c r="V381" s="51">
        <v>50.440494434226622</v>
      </c>
      <c r="W381" s="51">
        <v>48.862548457641417</v>
      </c>
      <c r="X381" s="51">
        <v>47.852572927581946</v>
      </c>
      <c r="Y381" s="51">
        <v>47.383581520729145</v>
      </c>
      <c r="Z381" s="51">
        <v>51.327888564518865</v>
      </c>
      <c r="AA381" s="51">
        <v>49.539102740955229</v>
      </c>
      <c r="AB381" s="51">
        <v>47.584555430346356</v>
      </c>
      <c r="AC381" s="51">
        <v>44.089303468511801</v>
      </c>
      <c r="AD381" s="51">
        <v>48.223604612177667</v>
      </c>
      <c r="AE381" s="51">
        <v>54.769979522420606</v>
      </c>
      <c r="AF381" s="51">
        <v>46.061424429282098</v>
      </c>
      <c r="AG381" s="51">
        <v>41.752887973929255</v>
      </c>
      <c r="AH381" s="51">
        <v>38.003697955247247</v>
      </c>
      <c r="AI381" s="51">
        <v>37.1294593764257</v>
      </c>
      <c r="AJ381" s="51">
        <v>37.145246619331822</v>
      </c>
    </row>
    <row r="382" spans="1:36" ht="15.75" x14ac:dyDescent="0.3">
      <c r="A382" s="1" t="str">
        <f t="shared" si="5"/>
        <v>ExportquoteDänemark</v>
      </c>
      <c r="B382" s="1">
        <v>382</v>
      </c>
      <c r="C382" s="50" t="s">
        <v>310</v>
      </c>
      <c r="D382" s="50" t="s">
        <v>5</v>
      </c>
      <c r="E382" s="50" t="s">
        <v>181</v>
      </c>
      <c r="F382" s="50" t="s">
        <v>340</v>
      </c>
      <c r="G382" s="50" t="s">
        <v>32</v>
      </c>
      <c r="H382" s="50" t="s">
        <v>374</v>
      </c>
      <c r="I382" s="51">
        <v>30.070969587915435</v>
      </c>
      <c r="J382" s="51">
        <v>30.221533207879286</v>
      </c>
      <c r="K382" s="51">
        <v>30.439556685097322</v>
      </c>
      <c r="L382" s="51">
        <v>29.190448326077412</v>
      </c>
      <c r="M382" s="51">
        <v>29.17491470402474</v>
      </c>
      <c r="N382" s="51">
        <v>30.762653136657431</v>
      </c>
      <c r="O382" s="51">
        <v>31.90070118313561</v>
      </c>
      <c r="P382" s="51">
        <v>31.661976596480674</v>
      </c>
      <c r="Q382" s="51">
        <v>33.080422166636517</v>
      </c>
      <c r="R382" s="51">
        <v>29.248530882930616</v>
      </c>
      <c r="S382" s="51">
        <v>31.387596457858507</v>
      </c>
      <c r="T382" s="51">
        <v>34.437819657331012</v>
      </c>
      <c r="U382" s="51">
        <v>34.364319518366983</v>
      </c>
      <c r="V382" s="51">
        <v>34.101633633687783</v>
      </c>
      <c r="W382" s="51">
        <v>33.940199692743903</v>
      </c>
      <c r="X382" s="51">
        <v>34.364818471461959</v>
      </c>
      <c r="Y382" s="51">
        <v>33.284026372876397</v>
      </c>
      <c r="Z382" s="51">
        <v>33.565789320360018</v>
      </c>
      <c r="AA382" s="51">
        <v>33.63616721245775</v>
      </c>
      <c r="AB382" s="51">
        <v>34.738804746312816</v>
      </c>
      <c r="AC382" s="51">
        <v>33.547518257029218</v>
      </c>
      <c r="AD382" s="51">
        <v>34.489008594148416</v>
      </c>
      <c r="AE382" s="51">
        <v>36.85467894690084</v>
      </c>
      <c r="AF382" s="51">
        <v>39.482380185022969</v>
      </c>
      <c r="AG382" s="51">
        <v>40.643059616639668</v>
      </c>
      <c r="AH382" s="51">
        <v>40.897441663015194</v>
      </c>
      <c r="AI382" s="51">
        <v>40.721981101266913</v>
      </c>
      <c r="AJ382" s="51">
        <v>40.972635030384694</v>
      </c>
    </row>
    <row r="383" spans="1:36" ht="15.75" x14ac:dyDescent="0.3">
      <c r="A383" s="1" t="str">
        <f t="shared" si="5"/>
        <v>ExportquoteDeutschland</v>
      </c>
      <c r="B383" s="1">
        <v>383</v>
      </c>
      <c r="C383" s="50" t="s">
        <v>310</v>
      </c>
      <c r="D383" s="50" t="s">
        <v>2</v>
      </c>
      <c r="E383" s="50" t="s">
        <v>181</v>
      </c>
      <c r="F383" s="50" t="s">
        <v>340</v>
      </c>
      <c r="G383" s="50" t="s">
        <v>32</v>
      </c>
      <c r="H383" s="50" t="s">
        <v>374</v>
      </c>
      <c r="I383" s="51">
        <v>25.525811631903689</v>
      </c>
      <c r="J383" s="51">
        <v>26.339289374319641</v>
      </c>
      <c r="K383" s="51">
        <v>26.487343480138165</v>
      </c>
      <c r="L383" s="51">
        <v>26.53870698542045</v>
      </c>
      <c r="M383" s="51">
        <v>28.613063880263756</v>
      </c>
      <c r="N383" s="51">
        <v>30.316763482979393</v>
      </c>
      <c r="O383" s="51">
        <v>32.92064067793816</v>
      </c>
      <c r="P383" s="51">
        <v>34.490366687383471</v>
      </c>
      <c r="Q383" s="51">
        <v>34.512644441698079</v>
      </c>
      <c r="R383" s="51">
        <v>28.947020212753159</v>
      </c>
      <c r="S383" s="51">
        <v>32.70711133883438</v>
      </c>
      <c r="T383" s="51">
        <v>34.808457503158095</v>
      </c>
      <c r="U383" s="51">
        <v>35.395673173101649</v>
      </c>
      <c r="V383" s="51">
        <v>34.240985459518292</v>
      </c>
      <c r="W383" s="51">
        <v>33.874825345873809</v>
      </c>
      <c r="X383" s="51">
        <v>34.214503908287256</v>
      </c>
      <c r="Y383" s="51">
        <v>33.169588227377858</v>
      </c>
      <c r="Z383" s="51">
        <v>33.499764484220442</v>
      </c>
      <c r="AA383" s="51">
        <v>33.507453341991763</v>
      </c>
      <c r="AB383" s="51">
        <v>33.089294599240091</v>
      </c>
      <c r="AC383" s="51">
        <v>30.657659850697826</v>
      </c>
      <c r="AD383" s="51">
        <v>33.045889298652483</v>
      </c>
      <c r="AE383" s="51">
        <v>35.108224565660414</v>
      </c>
      <c r="AF383" s="51">
        <v>33.045403158336313</v>
      </c>
      <c r="AG383" s="51">
        <v>31.366768538474503</v>
      </c>
      <c r="AH383" s="51">
        <v>30.370990061111382</v>
      </c>
      <c r="AI383" s="51">
        <v>29.192795582460434</v>
      </c>
      <c r="AJ383" s="51">
        <v>28.864703047881545</v>
      </c>
    </row>
    <row r="384" spans="1:36" ht="15.75" x14ac:dyDescent="0.3">
      <c r="A384" s="1" t="str">
        <f t="shared" si="5"/>
        <v>ExportquoteEstland</v>
      </c>
      <c r="B384" s="1">
        <v>384</v>
      </c>
      <c r="C384" s="50" t="s">
        <v>310</v>
      </c>
      <c r="D384" s="50" t="s">
        <v>18</v>
      </c>
      <c r="E384" s="50" t="s">
        <v>181</v>
      </c>
      <c r="F384" s="50" t="s">
        <v>340</v>
      </c>
      <c r="G384" s="50" t="s">
        <v>32</v>
      </c>
      <c r="H384" s="50" t="s">
        <v>374</v>
      </c>
      <c r="I384" s="51">
        <v>33.480565943574156</v>
      </c>
      <c r="J384" s="51">
        <v>33.412487897658586</v>
      </c>
      <c r="K384" s="51">
        <v>32.605056192698655</v>
      </c>
      <c r="L384" s="51">
        <v>33.306237430988332</v>
      </c>
      <c r="M384" s="51">
        <v>36.011624173536397</v>
      </c>
      <c r="N384" s="51">
        <v>40.783786261264446</v>
      </c>
      <c r="O384" s="51">
        <v>40.867545589323242</v>
      </c>
      <c r="P384" s="51">
        <v>41.695118203943871</v>
      </c>
      <c r="Q384" s="51">
        <v>43.070789196891255</v>
      </c>
      <c r="R384" s="51">
        <v>37.467433313473727</v>
      </c>
      <c r="S384" s="51">
        <v>50.751978900769714</v>
      </c>
      <c r="T384" s="51">
        <v>62.024589860385881</v>
      </c>
      <c r="U384" s="51">
        <v>59.433358250546263</v>
      </c>
      <c r="V384" s="51">
        <v>57.236071372101684</v>
      </c>
      <c r="W384" s="51">
        <v>54.139337057918311</v>
      </c>
      <c r="X384" s="51">
        <v>50.889158378897022</v>
      </c>
      <c r="Y384" s="51">
        <v>50.636082087668818</v>
      </c>
      <c r="Z384" s="51">
        <v>49.201064972536734</v>
      </c>
      <c r="AA384" s="51">
        <v>47.627907363777105</v>
      </c>
      <c r="AB384" s="51">
        <v>46.772590392124769</v>
      </c>
      <c r="AC384" s="51">
        <v>47.66280834866933</v>
      </c>
      <c r="AD384" s="51">
        <v>52.203027280753602</v>
      </c>
      <c r="AE384" s="51">
        <v>57.123219708145221</v>
      </c>
      <c r="AF384" s="51">
        <v>46.863330571302377</v>
      </c>
      <c r="AG384" s="51">
        <v>44.180598447992288</v>
      </c>
      <c r="AH384" s="51">
        <v>44.095141511571825</v>
      </c>
      <c r="AI384" s="51">
        <v>42.659321198778919</v>
      </c>
      <c r="AJ384" s="51">
        <v>42.376941495423836</v>
      </c>
    </row>
    <row r="385" spans="1:36" ht="15.75" x14ac:dyDescent="0.3">
      <c r="A385" s="1" t="str">
        <f t="shared" si="5"/>
        <v>ExportquoteEU27</v>
      </c>
      <c r="B385" s="1">
        <v>385</v>
      </c>
      <c r="C385" s="50" t="s">
        <v>310</v>
      </c>
      <c r="D385" s="50" t="s">
        <v>363</v>
      </c>
      <c r="E385" s="50" t="s">
        <v>181</v>
      </c>
      <c r="F385" s="50" t="s">
        <v>340</v>
      </c>
      <c r="G385" s="50" t="s">
        <v>32</v>
      </c>
      <c r="H385" s="50" t="s">
        <v>374</v>
      </c>
      <c r="I385" s="51">
        <v>27.422984906028265</v>
      </c>
      <c r="J385" s="51">
        <v>27.241144631897722</v>
      </c>
      <c r="K385" s="51">
        <v>26.640917376355453</v>
      </c>
      <c r="L385" s="51">
        <v>25.975230337785156</v>
      </c>
      <c r="M385" s="51">
        <v>27.250550619178476</v>
      </c>
      <c r="N385" s="51">
        <v>28.309431366365839</v>
      </c>
      <c r="O385" s="51">
        <v>29.966000359865514</v>
      </c>
      <c r="P385" s="51">
        <v>30.784384911225736</v>
      </c>
      <c r="Q385" s="51">
        <v>30.859225561714105</v>
      </c>
      <c r="R385" s="51">
        <v>26.366463867596696</v>
      </c>
      <c r="S385" s="51">
        <v>29.846665017362007</v>
      </c>
      <c r="T385" s="51">
        <v>32.219949458164734</v>
      </c>
      <c r="U385" s="51">
        <v>33.151803572884184</v>
      </c>
      <c r="V385" s="51">
        <v>32.866746845602805</v>
      </c>
      <c r="W385" s="51">
        <v>32.863890025336225</v>
      </c>
      <c r="X385" s="51">
        <v>33.441573493599492</v>
      </c>
      <c r="Y385" s="51">
        <v>32.904547728344177</v>
      </c>
      <c r="Z385" s="51">
        <v>33.907610662097852</v>
      </c>
      <c r="AA385" s="51">
        <v>34.292345969127318</v>
      </c>
      <c r="AB385" s="51">
        <v>33.955213010770294</v>
      </c>
      <c r="AC385" s="51">
        <v>32.460776822004554</v>
      </c>
      <c r="AD385" s="51">
        <v>35.295447432684455</v>
      </c>
      <c r="AE385" s="51">
        <v>38.865169514933896</v>
      </c>
      <c r="AF385" s="51">
        <v>35.573242974220904</v>
      </c>
      <c r="AG385" s="51">
        <v>33.723616571249245</v>
      </c>
      <c r="AH385" s="51">
        <v>32.870996540048161</v>
      </c>
      <c r="AI385" s="51">
        <v>31.998966622316367</v>
      </c>
      <c r="AJ385" s="51">
        <v>31.828023209317628</v>
      </c>
    </row>
    <row r="386" spans="1:36" ht="15.75" x14ac:dyDescent="0.3">
      <c r="A386" s="1" t="str">
        <f t="shared" si="5"/>
        <v>ExportquoteFinnland</v>
      </c>
      <c r="B386" s="1">
        <v>386</v>
      </c>
      <c r="C386" s="50" t="s">
        <v>310</v>
      </c>
      <c r="D386" s="50" t="s">
        <v>14</v>
      </c>
      <c r="E386" s="50" t="s">
        <v>181</v>
      </c>
      <c r="F386" s="50" t="s">
        <v>340</v>
      </c>
      <c r="G386" s="50" t="s">
        <v>32</v>
      </c>
      <c r="H386" s="50" t="s">
        <v>374</v>
      </c>
      <c r="I386" s="51">
        <v>36.959805258604256</v>
      </c>
      <c r="J386" s="51">
        <v>34.931852599697123</v>
      </c>
      <c r="K386" s="51">
        <v>34.212476421449743</v>
      </c>
      <c r="L386" s="51">
        <v>32.604769500507537</v>
      </c>
      <c r="M386" s="51">
        <v>33.558437958687421</v>
      </c>
      <c r="N386" s="51">
        <v>34.552973898679753</v>
      </c>
      <c r="O386" s="51">
        <v>37.598417225400752</v>
      </c>
      <c r="P386" s="51">
        <v>38.337636788392963</v>
      </c>
      <c r="Q386" s="51">
        <v>36.70985776281448</v>
      </c>
      <c r="R386" s="51">
        <v>28.204253445951522</v>
      </c>
      <c r="S386" s="51">
        <v>30.037151801516902</v>
      </c>
      <c r="T386" s="51">
        <v>30.037186005919402</v>
      </c>
      <c r="U386" s="51">
        <v>29.684895547415387</v>
      </c>
      <c r="V386" s="51">
        <v>28.789613606097387</v>
      </c>
      <c r="W386" s="51">
        <v>27.232760923951325</v>
      </c>
      <c r="X386" s="51">
        <v>25.221702062875845</v>
      </c>
      <c r="Y386" s="51">
        <v>24.441281864665278</v>
      </c>
      <c r="Z386" s="51">
        <v>26.45946258666881</v>
      </c>
      <c r="AA386" s="51">
        <v>27.134818136737028</v>
      </c>
      <c r="AB386" s="51">
        <v>27.220587125499961</v>
      </c>
      <c r="AC386" s="51">
        <v>24.940880843701219</v>
      </c>
      <c r="AD386" s="51">
        <v>28.23398884082906</v>
      </c>
      <c r="AE386" s="51">
        <v>33.388693708080488</v>
      </c>
      <c r="AF386" s="51">
        <v>30.287559373717233</v>
      </c>
      <c r="AG386" s="51">
        <v>27.837789848639126</v>
      </c>
      <c r="AH386" s="51">
        <v>27.928282523600721</v>
      </c>
      <c r="AI386" s="51">
        <v>27.796271361861812</v>
      </c>
      <c r="AJ386" s="51">
        <v>28.148623494173048</v>
      </c>
    </row>
    <row r="387" spans="1:36" ht="15.75" x14ac:dyDescent="0.3">
      <c r="A387" s="1" t="str">
        <f t="shared" si="5"/>
        <v>ExportquoteFrankreich</v>
      </c>
      <c r="B387" s="1">
        <v>387</v>
      </c>
      <c r="C387" s="50" t="s">
        <v>310</v>
      </c>
      <c r="D387" s="50" t="s">
        <v>0</v>
      </c>
      <c r="E387" s="50" t="s">
        <v>181</v>
      </c>
      <c r="F387" s="50" t="s">
        <v>340</v>
      </c>
      <c r="G387" s="50" t="s">
        <v>32</v>
      </c>
      <c r="H387" s="50" t="s">
        <v>374</v>
      </c>
      <c r="I387" s="51">
        <v>22.564648545354711</v>
      </c>
      <c r="J387" s="51">
        <v>22.210931532649894</v>
      </c>
      <c r="K387" s="51">
        <v>21.382468461609811</v>
      </c>
      <c r="L387" s="51">
        <v>20.209419539807616</v>
      </c>
      <c r="M387" s="51">
        <v>20.537905700209958</v>
      </c>
      <c r="N387" s="51">
        <v>20.872476948268766</v>
      </c>
      <c r="O387" s="51">
        <v>21.674457839261617</v>
      </c>
      <c r="P387" s="51">
        <v>21.326180623603271</v>
      </c>
      <c r="Q387" s="51">
        <v>21.492214295308688</v>
      </c>
      <c r="R387" s="51">
        <v>18.345884128245707</v>
      </c>
      <c r="S387" s="51">
        <v>20.02259333829674</v>
      </c>
      <c r="T387" s="51">
        <v>21.247912485535668</v>
      </c>
      <c r="U387" s="51">
        <v>21.64013207573462</v>
      </c>
      <c r="V387" s="51">
        <v>21.446062797406412</v>
      </c>
      <c r="W387" s="51">
        <v>21.270555761992981</v>
      </c>
      <c r="X387" s="51">
        <v>21.917627387933216</v>
      </c>
      <c r="Y387" s="51">
        <v>21.560483035543381</v>
      </c>
      <c r="Z387" s="51">
        <v>22.322963432293466</v>
      </c>
      <c r="AA387" s="51">
        <v>22.796105975690882</v>
      </c>
      <c r="AB387" s="51">
        <v>22.704401615849441</v>
      </c>
      <c r="AC387" s="51">
        <v>19.9313179335577</v>
      </c>
      <c r="AD387" s="51">
        <v>21.53476754118044</v>
      </c>
      <c r="AE387" s="51">
        <v>24.734916826588972</v>
      </c>
      <c r="AF387" s="51">
        <v>23.330172226376298</v>
      </c>
      <c r="AG387" s="51">
        <v>22.326347557325512</v>
      </c>
      <c r="AH387" s="51">
        <v>21.977628532064799</v>
      </c>
      <c r="AI387" s="51">
        <v>21.82326735388628</v>
      </c>
      <c r="AJ387" s="51">
        <v>21.926133756586115</v>
      </c>
    </row>
    <row r="388" spans="1:36" ht="15.75" x14ac:dyDescent="0.3">
      <c r="A388" s="1" t="str">
        <f t="shared" ref="A388:A420" si="6">C388&amp;D388</f>
        <v>ExportquoteGriechenland</v>
      </c>
      <c r="B388" s="1">
        <v>388</v>
      </c>
      <c r="C388" s="50" t="s">
        <v>310</v>
      </c>
      <c r="D388" s="50" t="s">
        <v>6</v>
      </c>
      <c r="E388" s="50" t="s">
        <v>181</v>
      </c>
      <c r="F388" s="50" t="s">
        <v>340</v>
      </c>
      <c r="G388" s="50" t="s">
        <v>32</v>
      </c>
      <c r="H388" s="50" t="s">
        <v>374</v>
      </c>
      <c r="I388" s="51">
        <v>8.7440822767589932</v>
      </c>
      <c r="J388" s="51">
        <v>8.350737174061198</v>
      </c>
      <c r="K388" s="51">
        <v>7.2828857185542857</v>
      </c>
      <c r="L388" s="51">
        <v>6.6575104162352714</v>
      </c>
      <c r="M388" s="51">
        <v>6.8426385298022501</v>
      </c>
      <c r="N388" s="51">
        <v>7.4379774073849312</v>
      </c>
      <c r="O388" s="51">
        <v>7.9261407211339936</v>
      </c>
      <c r="P388" s="51">
        <v>8.5299780703102996</v>
      </c>
      <c r="Q388" s="51">
        <v>8.7734160916227761</v>
      </c>
      <c r="R388" s="51">
        <v>7.3272656018981692</v>
      </c>
      <c r="S388" s="51">
        <v>9.0435018054658762</v>
      </c>
      <c r="T388" s="51">
        <v>11.489888757335729</v>
      </c>
      <c r="U388" s="51">
        <v>14.298639111656019</v>
      </c>
      <c r="V388" s="51">
        <v>14.77889709899115</v>
      </c>
      <c r="W388" s="51">
        <v>14.86134296091868</v>
      </c>
      <c r="X388" s="51">
        <v>14.149014888441613</v>
      </c>
      <c r="Y388" s="51">
        <v>14.093302664435935</v>
      </c>
      <c r="Z388" s="51">
        <v>15.830653846019411</v>
      </c>
      <c r="AA388" s="51">
        <v>18.056324684138684</v>
      </c>
      <c r="AB388" s="51">
        <v>17.882451464703141</v>
      </c>
      <c r="AC388" s="51">
        <v>17.971968643577345</v>
      </c>
      <c r="AD388" s="51">
        <v>21.378859429071976</v>
      </c>
      <c r="AE388" s="51">
        <v>26.206092054313089</v>
      </c>
      <c r="AF388" s="51">
        <v>22.09138841791113</v>
      </c>
      <c r="AG388" s="51">
        <v>20.538486022084943</v>
      </c>
      <c r="AH388" s="51">
        <v>19.126336536673957</v>
      </c>
      <c r="AI388" s="51">
        <v>18.575243381743061</v>
      </c>
      <c r="AJ388" s="51">
        <v>18.641341811534414</v>
      </c>
    </row>
    <row r="389" spans="1:36" ht="15.75" x14ac:dyDescent="0.3">
      <c r="A389" s="1" t="str">
        <f t="shared" si="6"/>
        <v>ExportquoteIrland</v>
      </c>
      <c r="B389" s="1">
        <v>389</v>
      </c>
      <c r="C389" s="50" t="s">
        <v>310</v>
      </c>
      <c r="D389" s="50" t="s">
        <v>4</v>
      </c>
      <c r="E389" s="50" t="s">
        <v>181</v>
      </c>
      <c r="F389" s="50" t="s">
        <v>340</v>
      </c>
      <c r="G389" s="50" t="s">
        <v>32</v>
      </c>
      <c r="H389" s="50" t="s">
        <v>374</v>
      </c>
      <c r="I389" s="51">
        <v>73.798696699183907</v>
      </c>
      <c r="J389" s="51">
        <v>71.038676075855051</v>
      </c>
      <c r="K389" s="51">
        <v>66.75152092433197</v>
      </c>
      <c r="L389" s="51">
        <v>54.691848326158997</v>
      </c>
      <c r="M389" s="51">
        <v>54.20240439088839</v>
      </c>
      <c r="N389" s="51">
        <v>52.798423691553772</v>
      </c>
      <c r="O389" s="51">
        <v>50.48456533617599</v>
      </c>
      <c r="P389" s="51">
        <v>50.635248293240856</v>
      </c>
      <c r="Q389" s="51">
        <v>51.347100521360765</v>
      </c>
      <c r="R389" s="51">
        <v>57.3816814575721</v>
      </c>
      <c r="S389" s="51">
        <v>61.734778009107771</v>
      </c>
      <c r="T389" s="51">
        <v>58.097066660135567</v>
      </c>
      <c r="U389" s="51">
        <v>57.676038040807057</v>
      </c>
      <c r="V389" s="51">
        <v>53.979257293655316</v>
      </c>
      <c r="W389" s="51">
        <v>57.060417347661982</v>
      </c>
      <c r="X389" s="51">
        <v>73.573081526603403</v>
      </c>
      <c r="Y389" s="51">
        <v>70.03030879147029</v>
      </c>
      <c r="Z389" s="51">
        <v>63.868971266120667</v>
      </c>
      <c r="AA389" s="51">
        <v>62.931584542583849</v>
      </c>
      <c r="AB389" s="51">
        <v>61.880872174037613</v>
      </c>
      <c r="AC389" s="51">
        <v>63.555686631780283</v>
      </c>
      <c r="AD389" s="51">
        <v>62.584139615567679</v>
      </c>
      <c r="AE389" s="51">
        <v>68.133879427611532</v>
      </c>
      <c r="AF389" s="51">
        <v>58.362498719576536</v>
      </c>
      <c r="AG389" s="51">
        <v>58.16874519728978</v>
      </c>
      <c r="AH389" s="51">
        <v>58.749065590233329</v>
      </c>
      <c r="AI389" s="51">
        <v>53.199292630179862</v>
      </c>
      <c r="AJ389" s="51">
        <v>51.741243749880702</v>
      </c>
    </row>
    <row r="390" spans="1:36" ht="15.75" x14ac:dyDescent="0.3">
      <c r="A390" s="1" t="str">
        <f t="shared" si="6"/>
        <v>ExportquoteItalien</v>
      </c>
      <c r="B390" s="1">
        <v>390</v>
      </c>
      <c r="C390" s="50" t="s">
        <v>310</v>
      </c>
      <c r="D390" s="50" t="s">
        <v>3</v>
      </c>
      <c r="E390" s="50" t="s">
        <v>181</v>
      </c>
      <c r="F390" s="50" t="s">
        <v>340</v>
      </c>
      <c r="G390" s="50" t="s">
        <v>32</v>
      </c>
      <c r="H390" s="50" t="s">
        <v>374</v>
      </c>
      <c r="I390" s="51">
        <v>20.390912446107397</v>
      </c>
      <c r="J390" s="51">
        <v>20.407098117097277</v>
      </c>
      <c r="K390" s="51">
        <v>19.410776200435802</v>
      </c>
      <c r="L390" s="51">
        <v>18.532213413597106</v>
      </c>
      <c r="M390" s="51">
        <v>19.08624672540591</v>
      </c>
      <c r="N390" s="51">
        <v>19.566957742087425</v>
      </c>
      <c r="O390" s="51">
        <v>20.834230313125975</v>
      </c>
      <c r="P390" s="51">
        <v>22.01080399786769</v>
      </c>
      <c r="Q390" s="51">
        <v>21.945535939602319</v>
      </c>
      <c r="R390" s="51">
        <v>17.92949187516902</v>
      </c>
      <c r="S390" s="51">
        <v>20.220351165277776</v>
      </c>
      <c r="T390" s="51">
        <v>21.783011583104766</v>
      </c>
      <c r="U390" s="51">
        <v>22.802397087142893</v>
      </c>
      <c r="V390" s="51">
        <v>22.987388764805068</v>
      </c>
      <c r="W390" s="51">
        <v>23.373051427597545</v>
      </c>
      <c r="X390" s="51">
        <v>23.833248049919746</v>
      </c>
      <c r="Y390" s="51">
        <v>23.446357690942587</v>
      </c>
      <c r="Z390" s="51">
        <v>24.480333254418333</v>
      </c>
      <c r="AA390" s="51">
        <v>24.962649298740587</v>
      </c>
      <c r="AB390" s="51">
        <v>24.918744693932616</v>
      </c>
      <c r="AC390" s="51">
        <v>24.243497905613729</v>
      </c>
      <c r="AD390" s="51">
        <v>26.336187306493315</v>
      </c>
      <c r="AE390" s="51">
        <v>28.944128456593621</v>
      </c>
      <c r="AF390" s="51">
        <v>27.017630014948647</v>
      </c>
      <c r="AG390" s="51">
        <v>26.095646365002967</v>
      </c>
      <c r="AH390" s="51">
        <v>25.548660275182982</v>
      </c>
      <c r="AI390" s="51">
        <v>25.562531245160873</v>
      </c>
      <c r="AJ390" s="51">
        <v>25.721470843253524</v>
      </c>
    </row>
    <row r="391" spans="1:36" ht="15.75" x14ac:dyDescent="0.3">
      <c r="A391" s="1" t="str">
        <f t="shared" si="6"/>
        <v>ExportquoteKroatien</v>
      </c>
      <c r="B391" s="1">
        <v>391</v>
      </c>
      <c r="C391" s="50" t="s">
        <v>310</v>
      </c>
      <c r="D391" s="50" t="s">
        <v>27</v>
      </c>
      <c r="E391" s="50" t="s">
        <v>181</v>
      </c>
      <c r="F391" s="50" t="s">
        <v>340</v>
      </c>
      <c r="G391" s="50" t="s">
        <v>32</v>
      </c>
      <c r="H391" s="50" t="s">
        <v>374</v>
      </c>
      <c r="I391" s="51">
        <v>14.506275911546791</v>
      </c>
      <c r="J391" s="51">
        <v>14.37320234726217</v>
      </c>
      <c r="K391" s="51">
        <v>14.585595518361554</v>
      </c>
      <c r="L391" s="51">
        <v>13.969204004208102</v>
      </c>
      <c r="M391" s="51">
        <v>15.761567343886268</v>
      </c>
      <c r="N391" s="51">
        <v>16.455816135440969</v>
      </c>
      <c r="O391" s="51">
        <v>17.574047017378877</v>
      </c>
      <c r="P391" s="51">
        <v>17.227255752116967</v>
      </c>
      <c r="Q391" s="51">
        <v>16.403193964649077</v>
      </c>
      <c r="R391" s="51">
        <v>14.381058103939527</v>
      </c>
      <c r="S391" s="51">
        <v>17.520319848509846</v>
      </c>
      <c r="T391" s="51">
        <v>19.09530776535064</v>
      </c>
      <c r="U391" s="51">
        <v>19.315012587215246</v>
      </c>
      <c r="V391" s="51">
        <v>19.907641860442407</v>
      </c>
      <c r="W391" s="51">
        <v>21.28222266847078</v>
      </c>
      <c r="X391" s="51">
        <v>22.34977154684606</v>
      </c>
      <c r="Y391" s="51">
        <v>22.035566640990019</v>
      </c>
      <c r="Z391" s="51">
        <v>23.270200225245109</v>
      </c>
      <c r="AA391" s="51">
        <v>22.982800521672182</v>
      </c>
      <c r="AB391" s="51">
        <v>22.971205809543374</v>
      </c>
      <c r="AC391" s="51">
        <v>23.69697946674308</v>
      </c>
      <c r="AD391" s="51">
        <v>25.332185868112234</v>
      </c>
      <c r="AE391" s="51">
        <v>30.39675482717535</v>
      </c>
      <c r="AF391" s="51">
        <v>24.252860310611695</v>
      </c>
      <c r="AG391" s="51">
        <v>23.608679005923154</v>
      </c>
      <c r="AH391" s="51">
        <v>22.875235734922299</v>
      </c>
      <c r="AI391" s="51">
        <v>22.231526053902002</v>
      </c>
      <c r="AJ391" s="51">
        <v>22.093608290062367</v>
      </c>
    </row>
    <row r="392" spans="1:36" ht="15.75" x14ac:dyDescent="0.3">
      <c r="A392" s="1" t="str">
        <f t="shared" si="6"/>
        <v>ExportquoteLettland</v>
      </c>
      <c r="B392" s="1">
        <v>392</v>
      </c>
      <c r="C392" s="50" t="s">
        <v>310</v>
      </c>
      <c r="D392" s="50" t="s">
        <v>19</v>
      </c>
      <c r="E392" s="50" t="s">
        <v>181</v>
      </c>
      <c r="F392" s="50" t="s">
        <v>340</v>
      </c>
      <c r="G392" s="50" t="s">
        <v>32</v>
      </c>
      <c r="H392" s="50" t="s">
        <v>374</v>
      </c>
      <c r="I392" s="51">
        <v>21.397148535835761</v>
      </c>
      <c r="J392" s="51">
        <v>22.416618841903858</v>
      </c>
      <c r="K392" s="51">
        <v>22.261663646738526</v>
      </c>
      <c r="L392" s="51">
        <v>21.233935212419116</v>
      </c>
      <c r="M392" s="51">
        <v>25.35376455354869</v>
      </c>
      <c r="N392" s="51">
        <v>29.554279389617697</v>
      </c>
      <c r="O392" s="51">
        <v>27.411303300550145</v>
      </c>
      <c r="P392" s="51">
        <v>26.291978834489072</v>
      </c>
      <c r="Q392" s="51">
        <v>26.374624296760601</v>
      </c>
      <c r="R392" s="51">
        <v>27.130279824949817</v>
      </c>
      <c r="S392" s="51">
        <v>37.636712709739029</v>
      </c>
      <c r="T392" s="51">
        <v>43.895254863929239</v>
      </c>
      <c r="U392" s="51">
        <v>46.080448893663053</v>
      </c>
      <c r="V392" s="51">
        <v>44.818112796436907</v>
      </c>
      <c r="W392" s="51">
        <v>45.308595551393978</v>
      </c>
      <c r="X392" s="51">
        <v>43.978713171099038</v>
      </c>
      <c r="Y392" s="51">
        <v>42.844138970380236</v>
      </c>
      <c r="Z392" s="51">
        <v>44.684905675606799</v>
      </c>
      <c r="AA392" s="51">
        <v>44.618810347865129</v>
      </c>
      <c r="AB392" s="51">
        <v>43.167111982953969</v>
      </c>
      <c r="AC392" s="51">
        <v>46.034846295930031</v>
      </c>
      <c r="AD392" s="51">
        <v>50.247399777845089</v>
      </c>
      <c r="AE392" s="51">
        <v>57.392028649379277</v>
      </c>
      <c r="AF392" s="51">
        <v>47.013640102092246</v>
      </c>
      <c r="AG392" s="51">
        <v>46.050179598671235</v>
      </c>
      <c r="AH392" s="51">
        <v>44.006429034057305</v>
      </c>
      <c r="AI392" s="51">
        <v>43.251177973501122</v>
      </c>
      <c r="AJ392" s="51">
        <v>42.962375057849741</v>
      </c>
    </row>
    <row r="393" spans="1:36" ht="15.75" x14ac:dyDescent="0.3">
      <c r="A393" s="1" t="str">
        <f t="shared" si="6"/>
        <v>ExportquoteLitauen</v>
      </c>
      <c r="B393" s="1">
        <v>393</v>
      </c>
      <c r="C393" s="50" t="s">
        <v>310</v>
      </c>
      <c r="D393" s="50" t="s">
        <v>20</v>
      </c>
      <c r="E393" s="50" t="s">
        <v>181</v>
      </c>
      <c r="F393" s="50" t="s">
        <v>340</v>
      </c>
      <c r="G393" s="50" t="s">
        <v>32</v>
      </c>
      <c r="H393" s="50" t="s">
        <v>374</v>
      </c>
      <c r="I393" s="51">
        <v>28.05048729420157</v>
      </c>
      <c r="J393" s="51">
        <v>33.371291084578829</v>
      </c>
      <c r="K393" s="51">
        <v>35.925071818253699</v>
      </c>
      <c r="L393" s="51">
        <v>35.182574204223314</v>
      </c>
      <c r="M393" s="51">
        <v>36.69079048320625</v>
      </c>
      <c r="N393" s="51">
        <v>43.134654659920571</v>
      </c>
      <c r="O393" s="51">
        <v>44.996102016742782</v>
      </c>
      <c r="P393" s="51">
        <v>40.761643394000011</v>
      </c>
      <c r="Q393" s="51">
        <v>46.99434876128641</v>
      </c>
      <c r="R393" s="51">
        <v>41.291069073081466</v>
      </c>
      <c r="S393" s="51">
        <v>52.992452490526297</v>
      </c>
      <c r="T393" s="51">
        <v>60.652974721274788</v>
      </c>
      <c r="U393" s="51">
        <v>64.395797527288295</v>
      </c>
      <c r="V393" s="51">
        <v>63.449908140814237</v>
      </c>
      <c r="W393" s="51">
        <v>56.450608663028667</v>
      </c>
      <c r="X393" s="51">
        <v>52.496493789781219</v>
      </c>
      <c r="Y393" s="51">
        <v>50.154221845561779</v>
      </c>
      <c r="Z393" s="51">
        <v>53.846534144065409</v>
      </c>
      <c r="AA393" s="51">
        <v>53.434187788645268</v>
      </c>
      <c r="AB393" s="51">
        <v>52.709292976352394</v>
      </c>
      <c r="AC393" s="51">
        <v>50.743137169471723</v>
      </c>
      <c r="AD393" s="51">
        <v>55.655704056067165</v>
      </c>
      <c r="AE393" s="51">
        <v>61.307756936676071</v>
      </c>
      <c r="AF393" s="51">
        <v>49.257013573077586</v>
      </c>
      <c r="AG393" s="51">
        <v>45.466699090171318</v>
      </c>
      <c r="AH393" s="51">
        <v>43.713174609620395</v>
      </c>
      <c r="AI393" s="51">
        <v>42.066236086912618</v>
      </c>
      <c r="AJ393" s="51">
        <v>41.977819280752939</v>
      </c>
    </row>
    <row r="394" spans="1:36" ht="15.75" x14ac:dyDescent="0.3">
      <c r="A394" s="1" t="str">
        <f t="shared" si="6"/>
        <v>ExportquoteLuxemburg</v>
      </c>
      <c r="B394" s="1">
        <v>394</v>
      </c>
      <c r="C394" s="50" t="s">
        <v>310</v>
      </c>
      <c r="D394" s="50" t="s">
        <v>10</v>
      </c>
      <c r="E394" s="50" t="s">
        <v>181</v>
      </c>
      <c r="F394" s="50" t="s">
        <v>340</v>
      </c>
      <c r="G394" s="50" t="s">
        <v>32</v>
      </c>
      <c r="H394" s="50" t="s">
        <v>374</v>
      </c>
      <c r="I394" s="51">
        <v>40.043278460873843</v>
      </c>
      <c r="J394" s="51">
        <v>42.175571160503665</v>
      </c>
      <c r="K394" s="51">
        <v>39.493600638756647</v>
      </c>
      <c r="L394" s="51">
        <v>38.028481021104348</v>
      </c>
      <c r="M394" s="51">
        <v>39.731508911686277</v>
      </c>
      <c r="N394" s="51">
        <v>37.801571216793114</v>
      </c>
      <c r="O394" s="51">
        <v>40.225427614590174</v>
      </c>
      <c r="P394" s="51">
        <v>39.166806138903723</v>
      </c>
      <c r="Q394" s="51">
        <v>43.01946834706505</v>
      </c>
      <c r="R394" s="51">
        <v>33.850216410751756</v>
      </c>
      <c r="S394" s="51">
        <v>41.586671798412937</v>
      </c>
      <c r="T394" s="51">
        <v>48.049938328384492</v>
      </c>
      <c r="U394" s="51">
        <v>46.060244713520795</v>
      </c>
      <c r="V394" s="51">
        <v>44.678190974180602</v>
      </c>
      <c r="W394" s="51">
        <v>42.7257501836215</v>
      </c>
      <c r="X394" s="51">
        <v>39.279675965003328</v>
      </c>
      <c r="Y394" s="51">
        <v>38.157883734488664</v>
      </c>
      <c r="Z394" s="51">
        <v>40.317520841936179</v>
      </c>
      <c r="AA394" s="51">
        <v>40.316905386241942</v>
      </c>
      <c r="AB394" s="51">
        <v>39.266038965294094</v>
      </c>
      <c r="AC394" s="51">
        <v>33.544860373548588</v>
      </c>
      <c r="AD394" s="51">
        <v>33.763347229923532</v>
      </c>
      <c r="AE394" s="51">
        <v>36.39849239944116</v>
      </c>
      <c r="AF394" s="51">
        <v>35.334730471615153</v>
      </c>
      <c r="AG394" s="51">
        <v>33.50823413430544</v>
      </c>
      <c r="AH394" s="51">
        <v>32.373131621027717</v>
      </c>
      <c r="AI394" s="51">
        <v>31.580398699339046</v>
      </c>
      <c r="AJ394" s="51">
        <v>31.177923042150159</v>
      </c>
    </row>
    <row r="395" spans="1:36" ht="15.75" x14ac:dyDescent="0.3">
      <c r="A395" s="1" t="str">
        <f t="shared" si="6"/>
        <v>ExportquoteMalta</v>
      </c>
      <c r="B395" s="1">
        <v>395</v>
      </c>
      <c r="C395" s="50" t="s">
        <v>310</v>
      </c>
      <c r="D395" s="50" t="s">
        <v>16</v>
      </c>
      <c r="E395" s="50" t="s">
        <v>181</v>
      </c>
      <c r="F395" s="50" t="s">
        <v>340</v>
      </c>
      <c r="G395" s="50" t="s">
        <v>32</v>
      </c>
      <c r="H395" s="50" t="s">
        <v>374</v>
      </c>
      <c r="I395" s="51">
        <v>61.495878417897352</v>
      </c>
      <c r="J395" s="51">
        <v>49.667733526907973</v>
      </c>
      <c r="K395" s="51">
        <v>52.37381626683262</v>
      </c>
      <c r="L395" s="51">
        <v>47.703426983508209</v>
      </c>
      <c r="M395" s="51">
        <v>44.529547826405377</v>
      </c>
      <c r="N395" s="51">
        <v>40.388020452885321</v>
      </c>
      <c r="O395" s="51">
        <v>47.70275268233663</v>
      </c>
      <c r="P395" s="51">
        <v>46.480818387765027</v>
      </c>
      <c r="Q395" s="51">
        <v>40.254019870055743</v>
      </c>
      <c r="R395" s="51">
        <v>31.820155383966981</v>
      </c>
      <c r="S395" s="51">
        <v>37.471546113512424</v>
      </c>
      <c r="T395" s="51">
        <v>41.207284143891279</v>
      </c>
      <c r="U395" s="51">
        <v>43.620528754749671</v>
      </c>
      <c r="V395" s="51">
        <v>36.158600040839531</v>
      </c>
      <c r="W395" s="51">
        <v>29.849493655891624</v>
      </c>
      <c r="X395" s="51">
        <v>26.963892457107185</v>
      </c>
      <c r="Y395" s="51">
        <v>24.948409199270273</v>
      </c>
      <c r="Z395" s="51">
        <v>24.839000201823112</v>
      </c>
      <c r="AA395" s="51">
        <v>24.215890830773372</v>
      </c>
      <c r="AB395" s="51">
        <v>21.970637570096532</v>
      </c>
      <c r="AC395" s="51">
        <v>21.252466513210209</v>
      </c>
      <c r="AD395" s="51">
        <v>19.331633707710331</v>
      </c>
      <c r="AE395" s="51">
        <v>23.070251324775032</v>
      </c>
      <c r="AF395" s="51">
        <v>18.558998429067746</v>
      </c>
      <c r="AG395" s="51">
        <v>18.245857676675342</v>
      </c>
      <c r="AH395" s="51">
        <v>17.924347477910857</v>
      </c>
      <c r="AI395" s="51">
        <v>17.768233278784223</v>
      </c>
      <c r="AJ395" s="51">
        <v>17.585349679112021</v>
      </c>
    </row>
    <row r="396" spans="1:36" ht="15.75" x14ac:dyDescent="0.3">
      <c r="A396" s="1" t="str">
        <f t="shared" si="6"/>
        <v>ExportquoteNiederlande</v>
      </c>
      <c r="B396" s="1">
        <v>396</v>
      </c>
      <c r="C396" s="50" t="s">
        <v>310</v>
      </c>
      <c r="D396" s="50" t="s">
        <v>1</v>
      </c>
      <c r="E396" s="50" t="s">
        <v>181</v>
      </c>
      <c r="F396" s="50" t="s">
        <v>340</v>
      </c>
      <c r="G396" s="50" t="s">
        <v>32</v>
      </c>
      <c r="H396" s="50" t="s">
        <v>374</v>
      </c>
      <c r="I396" s="51">
        <v>51.495496372108249</v>
      </c>
      <c r="J396" s="51">
        <v>48.68317247862575</v>
      </c>
      <c r="K396" s="51">
        <v>45.480124318702885</v>
      </c>
      <c r="L396" s="51">
        <v>44.8068657858501</v>
      </c>
      <c r="M396" s="51">
        <v>48.094993538046516</v>
      </c>
      <c r="N396" s="51">
        <v>50.786083359548165</v>
      </c>
      <c r="O396" s="51">
        <v>53.484757696052732</v>
      </c>
      <c r="P396" s="51">
        <v>53.884950423507696</v>
      </c>
      <c r="Q396" s="51">
        <v>54.269697942112614</v>
      </c>
      <c r="R396" s="51">
        <v>46.292843393798215</v>
      </c>
      <c r="S396" s="51">
        <v>53.230527104826884</v>
      </c>
      <c r="T396" s="51">
        <v>58.213328089534812</v>
      </c>
      <c r="U396" s="51">
        <v>61.702105032875942</v>
      </c>
      <c r="V396" s="51">
        <v>61.426723380215662</v>
      </c>
      <c r="W396" s="51">
        <v>60.502897762688491</v>
      </c>
      <c r="X396" s="51">
        <v>60.064790646118652</v>
      </c>
      <c r="Y396" s="51">
        <v>58.72489325511161</v>
      </c>
      <c r="Z396" s="51">
        <v>61.737392140489391</v>
      </c>
      <c r="AA396" s="51">
        <v>62.126225591376816</v>
      </c>
      <c r="AB396" s="51">
        <v>59.650721226561188</v>
      </c>
      <c r="AC396" s="51">
        <v>56.628898063966162</v>
      </c>
      <c r="AD396" s="51">
        <v>62.838315293589822</v>
      </c>
      <c r="AE396" s="51">
        <v>70.954398180757067</v>
      </c>
      <c r="AF396" s="51">
        <v>62.111846785121493</v>
      </c>
      <c r="AG396" s="51">
        <v>57.075848650151137</v>
      </c>
      <c r="AH396" s="51">
        <v>54.480595155779753</v>
      </c>
      <c r="AI396" s="51">
        <v>52.614830908225883</v>
      </c>
      <c r="AJ396" s="51">
        <v>52.150672023701937</v>
      </c>
    </row>
    <row r="397" spans="1:36" ht="15.75" x14ac:dyDescent="0.3">
      <c r="A397" s="1" t="str">
        <f t="shared" si="6"/>
        <v>ExportquoteÖsterreich</v>
      </c>
      <c r="B397" s="1">
        <v>397</v>
      </c>
      <c r="C397" s="50" t="s">
        <v>310</v>
      </c>
      <c r="D397" s="50" t="s">
        <v>56</v>
      </c>
      <c r="E397" s="50" t="s">
        <v>181</v>
      </c>
      <c r="F397" s="50" t="s">
        <v>340</v>
      </c>
      <c r="G397" s="50" t="s">
        <v>32</v>
      </c>
      <c r="H397" s="50" t="s">
        <v>374</v>
      </c>
      <c r="I397" s="51">
        <v>31.873511965082475</v>
      </c>
      <c r="J397" s="51">
        <v>32.797341335522603</v>
      </c>
      <c r="K397" s="51">
        <v>33.183291222381015</v>
      </c>
      <c r="L397" s="51">
        <v>32.248784136261236</v>
      </c>
      <c r="M397" s="51">
        <v>34.53659787014918</v>
      </c>
      <c r="N397" s="51">
        <v>35.668187659341548</v>
      </c>
      <c r="O397" s="51">
        <v>37.632262784344888</v>
      </c>
      <c r="P397" s="51">
        <v>39.034038801774138</v>
      </c>
      <c r="Q397" s="51">
        <v>38.845148574831533</v>
      </c>
      <c r="R397" s="51">
        <v>31.939780936544977</v>
      </c>
      <c r="S397" s="51">
        <v>38.087742786862435</v>
      </c>
      <c r="T397" s="51">
        <v>40.084201085093298</v>
      </c>
      <c r="U397" s="51">
        <v>39.736392319629395</v>
      </c>
      <c r="V397" s="51">
        <v>38.482036164632021</v>
      </c>
      <c r="W397" s="51">
        <v>38.193166180308666</v>
      </c>
      <c r="X397" s="51">
        <v>37.731248337759837</v>
      </c>
      <c r="Y397" s="51">
        <v>36.950107066862806</v>
      </c>
      <c r="Z397" s="51">
        <v>38.103071945730797</v>
      </c>
      <c r="AA397" s="51">
        <v>38.888873522600996</v>
      </c>
      <c r="AB397" s="51">
        <v>38.540947884212343</v>
      </c>
      <c r="AC397" s="51">
        <v>36.627273479753306</v>
      </c>
      <c r="AD397" s="51">
        <v>41.123106926053424</v>
      </c>
      <c r="AE397" s="51">
        <v>43.977879942238033</v>
      </c>
      <c r="AF397" s="51">
        <v>41.092224837268368</v>
      </c>
      <c r="AG397" s="51">
        <v>37.662547099951269</v>
      </c>
      <c r="AH397" s="51">
        <v>36.306492338796154</v>
      </c>
      <c r="AI397" s="51">
        <v>36.003601286463514</v>
      </c>
      <c r="AJ397" s="51">
        <v>35.952060890910417</v>
      </c>
    </row>
    <row r="398" spans="1:36" ht="15.75" x14ac:dyDescent="0.3">
      <c r="A398" s="1" t="str">
        <f t="shared" si="6"/>
        <v>ExportquotePolen</v>
      </c>
      <c r="B398" s="1">
        <v>398</v>
      </c>
      <c r="C398" s="50" t="s">
        <v>310</v>
      </c>
      <c r="D398" s="50" t="s">
        <v>21</v>
      </c>
      <c r="E398" s="50" t="s">
        <v>181</v>
      </c>
      <c r="F398" s="50" t="s">
        <v>340</v>
      </c>
      <c r="G398" s="50" t="s">
        <v>32</v>
      </c>
      <c r="H398" s="50" t="s">
        <v>374</v>
      </c>
      <c r="I398" s="51">
        <v>20.873812603627734</v>
      </c>
      <c r="J398" s="51">
        <v>21.787583191255049</v>
      </c>
      <c r="K398" s="51">
        <v>23.443098683237164</v>
      </c>
      <c r="L398" s="51">
        <v>27.950084841855848</v>
      </c>
      <c r="M398" s="51">
        <v>28.223407735546886</v>
      </c>
      <c r="N398" s="51">
        <v>28.60092725847576</v>
      </c>
      <c r="O398" s="51">
        <v>31.209968918088443</v>
      </c>
      <c r="P398" s="51">
        <v>31.187460464826277</v>
      </c>
      <c r="Q398" s="51">
        <v>30.640202313944787</v>
      </c>
      <c r="R398" s="51">
        <v>29.993443349907732</v>
      </c>
      <c r="S398" s="51">
        <v>32.602086187953056</v>
      </c>
      <c r="T398" s="51">
        <v>34.727850094250385</v>
      </c>
      <c r="U398" s="51">
        <v>35.953453440675148</v>
      </c>
      <c r="V398" s="51">
        <v>37.314136970008128</v>
      </c>
      <c r="W398" s="51">
        <v>37.402387611894383</v>
      </c>
      <c r="X398" s="51">
        <v>37.931236643841622</v>
      </c>
      <c r="Y398" s="51">
        <v>39.567031388184375</v>
      </c>
      <c r="Z398" s="51">
        <v>40.763838970903606</v>
      </c>
      <c r="AA398" s="51">
        <v>40.721843559914056</v>
      </c>
      <c r="AB398" s="51">
        <v>40.918499111465749</v>
      </c>
      <c r="AC398" s="51">
        <v>41.473497722603504</v>
      </c>
      <c r="AD398" s="51">
        <v>45.24267839213158</v>
      </c>
      <c r="AE398" s="51">
        <v>49.033942511405421</v>
      </c>
      <c r="AF398" s="51">
        <v>44.661657869586094</v>
      </c>
      <c r="AG398" s="51">
        <v>39.291028084516846</v>
      </c>
      <c r="AH398" s="51">
        <v>37.081637150847698</v>
      </c>
      <c r="AI398" s="51">
        <v>35.505158469231013</v>
      </c>
      <c r="AJ398" s="51">
        <v>34.818746755320241</v>
      </c>
    </row>
    <row r="399" spans="1:36" ht="15.75" x14ac:dyDescent="0.3">
      <c r="A399" s="1" t="str">
        <f t="shared" si="6"/>
        <v>ExportquotePortugal</v>
      </c>
      <c r="B399" s="1">
        <v>399</v>
      </c>
      <c r="C399" s="50" t="s">
        <v>310</v>
      </c>
      <c r="D399" s="50" t="s">
        <v>7</v>
      </c>
      <c r="E399" s="50" t="s">
        <v>181</v>
      </c>
      <c r="F399" s="50" t="s">
        <v>340</v>
      </c>
      <c r="G399" s="50" t="s">
        <v>32</v>
      </c>
      <c r="H399" s="50" t="s">
        <v>374</v>
      </c>
      <c r="I399" s="51">
        <v>20.443073189972001</v>
      </c>
      <c r="J399" s="51">
        <v>19.730685344821552</v>
      </c>
      <c r="K399" s="51">
        <v>19.545476929275914</v>
      </c>
      <c r="L399" s="51">
        <v>20.035091908651225</v>
      </c>
      <c r="M399" s="51">
        <v>19.941866051916872</v>
      </c>
      <c r="N399" s="51">
        <v>19.556513386400866</v>
      </c>
      <c r="O399" s="51">
        <v>21.710277854982607</v>
      </c>
      <c r="P399" s="51">
        <v>21.671394559257458</v>
      </c>
      <c r="Q399" s="51">
        <v>21.454077932235336</v>
      </c>
      <c r="R399" s="51">
        <v>18.046176287695726</v>
      </c>
      <c r="S399" s="51">
        <v>20.448837111681367</v>
      </c>
      <c r="T399" s="51">
        <v>23.855369275967284</v>
      </c>
      <c r="U399" s="51">
        <v>26.258151315350325</v>
      </c>
      <c r="V399" s="51">
        <v>27.236339805941856</v>
      </c>
      <c r="W399" s="51">
        <v>27.327543587941477</v>
      </c>
      <c r="X399" s="51">
        <v>27.28882907226275</v>
      </c>
      <c r="Y399" s="51">
        <v>26.399373325839715</v>
      </c>
      <c r="Z399" s="51">
        <v>27.316855876917057</v>
      </c>
      <c r="AA399" s="51">
        <v>27.441134081293129</v>
      </c>
      <c r="AB399" s="51">
        <v>27.018703444777586</v>
      </c>
      <c r="AC399" s="51">
        <v>25.925049709572136</v>
      </c>
      <c r="AD399" s="51">
        <v>28.705558474551808</v>
      </c>
      <c r="AE399" s="51">
        <v>31.16709991908823</v>
      </c>
      <c r="AF399" s="51">
        <v>27.52084666314682</v>
      </c>
      <c r="AG399" s="51">
        <v>26.048021550923362</v>
      </c>
      <c r="AH399" s="51">
        <v>24.798339115794374</v>
      </c>
      <c r="AI399" s="51">
        <v>23.642319785442162</v>
      </c>
      <c r="AJ399" s="51">
        <v>23.499916617011067</v>
      </c>
    </row>
    <row r="400" spans="1:36" ht="15.75" x14ac:dyDescent="0.3">
      <c r="A400" s="1" t="str">
        <f t="shared" si="6"/>
        <v>ExportquoteRumänien</v>
      </c>
      <c r="B400" s="1">
        <v>400</v>
      </c>
      <c r="C400" s="50" t="s">
        <v>310</v>
      </c>
      <c r="D400" s="50" t="s">
        <v>98</v>
      </c>
      <c r="E400" s="50" t="s">
        <v>181</v>
      </c>
      <c r="F400" s="50" t="s">
        <v>340</v>
      </c>
      <c r="G400" s="50" t="s">
        <v>32</v>
      </c>
      <c r="H400" s="50" t="s">
        <v>374</v>
      </c>
      <c r="I400" s="51">
        <v>12.273049410411899</v>
      </c>
      <c r="J400" s="51">
        <v>11.429364452969333</v>
      </c>
      <c r="K400" s="51">
        <v>13.291393074415382</v>
      </c>
      <c r="L400" s="51">
        <v>13.556971132163664</v>
      </c>
      <c r="M400" s="51">
        <v>14.862211714922161</v>
      </c>
      <c r="N400" s="51">
        <v>14.677311086870414</v>
      </c>
      <c r="O400" s="51">
        <v>14.714642245608317</v>
      </c>
      <c r="P400" s="51">
        <v>17.172431662355709</v>
      </c>
      <c r="Q400" s="51">
        <v>18.448707837524754</v>
      </c>
      <c r="R400" s="51">
        <v>19.238809293280223</v>
      </c>
      <c r="S400" s="51">
        <v>25.531993814247418</v>
      </c>
      <c r="T400" s="51">
        <v>28.955697641436924</v>
      </c>
      <c r="U400" s="51">
        <v>28.615049188900439</v>
      </c>
      <c r="V400" s="51">
        <v>30.711647876031268</v>
      </c>
      <c r="W400" s="51">
        <v>31.113192581639037</v>
      </c>
      <c r="X400" s="51">
        <v>30.635383489652934</v>
      </c>
      <c r="Y400" s="51">
        <v>31.143629052128151</v>
      </c>
      <c r="Z400" s="51">
        <v>30.671485429205177</v>
      </c>
      <c r="AA400" s="51">
        <v>30.185743569303963</v>
      </c>
      <c r="AB400" s="51">
        <v>28.233887938677004</v>
      </c>
      <c r="AC400" s="51">
        <v>26.169444401358572</v>
      </c>
      <c r="AD400" s="51">
        <v>29.120861747577358</v>
      </c>
      <c r="AE400" s="51">
        <v>30.635885746848068</v>
      </c>
      <c r="AF400" s="51">
        <v>26.901082266192983</v>
      </c>
      <c r="AG400" s="51">
        <v>24.39310405908266</v>
      </c>
      <c r="AH400" s="51">
        <v>23.825007437471797</v>
      </c>
      <c r="AI400" s="51">
        <v>23.297300332720301</v>
      </c>
      <c r="AJ400" s="51">
        <v>22.917024477647683</v>
      </c>
    </row>
    <row r="401" spans="1:36" ht="15.75" x14ac:dyDescent="0.3">
      <c r="A401" s="1" t="str">
        <f t="shared" si="6"/>
        <v>ExportquoteSchweden</v>
      </c>
      <c r="B401" s="1">
        <v>401</v>
      </c>
      <c r="C401" s="50" t="s">
        <v>310</v>
      </c>
      <c r="D401" s="50" t="s">
        <v>13</v>
      </c>
      <c r="E401" s="50" t="s">
        <v>181</v>
      </c>
      <c r="F401" s="50" t="s">
        <v>340</v>
      </c>
      <c r="G401" s="50" t="s">
        <v>32</v>
      </c>
      <c r="H401" s="50" t="s">
        <v>374</v>
      </c>
      <c r="I401" s="51">
        <v>34.967235464128173</v>
      </c>
      <c r="J401" s="51">
        <v>33.645775372284291</v>
      </c>
      <c r="K401" s="51">
        <v>32.326159616203157</v>
      </c>
      <c r="L401" s="51">
        <v>31.717030991520179</v>
      </c>
      <c r="M401" s="51">
        <v>33.360816290316116</v>
      </c>
      <c r="N401" s="51">
        <v>35.345408033007779</v>
      </c>
      <c r="O401" s="51">
        <v>37.001294516212269</v>
      </c>
      <c r="P401" s="51">
        <v>36.875820889136477</v>
      </c>
      <c r="Q401" s="51">
        <v>37.553234110685786</v>
      </c>
      <c r="R401" s="51">
        <v>31.675368251224612</v>
      </c>
      <c r="S401" s="51">
        <v>34.031964981930599</v>
      </c>
      <c r="T401" s="51">
        <v>34.639012462849927</v>
      </c>
      <c r="U401" s="51">
        <v>33.555555202515869</v>
      </c>
      <c r="V401" s="51">
        <v>30.73714520421737</v>
      </c>
      <c r="W401" s="51">
        <v>31.252506910219051</v>
      </c>
      <c r="X401" s="51">
        <v>30.211400420433293</v>
      </c>
      <c r="Y401" s="51">
        <v>29.322907479635568</v>
      </c>
      <c r="Z401" s="51">
        <v>30.958901288468972</v>
      </c>
      <c r="AA401" s="51">
        <v>32.863909024246574</v>
      </c>
      <c r="AB401" s="51">
        <v>33.757361123047957</v>
      </c>
      <c r="AC401" s="51">
        <v>31.515574165653454</v>
      </c>
      <c r="AD401" s="51">
        <v>33.69536462536292</v>
      </c>
      <c r="AE401" s="51">
        <v>38.277272239611065</v>
      </c>
      <c r="AF401" s="51">
        <v>37.835214492199</v>
      </c>
      <c r="AG401" s="51">
        <v>36.253666604843524</v>
      </c>
      <c r="AH401" s="51">
        <v>35.558189398433427</v>
      </c>
      <c r="AI401" s="51">
        <v>34.859037688022319</v>
      </c>
      <c r="AJ401" s="51">
        <v>34.672282649057017</v>
      </c>
    </row>
    <row r="402" spans="1:36" ht="15.75" x14ac:dyDescent="0.3">
      <c r="A402" s="1" t="str">
        <f t="shared" si="6"/>
        <v>ExportquoteSlowakei</v>
      </c>
      <c r="B402" s="1">
        <v>402</v>
      </c>
      <c r="C402" s="50" t="s">
        <v>310</v>
      </c>
      <c r="D402" s="50" t="s">
        <v>23</v>
      </c>
      <c r="E402" s="50" t="s">
        <v>181</v>
      </c>
      <c r="F402" s="50" t="s">
        <v>340</v>
      </c>
      <c r="G402" s="50" t="s">
        <v>32</v>
      </c>
      <c r="H402" s="50" t="s">
        <v>374</v>
      </c>
      <c r="I402" s="51">
        <v>41.258542115771313</v>
      </c>
      <c r="J402" s="51">
        <v>44.097616440169688</v>
      </c>
      <c r="K402" s="51">
        <v>44.517261609861798</v>
      </c>
      <c r="L402" s="51">
        <v>51.860592492932945</v>
      </c>
      <c r="M402" s="51">
        <v>59.649335623112911</v>
      </c>
      <c r="N402" s="51">
        <v>62.884234980629294</v>
      </c>
      <c r="O402" s="51">
        <v>71.253738047788232</v>
      </c>
      <c r="P402" s="51">
        <v>73.64841005388368</v>
      </c>
      <c r="Q402" s="51">
        <v>71.060179119370133</v>
      </c>
      <c r="R402" s="51">
        <v>60.599008916380491</v>
      </c>
      <c r="S402" s="51">
        <v>69.904078064543157</v>
      </c>
      <c r="T402" s="51">
        <v>76.862810631313636</v>
      </c>
      <c r="U402" s="51">
        <v>82.334270702658074</v>
      </c>
      <c r="V402" s="51">
        <v>83.47346095738537</v>
      </c>
      <c r="W402" s="51">
        <v>81.336441042131696</v>
      </c>
      <c r="X402" s="51">
        <v>81.406561211879463</v>
      </c>
      <c r="Y402" s="51">
        <v>81.826409367033719</v>
      </c>
      <c r="Z402" s="51">
        <v>82.58121992641982</v>
      </c>
      <c r="AA402" s="51">
        <v>83.16321585451702</v>
      </c>
      <c r="AB402" s="51">
        <v>79.822360151745968</v>
      </c>
      <c r="AC402" s="51">
        <v>74.244062112425496</v>
      </c>
      <c r="AD402" s="51">
        <v>80.871744345484117</v>
      </c>
      <c r="AE402" s="51">
        <v>87.713641790414968</v>
      </c>
      <c r="AF402" s="51">
        <v>81.490957894165959</v>
      </c>
      <c r="AG402" s="51">
        <v>75.62070915719768</v>
      </c>
      <c r="AH402" s="51">
        <v>75.663728178548311</v>
      </c>
      <c r="AI402" s="51">
        <v>73.080334244795225</v>
      </c>
      <c r="AJ402" s="51">
        <v>73.185145192016293</v>
      </c>
    </row>
    <row r="403" spans="1:36" ht="15.75" x14ac:dyDescent="0.3">
      <c r="A403" s="1" t="str">
        <f t="shared" si="6"/>
        <v>ExportquoteSlowenien</v>
      </c>
      <c r="B403" s="1">
        <v>403</v>
      </c>
      <c r="C403" s="50" t="s">
        <v>310</v>
      </c>
      <c r="D403" s="50" t="s">
        <v>26</v>
      </c>
      <c r="E403" s="50" t="s">
        <v>181</v>
      </c>
      <c r="F403" s="50" t="s">
        <v>340</v>
      </c>
      <c r="G403" s="50" t="s">
        <v>32</v>
      </c>
      <c r="H403" s="50" t="s">
        <v>374</v>
      </c>
      <c r="I403" s="51">
        <v>40.475480340822891</v>
      </c>
      <c r="J403" s="51">
        <v>41.889748454367847</v>
      </c>
      <c r="K403" s="51">
        <v>42.405343334527295</v>
      </c>
      <c r="L403" s="51">
        <v>41.246089171504252</v>
      </c>
      <c r="M403" s="51">
        <v>44.666292634402382</v>
      </c>
      <c r="N403" s="51">
        <v>48.755465266119813</v>
      </c>
      <c r="O403" s="51">
        <v>53.583798426653914</v>
      </c>
      <c r="P403" s="51">
        <v>55.864556997170048</v>
      </c>
      <c r="Q403" s="51">
        <v>53.071679996184628</v>
      </c>
      <c r="R403" s="51">
        <v>45.434275690859842</v>
      </c>
      <c r="S403" s="51">
        <v>51.678992798491464</v>
      </c>
      <c r="T403" s="51">
        <v>57.207465239309983</v>
      </c>
      <c r="U403" s="51">
        <v>59.153805437699226</v>
      </c>
      <c r="V403" s="51">
        <v>60.075740949195186</v>
      </c>
      <c r="W403" s="51">
        <v>61.333779436145008</v>
      </c>
      <c r="X403" s="51">
        <v>62.211171695040434</v>
      </c>
      <c r="Y403" s="51">
        <v>62.18809011835107</v>
      </c>
      <c r="Z403" s="51">
        <v>66.561784172283794</v>
      </c>
      <c r="AA403" s="51">
        <v>67.764906591023276</v>
      </c>
      <c r="AB403" s="51">
        <v>66.447859009540778</v>
      </c>
      <c r="AC403" s="51">
        <v>63.378356693703495</v>
      </c>
      <c r="AD403" s="51">
        <v>67.488526379717257</v>
      </c>
      <c r="AE403" s="51">
        <v>74.575359391072311</v>
      </c>
      <c r="AF403" s="51">
        <v>64.881316958420456</v>
      </c>
      <c r="AG403" s="51">
        <v>62.501379451921501</v>
      </c>
      <c r="AH403" s="51">
        <v>59.535223179158123</v>
      </c>
      <c r="AI403" s="51">
        <v>57.754506801908519</v>
      </c>
      <c r="AJ403" s="51">
        <v>57.161953487859883</v>
      </c>
    </row>
    <row r="404" spans="1:36" ht="15.75" x14ac:dyDescent="0.3">
      <c r="A404" s="1" t="str">
        <f t="shared" si="6"/>
        <v>ExportquoteSpanien</v>
      </c>
      <c r="B404" s="1">
        <v>404</v>
      </c>
      <c r="C404" s="50" t="s">
        <v>310</v>
      </c>
      <c r="D404" s="50" t="s">
        <v>8</v>
      </c>
      <c r="E404" s="50" t="s">
        <v>181</v>
      </c>
      <c r="F404" s="50" t="s">
        <v>340</v>
      </c>
      <c r="G404" s="50" t="s">
        <v>32</v>
      </c>
      <c r="H404" s="50" t="s">
        <v>374</v>
      </c>
      <c r="I404" s="51">
        <v>19.714501466253019</v>
      </c>
      <c r="J404" s="51">
        <v>18.938367206023756</v>
      </c>
      <c r="K404" s="51">
        <v>18.04442583068354</v>
      </c>
      <c r="L404" s="51">
        <v>17.434404366356336</v>
      </c>
      <c r="M404" s="51">
        <v>17.440896496635698</v>
      </c>
      <c r="N404" s="51">
        <v>16.895192657861791</v>
      </c>
      <c r="O404" s="51">
        <v>16.925379312540798</v>
      </c>
      <c r="P404" s="51">
        <v>17.750415065412824</v>
      </c>
      <c r="Q404" s="51">
        <v>17.392164195204739</v>
      </c>
      <c r="R404" s="51">
        <v>15.348418904183635</v>
      </c>
      <c r="S404" s="51">
        <v>17.826383634515317</v>
      </c>
      <c r="T404" s="51">
        <v>20.452516632512701</v>
      </c>
      <c r="U404" s="51">
        <v>21.896417250020271</v>
      </c>
      <c r="V404" s="51">
        <v>23.241996310639475</v>
      </c>
      <c r="W404" s="51">
        <v>23.291903644933484</v>
      </c>
      <c r="X404" s="51">
        <v>23.257769208692388</v>
      </c>
      <c r="Y404" s="51">
        <v>23.151971518308194</v>
      </c>
      <c r="Z404" s="51">
        <v>24.086428996328284</v>
      </c>
      <c r="AA404" s="51">
        <v>24.069353843514179</v>
      </c>
      <c r="AB404" s="51">
        <v>23.555606958547031</v>
      </c>
      <c r="AC404" s="51">
        <v>23.580738460557519</v>
      </c>
      <c r="AD404" s="51">
        <v>25.724701612498524</v>
      </c>
      <c r="AE404" s="51">
        <v>28.294459550115093</v>
      </c>
      <c r="AF404" s="51">
        <v>25.801846890124658</v>
      </c>
      <c r="AG404" s="51">
        <v>24.316358595773774</v>
      </c>
      <c r="AH404" s="51">
        <v>23.350643466718086</v>
      </c>
      <c r="AI404" s="51">
        <v>22.864164325672355</v>
      </c>
      <c r="AJ404" s="51">
        <v>22.496431869624427</v>
      </c>
    </row>
    <row r="405" spans="1:36" ht="15.75" x14ac:dyDescent="0.3">
      <c r="A405" s="1" t="str">
        <f t="shared" si="6"/>
        <v>ExportquoteTschechische Republik</v>
      </c>
      <c r="B405" s="1">
        <v>405</v>
      </c>
      <c r="C405" s="50" t="s">
        <v>310</v>
      </c>
      <c r="D405" s="50" t="s">
        <v>22</v>
      </c>
      <c r="E405" s="50" t="s">
        <v>181</v>
      </c>
      <c r="F405" s="50" t="s">
        <v>340</v>
      </c>
      <c r="G405" s="50" t="s">
        <v>32</v>
      </c>
      <c r="H405" s="50" t="s">
        <v>374</v>
      </c>
      <c r="I405" s="51">
        <v>31.647086730727043</v>
      </c>
      <c r="J405" s="51">
        <v>33.518549800807286</v>
      </c>
      <c r="K405" s="51">
        <v>32.474838570941081</v>
      </c>
      <c r="L405" s="51">
        <v>35.043414934233816</v>
      </c>
      <c r="M405" s="51">
        <v>46.39706828595903</v>
      </c>
      <c r="N405" s="51">
        <v>52.182291816663792</v>
      </c>
      <c r="O405" s="51">
        <v>54.752579789300881</v>
      </c>
      <c r="P405" s="51">
        <v>56.010986340868143</v>
      </c>
      <c r="Q405" s="51">
        <v>53.009139134968763</v>
      </c>
      <c r="R405" s="51">
        <v>48.576824756900308</v>
      </c>
      <c r="S405" s="51">
        <v>54.510788259088706</v>
      </c>
      <c r="T405" s="51">
        <v>59.589826699361168</v>
      </c>
      <c r="U405" s="51">
        <v>63.717119620237561</v>
      </c>
      <c r="V405" s="51">
        <v>64.317866494552163</v>
      </c>
      <c r="W405" s="51">
        <v>69.433970096402859</v>
      </c>
      <c r="X405" s="51">
        <v>67.594699747282817</v>
      </c>
      <c r="Y405" s="51">
        <v>65.696121718373774</v>
      </c>
      <c r="Z405" s="51">
        <v>65.180687410766652</v>
      </c>
      <c r="AA405" s="51">
        <v>63.23333942195557</v>
      </c>
      <c r="AB405" s="51">
        <v>60.037639045882919</v>
      </c>
      <c r="AC405" s="51">
        <v>57.242295237765525</v>
      </c>
      <c r="AD405" s="51">
        <v>59.967249037867319</v>
      </c>
      <c r="AE405" s="51">
        <v>61.18784831181199</v>
      </c>
      <c r="AF405" s="51">
        <v>56.941285411201157</v>
      </c>
      <c r="AG405" s="51">
        <v>56.662130654788548</v>
      </c>
      <c r="AH405" s="51">
        <v>55.672562134698723</v>
      </c>
      <c r="AI405" s="51">
        <v>54.435132837742884</v>
      </c>
      <c r="AJ405" s="51">
        <v>54.041303068622085</v>
      </c>
    </row>
    <row r="406" spans="1:36" ht="15.75" x14ac:dyDescent="0.3">
      <c r="A406" s="1" t="str">
        <f t="shared" si="6"/>
        <v>ExportquoteUngarn</v>
      </c>
      <c r="B406" s="1">
        <v>406</v>
      </c>
      <c r="C406" s="50" t="s">
        <v>310</v>
      </c>
      <c r="D406" s="50" t="s">
        <v>24</v>
      </c>
      <c r="E406" s="50" t="s">
        <v>181</v>
      </c>
      <c r="F406" s="50" t="s">
        <v>340</v>
      </c>
      <c r="G406" s="50" t="s">
        <v>32</v>
      </c>
      <c r="H406" s="50" t="s">
        <v>374</v>
      </c>
      <c r="I406" s="51">
        <v>50.971968810916181</v>
      </c>
      <c r="J406" s="51">
        <v>48.809367836824983</v>
      </c>
      <c r="K406" s="51">
        <v>45.110093301013173</v>
      </c>
      <c r="L406" s="51">
        <v>45.327579863634696</v>
      </c>
      <c r="M406" s="51">
        <v>49.776890316527798</v>
      </c>
      <c r="N406" s="51">
        <v>53.150255055420523</v>
      </c>
      <c r="O406" s="51">
        <v>61.638322931696891</v>
      </c>
      <c r="P406" s="51">
        <v>65.193327096975366</v>
      </c>
      <c r="Q406" s="51">
        <v>66.196979917589786</v>
      </c>
      <c r="R406" s="51">
        <v>60.087233726843969</v>
      </c>
      <c r="S406" s="51">
        <v>66.353009998502884</v>
      </c>
      <c r="T406" s="51">
        <v>70.318869430883197</v>
      </c>
      <c r="U406" s="51">
        <v>69.939282062274373</v>
      </c>
      <c r="V406" s="51">
        <v>68.73388562088914</v>
      </c>
      <c r="W406" s="51">
        <v>69.396467377940382</v>
      </c>
      <c r="X406" s="51">
        <v>69.488531608179599</v>
      </c>
      <c r="Y406" s="51">
        <v>67.375074871714645</v>
      </c>
      <c r="Z406" s="51">
        <v>67.046236173490399</v>
      </c>
      <c r="AA406" s="51">
        <v>64.807641064683324</v>
      </c>
      <c r="AB406" s="51">
        <v>62.775460897359672</v>
      </c>
      <c r="AC406" s="51">
        <v>63.79149760829813</v>
      </c>
      <c r="AD406" s="51">
        <v>64.717876134239759</v>
      </c>
      <c r="AE406" s="51">
        <v>72.215231999389459</v>
      </c>
      <c r="AF406" s="51">
        <v>63.735401461519537</v>
      </c>
      <c r="AG406" s="51">
        <v>57.937045824335812</v>
      </c>
      <c r="AH406" s="51">
        <v>55.466110182874139</v>
      </c>
      <c r="AI406" s="51">
        <v>53.429840248948089</v>
      </c>
      <c r="AJ406" s="51">
        <v>53.724155105874729</v>
      </c>
    </row>
    <row r="407" spans="1:36" ht="15.75" x14ac:dyDescent="0.3">
      <c r="A407" s="1" t="str">
        <f t="shared" si="6"/>
        <v>ExportquoteVereinigtes Königreich Großbritannien und Nordirland</v>
      </c>
      <c r="B407" s="1">
        <v>407</v>
      </c>
      <c r="C407" s="50" t="s">
        <v>310</v>
      </c>
      <c r="D407" s="50" t="s">
        <v>57</v>
      </c>
      <c r="E407" s="50" t="s">
        <v>181</v>
      </c>
      <c r="F407" s="50" t="s">
        <v>340</v>
      </c>
      <c r="G407" s="50" t="s">
        <v>32</v>
      </c>
      <c r="H407" s="50" t="s">
        <v>374</v>
      </c>
      <c r="I407" s="51">
        <v>16.889294344610427</v>
      </c>
      <c r="J407" s="51">
        <v>16.557066070802129</v>
      </c>
      <c r="K407" s="51">
        <v>15.677865829554108</v>
      </c>
      <c r="L407" s="51">
        <v>14.869758866548613</v>
      </c>
      <c r="M407" s="51">
        <v>14.385488205901698</v>
      </c>
      <c r="N407" s="51">
        <v>15.152977317253194</v>
      </c>
      <c r="O407" s="51">
        <v>16.677717127299523</v>
      </c>
      <c r="P407" s="51">
        <v>14.367328265272539</v>
      </c>
      <c r="Q407" s="51">
        <v>15.778824094693144</v>
      </c>
      <c r="R407" s="51">
        <v>14.628656360653103</v>
      </c>
      <c r="S407" s="51">
        <v>16.458756295383012</v>
      </c>
      <c r="T407" s="51">
        <v>18.107901873739269</v>
      </c>
      <c r="U407" s="51">
        <v>17.338422272499532</v>
      </c>
      <c r="V407" s="51">
        <v>16.783393831381492</v>
      </c>
      <c r="W407" s="51">
        <v>15.548732887852912</v>
      </c>
      <c r="X407" s="51">
        <v>14.733798793010994</v>
      </c>
      <c r="Y407" s="51">
        <v>15.260169139176485</v>
      </c>
      <c r="Z407" s="51">
        <v>16.4765105162931</v>
      </c>
      <c r="AA407" s="51">
        <v>16.817364800675893</v>
      </c>
      <c r="AB407" s="51">
        <v>16.832515059038442</v>
      </c>
      <c r="AC407" s="51">
        <v>15.299804121679305</v>
      </c>
      <c r="AD407" s="51">
        <v>14.792142915125192</v>
      </c>
      <c r="AE407" s="51">
        <v>17.432231236690697</v>
      </c>
      <c r="AF407" s="51">
        <v>15.163740392640273</v>
      </c>
      <c r="AG407" s="51">
        <v>13.402919534839864</v>
      </c>
      <c r="AH407" s="51">
        <v>12.461615123741327</v>
      </c>
      <c r="AI407" s="51">
        <v>11.975588376163055</v>
      </c>
      <c r="AJ407" s="51">
        <v>11.884356235983381</v>
      </c>
    </row>
    <row r="408" spans="1:36" ht="15.75" x14ac:dyDescent="0.3">
      <c r="A408" s="1" t="str">
        <f t="shared" si="6"/>
        <v>ExportquoteZypern</v>
      </c>
      <c r="B408" s="1">
        <v>408</v>
      </c>
      <c r="C408" s="50" t="s">
        <v>310</v>
      </c>
      <c r="D408" s="50" t="s">
        <v>30</v>
      </c>
      <c r="E408" s="50" t="s">
        <v>181</v>
      </c>
      <c r="F408" s="50" t="s">
        <v>340</v>
      </c>
      <c r="G408" s="50" t="s">
        <v>32</v>
      </c>
      <c r="H408" s="50" t="s">
        <v>374</v>
      </c>
      <c r="I408" s="51">
        <v>19.132534536279984</v>
      </c>
      <c r="J408" s="51">
        <v>18.184630950975315</v>
      </c>
      <c r="K408" s="51">
        <v>15.481153195204811</v>
      </c>
      <c r="L408" s="51">
        <v>13.733934255434367</v>
      </c>
      <c r="M408" s="51">
        <v>13.71260397848182</v>
      </c>
      <c r="N408" s="51">
        <v>14.59151329617289</v>
      </c>
      <c r="O408" s="51">
        <v>11.938346549793684</v>
      </c>
      <c r="P408" s="51">
        <v>11.565958085432227</v>
      </c>
      <c r="Q408" s="51">
        <v>12.029749273259636</v>
      </c>
      <c r="R408" s="51">
        <v>13.054036181189744</v>
      </c>
      <c r="S408" s="51">
        <v>13.800791629263049</v>
      </c>
      <c r="T408" s="51">
        <v>15.242863358391142</v>
      </c>
      <c r="U408" s="51">
        <v>15.591907206685482</v>
      </c>
      <c r="V408" s="51">
        <v>15.035517603594165</v>
      </c>
      <c r="W408" s="51">
        <v>15.264431326789756</v>
      </c>
      <c r="X408" s="51">
        <v>16.03792879573566</v>
      </c>
      <c r="Y408" s="51">
        <v>13.660011507419343</v>
      </c>
      <c r="Z408" s="51">
        <v>13.709431264781582</v>
      </c>
      <c r="AA408" s="51">
        <v>16.914139396976953</v>
      </c>
      <c r="AB408" s="51">
        <v>13.160803987889331</v>
      </c>
      <c r="AC408" s="51">
        <v>13.269990935761905</v>
      </c>
      <c r="AD408" s="51">
        <v>14.581448752311632</v>
      </c>
      <c r="AE408" s="51">
        <v>16.956897191469842</v>
      </c>
      <c r="AF408" s="51">
        <v>13.573101153050818</v>
      </c>
      <c r="AG408" s="51">
        <v>11.785677205489648</v>
      </c>
      <c r="AH408" s="51">
        <v>11.099357449257152</v>
      </c>
      <c r="AI408" s="51">
        <v>10.822619958913684</v>
      </c>
      <c r="AJ408" s="51">
        <v>10.742360206755736</v>
      </c>
    </row>
    <row r="409" spans="1:36" ht="15.75" x14ac:dyDescent="0.3">
      <c r="A409" s="1" t="str">
        <f t="shared" si="6"/>
        <v>FertilitätsrateBelgien</v>
      </c>
      <c r="B409" s="1">
        <v>409</v>
      </c>
      <c r="C409" s="50" t="s">
        <v>235</v>
      </c>
      <c r="D409" s="50" t="s">
        <v>9</v>
      </c>
      <c r="E409" s="50" t="s">
        <v>80</v>
      </c>
      <c r="F409" s="50" t="s">
        <v>67</v>
      </c>
      <c r="G409" s="50" t="s">
        <v>32</v>
      </c>
      <c r="H409" s="50" t="s">
        <v>370</v>
      </c>
      <c r="I409" s="51">
        <v>1.67</v>
      </c>
      <c r="J409" s="51">
        <v>1.67</v>
      </c>
      <c r="K409" s="51">
        <v>1.65</v>
      </c>
      <c r="L409" s="51">
        <v>1.67</v>
      </c>
      <c r="M409" s="51">
        <v>1.72</v>
      </c>
      <c r="N409" s="51">
        <v>1.76</v>
      </c>
      <c r="O409" s="51">
        <v>1.8</v>
      </c>
      <c r="P409" s="51">
        <v>1.82</v>
      </c>
      <c r="Q409" s="51">
        <v>1.85</v>
      </c>
      <c r="R409" s="51">
        <v>1.84</v>
      </c>
      <c r="S409" s="51">
        <v>1.86</v>
      </c>
      <c r="T409" s="51">
        <v>1.81</v>
      </c>
      <c r="U409" s="51">
        <v>1.8</v>
      </c>
      <c r="V409" s="51">
        <v>1.76</v>
      </c>
      <c r="W409" s="51">
        <v>1.74</v>
      </c>
      <c r="X409" s="51">
        <v>1.7</v>
      </c>
      <c r="Y409" s="51">
        <v>1.68</v>
      </c>
      <c r="Z409" s="51">
        <v>1.65</v>
      </c>
      <c r="AA409" s="51">
        <v>1.62</v>
      </c>
      <c r="AB409" s="51">
        <v>1.6</v>
      </c>
      <c r="AC409" s="51">
        <v>1.55</v>
      </c>
      <c r="AD409" s="51">
        <v>1.6</v>
      </c>
      <c r="AE409" s="51">
        <v>1.53</v>
      </c>
      <c r="AF409" s="51">
        <v>1.47</v>
      </c>
      <c r="AG409" s="51">
        <v>1.44</v>
      </c>
      <c r="AH409" s="52"/>
      <c r="AI409" s="52"/>
      <c r="AJ409" s="52"/>
    </row>
    <row r="410" spans="1:36" ht="15.75" x14ac:dyDescent="0.3">
      <c r="A410" s="1" t="str">
        <f t="shared" si="6"/>
        <v>FertilitätsrateBulgarien</v>
      </c>
      <c r="B410" s="1">
        <v>410</v>
      </c>
      <c r="C410" s="50" t="s">
        <v>235</v>
      </c>
      <c r="D410" s="50" t="s">
        <v>25</v>
      </c>
      <c r="E410" s="50" t="s">
        <v>80</v>
      </c>
      <c r="F410" s="50" t="s">
        <v>67</v>
      </c>
      <c r="G410" s="50" t="s">
        <v>32</v>
      </c>
      <c r="H410" s="50" t="s">
        <v>370</v>
      </c>
      <c r="I410" s="51">
        <v>1.26</v>
      </c>
      <c r="J410" s="51">
        <v>1.21</v>
      </c>
      <c r="K410" s="51">
        <v>1.23</v>
      </c>
      <c r="L410" s="51">
        <v>1.26</v>
      </c>
      <c r="M410" s="51">
        <v>1.33</v>
      </c>
      <c r="N410" s="51">
        <v>1.37</v>
      </c>
      <c r="O410" s="51">
        <v>1.44</v>
      </c>
      <c r="P410" s="51">
        <v>1.49</v>
      </c>
      <c r="Q410" s="51">
        <v>1.56</v>
      </c>
      <c r="R410" s="51">
        <v>1.66</v>
      </c>
      <c r="S410" s="51">
        <v>1.57</v>
      </c>
      <c r="T410" s="51">
        <v>1.51</v>
      </c>
      <c r="U410" s="51">
        <v>1.5</v>
      </c>
      <c r="V410" s="51">
        <v>1.54</v>
      </c>
      <c r="W410" s="51">
        <v>1.62</v>
      </c>
      <c r="X410" s="51">
        <v>1.64</v>
      </c>
      <c r="Y410" s="51">
        <v>1.67</v>
      </c>
      <c r="Z410" s="51">
        <v>1.71</v>
      </c>
      <c r="AA410" s="51">
        <v>1.73</v>
      </c>
      <c r="AB410" s="51">
        <v>1.79</v>
      </c>
      <c r="AC410" s="51">
        <v>1.77</v>
      </c>
      <c r="AD410" s="51">
        <v>1.8</v>
      </c>
      <c r="AE410" s="51">
        <v>1.78</v>
      </c>
      <c r="AF410" s="51">
        <v>1.81</v>
      </c>
      <c r="AG410" s="51">
        <v>1.72</v>
      </c>
      <c r="AH410" s="52"/>
      <c r="AI410" s="52"/>
      <c r="AJ410" s="52"/>
    </row>
    <row r="411" spans="1:36" ht="15.75" x14ac:dyDescent="0.3">
      <c r="A411" s="1" t="str">
        <f t="shared" si="6"/>
        <v>FertilitätsrateDänemark</v>
      </c>
      <c r="B411" s="1">
        <v>411</v>
      </c>
      <c r="C411" s="50" t="s">
        <v>235</v>
      </c>
      <c r="D411" s="50" t="s">
        <v>5</v>
      </c>
      <c r="E411" s="50" t="s">
        <v>80</v>
      </c>
      <c r="F411" s="50" t="s">
        <v>67</v>
      </c>
      <c r="G411" s="50" t="s">
        <v>32</v>
      </c>
      <c r="H411" s="50" t="s">
        <v>370</v>
      </c>
      <c r="I411" s="51">
        <v>1.77</v>
      </c>
      <c r="J411" s="51">
        <v>1.74</v>
      </c>
      <c r="K411" s="51">
        <v>1.72</v>
      </c>
      <c r="L411" s="51">
        <v>1.76</v>
      </c>
      <c r="M411" s="51">
        <v>1.78</v>
      </c>
      <c r="N411" s="51">
        <v>1.8</v>
      </c>
      <c r="O411" s="51">
        <v>1.85</v>
      </c>
      <c r="P411" s="51">
        <v>1.84</v>
      </c>
      <c r="Q411" s="51">
        <v>1.89</v>
      </c>
      <c r="R411" s="51">
        <v>1.84</v>
      </c>
      <c r="S411" s="51">
        <v>1.87</v>
      </c>
      <c r="T411" s="51">
        <v>1.75</v>
      </c>
      <c r="U411" s="51">
        <v>1.73</v>
      </c>
      <c r="V411" s="51">
        <v>1.67</v>
      </c>
      <c r="W411" s="51">
        <v>1.69</v>
      </c>
      <c r="X411" s="51">
        <v>1.71</v>
      </c>
      <c r="Y411" s="51">
        <v>1.79</v>
      </c>
      <c r="Z411" s="51">
        <v>1.75</v>
      </c>
      <c r="AA411" s="51">
        <v>1.73</v>
      </c>
      <c r="AB411" s="51">
        <v>1.7</v>
      </c>
      <c r="AC411" s="51">
        <v>1.68</v>
      </c>
      <c r="AD411" s="51">
        <v>1.72</v>
      </c>
      <c r="AE411" s="51">
        <v>1.55</v>
      </c>
      <c r="AF411" s="51">
        <v>1.5</v>
      </c>
      <c r="AG411" s="51">
        <v>1.47</v>
      </c>
      <c r="AH411" s="52"/>
      <c r="AI411" s="52"/>
      <c r="AJ411" s="52"/>
    </row>
    <row r="412" spans="1:36" ht="15.75" x14ac:dyDescent="0.3">
      <c r="A412" s="1" t="str">
        <f t="shared" si="6"/>
        <v>FertilitätsrateDeutschland</v>
      </c>
      <c r="B412" s="1">
        <v>412</v>
      </c>
      <c r="C412" s="50" t="s">
        <v>235</v>
      </c>
      <c r="D412" s="50" t="s">
        <v>2</v>
      </c>
      <c r="E412" s="50" t="s">
        <v>80</v>
      </c>
      <c r="F412" s="50" t="s">
        <v>67</v>
      </c>
      <c r="G412" s="50" t="s">
        <v>32</v>
      </c>
      <c r="H412" s="50" t="s">
        <v>370</v>
      </c>
      <c r="I412" s="51">
        <v>1.38</v>
      </c>
      <c r="J412" s="51">
        <v>1.35</v>
      </c>
      <c r="K412" s="51">
        <v>1.34</v>
      </c>
      <c r="L412" s="51">
        <v>1.34</v>
      </c>
      <c r="M412" s="51">
        <v>1.36</v>
      </c>
      <c r="N412" s="51">
        <v>1.34</v>
      </c>
      <c r="O412" s="51">
        <v>1.33</v>
      </c>
      <c r="P412" s="51">
        <v>1.37</v>
      </c>
      <c r="Q412" s="51">
        <v>1.38</v>
      </c>
      <c r="R412" s="51">
        <v>1.36</v>
      </c>
      <c r="S412" s="51">
        <v>1.39</v>
      </c>
      <c r="T412" s="51">
        <v>1.39</v>
      </c>
      <c r="U412" s="51">
        <v>1.41</v>
      </c>
      <c r="V412" s="51">
        <v>1.42</v>
      </c>
      <c r="W412" s="51">
        <v>1.47</v>
      </c>
      <c r="X412" s="51">
        <v>1.5</v>
      </c>
      <c r="Y412" s="51">
        <v>1.6</v>
      </c>
      <c r="Z412" s="51">
        <v>1.57</v>
      </c>
      <c r="AA412" s="51">
        <v>1.57</v>
      </c>
      <c r="AB412" s="51">
        <v>1.54</v>
      </c>
      <c r="AC412" s="51">
        <v>1.53</v>
      </c>
      <c r="AD412" s="51">
        <v>1.58</v>
      </c>
      <c r="AE412" s="51">
        <v>1.46</v>
      </c>
      <c r="AF412" s="51">
        <v>1.39</v>
      </c>
      <c r="AG412" s="51">
        <v>1.36</v>
      </c>
      <c r="AH412" s="52"/>
      <c r="AI412" s="52"/>
      <c r="AJ412" s="52"/>
    </row>
    <row r="413" spans="1:36" ht="15.75" x14ac:dyDescent="0.3">
      <c r="A413" s="1" t="str">
        <f t="shared" si="6"/>
        <v>FertilitätsrateEstland</v>
      </c>
      <c r="B413" s="1">
        <v>413</v>
      </c>
      <c r="C413" s="50" t="s">
        <v>235</v>
      </c>
      <c r="D413" s="50" t="s">
        <v>18</v>
      </c>
      <c r="E413" s="50" t="s">
        <v>80</v>
      </c>
      <c r="F413" s="50" t="s">
        <v>67</v>
      </c>
      <c r="G413" s="50" t="s">
        <v>32</v>
      </c>
      <c r="H413" s="50" t="s">
        <v>370</v>
      </c>
      <c r="I413" s="51">
        <v>1.36</v>
      </c>
      <c r="J413" s="51">
        <v>1.32</v>
      </c>
      <c r="K413" s="51">
        <v>1.36</v>
      </c>
      <c r="L413" s="51">
        <v>1.37</v>
      </c>
      <c r="M413" s="51">
        <v>1.47</v>
      </c>
      <c r="N413" s="51">
        <v>1.52</v>
      </c>
      <c r="O413" s="51">
        <v>1.58</v>
      </c>
      <c r="P413" s="51">
        <v>1.69</v>
      </c>
      <c r="Q413" s="51">
        <v>1.72</v>
      </c>
      <c r="R413" s="51">
        <v>1.7</v>
      </c>
      <c r="S413" s="51">
        <v>1.72</v>
      </c>
      <c r="T413" s="51">
        <v>1.61</v>
      </c>
      <c r="U413" s="51">
        <v>1.56</v>
      </c>
      <c r="V413" s="51">
        <v>1.52</v>
      </c>
      <c r="W413" s="51">
        <v>1.54</v>
      </c>
      <c r="X413" s="51">
        <v>1.58</v>
      </c>
      <c r="Y413" s="51">
        <v>1.6</v>
      </c>
      <c r="Z413" s="51">
        <v>1.59</v>
      </c>
      <c r="AA413" s="51">
        <v>1.67</v>
      </c>
      <c r="AB413" s="51">
        <v>1.66</v>
      </c>
      <c r="AC413" s="51">
        <v>1.58</v>
      </c>
      <c r="AD413" s="51">
        <v>1.61</v>
      </c>
      <c r="AE413" s="51">
        <v>1.41</v>
      </c>
      <c r="AF413" s="51">
        <v>1.31</v>
      </c>
      <c r="AG413" s="51">
        <v>1.18</v>
      </c>
      <c r="AH413" s="52"/>
      <c r="AI413" s="52"/>
      <c r="AJ413" s="52"/>
    </row>
    <row r="414" spans="1:36" ht="15.75" x14ac:dyDescent="0.3">
      <c r="A414" s="1" t="str">
        <f t="shared" si="6"/>
        <v>FertilitätsrateEU27</v>
      </c>
      <c r="B414" s="1">
        <v>414</v>
      </c>
      <c r="C414" s="50" t="s">
        <v>235</v>
      </c>
      <c r="D414" s="50" t="s">
        <v>363</v>
      </c>
      <c r="E414" s="50" t="s">
        <v>80</v>
      </c>
      <c r="F414" s="50" t="s">
        <v>67</v>
      </c>
      <c r="G414" s="50" t="s">
        <v>32</v>
      </c>
      <c r="H414" s="50" t="s">
        <v>370</v>
      </c>
      <c r="I414" s="52"/>
      <c r="J414" s="51">
        <v>1.43</v>
      </c>
      <c r="K414" s="51">
        <v>1.43</v>
      </c>
      <c r="L414" s="51">
        <v>1.44</v>
      </c>
      <c r="M414" s="51">
        <v>1.46</v>
      </c>
      <c r="N414" s="51">
        <v>1.47</v>
      </c>
      <c r="O414" s="51">
        <v>1.5</v>
      </c>
      <c r="P414" s="51">
        <v>1.52</v>
      </c>
      <c r="Q414" s="51">
        <v>1.57</v>
      </c>
      <c r="R414" s="51">
        <v>1.56</v>
      </c>
      <c r="S414" s="51">
        <v>1.57</v>
      </c>
      <c r="T414" s="51">
        <v>1.54</v>
      </c>
      <c r="U414" s="51">
        <v>1.54</v>
      </c>
      <c r="V414" s="51">
        <v>1.51</v>
      </c>
      <c r="W414" s="51">
        <v>1.54</v>
      </c>
      <c r="X414" s="51">
        <v>1.54</v>
      </c>
      <c r="Y414" s="51">
        <v>1.57</v>
      </c>
      <c r="Z414" s="51">
        <v>1.56</v>
      </c>
      <c r="AA414" s="51">
        <v>1.54</v>
      </c>
      <c r="AB414" s="51">
        <v>1.53</v>
      </c>
      <c r="AC414" s="51">
        <v>1.51</v>
      </c>
      <c r="AD414" s="51">
        <v>1.53</v>
      </c>
      <c r="AE414" s="51">
        <v>1.46</v>
      </c>
      <c r="AF414" s="51">
        <v>1.38</v>
      </c>
      <c r="AG414" s="51">
        <v>1.34</v>
      </c>
      <c r="AH414" s="52"/>
      <c r="AI414" s="52"/>
      <c r="AJ414" s="52"/>
    </row>
    <row r="415" spans="1:36" ht="15.75" x14ac:dyDescent="0.3">
      <c r="A415" s="1" t="str">
        <f t="shared" si="6"/>
        <v>FertilitätsrateFinnland</v>
      </c>
      <c r="B415" s="1">
        <v>415</v>
      </c>
      <c r="C415" s="50" t="s">
        <v>235</v>
      </c>
      <c r="D415" s="50" t="s">
        <v>14</v>
      </c>
      <c r="E415" s="50" t="s">
        <v>80</v>
      </c>
      <c r="F415" s="50" t="s">
        <v>67</v>
      </c>
      <c r="G415" s="50" t="s">
        <v>32</v>
      </c>
      <c r="H415" s="50" t="s">
        <v>370</v>
      </c>
      <c r="I415" s="51">
        <v>1.73</v>
      </c>
      <c r="J415" s="51">
        <v>1.73</v>
      </c>
      <c r="K415" s="51">
        <v>1.72</v>
      </c>
      <c r="L415" s="51">
        <v>1.76</v>
      </c>
      <c r="M415" s="51">
        <v>1.8</v>
      </c>
      <c r="N415" s="51">
        <v>1.8</v>
      </c>
      <c r="O415" s="51">
        <v>1.84</v>
      </c>
      <c r="P415" s="51">
        <v>1.83</v>
      </c>
      <c r="Q415" s="51">
        <v>1.85</v>
      </c>
      <c r="R415" s="51">
        <v>1.86</v>
      </c>
      <c r="S415" s="51">
        <v>1.87</v>
      </c>
      <c r="T415" s="51">
        <v>1.83</v>
      </c>
      <c r="U415" s="51">
        <v>1.8</v>
      </c>
      <c r="V415" s="51">
        <v>1.75</v>
      </c>
      <c r="W415" s="51">
        <v>1.71</v>
      </c>
      <c r="X415" s="51">
        <v>1.65</v>
      </c>
      <c r="Y415" s="51">
        <v>1.57</v>
      </c>
      <c r="Z415" s="51">
        <v>1.49</v>
      </c>
      <c r="AA415" s="51">
        <v>1.41</v>
      </c>
      <c r="AB415" s="51">
        <v>1.35</v>
      </c>
      <c r="AC415" s="51">
        <v>1.37</v>
      </c>
      <c r="AD415" s="51">
        <v>1.46</v>
      </c>
      <c r="AE415" s="51">
        <v>1.32</v>
      </c>
      <c r="AF415" s="51">
        <v>1.26</v>
      </c>
      <c r="AG415" s="51">
        <v>1.25</v>
      </c>
      <c r="AH415" s="52"/>
      <c r="AI415" s="52"/>
      <c r="AJ415" s="52"/>
    </row>
    <row r="416" spans="1:36" ht="15.75" x14ac:dyDescent="0.3">
      <c r="A416" s="1" t="str">
        <f t="shared" si="6"/>
        <v>FertilitätsrateFrankreich</v>
      </c>
      <c r="B416" s="1">
        <v>416</v>
      </c>
      <c r="C416" s="50" t="s">
        <v>235</v>
      </c>
      <c r="D416" s="50" t="s">
        <v>0</v>
      </c>
      <c r="E416" s="50" t="s">
        <v>80</v>
      </c>
      <c r="F416" s="50" t="s">
        <v>67</v>
      </c>
      <c r="G416" s="50" t="s">
        <v>32</v>
      </c>
      <c r="H416" s="50" t="s">
        <v>370</v>
      </c>
      <c r="I416" s="51">
        <v>1.89</v>
      </c>
      <c r="J416" s="51">
        <v>1.9</v>
      </c>
      <c r="K416" s="51">
        <v>1.88</v>
      </c>
      <c r="L416" s="51">
        <v>1.89</v>
      </c>
      <c r="M416" s="51">
        <v>1.92</v>
      </c>
      <c r="N416" s="51">
        <v>1.94</v>
      </c>
      <c r="O416" s="51">
        <v>2</v>
      </c>
      <c r="P416" s="51">
        <v>1.98</v>
      </c>
      <c r="Q416" s="51">
        <v>2.0099999999999998</v>
      </c>
      <c r="R416" s="51">
        <v>2</v>
      </c>
      <c r="S416" s="51">
        <v>2.0299999999999998</v>
      </c>
      <c r="T416" s="51">
        <v>2.0099999999999998</v>
      </c>
      <c r="U416" s="51">
        <v>2.0099999999999998</v>
      </c>
      <c r="V416" s="51">
        <v>1.99</v>
      </c>
      <c r="W416" s="51">
        <v>2</v>
      </c>
      <c r="X416" s="51">
        <v>1.96</v>
      </c>
      <c r="Y416" s="51">
        <v>1.92</v>
      </c>
      <c r="Z416" s="51">
        <v>1.89</v>
      </c>
      <c r="AA416" s="51">
        <v>1.87</v>
      </c>
      <c r="AB416" s="51">
        <v>1.86</v>
      </c>
      <c r="AC416" s="51">
        <v>1.82</v>
      </c>
      <c r="AD416" s="51">
        <v>1.83</v>
      </c>
      <c r="AE416" s="51">
        <v>1.78</v>
      </c>
      <c r="AF416" s="51">
        <v>1.66</v>
      </c>
      <c r="AG416" s="51">
        <v>1.61</v>
      </c>
      <c r="AH416" s="52"/>
      <c r="AI416" s="52"/>
      <c r="AJ416" s="52"/>
    </row>
    <row r="417" spans="1:36" ht="15.75" x14ac:dyDescent="0.3">
      <c r="A417" s="1" t="str">
        <f t="shared" si="6"/>
        <v>FertilitätsrateGriechenland</v>
      </c>
      <c r="B417" s="1">
        <v>417</v>
      </c>
      <c r="C417" s="50" t="s">
        <v>235</v>
      </c>
      <c r="D417" s="50" t="s">
        <v>6</v>
      </c>
      <c r="E417" s="50" t="s">
        <v>80</v>
      </c>
      <c r="F417" s="50" t="s">
        <v>67</v>
      </c>
      <c r="G417" s="50" t="s">
        <v>32</v>
      </c>
      <c r="H417" s="50" t="s">
        <v>370</v>
      </c>
      <c r="I417" s="51">
        <v>1.25</v>
      </c>
      <c r="J417" s="51">
        <v>1.25</v>
      </c>
      <c r="K417" s="51">
        <v>1.28</v>
      </c>
      <c r="L417" s="51">
        <v>1.29</v>
      </c>
      <c r="M417" s="51">
        <v>1.31</v>
      </c>
      <c r="N417" s="51">
        <v>1.34</v>
      </c>
      <c r="O417" s="51">
        <v>1.4</v>
      </c>
      <c r="P417" s="51">
        <v>1.41</v>
      </c>
      <c r="Q417" s="51">
        <v>1.5</v>
      </c>
      <c r="R417" s="51">
        <v>1.5</v>
      </c>
      <c r="S417" s="51">
        <v>1.48</v>
      </c>
      <c r="T417" s="51">
        <v>1.4</v>
      </c>
      <c r="U417" s="51">
        <v>1.34</v>
      </c>
      <c r="V417" s="51">
        <v>1.29</v>
      </c>
      <c r="W417" s="51">
        <v>1.3</v>
      </c>
      <c r="X417" s="51">
        <v>1.33</v>
      </c>
      <c r="Y417" s="51">
        <v>1.38</v>
      </c>
      <c r="Z417" s="51">
        <v>1.35</v>
      </c>
      <c r="AA417" s="51">
        <v>1.35</v>
      </c>
      <c r="AB417" s="51">
        <v>1.34</v>
      </c>
      <c r="AC417" s="51">
        <v>1.39</v>
      </c>
      <c r="AD417" s="51">
        <v>1.43</v>
      </c>
      <c r="AE417" s="51">
        <v>1.32</v>
      </c>
      <c r="AF417" s="51">
        <v>1.26</v>
      </c>
      <c r="AG417" s="51">
        <v>1.24</v>
      </c>
      <c r="AH417" s="52"/>
      <c r="AI417" s="52"/>
      <c r="AJ417" s="52"/>
    </row>
    <row r="418" spans="1:36" ht="15.75" x14ac:dyDescent="0.3">
      <c r="A418" s="1" t="str">
        <f t="shared" si="6"/>
        <v>FertilitätsrateIrland</v>
      </c>
      <c r="B418" s="1">
        <v>418</v>
      </c>
      <c r="C418" s="50" t="s">
        <v>235</v>
      </c>
      <c r="D418" s="50" t="s">
        <v>4</v>
      </c>
      <c r="E418" s="50" t="s">
        <v>80</v>
      </c>
      <c r="F418" s="50" t="s">
        <v>67</v>
      </c>
      <c r="G418" s="50" t="s">
        <v>32</v>
      </c>
      <c r="H418" s="50" t="s">
        <v>370</v>
      </c>
      <c r="I418" s="51">
        <v>1.89</v>
      </c>
      <c r="J418" s="51">
        <v>1.94</v>
      </c>
      <c r="K418" s="51">
        <v>1.97</v>
      </c>
      <c r="L418" s="51">
        <v>1.96</v>
      </c>
      <c r="M418" s="51">
        <v>1.93</v>
      </c>
      <c r="N418" s="51">
        <v>1.86</v>
      </c>
      <c r="O418" s="51">
        <v>1.91</v>
      </c>
      <c r="P418" s="51">
        <v>2.0099999999999998</v>
      </c>
      <c r="Q418" s="51">
        <v>2.06</v>
      </c>
      <c r="R418" s="51">
        <v>2.06</v>
      </c>
      <c r="S418" s="51">
        <v>2.0499999999999998</v>
      </c>
      <c r="T418" s="51">
        <v>2.0299999999999998</v>
      </c>
      <c r="U418" s="51">
        <v>1.98</v>
      </c>
      <c r="V418" s="51">
        <v>1.93</v>
      </c>
      <c r="W418" s="51">
        <v>1.89</v>
      </c>
      <c r="X418" s="51">
        <v>1.85</v>
      </c>
      <c r="Y418" s="51">
        <v>1.81</v>
      </c>
      <c r="Z418" s="51">
        <v>1.76</v>
      </c>
      <c r="AA418" s="51">
        <v>1.74</v>
      </c>
      <c r="AB418" s="51">
        <v>1.69</v>
      </c>
      <c r="AC418" s="51">
        <v>1.6</v>
      </c>
      <c r="AD418" s="51">
        <v>1.72</v>
      </c>
      <c r="AE418" s="51">
        <v>1.51</v>
      </c>
      <c r="AF418" s="51">
        <v>1.5</v>
      </c>
      <c r="AG418" s="51">
        <v>1.47</v>
      </c>
      <c r="AH418" s="52"/>
      <c r="AI418" s="52"/>
      <c r="AJ418" s="52"/>
    </row>
    <row r="419" spans="1:36" ht="15.75" x14ac:dyDescent="0.3">
      <c r="A419" s="1" t="str">
        <f t="shared" si="6"/>
        <v>FertilitätsrateItalien</v>
      </c>
      <c r="B419" s="1">
        <v>419</v>
      </c>
      <c r="C419" s="50" t="s">
        <v>235</v>
      </c>
      <c r="D419" s="50" t="s">
        <v>3</v>
      </c>
      <c r="E419" s="50" t="s">
        <v>80</v>
      </c>
      <c r="F419" s="50" t="s">
        <v>67</v>
      </c>
      <c r="G419" s="50" t="s">
        <v>32</v>
      </c>
      <c r="H419" s="50" t="s">
        <v>370</v>
      </c>
      <c r="I419" s="51">
        <v>1.26</v>
      </c>
      <c r="J419" s="51">
        <v>1.25</v>
      </c>
      <c r="K419" s="51">
        <v>1.27</v>
      </c>
      <c r="L419" s="51">
        <v>1.29</v>
      </c>
      <c r="M419" s="51">
        <v>1.34</v>
      </c>
      <c r="N419" s="51">
        <v>1.33</v>
      </c>
      <c r="O419" s="51">
        <v>1.37</v>
      </c>
      <c r="P419" s="51">
        <v>1.39</v>
      </c>
      <c r="Q419" s="51">
        <v>1.44</v>
      </c>
      <c r="R419" s="51">
        <v>1.44</v>
      </c>
      <c r="S419" s="51">
        <v>1.44</v>
      </c>
      <c r="T419" s="51">
        <v>1.42</v>
      </c>
      <c r="U419" s="51">
        <v>1.42</v>
      </c>
      <c r="V419" s="51">
        <v>1.39</v>
      </c>
      <c r="W419" s="51">
        <v>1.38</v>
      </c>
      <c r="X419" s="51">
        <v>1.36</v>
      </c>
      <c r="Y419" s="51">
        <v>1.36</v>
      </c>
      <c r="Z419" s="51">
        <v>1.34</v>
      </c>
      <c r="AA419" s="51">
        <v>1.31</v>
      </c>
      <c r="AB419" s="51">
        <v>1.27</v>
      </c>
      <c r="AC419" s="51">
        <v>1.24</v>
      </c>
      <c r="AD419" s="51">
        <v>1.25</v>
      </c>
      <c r="AE419" s="51">
        <v>1.24</v>
      </c>
      <c r="AF419" s="51">
        <v>1.21</v>
      </c>
      <c r="AG419" s="51">
        <v>1.18</v>
      </c>
      <c r="AH419" s="52"/>
      <c r="AI419" s="52"/>
      <c r="AJ419" s="52"/>
    </row>
    <row r="420" spans="1:36" ht="15.75" x14ac:dyDescent="0.3">
      <c r="A420" s="1" t="str">
        <f t="shared" si="6"/>
        <v>FertilitätsrateKroatien</v>
      </c>
      <c r="B420" s="1">
        <v>420</v>
      </c>
      <c r="C420" s="50" t="s">
        <v>235</v>
      </c>
      <c r="D420" s="50" t="s">
        <v>27</v>
      </c>
      <c r="E420" s="50" t="s">
        <v>80</v>
      </c>
      <c r="F420" s="50" t="s">
        <v>67</v>
      </c>
      <c r="G420" s="50" t="s">
        <v>32</v>
      </c>
      <c r="H420" s="50" t="s">
        <v>370</v>
      </c>
      <c r="I420" s="51">
        <v>1.4683999999999999</v>
      </c>
      <c r="J420" s="51">
        <v>1.46</v>
      </c>
      <c r="K420" s="51">
        <v>1.42</v>
      </c>
      <c r="L420" s="51">
        <v>1.41</v>
      </c>
      <c r="M420" s="51">
        <v>1.43</v>
      </c>
      <c r="N420" s="51">
        <v>1.5</v>
      </c>
      <c r="O420" s="51">
        <v>1.47</v>
      </c>
      <c r="P420" s="51">
        <v>1.48</v>
      </c>
      <c r="Q420" s="51">
        <v>1.55</v>
      </c>
      <c r="R420" s="51">
        <v>1.58</v>
      </c>
      <c r="S420" s="51">
        <v>1.55</v>
      </c>
      <c r="T420" s="51">
        <v>1.48</v>
      </c>
      <c r="U420" s="51">
        <v>1.51</v>
      </c>
      <c r="V420" s="51">
        <v>1.47</v>
      </c>
      <c r="W420" s="51">
        <v>1.47</v>
      </c>
      <c r="X420" s="51">
        <v>1.42</v>
      </c>
      <c r="Y420" s="51">
        <v>1.44</v>
      </c>
      <c r="Z420" s="51">
        <v>1.46</v>
      </c>
      <c r="AA420" s="51">
        <v>1.53</v>
      </c>
      <c r="AB420" s="51">
        <v>1.54</v>
      </c>
      <c r="AC420" s="51">
        <v>1.56</v>
      </c>
      <c r="AD420" s="51">
        <v>1.63</v>
      </c>
      <c r="AE420" s="51">
        <v>1.53</v>
      </c>
      <c r="AF420" s="51">
        <v>1.47</v>
      </c>
      <c r="AG420" s="51">
        <v>1.46</v>
      </c>
      <c r="AH420" s="52"/>
      <c r="AI420" s="52"/>
      <c r="AJ420" s="52"/>
    </row>
    <row r="421" spans="1:36" ht="15.75" x14ac:dyDescent="0.3">
      <c r="A421" s="1" t="str">
        <f t="shared" ref="A421:A428" si="7">C421&amp;D421</f>
        <v>FertilitätsrateLettland</v>
      </c>
      <c r="B421" s="1">
        <v>421</v>
      </c>
      <c r="C421" s="50" t="s">
        <v>235</v>
      </c>
      <c r="D421" s="50" t="s">
        <v>19</v>
      </c>
      <c r="E421" s="50" t="s">
        <v>80</v>
      </c>
      <c r="F421" s="50" t="s">
        <v>67</v>
      </c>
      <c r="G421" s="50" t="s">
        <v>32</v>
      </c>
      <c r="H421" s="50" t="s">
        <v>370</v>
      </c>
      <c r="I421" s="51">
        <v>1.25</v>
      </c>
      <c r="J421" s="51">
        <v>1.22</v>
      </c>
      <c r="K421" s="51">
        <v>1.26</v>
      </c>
      <c r="L421" s="51">
        <v>1.32</v>
      </c>
      <c r="M421" s="51">
        <v>1.29</v>
      </c>
      <c r="N421" s="51">
        <v>1.39</v>
      </c>
      <c r="O421" s="51">
        <v>1.46</v>
      </c>
      <c r="P421" s="51">
        <v>1.54</v>
      </c>
      <c r="Q421" s="51">
        <v>1.58</v>
      </c>
      <c r="R421" s="51">
        <v>1.46</v>
      </c>
      <c r="S421" s="51">
        <v>1.36</v>
      </c>
      <c r="T421" s="51">
        <v>1.33</v>
      </c>
      <c r="U421" s="51">
        <v>1.44</v>
      </c>
      <c r="V421" s="51">
        <v>1.52</v>
      </c>
      <c r="W421" s="51">
        <v>1.65</v>
      </c>
      <c r="X421" s="51">
        <v>1.7</v>
      </c>
      <c r="Y421" s="51">
        <v>1.74</v>
      </c>
      <c r="Z421" s="51">
        <v>1.69</v>
      </c>
      <c r="AA421" s="51">
        <v>1.6</v>
      </c>
      <c r="AB421" s="51">
        <v>1.61</v>
      </c>
      <c r="AC421" s="51">
        <v>1.55</v>
      </c>
      <c r="AD421" s="51">
        <v>1.57</v>
      </c>
      <c r="AE421" s="51">
        <v>1.47</v>
      </c>
      <c r="AF421" s="51">
        <v>1.36</v>
      </c>
      <c r="AG421" s="51">
        <v>1.24</v>
      </c>
      <c r="AH421" s="52"/>
      <c r="AI421" s="52"/>
      <c r="AJ421" s="52"/>
    </row>
    <row r="422" spans="1:36" ht="15.75" x14ac:dyDescent="0.3">
      <c r="A422" s="1" t="str">
        <f t="shared" si="7"/>
        <v>FertilitätsrateLitauen</v>
      </c>
      <c r="B422" s="1">
        <v>422</v>
      </c>
      <c r="C422" s="50" t="s">
        <v>235</v>
      </c>
      <c r="D422" s="50" t="s">
        <v>20</v>
      </c>
      <c r="E422" s="50" t="s">
        <v>80</v>
      </c>
      <c r="F422" s="50" t="s">
        <v>67</v>
      </c>
      <c r="G422" s="50" t="s">
        <v>32</v>
      </c>
      <c r="H422" s="50" t="s">
        <v>370</v>
      </c>
      <c r="I422" s="51">
        <v>1.39</v>
      </c>
      <c r="J422" s="51">
        <v>1.29</v>
      </c>
      <c r="K422" s="51">
        <v>1.23</v>
      </c>
      <c r="L422" s="51">
        <v>1.26</v>
      </c>
      <c r="M422" s="51">
        <v>1.27</v>
      </c>
      <c r="N422" s="51">
        <v>1.29</v>
      </c>
      <c r="O422" s="51">
        <v>1.33</v>
      </c>
      <c r="P422" s="51">
        <v>1.36</v>
      </c>
      <c r="Q422" s="51">
        <v>1.45</v>
      </c>
      <c r="R422" s="51">
        <v>1.5</v>
      </c>
      <c r="S422" s="51">
        <v>1.5</v>
      </c>
      <c r="T422" s="51">
        <v>1.55</v>
      </c>
      <c r="U422" s="51">
        <v>1.6</v>
      </c>
      <c r="V422" s="51">
        <v>1.59</v>
      </c>
      <c r="W422" s="51">
        <v>1.57</v>
      </c>
      <c r="X422" s="51">
        <v>1.63</v>
      </c>
      <c r="Y422" s="51">
        <v>1.63</v>
      </c>
      <c r="Z422" s="51">
        <v>1.57</v>
      </c>
      <c r="AA422" s="51">
        <v>1.53</v>
      </c>
      <c r="AB422" s="51">
        <v>1.43</v>
      </c>
      <c r="AC422" s="51">
        <v>1.36</v>
      </c>
      <c r="AD422" s="51">
        <v>1.36</v>
      </c>
      <c r="AE422" s="51">
        <v>1.27</v>
      </c>
      <c r="AF422" s="51">
        <v>1.18</v>
      </c>
      <c r="AG422" s="51">
        <v>1.1100000000000001</v>
      </c>
      <c r="AH422" s="52"/>
      <c r="AI422" s="52"/>
      <c r="AJ422" s="52"/>
    </row>
    <row r="423" spans="1:36" ht="15.75" x14ac:dyDescent="0.3">
      <c r="A423" s="1" t="str">
        <f t="shared" si="7"/>
        <v>FertilitätsrateLuxemburg</v>
      </c>
      <c r="B423" s="1">
        <v>423</v>
      </c>
      <c r="C423" s="50" t="s">
        <v>235</v>
      </c>
      <c r="D423" s="50" t="s">
        <v>10</v>
      </c>
      <c r="E423" s="50" t="s">
        <v>80</v>
      </c>
      <c r="F423" s="50" t="s">
        <v>67</v>
      </c>
      <c r="G423" s="50" t="s">
        <v>32</v>
      </c>
      <c r="H423" s="50" t="s">
        <v>370</v>
      </c>
      <c r="I423" s="51">
        <v>1.76</v>
      </c>
      <c r="J423" s="51">
        <v>1.66</v>
      </c>
      <c r="K423" s="51">
        <v>1.63</v>
      </c>
      <c r="L423" s="51">
        <v>1.62</v>
      </c>
      <c r="M423" s="51">
        <v>1.66</v>
      </c>
      <c r="N423" s="51">
        <v>1.63</v>
      </c>
      <c r="O423" s="51">
        <v>1.65</v>
      </c>
      <c r="P423" s="51">
        <v>1.61</v>
      </c>
      <c r="Q423" s="51">
        <v>1.61</v>
      </c>
      <c r="R423" s="51">
        <v>1.59</v>
      </c>
      <c r="S423" s="51">
        <v>1.63</v>
      </c>
      <c r="T423" s="51">
        <v>1.52</v>
      </c>
      <c r="U423" s="51">
        <v>1.57</v>
      </c>
      <c r="V423" s="51">
        <v>1.55</v>
      </c>
      <c r="W423" s="51">
        <v>1.5</v>
      </c>
      <c r="X423" s="51">
        <v>1.47</v>
      </c>
      <c r="Y423" s="51">
        <v>1.41</v>
      </c>
      <c r="Z423" s="51">
        <v>1.39</v>
      </c>
      <c r="AA423" s="51">
        <v>1.38</v>
      </c>
      <c r="AB423" s="51">
        <v>1.34</v>
      </c>
      <c r="AC423" s="51">
        <v>1.36</v>
      </c>
      <c r="AD423" s="51">
        <v>1.38</v>
      </c>
      <c r="AE423" s="51">
        <v>1.31</v>
      </c>
      <c r="AF423" s="51">
        <v>1.25</v>
      </c>
      <c r="AG423" s="51">
        <v>1.25</v>
      </c>
      <c r="AH423" s="52"/>
      <c r="AI423" s="52"/>
      <c r="AJ423" s="52"/>
    </row>
    <row r="424" spans="1:36" ht="15.75" x14ac:dyDescent="0.3">
      <c r="A424" s="1" t="str">
        <f t="shared" si="7"/>
        <v>FertilitätsrateMalta</v>
      </c>
      <c r="B424" s="1">
        <v>424</v>
      </c>
      <c r="C424" s="50" t="s">
        <v>235</v>
      </c>
      <c r="D424" s="50" t="s">
        <v>16</v>
      </c>
      <c r="E424" s="50" t="s">
        <v>80</v>
      </c>
      <c r="F424" s="50" t="s">
        <v>67</v>
      </c>
      <c r="G424" s="50" t="s">
        <v>32</v>
      </c>
      <c r="H424" s="50" t="s">
        <v>370</v>
      </c>
      <c r="I424" s="51">
        <v>1.68</v>
      </c>
      <c r="J424" s="51">
        <v>1.48</v>
      </c>
      <c r="K424" s="51">
        <v>1.45</v>
      </c>
      <c r="L424" s="51">
        <v>1.48</v>
      </c>
      <c r="M424" s="51">
        <v>1.4</v>
      </c>
      <c r="N424" s="51">
        <v>1.38</v>
      </c>
      <c r="O424" s="51">
        <v>1.36</v>
      </c>
      <c r="P424" s="51">
        <v>1.35</v>
      </c>
      <c r="Q424" s="51">
        <v>1.43</v>
      </c>
      <c r="R424" s="51">
        <v>1.42</v>
      </c>
      <c r="S424" s="51">
        <v>1.36</v>
      </c>
      <c r="T424" s="51">
        <v>1.45</v>
      </c>
      <c r="U424" s="51">
        <v>1.42</v>
      </c>
      <c r="V424" s="51">
        <v>1.36</v>
      </c>
      <c r="W424" s="51">
        <v>1.38</v>
      </c>
      <c r="X424" s="51">
        <v>1.37</v>
      </c>
      <c r="Y424" s="51">
        <v>1.37</v>
      </c>
      <c r="Z424" s="51">
        <v>1.26</v>
      </c>
      <c r="AA424" s="51">
        <v>1.23</v>
      </c>
      <c r="AB424" s="51">
        <v>1.1399999999999999</v>
      </c>
      <c r="AC424" s="51">
        <v>1.1399999999999999</v>
      </c>
      <c r="AD424" s="51">
        <v>1.1299999999999999</v>
      </c>
      <c r="AE424" s="51">
        <v>1.08</v>
      </c>
      <c r="AF424" s="51">
        <v>1.06</v>
      </c>
      <c r="AG424" s="51">
        <v>1.01</v>
      </c>
      <c r="AH424" s="52"/>
      <c r="AI424" s="52"/>
      <c r="AJ424" s="52"/>
    </row>
    <row r="425" spans="1:36" ht="15.75" x14ac:dyDescent="0.3">
      <c r="A425" s="1" t="str">
        <f t="shared" si="7"/>
        <v>FertilitätsrateNiederlande</v>
      </c>
      <c r="B425" s="1">
        <v>425</v>
      </c>
      <c r="C425" s="50" t="s">
        <v>235</v>
      </c>
      <c r="D425" s="50" t="s">
        <v>1</v>
      </c>
      <c r="E425" s="50" t="s">
        <v>80</v>
      </c>
      <c r="F425" s="50" t="s">
        <v>67</v>
      </c>
      <c r="G425" s="50" t="s">
        <v>32</v>
      </c>
      <c r="H425" s="50" t="s">
        <v>370</v>
      </c>
      <c r="I425" s="51">
        <v>1.72</v>
      </c>
      <c r="J425" s="51">
        <v>1.71</v>
      </c>
      <c r="K425" s="51">
        <v>1.73</v>
      </c>
      <c r="L425" s="51">
        <v>1.75</v>
      </c>
      <c r="M425" s="51">
        <v>1.72</v>
      </c>
      <c r="N425" s="51">
        <v>1.71</v>
      </c>
      <c r="O425" s="51">
        <v>1.72</v>
      </c>
      <c r="P425" s="51">
        <v>1.72</v>
      </c>
      <c r="Q425" s="51">
        <v>1.77</v>
      </c>
      <c r="R425" s="51">
        <v>1.79</v>
      </c>
      <c r="S425" s="51">
        <v>1.79</v>
      </c>
      <c r="T425" s="51">
        <v>1.76</v>
      </c>
      <c r="U425" s="51">
        <v>1.72</v>
      </c>
      <c r="V425" s="51">
        <v>1.68</v>
      </c>
      <c r="W425" s="51">
        <v>1.71</v>
      </c>
      <c r="X425" s="51">
        <v>1.66</v>
      </c>
      <c r="Y425" s="51">
        <v>1.66</v>
      </c>
      <c r="Z425" s="51">
        <v>1.62</v>
      </c>
      <c r="AA425" s="51">
        <v>1.59</v>
      </c>
      <c r="AB425" s="51">
        <v>1.57</v>
      </c>
      <c r="AC425" s="51">
        <v>1.54</v>
      </c>
      <c r="AD425" s="51">
        <v>1.62</v>
      </c>
      <c r="AE425" s="51">
        <v>1.49</v>
      </c>
      <c r="AF425" s="51">
        <v>1.43</v>
      </c>
      <c r="AG425" s="51">
        <v>1.43</v>
      </c>
      <c r="AH425" s="52"/>
      <c r="AI425" s="52"/>
      <c r="AJ425" s="52"/>
    </row>
    <row r="426" spans="1:36" ht="15.75" x14ac:dyDescent="0.3">
      <c r="A426" s="1" t="str">
        <f t="shared" si="7"/>
        <v>FertilitätsrateÖsterreich</v>
      </c>
      <c r="B426" s="1">
        <v>426</v>
      </c>
      <c r="C426" s="50" t="s">
        <v>235</v>
      </c>
      <c r="D426" s="50" t="s">
        <v>56</v>
      </c>
      <c r="E426" s="50" t="s">
        <v>80</v>
      </c>
      <c r="F426" s="50" t="s">
        <v>67</v>
      </c>
      <c r="G426" s="50" t="s">
        <v>32</v>
      </c>
      <c r="H426" s="50" t="s">
        <v>370</v>
      </c>
      <c r="I426" s="51">
        <v>1.36</v>
      </c>
      <c r="J426" s="51">
        <v>1.33</v>
      </c>
      <c r="K426" s="51">
        <v>1.39</v>
      </c>
      <c r="L426" s="51">
        <v>1.38</v>
      </c>
      <c r="M426" s="51">
        <v>1.42</v>
      </c>
      <c r="N426" s="51">
        <v>1.41</v>
      </c>
      <c r="O426" s="51">
        <v>1.41</v>
      </c>
      <c r="P426" s="51">
        <v>1.38</v>
      </c>
      <c r="Q426" s="51">
        <v>1.42</v>
      </c>
      <c r="R426" s="51">
        <v>1.39</v>
      </c>
      <c r="S426" s="51">
        <v>1.44</v>
      </c>
      <c r="T426" s="51">
        <v>1.43</v>
      </c>
      <c r="U426" s="51">
        <v>1.44</v>
      </c>
      <c r="V426" s="51">
        <v>1.44</v>
      </c>
      <c r="W426" s="51">
        <v>1.46</v>
      </c>
      <c r="X426" s="51">
        <v>1.49</v>
      </c>
      <c r="Y426" s="51">
        <v>1.53</v>
      </c>
      <c r="Z426" s="51">
        <v>1.52</v>
      </c>
      <c r="AA426" s="51">
        <v>1.47</v>
      </c>
      <c r="AB426" s="51">
        <v>1.46</v>
      </c>
      <c r="AC426" s="51">
        <v>1.44</v>
      </c>
      <c r="AD426" s="51">
        <v>1.48</v>
      </c>
      <c r="AE426" s="51">
        <v>1.41</v>
      </c>
      <c r="AF426" s="51">
        <v>1.32</v>
      </c>
      <c r="AG426" s="51">
        <v>1.31</v>
      </c>
      <c r="AH426" s="52"/>
      <c r="AI426" s="52"/>
      <c r="AJ426" s="52"/>
    </row>
    <row r="427" spans="1:36" ht="15.75" x14ac:dyDescent="0.3">
      <c r="A427" s="1" t="str">
        <f t="shared" si="7"/>
        <v>FertilitätsratePolen</v>
      </c>
      <c r="B427" s="1">
        <v>427</v>
      </c>
      <c r="C427" s="50" t="s">
        <v>235</v>
      </c>
      <c r="D427" s="50" t="s">
        <v>21</v>
      </c>
      <c r="E427" s="50" t="s">
        <v>80</v>
      </c>
      <c r="F427" s="50" t="s">
        <v>67</v>
      </c>
      <c r="G427" s="50" t="s">
        <v>32</v>
      </c>
      <c r="H427" s="50" t="s">
        <v>370</v>
      </c>
      <c r="I427" s="51">
        <v>1.37</v>
      </c>
      <c r="J427" s="51">
        <v>1.31</v>
      </c>
      <c r="K427" s="51">
        <v>1.25</v>
      </c>
      <c r="L427" s="51">
        <v>1.22</v>
      </c>
      <c r="M427" s="51">
        <v>1.23</v>
      </c>
      <c r="N427" s="51">
        <v>1.24</v>
      </c>
      <c r="O427" s="51">
        <v>1.27</v>
      </c>
      <c r="P427" s="51">
        <v>1.31</v>
      </c>
      <c r="Q427" s="51">
        <v>1.39</v>
      </c>
      <c r="R427" s="51">
        <v>1.4</v>
      </c>
      <c r="S427" s="51">
        <v>1.41</v>
      </c>
      <c r="T427" s="51">
        <v>1.33</v>
      </c>
      <c r="U427" s="51">
        <v>1.33</v>
      </c>
      <c r="V427" s="51">
        <v>1.29</v>
      </c>
      <c r="W427" s="51">
        <v>1.32</v>
      </c>
      <c r="X427" s="51">
        <v>1.32</v>
      </c>
      <c r="Y427" s="51">
        <v>1.39</v>
      </c>
      <c r="Z427" s="51">
        <v>1.48</v>
      </c>
      <c r="AA427" s="51">
        <v>1.46</v>
      </c>
      <c r="AB427" s="51">
        <v>1.44</v>
      </c>
      <c r="AC427" s="51">
        <v>1.39</v>
      </c>
      <c r="AD427" s="51">
        <v>1.33</v>
      </c>
      <c r="AE427" s="51">
        <v>1.29</v>
      </c>
      <c r="AF427" s="51">
        <v>1.2</v>
      </c>
      <c r="AG427" s="51">
        <v>1.1399999999999999</v>
      </c>
      <c r="AH427" s="52"/>
      <c r="AI427" s="52"/>
      <c r="AJ427" s="52"/>
    </row>
    <row r="428" spans="1:36" ht="15.75" x14ac:dyDescent="0.3">
      <c r="A428" s="1" t="str">
        <f t="shared" si="7"/>
        <v>FertilitätsratePortugal</v>
      </c>
      <c r="B428" s="1">
        <v>428</v>
      </c>
      <c r="C428" s="50" t="s">
        <v>235</v>
      </c>
      <c r="D428" s="50" t="s">
        <v>7</v>
      </c>
      <c r="E428" s="50" t="s">
        <v>80</v>
      </c>
      <c r="F428" s="50" t="s">
        <v>67</v>
      </c>
      <c r="G428" s="50" t="s">
        <v>32</v>
      </c>
      <c r="H428" s="50" t="s">
        <v>370</v>
      </c>
      <c r="I428" s="51">
        <v>1.55</v>
      </c>
      <c r="J428" s="51">
        <v>1.45</v>
      </c>
      <c r="K428" s="51">
        <v>1.46</v>
      </c>
      <c r="L428" s="51">
        <v>1.44</v>
      </c>
      <c r="M428" s="51">
        <v>1.4</v>
      </c>
      <c r="N428" s="51">
        <v>1.41</v>
      </c>
      <c r="O428" s="51">
        <v>1.37</v>
      </c>
      <c r="P428" s="51">
        <v>1.35</v>
      </c>
      <c r="Q428" s="51">
        <v>1.39</v>
      </c>
      <c r="R428" s="51">
        <v>1.34</v>
      </c>
      <c r="S428" s="51">
        <v>1.39</v>
      </c>
      <c r="T428" s="51">
        <v>1.35</v>
      </c>
      <c r="U428" s="51">
        <v>1.28</v>
      </c>
      <c r="V428" s="51">
        <v>1.21</v>
      </c>
      <c r="W428" s="51">
        <v>1.24</v>
      </c>
      <c r="X428" s="51">
        <v>1.31</v>
      </c>
      <c r="Y428" s="51">
        <v>1.37</v>
      </c>
      <c r="Z428" s="51">
        <v>1.38</v>
      </c>
      <c r="AA428" s="51">
        <v>1.42</v>
      </c>
      <c r="AB428" s="51">
        <v>1.44</v>
      </c>
      <c r="AC428" s="51">
        <v>1.42</v>
      </c>
      <c r="AD428" s="51">
        <v>1.35</v>
      </c>
      <c r="AE428" s="51">
        <v>1.43</v>
      </c>
      <c r="AF428" s="51">
        <v>1.45</v>
      </c>
      <c r="AG428" s="51">
        <v>1.41</v>
      </c>
      <c r="AH428" s="52"/>
      <c r="AI428" s="52"/>
      <c r="AJ428" s="52"/>
    </row>
    <row r="429" spans="1:36" ht="15.75" x14ac:dyDescent="0.3">
      <c r="A429" s="1" t="str">
        <f t="shared" ref="A429:A456" si="8">C429&amp;D429</f>
        <v>FertilitätsrateRumänien</v>
      </c>
      <c r="B429" s="1">
        <v>429</v>
      </c>
      <c r="C429" s="50" t="s">
        <v>235</v>
      </c>
      <c r="D429" s="50" t="s">
        <v>98</v>
      </c>
      <c r="E429" s="50" t="s">
        <v>80</v>
      </c>
      <c r="F429" s="50" t="s">
        <v>67</v>
      </c>
      <c r="G429" s="50" t="s">
        <v>32</v>
      </c>
      <c r="H429" s="50" t="s">
        <v>370</v>
      </c>
      <c r="I429" s="51">
        <v>1.31</v>
      </c>
      <c r="J429" s="51">
        <v>1.27</v>
      </c>
      <c r="K429" s="51">
        <v>1.27</v>
      </c>
      <c r="L429" s="51">
        <v>1.3</v>
      </c>
      <c r="M429" s="51">
        <v>1.33</v>
      </c>
      <c r="N429" s="51">
        <v>1.4</v>
      </c>
      <c r="O429" s="51">
        <v>1.42</v>
      </c>
      <c r="P429" s="51">
        <v>1.45</v>
      </c>
      <c r="Q429" s="51">
        <v>1.6</v>
      </c>
      <c r="R429" s="51">
        <v>1.66</v>
      </c>
      <c r="S429" s="51">
        <v>1.59</v>
      </c>
      <c r="T429" s="51">
        <v>1.47</v>
      </c>
      <c r="U429" s="51">
        <v>1.52</v>
      </c>
      <c r="V429" s="51">
        <v>1.46</v>
      </c>
      <c r="W429" s="51">
        <v>1.56</v>
      </c>
      <c r="X429" s="51">
        <v>1.62</v>
      </c>
      <c r="Y429" s="51">
        <v>1.69</v>
      </c>
      <c r="Z429" s="51">
        <v>1.78</v>
      </c>
      <c r="AA429" s="51">
        <v>1.76</v>
      </c>
      <c r="AB429" s="51">
        <v>1.77</v>
      </c>
      <c r="AC429" s="51">
        <v>1.8</v>
      </c>
      <c r="AD429" s="51">
        <v>1.81</v>
      </c>
      <c r="AE429" s="51">
        <v>1.71</v>
      </c>
      <c r="AF429" s="51">
        <v>1.54</v>
      </c>
      <c r="AG429" s="51">
        <v>1.39</v>
      </c>
      <c r="AH429" s="52"/>
      <c r="AI429" s="52"/>
      <c r="AJ429" s="52"/>
    </row>
    <row r="430" spans="1:36" ht="15.75" x14ac:dyDescent="0.3">
      <c r="A430" s="1" t="str">
        <f t="shared" si="8"/>
        <v>FertilitätsrateSchweden</v>
      </c>
      <c r="B430" s="1">
        <v>430</v>
      </c>
      <c r="C430" s="50" t="s">
        <v>235</v>
      </c>
      <c r="D430" s="50" t="s">
        <v>13</v>
      </c>
      <c r="E430" s="50" t="s">
        <v>80</v>
      </c>
      <c r="F430" s="50" t="s">
        <v>67</v>
      </c>
      <c r="G430" s="50" t="s">
        <v>32</v>
      </c>
      <c r="H430" s="50" t="s">
        <v>370</v>
      </c>
      <c r="I430" s="51">
        <v>1.54</v>
      </c>
      <c r="J430" s="51">
        <v>1.57</v>
      </c>
      <c r="K430" s="51">
        <v>1.65</v>
      </c>
      <c r="L430" s="51">
        <v>1.71</v>
      </c>
      <c r="M430" s="51">
        <v>1.75</v>
      </c>
      <c r="N430" s="51">
        <v>1.77</v>
      </c>
      <c r="O430" s="51">
        <v>1.85</v>
      </c>
      <c r="P430" s="51">
        <v>1.88</v>
      </c>
      <c r="Q430" s="51">
        <v>1.91</v>
      </c>
      <c r="R430" s="51">
        <v>1.94</v>
      </c>
      <c r="S430" s="51">
        <v>1.98</v>
      </c>
      <c r="T430" s="51">
        <v>1.9</v>
      </c>
      <c r="U430" s="51">
        <v>1.91</v>
      </c>
      <c r="V430" s="51">
        <v>1.89</v>
      </c>
      <c r="W430" s="51">
        <v>1.88</v>
      </c>
      <c r="X430" s="51">
        <v>1.85</v>
      </c>
      <c r="Y430" s="51">
        <v>1.85</v>
      </c>
      <c r="Z430" s="51">
        <v>1.78</v>
      </c>
      <c r="AA430" s="51">
        <v>1.76</v>
      </c>
      <c r="AB430" s="51">
        <v>1.71</v>
      </c>
      <c r="AC430" s="51">
        <v>1.67</v>
      </c>
      <c r="AD430" s="51">
        <v>1.67</v>
      </c>
      <c r="AE430" s="51">
        <v>1.53</v>
      </c>
      <c r="AF430" s="51">
        <v>1.45</v>
      </c>
      <c r="AG430" s="51">
        <v>1.43</v>
      </c>
      <c r="AH430" s="52"/>
      <c r="AI430" s="52"/>
      <c r="AJ430" s="52"/>
    </row>
    <row r="431" spans="1:36" ht="15.75" x14ac:dyDescent="0.3">
      <c r="A431" s="1" t="str">
        <f t="shared" si="8"/>
        <v>FertilitätsrateSlowakei</v>
      </c>
      <c r="B431" s="1">
        <v>431</v>
      </c>
      <c r="C431" s="50" t="s">
        <v>235</v>
      </c>
      <c r="D431" s="50" t="s">
        <v>23</v>
      </c>
      <c r="E431" s="50" t="s">
        <v>80</v>
      </c>
      <c r="F431" s="50" t="s">
        <v>67</v>
      </c>
      <c r="G431" s="50" t="s">
        <v>32</v>
      </c>
      <c r="H431" s="50" t="s">
        <v>370</v>
      </c>
      <c r="I431" s="51">
        <v>1.3</v>
      </c>
      <c r="J431" s="51">
        <v>1.2</v>
      </c>
      <c r="K431" s="51">
        <v>1.19</v>
      </c>
      <c r="L431" s="51">
        <v>1.2</v>
      </c>
      <c r="M431" s="51">
        <v>1.25</v>
      </c>
      <c r="N431" s="51">
        <v>1.27</v>
      </c>
      <c r="O431" s="51">
        <v>1.25</v>
      </c>
      <c r="P431" s="51">
        <v>1.27</v>
      </c>
      <c r="Q431" s="51">
        <v>1.34</v>
      </c>
      <c r="R431" s="51">
        <v>1.44</v>
      </c>
      <c r="S431" s="51">
        <v>1.43</v>
      </c>
      <c r="T431" s="51">
        <v>1.45</v>
      </c>
      <c r="U431" s="51">
        <v>1.34</v>
      </c>
      <c r="V431" s="51">
        <v>1.34</v>
      </c>
      <c r="W431" s="51">
        <v>1.37</v>
      </c>
      <c r="X431" s="51">
        <v>1.4</v>
      </c>
      <c r="Y431" s="51">
        <v>1.48</v>
      </c>
      <c r="Z431" s="51">
        <v>1.52</v>
      </c>
      <c r="AA431" s="51">
        <v>1.54</v>
      </c>
      <c r="AB431" s="51">
        <v>1.57</v>
      </c>
      <c r="AC431" s="51">
        <v>1.59</v>
      </c>
      <c r="AD431" s="51">
        <v>1.63</v>
      </c>
      <c r="AE431" s="51">
        <v>1.57</v>
      </c>
      <c r="AF431" s="51">
        <v>1.49</v>
      </c>
      <c r="AG431" s="51">
        <v>1.46</v>
      </c>
      <c r="AH431" s="52"/>
      <c r="AI431" s="52"/>
      <c r="AJ431" s="52"/>
    </row>
    <row r="432" spans="1:36" ht="15.75" x14ac:dyDescent="0.3">
      <c r="A432" s="1" t="str">
        <f t="shared" si="8"/>
        <v>FertilitätsrateSlowenien</v>
      </c>
      <c r="B432" s="1">
        <v>432</v>
      </c>
      <c r="C432" s="50" t="s">
        <v>235</v>
      </c>
      <c r="D432" s="50" t="s">
        <v>26</v>
      </c>
      <c r="E432" s="50" t="s">
        <v>80</v>
      </c>
      <c r="F432" s="50" t="s">
        <v>67</v>
      </c>
      <c r="G432" s="50" t="s">
        <v>32</v>
      </c>
      <c r="H432" s="50" t="s">
        <v>370</v>
      </c>
      <c r="I432" s="51">
        <v>1.26</v>
      </c>
      <c r="J432" s="51">
        <v>1.21</v>
      </c>
      <c r="K432" s="51">
        <v>1.21</v>
      </c>
      <c r="L432" s="51">
        <v>1.2</v>
      </c>
      <c r="M432" s="51">
        <v>1.25</v>
      </c>
      <c r="N432" s="51">
        <v>1.26</v>
      </c>
      <c r="O432" s="51">
        <v>1.31</v>
      </c>
      <c r="P432" s="51">
        <v>1.38</v>
      </c>
      <c r="Q432" s="51">
        <v>1.53</v>
      </c>
      <c r="R432" s="51">
        <v>1.53</v>
      </c>
      <c r="S432" s="51">
        <v>1.57</v>
      </c>
      <c r="T432" s="51">
        <v>1.56</v>
      </c>
      <c r="U432" s="51">
        <v>1.58</v>
      </c>
      <c r="V432" s="51">
        <v>1.55</v>
      </c>
      <c r="W432" s="51">
        <v>1.58</v>
      </c>
      <c r="X432" s="51">
        <v>1.57</v>
      </c>
      <c r="Y432" s="51">
        <v>1.58</v>
      </c>
      <c r="Z432" s="51">
        <v>1.62</v>
      </c>
      <c r="AA432" s="51">
        <v>1.6</v>
      </c>
      <c r="AB432" s="51">
        <v>1.61</v>
      </c>
      <c r="AC432" s="51">
        <v>1.59</v>
      </c>
      <c r="AD432" s="51">
        <v>1.64</v>
      </c>
      <c r="AE432" s="51">
        <v>1.55</v>
      </c>
      <c r="AF432" s="51">
        <v>1.51</v>
      </c>
      <c r="AG432" s="51">
        <v>1.52</v>
      </c>
      <c r="AH432" s="52"/>
      <c r="AI432" s="52"/>
      <c r="AJ432" s="52"/>
    </row>
    <row r="433" spans="1:36" ht="15.75" x14ac:dyDescent="0.3">
      <c r="A433" s="1" t="str">
        <f t="shared" si="8"/>
        <v>FertilitätsrateSpanien</v>
      </c>
      <c r="B433" s="1">
        <v>433</v>
      </c>
      <c r="C433" s="50" t="s">
        <v>235</v>
      </c>
      <c r="D433" s="50" t="s">
        <v>8</v>
      </c>
      <c r="E433" s="50" t="s">
        <v>80</v>
      </c>
      <c r="F433" s="50" t="s">
        <v>67</v>
      </c>
      <c r="G433" s="50" t="s">
        <v>32</v>
      </c>
      <c r="H433" s="50" t="s">
        <v>370</v>
      </c>
      <c r="I433" s="51">
        <v>1.22</v>
      </c>
      <c r="J433" s="51">
        <v>1.23</v>
      </c>
      <c r="K433" s="51">
        <v>1.25</v>
      </c>
      <c r="L433" s="51">
        <v>1.3</v>
      </c>
      <c r="M433" s="51">
        <v>1.31</v>
      </c>
      <c r="N433" s="51">
        <v>1.33</v>
      </c>
      <c r="O433" s="51">
        <v>1.36</v>
      </c>
      <c r="P433" s="51">
        <v>1.38</v>
      </c>
      <c r="Q433" s="51">
        <v>1.45</v>
      </c>
      <c r="R433" s="51">
        <v>1.38</v>
      </c>
      <c r="S433" s="51">
        <v>1.37</v>
      </c>
      <c r="T433" s="51">
        <v>1.34</v>
      </c>
      <c r="U433" s="51">
        <v>1.32</v>
      </c>
      <c r="V433" s="51">
        <v>1.27</v>
      </c>
      <c r="W433" s="51">
        <v>1.32</v>
      </c>
      <c r="X433" s="51">
        <v>1.33</v>
      </c>
      <c r="Y433" s="51">
        <v>1.33</v>
      </c>
      <c r="Z433" s="51">
        <v>1.31</v>
      </c>
      <c r="AA433" s="51">
        <v>1.26</v>
      </c>
      <c r="AB433" s="51">
        <v>1.23</v>
      </c>
      <c r="AC433" s="51">
        <v>1.18</v>
      </c>
      <c r="AD433" s="51">
        <v>1.18</v>
      </c>
      <c r="AE433" s="51">
        <v>1.1599999999999999</v>
      </c>
      <c r="AF433" s="51">
        <v>1.1200000000000001</v>
      </c>
      <c r="AG433" s="51">
        <v>1.1000000000000001</v>
      </c>
      <c r="AH433" s="52"/>
      <c r="AI433" s="52"/>
      <c r="AJ433" s="52"/>
    </row>
    <row r="434" spans="1:36" ht="15.75" x14ac:dyDescent="0.3">
      <c r="A434" s="1" t="str">
        <f t="shared" si="8"/>
        <v>FertilitätsrateTschechische Republik</v>
      </c>
      <c r="B434" s="1">
        <v>434</v>
      </c>
      <c r="C434" s="50" t="s">
        <v>235</v>
      </c>
      <c r="D434" s="50" t="s">
        <v>22</v>
      </c>
      <c r="E434" s="50" t="s">
        <v>80</v>
      </c>
      <c r="F434" s="50" t="s">
        <v>67</v>
      </c>
      <c r="G434" s="50" t="s">
        <v>32</v>
      </c>
      <c r="H434" s="50" t="s">
        <v>370</v>
      </c>
      <c r="I434" s="51">
        <v>1.1499999999999999</v>
      </c>
      <c r="J434" s="51">
        <v>1.1499999999999999</v>
      </c>
      <c r="K434" s="51">
        <v>1.17</v>
      </c>
      <c r="L434" s="51">
        <v>1.18</v>
      </c>
      <c r="M434" s="51">
        <v>1.23</v>
      </c>
      <c r="N434" s="51">
        <v>1.29</v>
      </c>
      <c r="O434" s="51">
        <v>1.34</v>
      </c>
      <c r="P434" s="51">
        <v>1.45</v>
      </c>
      <c r="Q434" s="51">
        <v>1.51</v>
      </c>
      <c r="R434" s="51">
        <v>1.51</v>
      </c>
      <c r="S434" s="51">
        <v>1.51</v>
      </c>
      <c r="T434" s="51">
        <v>1.43</v>
      </c>
      <c r="U434" s="51">
        <v>1.45</v>
      </c>
      <c r="V434" s="51">
        <v>1.46</v>
      </c>
      <c r="W434" s="51">
        <v>1.53</v>
      </c>
      <c r="X434" s="51">
        <v>1.57</v>
      </c>
      <c r="Y434" s="51">
        <v>1.63</v>
      </c>
      <c r="Z434" s="51">
        <v>1.69</v>
      </c>
      <c r="AA434" s="51">
        <v>1.71</v>
      </c>
      <c r="AB434" s="51">
        <v>1.71</v>
      </c>
      <c r="AC434" s="51">
        <v>1.74</v>
      </c>
      <c r="AD434" s="51">
        <v>1.83</v>
      </c>
      <c r="AE434" s="51">
        <v>1.64</v>
      </c>
      <c r="AF434" s="51">
        <v>1.46</v>
      </c>
      <c r="AG434" s="51">
        <v>1.36</v>
      </c>
      <c r="AH434" s="52"/>
      <c r="AI434" s="52"/>
      <c r="AJ434" s="52"/>
    </row>
    <row r="435" spans="1:36" ht="15.75" x14ac:dyDescent="0.3">
      <c r="A435" s="1" t="str">
        <f t="shared" si="8"/>
        <v>FertilitätsrateUngarn</v>
      </c>
      <c r="B435" s="1">
        <v>435</v>
      </c>
      <c r="C435" s="50" t="s">
        <v>235</v>
      </c>
      <c r="D435" s="50" t="s">
        <v>24</v>
      </c>
      <c r="E435" s="50" t="s">
        <v>80</v>
      </c>
      <c r="F435" s="50" t="s">
        <v>67</v>
      </c>
      <c r="G435" s="50" t="s">
        <v>32</v>
      </c>
      <c r="H435" s="50" t="s">
        <v>370</v>
      </c>
      <c r="I435" s="51">
        <v>1.32</v>
      </c>
      <c r="J435" s="51">
        <v>1.31</v>
      </c>
      <c r="K435" s="51">
        <v>1.3</v>
      </c>
      <c r="L435" s="51">
        <v>1.27</v>
      </c>
      <c r="M435" s="51">
        <v>1.28</v>
      </c>
      <c r="N435" s="51">
        <v>1.31</v>
      </c>
      <c r="O435" s="51">
        <v>1.34</v>
      </c>
      <c r="P435" s="51">
        <v>1.32</v>
      </c>
      <c r="Q435" s="51">
        <v>1.35</v>
      </c>
      <c r="R435" s="51">
        <v>1.32</v>
      </c>
      <c r="S435" s="51">
        <v>1.25</v>
      </c>
      <c r="T435" s="51">
        <v>1.23</v>
      </c>
      <c r="U435" s="51">
        <v>1.34</v>
      </c>
      <c r="V435" s="51">
        <v>1.36</v>
      </c>
      <c r="W435" s="51">
        <v>1.45</v>
      </c>
      <c r="X435" s="51">
        <v>1.46</v>
      </c>
      <c r="Y435" s="51">
        <v>1.55</v>
      </c>
      <c r="Z435" s="51">
        <v>1.56</v>
      </c>
      <c r="AA435" s="51">
        <v>1.57</v>
      </c>
      <c r="AB435" s="51">
        <v>1.58</v>
      </c>
      <c r="AC435" s="51">
        <v>1.61</v>
      </c>
      <c r="AD435" s="51">
        <v>1.63</v>
      </c>
      <c r="AE435" s="51">
        <v>1.57</v>
      </c>
      <c r="AF435" s="51">
        <v>1.55</v>
      </c>
      <c r="AG435" s="51">
        <v>1.41</v>
      </c>
      <c r="AH435" s="52"/>
      <c r="AI435" s="52"/>
      <c r="AJ435" s="52"/>
    </row>
    <row r="436" spans="1:36" ht="15.75" x14ac:dyDescent="0.3">
      <c r="A436" s="1" t="str">
        <f t="shared" si="8"/>
        <v>FertilitätsrateVereinigtes Königreich Großbritannien und Nordirland</v>
      </c>
      <c r="B436" s="1">
        <v>436</v>
      </c>
      <c r="C436" s="50" t="s">
        <v>235</v>
      </c>
      <c r="D436" s="50" t="s">
        <v>57</v>
      </c>
      <c r="E436" s="50" t="s">
        <v>80</v>
      </c>
      <c r="F436" s="50" t="s">
        <v>67</v>
      </c>
      <c r="G436" s="50" t="s">
        <v>32</v>
      </c>
      <c r="H436" s="50" t="s">
        <v>370</v>
      </c>
      <c r="I436" s="51">
        <v>1.64</v>
      </c>
      <c r="J436" s="51">
        <v>1.63</v>
      </c>
      <c r="K436" s="51">
        <v>1.63</v>
      </c>
      <c r="L436" s="51">
        <v>1.7</v>
      </c>
      <c r="M436" s="51">
        <v>1.75</v>
      </c>
      <c r="N436" s="51">
        <v>1.76</v>
      </c>
      <c r="O436" s="51">
        <v>1.82</v>
      </c>
      <c r="P436" s="51">
        <v>1.86</v>
      </c>
      <c r="Q436" s="51">
        <v>1.91</v>
      </c>
      <c r="R436" s="51">
        <v>1.89</v>
      </c>
      <c r="S436" s="51">
        <v>1.92</v>
      </c>
      <c r="T436" s="51">
        <v>1.91</v>
      </c>
      <c r="U436" s="51">
        <v>1.92</v>
      </c>
      <c r="V436" s="51">
        <v>1.83</v>
      </c>
      <c r="W436" s="51">
        <v>1.81</v>
      </c>
      <c r="X436" s="51">
        <v>1.8</v>
      </c>
      <c r="Y436" s="51">
        <v>1.79</v>
      </c>
      <c r="Z436" s="51">
        <v>1.74</v>
      </c>
      <c r="AA436" s="51">
        <v>1.68</v>
      </c>
      <c r="AB436" s="51">
        <v>1.6205000000000001</v>
      </c>
      <c r="AC436" s="51">
        <v>1.623</v>
      </c>
      <c r="AD436" s="51">
        <v>1.6255999999999999</v>
      </c>
      <c r="AE436" s="51">
        <v>1.6282000000000001</v>
      </c>
      <c r="AF436" s="51">
        <v>1.6307</v>
      </c>
      <c r="AG436" s="51">
        <v>1.6333</v>
      </c>
      <c r="AH436" s="52"/>
      <c r="AI436" s="52"/>
      <c r="AJ436" s="52"/>
    </row>
    <row r="437" spans="1:36" ht="15.75" x14ac:dyDescent="0.3">
      <c r="A437" s="1" t="str">
        <f t="shared" si="8"/>
        <v>FertilitätsrateZypern</v>
      </c>
      <c r="B437" s="1">
        <v>437</v>
      </c>
      <c r="C437" s="50" t="s">
        <v>235</v>
      </c>
      <c r="D437" s="50" t="s">
        <v>30</v>
      </c>
      <c r="E437" s="50" t="s">
        <v>80</v>
      </c>
      <c r="F437" s="50" t="s">
        <v>67</v>
      </c>
      <c r="G437" s="50" t="s">
        <v>32</v>
      </c>
      <c r="H437" s="50" t="s">
        <v>370</v>
      </c>
      <c r="I437" s="51">
        <v>1.64</v>
      </c>
      <c r="J437" s="51">
        <v>1.57</v>
      </c>
      <c r="K437" s="51">
        <v>1.49</v>
      </c>
      <c r="L437" s="51">
        <v>1.51</v>
      </c>
      <c r="M437" s="51">
        <v>1.52</v>
      </c>
      <c r="N437" s="51">
        <v>1.48</v>
      </c>
      <c r="O437" s="51">
        <v>1.52</v>
      </c>
      <c r="P437" s="51">
        <v>1.44</v>
      </c>
      <c r="Q437" s="51">
        <v>1.48</v>
      </c>
      <c r="R437" s="51">
        <v>1.47</v>
      </c>
      <c r="S437" s="51">
        <v>1.44</v>
      </c>
      <c r="T437" s="51">
        <v>1.35</v>
      </c>
      <c r="U437" s="51">
        <v>1.39</v>
      </c>
      <c r="V437" s="51">
        <v>1.31</v>
      </c>
      <c r="W437" s="51">
        <v>1.31</v>
      </c>
      <c r="X437" s="51">
        <v>1.31</v>
      </c>
      <c r="Y437" s="51">
        <v>1.36</v>
      </c>
      <c r="Z437" s="51">
        <v>1.34</v>
      </c>
      <c r="AA437" s="51">
        <v>1.36</v>
      </c>
      <c r="AB437" s="51">
        <v>1.4</v>
      </c>
      <c r="AC437" s="51">
        <v>1.36</v>
      </c>
      <c r="AD437" s="51">
        <v>1.39</v>
      </c>
      <c r="AE437" s="51">
        <v>1.37</v>
      </c>
      <c r="AF437" s="51">
        <v>1.4</v>
      </c>
      <c r="AG437" s="51">
        <v>1.38</v>
      </c>
      <c r="AH437" s="52"/>
      <c r="AI437" s="52"/>
      <c r="AJ437" s="52"/>
    </row>
    <row r="438" spans="1:36" ht="15.75" x14ac:dyDescent="0.3">
      <c r="A438" s="1" t="str">
        <f t="shared" si="8"/>
        <v>FlächeBelgien</v>
      </c>
      <c r="B438" s="1">
        <v>438</v>
      </c>
      <c r="C438" s="50" t="s">
        <v>229</v>
      </c>
      <c r="D438" s="50" t="s">
        <v>9</v>
      </c>
      <c r="E438" s="50" t="s">
        <v>178</v>
      </c>
      <c r="F438" s="50" t="s">
        <v>67</v>
      </c>
      <c r="G438" s="50" t="s">
        <v>32</v>
      </c>
      <c r="H438" s="50" t="s">
        <v>375</v>
      </c>
      <c r="I438" s="51">
        <v>30.527999999999999</v>
      </c>
      <c r="J438" s="51">
        <v>30.527999999999999</v>
      </c>
      <c r="K438" s="51">
        <v>30.527999999999999</v>
      </c>
      <c r="L438" s="51">
        <v>30.527999999999999</v>
      </c>
      <c r="M438" s="51">
        <v>30.527999999999999</v>
      </c>
      <c r="N438" s="51">
        <v>30.527999999999999</v>
      </c>
      <c r="O438" s="51">
        <v>30.527999999999999</v>
      </c>
      <c r="P438" s="51">
        <v>30.527999999999999</v>
      </c>
      <c r="Q438" s="51">
        <v>30.527999999999999</v>
      </c>
      <c r="R438" s="51">
        <v>30.527999999999999</v>
      </c>
      <c r="S438" s="51">
        <v>30.527999999999999</v>
      </c>
      <c r="T438" s="51">
        <v>30.527999999999999</v>
      </c>
      <c r="U438" s="51">
        <v>30.527999999999999</v>
      </c>
      <c r="V438" s="51">
        <v>30.664999999999999</v>
      </c>
      <c r="W438" s="51">
        <v>30.664999999999999</v>
      </c>
      <c r="X438" s="51">
        <v>30.664999999999999</v>
      </c>
      <c r="Y438" s="51">
        <v>30.664999999999999</v>
      </c>
      <c r="Z438" s="51">
        <v>30.664999999999999</v>
      </c>
      <c r="AA438" s="51">
        <v>30.666</v>
      </c>
      <c r="AB438" s="51">
        <v>30.666</v>
      </c>
      <c r="AC438" s="51">
        <v>30.666</v>
      </c>
      <c r="AD438" s="51">
        <v>30.667000000000002</v>
      </c>
      <c r="AE438" s="51">
        <v>30.667000000000002</v>
      </c>
      <c r="AF438" s="51">
        <v>30.667000000000002</v>
      </c>
      <c r="AG438" s="51">
        <v>30.667000000000002</v>
      </c>
      <c r="AH438" s="51">
        <v>30.667000000000002</v>
      </c>
      <c r="AI438" s="51">
        <v>30.667000000000002</v>
      </c>
      <c r="AJ438" s="52"/>
    </row>
    <row r="439" spans="1:36" ht="15.75" x14ac:dyDescent="0.3">
      <c r="A439" s="1" t="str">
        <f t="shared" si="8"/>
        <v>FlächeBulgarien</v>
      </c>
      <c r="B439" s="1">
        <v>439</v>
      </c>
      <c r="C439" s="50" t="s">
        <v>229</v>
      </c>
      <c r="D439" s="50" t="s">
        <v>25</v>
      </c>
      <c r="E439" s="50" t="s">
        <v>178</v>
      </c>
      <c r="F439" s="50" t="s">
        <v>67</v>
      </c>
      <c r="G439" s="50" t="s">
        <v>32</v>
      </c>
      <c r="H439" s="50" t="s">
        <v>375</v>
      </c>
      <c r="I439" s="51">
        <v>110.99</v>
      </c>
      <c r="J439" s="51">
        <v>110.99</v>
      </c>
      <c r="K439" s="51">
        <v>110.99</v>
      </c>
      <c r="L439" s="51">
        <v>110.99</v>
      </c>
      <c r="M439" s="51">
        <v>111</v>
      </c>
      <c r="N439" s="51">
        <v>111</v>
      </c>
      <c r="O439" s="51">
        <v>111</v>
      </c>
      <c r="P439" s="51">
        <v>111</v>
      </c>
      <c r="Q439" s="51">
        <v>111</v>
      </c>
      <c r="R439" s="51">
        <v>111</v>
      </c>
      <c r="S439" s="51">
        <v>111</v>
      </c>
      <c r="T439" s="51">
        <v>111</v>
      </c>
      <c r="U439" s="51">
        <v>111</v>
      </c>
      <c r="V439" s="51">
        <v>110.995</v>
      </c>
      <c r="W439" s="51">
        <v>110.995</v>
      </c>
      <c r="X439" s="51">
        <v>110.995</v>
      </c>
      <c r="Y439" s="51">
        <v>110.995</v>
      </c>
      <c r="Z439" s="51">
        <v>110.995</v>
      </c>
      <c r="AA439" s="51">
        <v>110.996</v>
      </c>
      <c r="AB439" s="51">
        <v>110.996</v>
      </c>
      <c r="AC439" s="51">
        <v>110.996</v>
      </c>
      <c r="AD439" s="51">
        <v>110.996</v>
      </c>
      <c r="AE439" s="51">
        <v>110.996</v>
      </c>
      <c r="AF439" s="51">
        <v>110.996</v>
      </c>
      <c r="AG439" s="51">
        <v>110.996</v>
      </c>
      <c r="AH439" s="51">
        <v>110.996</v>
      </c>
      <c r="AI439" s="51">
        <v>110.996</v>
      </c>
      <c r="AJ439" s="52"/>
    </row>
    <row r="440" spans="1:36" ht="15.75" x14ac:dyDescent="0.3">
      <c r="A440" s="1" t="str">
        <f t="shared" si="8"/>
        <v>FlächeDänemark</v>
      </c>
      <c r="B440" s="1">
        <v>440</v>
      </c>
      <c r="C440" s="50" t="s">
        <v>229</v>
      </c>
      <c r="D440" s="50" t="s">
        <v>5</v>
      </c>
      <c r="E440" s="50" t="s">
        <v>178</v>
      </c>
      <c r="F440" s="50" t="s">
        <v>67</v>
      </c>
      <c r="G440" s="50" t="s">
        <v>32</v>
      </c>
      <c r="H440" s="50" t="s">
        <v>375</v>
      </c>
      <c r="I440" s="51">
        <v>42.92</v>
      </c>
      <c r="J440" s="51">
        <v>42.92</v>
      </c>
      <c r="K440" s="51">
        <v>42.92</v>
      </c>
      <c r="L440" s="51">
        <v>42.92</v>
      </c>
      <c r="M440" s="51">
        <v>42.92</v>
      </c>
      <c r="N440" s="51">
        <v>42.92</v>
      </c>
      <c r="O440" s="51">
        <v>42.92</v>
      </c>
      <c r="P440" s="51">
        <v>42.92</v>
      </c>
      <c r="Q440" s="51">
        <v>42.92</v>
      </c>
      <c r="R440" s="51">
        <v>42.92</v>
      </c>
      <c r="S440" s="51">
        <v>42.92</v>
      </c>
      <c r="T440" s="51">
        <v>42.92</v>
      </c>
      <c r="U440" s="51">
        <v>42.92</v>
      </c>
      <c r="V440" s="51">
        <v>42.926000000000002</v>
      </c>
      <c r="W440" s="51">
        <v>42.926000000000002</v>
      </c>
      <c r="X440" s="51">
        <v>42.926000000000002</v>
      </c>
      <c r="Y440" s="51">
        <v>42.926000000000002</v>
      </c>
      <c r="Z440" s="51">
        <v>42.926000000000002</v>
      </c>
      <c r="AA440" s="51">
        <v>42.924999999999997</v>
      </c>
      <c r="AB440" s="51">
        <v>42.924999999999997</v>
      </c>
      <c r="AC440" s="51">
        <v>42.924999999999997</v>
      </c>
      <c r="AD440" s="51">
        <v>42.924999999999997</v>
      </c>
      <c r="AE440" s="51">
        <v>42.924999999999997</v>
      </c>
      <c r="AF440" s="51">
        <v>42.924999999999997</v>
      </c>
      <c r="AG440" s="51">
        <v>42.924999999999997</v>
      </c>
      <c r="AH440" s="51">
        <v>42.924999999999997</v>
      </c>
      <c r="AI440" s="51">
        <v>42.924999999999997</v>
      </c>
      <c r="AJ440" s="52"/>
    </row>
    <row r="441" spans="1:36" ht="15.75" x14ac:dyDescent="0.3">
      <c r="A441" s="1" t="str">
        <f t="shared" si="8"/>
        <v>FlächeDeutschland</v>
      </c>
      <c r="B441" s="1">
        <v>441</v>
      </c>
      <c r="C441" s="50" t="s">
        <v>229</v>
      </c>
      <c r="D441" s="50" t="s">
        <v>2</v>
      </c>
      <c r="E441" s="50" t="s">
        <v>178</v>
      </c>
      <c r="F441" s="50" t="s">
        <v>67</v>
      </c>
      <c r="G441" s="50" t="s">
        <v>32</v>
      </c>
      <c r="H441" s="50" t="s">
        <v>375</v>
      </c>
      <c r="I441" s="51">
        <v>357.03</v>
      </c>
      <c r="J441" s="51">
        <v>357.03</v>
      </c>
      <c r="K441" s="51">
        <v>357.04</v>
      </c>
      <c r="L441" s="51">
        <v>357.04</v>
      </c>
      <c r="M441" s="51">
        <v>357.05</v>
      </c>
      <c r="N441" s="51">
        <v>357.09</v>
      </c>
      <c r="O441" s="51">
        <v>357.1</v>
      </c>
      <c r="P441" s="51">
        <v>357.1</v>
      </c>
      <c r="Q441" s="51">
        <v>357.11</v>
      </c>
      <c r="R441" s="51">
        <v>357.12</v>
      </c>
      <c r="S441" s="51">
        <v>357.13</v>
      </c>
      <c r="T441" s="51">
        <v>357.14</v>
      </c>
      <c r="U441" s="51">
        <v>357.17</v>
      </c>
      <c r="V441" s="51">
        <v>357.56799999999998</v>
      </c>
      <c r="W441" s="51">
        <v>357.56799999999998</v>
      </c>
      <c r="X441" s="51">
        <v>357.56799999999998</v>
      </c>
      <c r="Y441" s="51">
        <v>357.56799999999998</v>
      </c>
      <c r="Z441" s="51">
        <v>357.56799999999998</v>
      </c>
      <c r="AA441" s="51">
        <v>357.56900000000002</v>
      </c>
      <c r="AB441" s="51">
        <v>357.56900000000002</v>
      </c>
      <c r="AC441" s="51">
        <v>357.56900000000002</v>
      </c>
      <c r="AD441" s="51">
        <v>357.56900000000002</v>
      </c>
      <c r="AE441" s="51">
        <v>357.56900000000002</v>
      </c>
      <c r="AF441" s="51">
        <v>357.56900000000002</v>
      </c>
      <c r="AG441" s="51">
        <v>357.56900000000002</v>
      </c>
      <c r="AH441" s="51">
        <v>357.56900000000002</v>
      </c>
      <c r="AI441" s="51">
        <v>357.56900000000002</v>
      </c>
      <c r="AJ441" s="52"/>
    </row>
    <row r="442" spans="1:36" ht="15.75" x14ac:dyDescent="0.3">
      <c r="A442" s="1" t="str">
        <f t="shared" si="8"/>
        <v>FlächeEstland</v>
      </c>
      <c r="B442" s="1">
        <v>442</v>
      </c>
      <c r="C442" s="50" t="s">
        <v>229</v>
      </c>
      <c r="D442" s="50" t="s">
        <v>18</v>
      </c>
      <c r="E442" s="50" t="s">
        <v>178</v>
      </c>
      <c r="F442" s="50" t="s">
        <v>67</v>
      </c>
      <c r="G442" s="50" t="s">
        <v>32</v>
      </c>
      <c r="H442" s="50" t="s">
        <v>375</v>
      </c>
      <c r="I442" s="51">
        <v>45.23</v>
      </c>
      <c r="J442" s="51">
        <v>45.23</v>
      </c>
      <c r="K442" s="51">
        <v>45.23</v>
      </c>
      <c r="L442" s="51">
        <v>45.23</v>
      </c>
      <c r="M442" s="51">
        <v>45.23</v>
      </c>
      <c r="N442" s="51">
        <v>45.23</v>
      </c>
      <c r="O442" s="51">
        <v>45.23</v>
      </c>
      <c r="P442" s="51">
        <v>45.23</v>
      </c>
      <c r="Q442" s="51">
        <v>45.23</v>
      </c>
      <c r="R442" s="51">
        <v>45.23</v>
      </c>
      <c r="S442" s="51">
        <v>45.23</v>
      </c>
      <c r="T442" s="51">
        <v>45.23</v>
      </c>
      <c r="U442" s="51">
        <v>45.23</v>
      </c>
      <c r="V442" s="51">
        <v>45.335999999999999</v>
      </c>
      <c r="W442" s="51">
        <v>45.335999999999999</v>
      </c>
      <c r="X442" s="51">
        <v>45.335999999999999</v>
      </c>
      <c r="Y442" s="51">
        <v>45.335999999999999</v>
      </c>
      <c r="Z442" s="51">
        <v>45.335999999999999</v>
      </c>
      <c r="AA442" s="51">
        <v>45.335999999999999</v>
      </c>
      <c r="AB442" s="51">
        <v>45.335999999999999</v>
      </c>
      <c r="AC442" s="51">
        <v>45.335999999999999</v>
      </c>
      <c r="AD442" s="51">
        <v>45.335999999999999</v>
      </c>
      <c r="AE442" s="51">
        <v>45.335999999999999</v>
      </c>
      <c r="AF442" s="51">
        <v>45.335999999999999</v>
      </c>
      <c r="AG442" s="51">
        <v>45.335999999999999</v>
      </c>
      <c r="AH442" s="51">
        <v>45.335999999999999</v>
      </c>
      <c r="AI442" s="51">
        <v>45.335999999999999</v>
      </c>
      <c r="AJ442" s="52"/>
    </row>
    <row r="443" spans="1:36" ht="15.75" x14ac:dyDescent="0.3">
      <c r="A443" s="1" t="str">
        <f t="shared" si="8"/>
        <v>FlächeEU27</v>
      </c>
      <c r="B443" s="1">
        <v>443</v>
      </c>
      <c r="C443" s="50" t="s">
        <v>229</v>
      </c>
      <c r="D443" s="50" t="s">
        <v>363</v>
      </c>
      <c r="E443" s="50" t="s">
        <v>178</v>
      </c>
      <c r="F443" s="50" t="s">
        <v>67</v>
      </c>
      <c r="G443" s="50" t="s">
        <v>32</v>
      </c>
      <c r="H443" s="50" t="s">
        <v>375</v>
      </c>
      <c r="I443" s="51">
        <v>4139.06711</v>
      </c>
      <c r="J443" s="51">
        <v>4139.0871099999995</v>
      </c>
      <c r="K443" s="51">
        <v>4139.3971099999999</v>
      </c>
      <c r="L443" s="51">
        <v>4139.8011099999994</v>
      </c>
      <c r="M443" s="51">
        <v>4139.5171099999998</v>
      </c>
      <c r="N443" s="51">
        <v>4139.5371100000002</v>
      </c>
      <c r="O443" s="51">
        <v>4139.8271100000002</v>
      </c>
      <c r="P443" s="51">
        <v>4139.8071099999997</v>
      </c>
      <c r="Q443" s="51">
        <v>4139.8221100000001</v>
      </c>
      <c r="R443" s="51">
        <v>4139.9571100000003</v>
      </c>
      <c r="S443" s="51">
        <v>4140.1941099999995</v>
      </c>
      <c r="T443" s="51">
        <v>4140.2031099999995</v>
      </c>
      <c r="U443" s="51">
        <v>4140.5731100000003</v>
      </c>
      <c r="V443" s="51">
        <v>4225.1440000000002</v>
      </c>
      <c r="W443" s="51">
        <v>4225.1440000000002</v>
      </c>
      <c r="X443" s="51">
        <v>4225.1440000000002</v>
      </c>
      <c r="Y443" s="51">
        <v>4225.1440000000002</v>
      </c>
      <c r="Z443" s="51">
        <v>4225.1440000000002</v>
      </c>
      <c r="AA443" s="51">
        <v>4225.1270000000004</v>
      </c>
      <c r="AB443" s="51">
        <v>4225.1270000000004</v>
      </c>
      <c r="AC443" s="51">
        <v>4225.1270000000004</v>
      </c>
      <c r="AD443" s="51">
        <v>4225.134</v>
      </c>
      <c r="AE443" s="51">
        <v>4225.134</v>
      </c>
      <c r="AF443" s="51">
        <v>4225.134</v>
      </c>
      <c r="AG443" s="51">
        <v>4225.1040000000003</v>
      </c>
      <c r="AH443" s="51">
        <v>4225.1040000000003</v>
      </c>
      <c r="AI443" s="51">
        <v>4225.1040000000003</v>
      </c>
      <c r="AJ443" s="52"/>
    </row>
    <row r="444" spans="1:36" ht="15.75" x14ac:dyDescent="0.3">
      <c r="A444" s="1" t="str">
        <f t="shared" si="8"/>
        <v>FlächeFinnland</v>
      </c>
      <c r="B444" s="1">
        <v>444</v>
      </c>
      <c r="C444" s="50" t="s">
        <v>229</v>
      </c>
      <c r="D444" s="50" t="s">
        <v>14</v>
      </c>
      <c r="E444" s="50" t="s">
        <v>178</v>
      </c>
      <c r="F444" s="50" t="s">
        <v>67</v>
      </c>
      <c r="G444" s="50" t="s">
        <v>32</v>
      </c>
      <c r="H444" s="50" t="s">
        <v>375</v>
      </c>
      <c r="I444" s="51">
        <v>338.15</v>
      </c>
      <c r="J444" s="51">
        <v>338.15</v>
      </c>
      <c r="K444" s="51">
        <v>338.15</v>
      </c>
      <c r="L444" s="51">
        <v>338.15</v>
      </c>
      <c r="M444" s="51">
        <v>338.15</v>
      </c>
      <c r="N444" s="51">
        <v>338.15</v>
      </c>
      <c r="O444" s="51">
        <v>338.44</v>
      </c>
      <c r="P444" s="51">
        <v>338.42</v>
      </c>
      <c r="Q444" s="51">
        <v>338.42</v>
      </c>
      <c r="R444" s="51">
        <v>338.42</v>
      </c>
      <c r="S444" s="51">
        <v>338.42</v>
      </c>
      <c r="T444" s="51">
        <v>338.42</v>
      </c>
      <c r="U444" s="51">
        <v>338.42</v>
      </c>
      <c r="V444" s="51">
        <v>338.44099999999997</v>
      </c>
      <c r="W444" s="51">
        <v>338.44099999999997</v>
      </c>
      <c r="X444" s="51">
        <v>338.44099999999997</v>
      </c>
      <c r="Y444" s="51">
        <v>338.44099999999997</v>
      </c>
      <c r="Z444" s="51">
        <v>338.44099999999997</v>
      </c>
      <c r="AA444" s="51">
        <v>338.411</v>
      </c>
      <c r="AB444" s="51">
        <v>338.411</v>
      </c>
      <c r="AC444" s="51">
        <v>338.411</v>
      </c>
      <c r="AD444" s="51">
        <v>338.411</v>
      </c>
      <c r="AE444" s="51">
        <v>338.411</v>
      </c>
      <c r="AF444" s="51">
        <v>338.411</v>
      </c>
      <c r="AG444" s="51">
        <v>338.363</v>
      </c>
      <c r="AH444" s="51">
        <v>338.363</v>
      </c>
      <c r="AI444" s="51">
        <v>338.363</v>
      </c>
      <c r="AJ444" s="52"/>
    </row>
    <row r="445" spans="1:36" ht="15.75" x14ac:dyDescent="0.3">
      <c r="A445" s="1" t="str">
        <f t="shared" si="8"/>
        <v>FlächeFrankreich</v>
      </c>
      <c r="B445" s="1">
        <v>445</v>
      </c>
      <c r="C445" s="50" t="s">
        <v>229</v>
      </c>
      <c r="D445" s="50" t="s">
        <v>0</v>
      </c>
      <c r="E445" s="50" t="s">
        <v>178</v>
      </c>
      <c r="F445" s="50" t="s">
        <v>67</v>
      </c>
      <c r="G445" s="50" t="s">
        <v>32</v>
      </c>
      <c r="H445" s="50" t="s">
        <v>375</v>
      </c>
      <c r="I445" s="51">
        <v>549.08699999999999</v>
      </c>
      <c r="J445" s="51">
        <v>549.08699999999999</v>
      </c>
      <c r="K445" s="51">
        <v>549.08699999999999</v>
      </c>
      <c r="L445" s="51">
        <v>549.38699999999994</v>
      </c>
      <c r="M445" s="51">
        <v>549.08699999999999</v>
      </c>
      <c r="N445" s="51">
        <v>549.08699999999999</v>
      </c>
      <c r="O445" s="51">
        <v>549.08699999999999</v>
      </c>
      <c r="P445" s="51">
        <v>549.08699999999999</v>
      </c>
      <c r="Q445" s="51">
        <v>549.08699999999999</v>
      </c>
      <c r="R445" s="51">
        <v>549.08699999999999</v>
      </c>
      <c r="S445" s="51">
        <v>549.08699999999999</v>
      </c>
      <c r="T445" s="51">
        <v>549.08699999999999</v>
      </c>
      <c r="U445" s="51">
        <v>549.08699999999999</v>
      </c>
      <c r="V445" s="51">
        <v>638.47400000000005</v>
      </c>
      <c r="W445" s="51">
        <v>638.47400000000005</v>
      </c>
      <c r="X445" s="51">
        <v>638.47400000000005</v>
      </c>
      <c r="Y445" s="51">
        <v>638.47400000000005</v>
      </c>
      <c r="Z445" s="51">
        <v>638.47400000000005</v>
      </c>
      <c r="AA445" s="51">
        <v>638.47500000000002</v>
      </c>
      <c r="AB445" s="51">
        <v>638.47500000000002</v>
      </c>
      <c r="AC445" s="51">
        <v>638.47500000000002</v>
      </c>
      <c r="AD445" s="51">
        <v>638.47500000000002</v>
      </c>
      <c r="AE445" s="51">
        <v>638.47500000000002</v>
      </c>
      <c r="AF445" s="51">
        <v>638.47500000000002</v>
      </c>
      <c r="AG445" s="51">
        <v>638.47500000000002</v>
      </c>
      <c r="AH445" s="51">
        <v>638.47500000000002</v>
      </c>
      <c r="AI445" s="51">
        <v>638.47500000000002</v>
      </c>
      <c r="AJ445" s="52"/>
    </row>
    <row r="446" spans="1:36" ht="15.75" x14ac:dyDescent="0.3">
      <c r="A446" s="1" t="str">
        <f t="shared" si="8"/>
        <v>FlächeGriechenland</v>
      </c>
      <c r="B446" s="1">
        <v>446</v>
      </c>
      <c r="C446" s="50" t="s">
        <v>229</v>
      </c>
      <c r="D446" s="50" t="s">
        <v>6</v>
      </c>
      <c r="E446" s="50" t="s">
        <v>178</v>
      </c>
      <c r="F446" s="50" t="s">
        <v>67</v>
      </c>
      <c r="G446" s="50" t="s">
        <v>32</v>
      </c>
      <c r="H446" s="50" t="s">
        <v>375</v>
      </c>
      <c r="I446" s="51">
        <v>131.96</v>
      </c>
      <c r="J446" s="51">
        <v>131.96</v>
      </c>
      <c r="K446" s="51">
        <v>131.96</v>
      </c>
      <c r="L446" s="51">
        <v>131.96</v>
      </c>
      <c r="M446" s="51">
        <v>131.96</v>
      </c>
      <c r="N446" s="51">
        <v>131.96</v>
      </c>
      <c r="O446" s="51">
        <v>131.96</v>
      </c>
      <c r="P446" s="51">
        <v>131.96</v>
      </c>
      <c r="Q446" s="51">
        <v>131.96</v>
      </c>
      <c r="R446" s="51">
        <v>131.96</v>
      </c>
      <c r="S446" s="51">
        <v>131.96</v>
      </c>
      <c r="T446" s="51">
        <v>131.96</v>
      </c>
      <c r="U446" s="51">
        <v>131.96</v>
      </c>
      <c r="V446" s="51">
        <v>131.69200000000001</v>
      </c>
      <c r="W446" s="51">
        <v>131.69200000000001</v>
      </c>
      <c r="X446" s="51">
        <v>131.69200000000001</v>
      </c>
      <c r="Y446" s="51">
        <v>131.69200000000001</v>
      </c>
      <c r="Z446" s="51">
        <v>131.69200000000001</v>
      </c>
      <c r="AA446" s="51">
        <v>131.69399999999999</v>
      </c>
      <c r="AB446" s="51">
        <v>131.69399999999999</v>
      </c>
      <c r="AC446" s="51">
        <v>131.69399999999999</v>
      </c>
      <c r="AD446" s="51">
        <v>131.69399999999999</v>
      </c>
      <c r="AE446" s="51">
        <v>131.69399999999999</v>
      </c>
      <c r="AF446" s="51">
        <v>131.69399999999999</v>
      </c>
      <c r="AG446" s="51">
        <v>131.69399999999999</v>
      </c>
      <c r="AH446" s="51">
        <v>131.69399999999999</v>
      </c>
      <c r="AI446" s="51">
        <v>131.69399999999999</v>
      </c>
      <c r="AJ446" s="52"/>
    </row>
    <row r="447" spans="1:36" ht="15.75" x14ac:dyDescent="0.3">
      <c r="A447" s="1" t="str">
        <f t="shared" si="8"/>
        <v>FlächeIrland</v>
      </c>
      <c r="B447" s="1">
        <v>447</v>
      </c>
      <c r="C447" s="50" t="s">
        <v>229</v>
      </c>
      <c r="D447" s="50" t="s">
        <v>4</v>
      </c>
      <c r="E447" s="50" t="s">
        <v>178</v>
      </c>
      <c r="F447" s="50" t="s">
        <v>67</v>
      </c>
      <c r="G447" s="50" t="s">
        <v>32</v>
      </c>
      <c r="H447" s="50" t="s">
        <v>375</v>
      </c>
      <c r="I447" s="51">
        <v>70.28</v>
      </c>
      <c r="J447" s="51">
        <v>70.28</v>
      </c>
      <c r="K447" s="51">
        <v>70.28</v>
      </c>
      <c r="L447" s="51">
        <v>70.28</v>
      </c>
      <c r="M447" s="51">
        <v>70.28</v>
      </c>
      <c r="N447" s="51">
        <v>70.28</v>
      </c>
      <c r="O447" s="51">
        <v>70.28</v>
      </c>
      <c r="P447" s="51">
        <v>70.28</v>
      </c>
      <c r="Q447" s="51">
        <v>70.28</v>
      </c>
      <c r="R447" s="51">
        <v>70.28</v>
      </c>
      <c r="S447" s="51">
        <v>70.28</v>
      </c>
      <c r="T447" s="51">
        <v>70.28</v>
      </c>
      <c r="U447" s="51">
        <v>70.28</v>
      </c>
      <c r="V447" s="51">
        <v>69.945999999999998</v>
      </c>
      <c r="W447" s="51">
        <v>69.945999999999998</v>
      </c>
      <c r="X447" s="51">
        <v>69.945999999999998</v>
      </c>
      <c r="Y447" s="51">
        <v>69.945999999999998</v>
      </c>
      <c r="Z447" s="51">
        <v>69.945999999999998</v>
      </c>
      <c r="AA447" s="51">
        <v>69.947000000000003</v>
      </c>
      <c r="AB447" s="51">
        <v>69.947000000000003</v>
      </c>
      <c r="AC447" s="51">
        <v>69.947000000000003</v>
      </c>
      <c r="AD447" s="51">
        <v>69.947000000000003</v>
      </c>
      <c r="AE447" s="51">
        <v>69.947000000000003</v>
      </c>
      <c r="AF447" s="51">
        <v>69.947000000000003</v>
      </c>
      <c r="AG447" s="51">
        <v>69.947000000000003</v>
      </c>
      <c r="AH447" s="51">
        <v>69.947000000000003</v>
      </c>
      <c r="AI447" s="51">
        <v>69.947000000000003</v>
      </c>
      <c r="AJ447" s="52"/>
    </row>
    <row r="448" spans="1:36" ht="15.75" x14ac:dyDescent="0.3">
      <c r="A448" s="1" t="str">
        <f t="shared" si="8"/>
        <v>FlächeItalien</v>
      </c>
      <c r="B448" s="1">
        <v>448</v>
      </c>
      <c r="C448" s="50" t="s">
        <v>229</v>
      </c>
      <c r="D448" s="50" t="s">
        <v>3</v>
      </c>
      <c r="E448" s="50" t="s">
        <v>178</v>
      </c>
      <c r="F448" s="50" t="s">
        <v>67</v>
      </c>
      <c r="G448" s="50" t="s">
        <v>32</v>
      </c>
      <c r="H448" s="50" t="s">
        <v>375</v>
      </c>
      <c r="I448" s="51">
        <v>302.06900000000002</v>
      </c>
      <c r="J448" s="51">
        <v>302.06900000000002</v>
      </c>
      <c r="K448" s="51">
        <v>302.06900000000002</v>
      </c>
      <c r="L448" s="51">
        <v>302.06900000000002</v>
      </c>
      <c r="M448" s="51">
        <v>302.06900000000002</v>
      </c>
      <c r="N448" s="51">
        <v>302.06900000000002</v>
      </c>
      <c r="O448" s="51">
        <v>302.06900000000002</v>
      </c>
      <c r="P448" s="51">
        <v>302.06900000000002</v>
      </c>
      <c r="Q448" s="51">
        <v>302.06900000000002</v>
      </c>
      <c r="R448" s="51">
        <v>302.06900000000002</v>
      </c>
      <c r="S448" s="51">
        <v>302.06900000000002</v>
      </c>
      <c r="T448" s="51">
        <v>302.06900000000002</v>
      </c>
      <c r="U448" s="51">
        <v>302.06900000000002</v>
      </c>
      <c r="V448" s="51">
        <v>302.07299999999998</v>
      </c>
      <c r="W448" s="51">
        <v>302.07299999999998</v>
      </c>
      <c r="X448" s="51">
        <v>302.07299999999998</v>
      </c>
      <c r="Y448" s="51">
        <v>302.07299999999998</v>
      </c>
      <c r="Z448" s="51">
        <v>302.07299999999998</v>
      </c>
      <c r="AA448" s="51">
        <v>302.07299999999998</v>
      </c>
      <c r="AB448" s="51">
        <v>302.07299999999998</v>
      </c>
      <c r="AC448" s="51">
        <v>302.07299999999998</v>
      </c>
      <c r="AD448" s="51">
        <v>302.07900000000001</v>
      </c>
      <c r="AE448" s="51">
        <v>302.07900000000001</v>
      </c>
      <c r="AF448" s="51">
        <v>302.07900000000001</v>
      </c>
      <c r="AG448" s="51">
        <v>302.07299999999998</v>
      </c>
      <c r="AH448" s="51">
        <v>302.07299999999998</v>
      </c>
      <c r="AI448" s="51">
        <v>302.07299999999998</v>
      </c>
      <c r="AJ448" s="52"/>
    </row>
    <row r="449" spans="1:36" ht="15.75" x14ac:dyDescent="0.3">
      <c r="A449" s="1" t="str">
        <f t="shared" si="8"/>
        <v>FlächeKroatien</v>
      </c>
      <c r="B449" s="1">
        <v>449</v>
      </c>
      <c r="C449" s="50" t="s">
        <v>229</v>
      </c>
      <c r="D449" s="50" t="s">
        <v>27</v>
      </c>
      <c r="E449" s="50" t="s">
        <v>178</v>
      </c>
      <c r="F449" s="50" t="s">
        <v>67</v>
      </c>
      <c r="G449" s="50" t="s">
        <v>32</v>
      </c>
      <c r="H449" s="50" t="s">
        <v>375</v>
      </c>
      <c r="I449" s="51">
        <v>56.54</v>
      </c>
      <c r="J449" s="51">
        <v>56.54</v>
      </c>
      <c r="K449" s="51">
        <v>56.54</v>
      </c>
      <c r="L449" s="51">
        <v>56.594000000000001</v>
      </c>
      <c r="M449" s="51">
        <v>56.59</v>
      </c>
      <c r="N449" s="51">
        <v>56.59</v>
      </c>
      <c r="O449" s="51">
        <v>56.59</v>
      </c>
      <c r="P449" s="51">
        <v>56.59</v>
      </c>
      <c r="Q449" s="51">
        <v>56.59</v>
      </c>
      <c r="R449" s="51">
        <v>56.59</v>
      </c>
      <c r="S449" s="51">
        <v>56.59</v>
      </c>
      <c r="T449" s="51">
        <v>56.59</v>
      </c>
      <c r="U449" s="51">
        <v>56.59</v>
      </c>
      <c r="V449" s="51">
        <v>56.594000000000001</v>
      </c>
      <c r="W449" s="51">
        <v>56.594000000000001</v>
      </c>
      <c r="X449" s="51">
        <v>56.594000000000001</v>
      </c>
      <c r="Y449" s="51">
        <v>56.594000000000001</v>
      </c>
      <c r="Z449" s="51">
        <v>56.594000000000001</v>
      </c>
      <c r="AA449" s="51">
        <v>56.594000000000001</v>
      </c>
      <c r="AB449" s="51">
        <v>56.594000000000001</v>
      </c>
      <c r="AC449" s="51">
        <v>56.594000000000001</v>
      </c>
      <c r="AD449" s="51">
        <v>56.594000000000001</v>
      </c>
      <c r="AE449" s="51">
        <v>56.594000000000001</v>
      </c>
      <c r="AF449" s="51">
        <v>56.594000000000001</v>
      </c>
      <c r="AG449" s="51">
        <v>56.594000000000001</v>
      </c>
      <c r="AH449" s="51">
        <v>56.594000000000001</v>
      </c>
      <c r="AI449" s="51">
        <v>56.594000000000001</v>
      </c>
      <c r="AJ449" s="52"/>
    </row>
    <row r="450" spans="1:36" ht="15.75" x14ac:dyDescent="0.3">
      <c r="A450" s="1" t="str">
        <f t="shared" si="8"/>
        <v>FlächeLettland</v>
      </c>
      <c r="B450" s="1">
        <v>450</v>
      </c>
      <c r="C450" s="50" t="s">
        <v>229</v>
      </c>
      <c r="D450" s="50" t="s">
        <v>19</v>
      </c>
      <c r="E450" s="50" t="s">
        <v>178</v>
      </c>
      <c r="F450" s="50" t="s">
        <v>67</v>
      </c>
      <c r="G450" s="50" t="s">
        <v>32</v>
      </c>
      <c r="H450" s="50" t="s">
        <v>375</v>
      </c>
      <c r="I450" s="51">
        <v>64.593999999999994</v>
      </c>
      <c r="J450" s="51">
        <v>64.593999999999994</v>
      </c>
      <c r="K450" s="51">
        <v>64.593999999999994</v>
      </c>
      <c r="L450" s="51">
        <v>64.593999999999994</v>
      </c>
      <c r="M450" s="51">
        <v>64.593999999999994</v>
      </c>
      <c r="N450" s="51">
        <v>64.593999999999994</v>
      </c>
      <c r="O450" s="51">
        <v>64.593999999999994</v>
      </c>
      <c r="P450" s="51">
        <v>64.593999999999994</v>
      </c>
      <c r="Q450" s="51">
        <v>64.593999999999994</v>
      </c>
      <c r="R450" s="51">
        <v>64.593999999999994</v>
      </c>
      <c r="S450" s="51">
        <v>64.593999999999994</v>
      </c>
      <c r="T450" s="51">
        <v>64.593999999999994</v>
      </c>
      <c r="U450" s="51">
        <v>64.593999999999994</v>
      </c>
      <c r="V450" s="51">
        <v>64.585999999999999</v>
      </c>
      <c r="W450" s="51">
        <v>64.585999999999999</v>
      </c>
      <c r="X450" s="51">
        <v>64.585999999999999</v>
      </c>
      <c r="Y450" s="51">
        <v>64.585999999999999</v>
      </c>
      <c r="Z450" s="51">
        <v>64.585999999999999</v>
      </c>
      <c r="AA450" s="51">
        <v>64.585999999999999</v>
      </c>
      <c r="AB450" s="51">
        <v>64.585999999999999</v>
      </c>
      <c r="AC450" s="51">
        <v>64.585999999999999</v>
      </c>
      <c r="AD450" s="51">
        <v>64.585999999999999</v>
      </c>
      <c r="AE450" s="51">
        <v>64.585999999999999</v>
      </c>
      <c r="AF450" s="51">
        <v>64.585999999999999</v>
      </c>
      <c r="AG450" s="51">
        <v>64.593999999999994</v>
      </c>
      <c r="AH450" s="51">
        <v>64.593999999999994</v>
      </c>
      <c r="AI450" s="51">
        <v>64.593999999999994</v>
      </c>
      <c r="AJ450" s="52"/>
    </row>
    <row r="451" spans="1:36" ht="15.75" x14ac:dyDescent="0.3">
      <c r="A451" s="1" t="str">
        <f t="shared" si="8"/>
        <v>FlächeLitauen</v>
      </c>
      <c r="B451" s="1">
        <v>451</v>
      </c>
      <c r="C451" s="50" t="s">
        <v>229</v>
      </c>
      <c r="D451" s="50" t="s">
        <v>20</v>
      </c>
      <c r="E451" s="50" t="s">
        <v>178</v>
      </c>
      <c r="F451" s="50" t="s">
        <v>67</v>
      </c>
      <c r="G451" s="50" t="s">
        <v>32</v>
      </c>
      <c r="H451" s="50" t="s">
        <v>375</v>
      </c>
      <c r="I451" s="51">
        <v>65.3</v>
      </c>
      <c r="J451" s="51">
        <v>65.3</v>
      </c>
      <c r="K451" s="51">
        <v>65.3</v>
      </c>
      <c r="L451" s="51">
        <v>65.3</v>
      </c>
      <c r="M451" s="51">
        <v>65.3</v>
      </c>
      <c r="N451" s="51">
        <v>65.3</v>
      </c>
      <c r="O451" s="51">
        <v>65.3</v>
      </c>
      <c r="P451" s="51">
        <v>65.3</v>
      </c>
      <c r="Q451" s="51">
        <v>65.3</v>
      </c>
      <c r="R451" s="51">
        <v>65.3</v>
      </c>
      <c r="S451" s="51">
        <v>65.3</v>
      </c>
      <c r="T451" s="51">
        <v>65.3</v>
      </c>
      <c r="U451" s="51">
        <v>65.3</v>
      </c>
      <c r="V451" s="51">
        <v>65.286000000000001</v>
      </c>
      <c r="W451" s="51">
        <v>65.286000000000001</v>
      </c>
      <c r="X451" s="51">
        <v>65.286000000000001</v>
      </c>
      <c r="Y451" s="51">
        <v>65.286000000000001</v>
      </c>
      <c r="Z451" s="51">
        <v>65.286000000000001</v>
      </c>
      <c r="AA451" s="51">
        <v>65.284000000000006</v>
      </c>
      <c r="AB451" s="51">
        <v>65.284000000000006</v>
      </c>
      <c r="AC451" s="51">
        <v>65.284000000000006</v>
      </c>
      <c r="AD451" s="51">
        <v>65.284000000000006</v>
      </c>
      <c r="AE451" s="51">
        <v>65.284000000000006</v>
      </c>
      <c r="AF451" s="51">
        <v>65.284000000000006</v>
      </c>
      <c r="AG451" s="51">
        <v>65.284000000000006</v>
      </c>
      <c r="AH451" s="51">
        <v>65.284000000000006</v>
      </c>
      <c r="AI451" s="51">
        <v>65.284000000000006</v>
      </c>
      <c r="AJ451" s="52"/>
    </row>
    <row r="452" spans="1:36" ht="15.75" x14ac:dyDescent="0.3">
      <c r="A452" s="1" t="str">
        <f t="shared" si="8"/>
        <v>FlächeLuxemburg</v>
      </c>
      <c r="B452" s="1">
        <v>452</v>
      </c>
      <c r="C452" s="50" t="s">
        <v>229</v>
      </c>
      <c r="D452" s="50" t="s">
        <v>10</v>
      </c>
      <c r="E452" s="50" t="s">
        <v>178</v>
      </c>
      <c r="F452" s="50" t="s">
        <v>67</v>
      </c>
      <c r="G452" s="50" t="s">
        <v>32</v>
      </c>
      <c r="H452" s="50" t="s">
        <v>375</v>
      </c>
      <c r="I452" s="51">
        <v>2.59</v>
      </c>
      <c r="J452" s="51">
        <v>2.59</v>
      </c>
      <c r="K452" s="51">
        <v>2.59</v>
      </c>
      <c r="L452" s="51">
        <v>2.59</v>
      </c>
      <c r="M452" s="51">
        <v>2.59</v>
      </c>
      <c r="N452" s="51">
        <v>2.59</v>
      </c>
      <c r="O452" s="51">
        <v>2.59</v>
      </c>
      <c r="P452" s="51">
        <v>2.59</v>
      </c>
      <c r="Q452" s="51">
        <v>2.59</v>
      </c>
      <c r="R452" s="51">
        <v>2.59</v>
      </c>
      <c r="S452" s="51">
        <v>2.59</v>
      </c>
      <c r="T452" s="51">
        <v>2.59</v>
      </c>
      <c r="U452" s="51">
        <v>2.59</v>
      </c>
      <c r="V452" s="51">
        <v>2.5950000000000002</v>
      </c>
      <c r="W452" s="51">
        <v>2.5950000000000002</v>
      </c>
      <c r="X452" s="51">
        <v>2.5950000000000002</v>
      </c>
      <c r="Y452" s="51">
        <v>2.5950000000000002</v>
      </c>
      <c r="Z452" s="51">
        <v>2.5950000000000002</v>
      </c>
      <c r="AA452" s="51">
        <v>2.5950000000000002</v>
      </c>
      <c r="AB452" s="51">
        <v>2.5950000000000002</v>
      </c>
      <c r="AC452" s="51">
        <v>2.5950000000000002</v>
      </c>
      <c r="AD452" s="51">
        <v>2.5950000000000002</v>
      </c>
      <c r="AE452" s="51">
        <v>2.5950000000000002</v>
      </c>
      <c r="AF452" s="51">
        <v>2.5950000000000002</v>
      </c>
      <c r="AG452" s="51">
        <v>2.5950000000000002</v>
      </c>
      <c r="AH452" s="51">
        <v>2.5950000000000002</v>
      </c>
      <c r="AI452" s="51">
        <v>2.5950000000000002</v>
      </c>
      <c r="AJ452" s="52"/>
    </row>
    <row r="453" spans="1:36" ht="15.75" x14ac:dyDescent="0.3">
      <c r="A453" s="1" t="str">
        <f t="shared" si="8"/>
        <v>FlächeMalta</v>
      </c>
      <c r="B453" s="1">
        <v>453</v>
      </c>
      <c r="C453" s="50" t="s">
        <v>229</v>
      </c>
      <c r="D453" s="50" t="s">
        <v>16</v>
      </c>
      <c r="E453" s="50" t="s">
        <v>178</v>
      </c>
      <c r="F453" s="50" t="s">
        <v>67</v>
      </c>
      <c r="G453" s="50" t="s">
        <v>32</v>
      </c>
      <c r="H453" s="50" t="s">
        <v>375</v>
      </c>
      <c r="I453" s="51">
        <v>0.32</v>
      </c>
      <c r="J453" s="51">
        <v>0.32</v>
      </c>
      <c r="K453" s="51">
        <v>0.32</v>
      </c>
      <c r="L453" s="51">
        <v>0.32</v>
      </c>
      <c r="M453" s="51">
        <v>0.32</v>
      </c>
      <c r="N453" s="51">
        <v>0.32</v>
      </c>
      <c r="O453" s="51">
        <v>0.32</v>
      </c>
      <c r="P453" s="51">
        <v>0.32</v>
      </c>
      <c r="Q453" s="51">
        <v>0.32</v>
      </c>
      <c r="R453" s="51">
        <v>0.32</v>
      </c>
      <c r="S453" s="51">
        <v>0.32</v>
      </c>
      <c r="T453" s="51">
        <v>0.32</v>
      </c>
      <c r="U453" s="51">
        <v>0.32</v>
      </c>
      <c r="V453" s="51">
        <v>0.315</v>
      </c>
      <c r="W453" s="51">
        <v>0.315</v>
      </c>
      <c r="X453" s="51">
        <v>0.315</v>
      </c>
      <c r="Y453" s="51">
        <v>0.315</v>
      </c>
      <c r="Z453" s="51">
        <v>0.315</v>
      </c>
      <c r="AA453" s="51">
        <v>0.316</v>
      </c>
      <c r="AB453" s="51">
        <v>0.316</v>
      </c>
      <c r="AC453" s="51">
        <v>0.316</v>
      </c>
      <c r="AD453" s="51">
        <v>0.316</v>
      </c>
      <c r="AE453" s="51">
        <v>0.316</v>
      </c>
      <c r="AF453" s="51">
        <v>0.316</v>
      </c>
      <c r="AG453" s="51">
        <v>0.316</v>
      </c>
      <c r="AH453" s="51">
        <v>0.316</v>
      </c>
      <c r="AI453" s="51">
        <v>0.316</v>
      </c>
      <c r="AJ453" s="52"/>
    </row>
    <row r="454" spans="1:36" ht="15.75" x14ac:dyDescent="0.3">
      <c r="A454" s="1" t="str">
        <f t="shared" si="8"/>
        <v>FlächeNiederlande</v>
      </c>
      <c r="B454" s="1">
        <v>454</v>
      </c>
      <c r="C454" s="50" t="s">
        <v>229</v>
      </c>
      <c r="D454" s="50" t="s">
        <v>1</v>
      </c>
      <c r="E454" s="50" t="s">
        <v>178</v>
      </c>
      <c r="F454" s="50" t="s">
        <v>67</v>
      </c>
      <c r="G454" s="50" t="s">
        <v>32</v>
      </c>
      <c r="H454" s="50" t="s">
        <v>375</v>
      </c>
      <c r="I454" s="51">
        <v>41.53</v>
      </c>
      <c r="J454" s="51">
        <v>41.53</v>
      </c>
      <c r="K454" s="51">
        <v>41.53</v>
      </c>
      <c r="L454" s="51">
        <v>41.53</v>
      </c>
      <c r="M454" s="51">
        <v>41.53</v>
      </c>
      <c r="N454" s="51">
        <v>41.54</v>
      </c>
      <c r="O454" s="51">
        <v>41.54</v>
      </c>
      <c r="P454" s="51">
        <v>41.54</v>
      </c>
      <c r="Q454" s="51">
        <v>41.54</v>
      </c>
      <c r="R454" s="51">
        <v>41.54</v>
      </c>
      <c r="S454" s="51">
        <v>41.54</v>
      </c>
      <c r="T454" s="51">
        <v>41.54</v>
      </c>
      <c r="U454" s="51">
        <v>41.54</v>
      </c>
      <c r="V454" s="51">
        <v>37.368000000000002</v>
      </c>
      <c r="W454" s="51">
        <v>37.368000000000002</v>
      </c>
      <c r="X454" s="51">
        <v>37.368000000000002</v>
      </c>
      <c r="Y454" s="51">
        <v>37.368000000000002</v>
      </c>
      <c r="Z454" s="51">
        <v>37.368000000000002</v>
      </c>
      <c r="AA454" s="51">
        <v>37.378</v>
      </c>
      <c r="AB454" s="51">
        <v>37.378</v>
      </c>
      <c r="AC454" s="51">
        <v>37.378</v>
      </c>
      <c r="AD454" s="51">
        <v>37.378</v>
      </c>
      <c r="AE454" s="51">
        <v>37.378</v>
      </c>
      <c r="AF454" s="51">
        <v>37.378</v>
      </c>
      <c r="AG454" s="51">
        <v>37.390999999999998</v>
      </c>
      <c r="AH454" s="51">
        <v>37.390999999999998</v>
      </c>
      <c r="AI454" s="51">
        <v>37.390999999999998</v>
      </c>
      <c r="AJ454" s="52"/>
    </row>
    <row r="455" spans="1:36" ht="15.75" x14ac:dyDescent="0.3">
      <c r="A455" s="1" t="str">
        <f t="shared" si="8"/>
        <v>FlächeÖsterreich</v>
      </c>
      <c r="B455" s="1">
        <v>455</v>
      </c>
      <c r="C455" s="50" t="s">
        <v>229</v>
      </c>
      <c r="D455" s="50" t="s">
        <v>56</v>
      </c>
      <c r="E455" s="50" t="s">
        <v>178</v>
      </c>
      <c r="F455" s="50" t="s">
        <v>67</v>
      </c>
      <c r="G455" s="50" t="s">
        <v>32</v>
      </c>
      <c r="H455" s="50" t="s">
        <v>375</v>
      </c>
      <c r="I455" s="51">
        <v>83.879000000000005</v>
      </c>
      <c r="J455" s="51">
        <v>83.879000000000005</v>
      </c>
      <c r="K455" s="51">
        <v>83.879000000000005</v>
      </c>
      <c r="L455" s="51">
        <v>83.879000000000005</v>
      </c>
      <c r="M455" s="51">
        <v>83.879000000000005</v>
      </c>
      <c r="N455" s="51">
        <v>83.879000000000005</v>
      </c>
      <c r="O455" s="51">
        <v>83.879000000000005</v>
      </c>
      <c r="P455" s="51">
        <v>83.879000000000005</v>
      </c>
      <c r="Q455" s="51">
        <v>83.879000000000005</v>
      </c>
      <c r="R455" s="51">
        <v>83.879000000000005</v>
      </c>
      <c r="S455" s="51">
        <v>83.879000000000005</v>
      </c>
      <c r="T455" s="51">
        <v>83.879000000000005</v>
      </c>
      <c r="U455" s="51">
        <v>83.879000000000005</v>
      </c>
      <c r="V455" s="51">
        <v>83.882000000000005</v>
      </c>
      <c r="W455" s="51">
        <v>83.882000000000005</v>
      </c>
      <c r="X455" s="51">
        <v>83.882000000000005</v>
      </c>
      <c r="Y455" s="51">
        <v>83.882000000000005</v>
      </c>
      <c r="Z455" s="51">
        <v>83.882000000000005</v>
      </c>
      <c r="AA455" s="51">
        <v>83.878</v>
      </c>
      <c r="AB455" s="51">
        <v>83.878</v>
      </c>
      <c r="AC455" s="51">
        <v>83.878</v>
      </c>
      <c r="AD455" s="51">
        <v>83.878</v>
      </c>
      <c r="AE455" s="51">
        <v>83.878</v>
      </c>
      <c r="AF455" s="51">
        <v>83.878</v>
      </c>
      <c r="AG455" s="51">
        <v>83.882000000000005</v>
      </c>
      <c r="AH455" s="51">
        <v>83.882000000000005</v>
      </c>
      <c r="AI455" s="51">
        <v>83.882000000000005</v>
      </c>
      <c r="AJ455" s="52"/>
    </row>
    <row r="456" spans="1:36" ht="15.75" x14ac:dyDescent="0.3">
      <c r="A456" s="1" t="str">
        <f t="shared" si="8"/>
        <v>FlächePolen</v>
      </c>
      <c r="B456" s="1">
        <v>456</v>
      </c>
      <c r="C456" s="50" t="s">
        <v>229</v>
      </c>
      <c r="D456" s="50" t="s">
        <v>21</v>
      </c>
      <c r="E456" s="50" t="s">
        <v>178</v>
      </c>
      <c r="F456" s="50" t="s">
        <v>67</v>
      </c>
      <c r="G456" s="50" t="s">
        <v>32</v>
      </c>
      <c r="H456" s="50" t="s">
        <v>375</v>
      </c>
      <c r="I456" s="51">
        <v>312.69</v>
      </c>
      <c r="J456" s="51">
        <v>312.69</v>
      </c>
      <c r="K456" s="51">
        <v>312.69</v>
      </c>
      <c r="L456" s="51">
        <v>312.69</v>
      </c>
      <c r="M456" s="51">
        <v>312.69</v>
      </c>
      <c r="N456" s="51">
        <v>312.69</v>
      </c>
      <c r="O456" s="51">
        <v>312.68</v>
      </c>
      <c r="P456" s="51">
        <v>312.68</v>
      </c>
      <c r="Q456" s="51">
        <v>312.68</v>
      </c>
      <c r="R456" s="51">
        <v>312.68</v>
      </c>
      <c r="S456" s="51">
        <v>312.68</v>
      </c>
      <c r="T456" s="51">
        <v>312.68</v>
      </c>
      <c r="U456" s="51">
        <v>312.68</v>
      </c>
      <c r="V456" s="51">
        <v>311.928</v>
      </c>
      <c r="W456" s="51">
        <v>311.928</v>
      </c>
      <c r="X456" s="51">
        <v>311.928</v>
      </c>
      <c r="Y456" s="51">
        <v>311.928</v>
      </c>
      <c r="Z456" s="51">
        <v>311.928</v>
      </c>
      <c r="AA456" s="51">
        <v>311.928</v>
      </c>
      <c r="AB456" s="51">
        <v>311.928</v>
      </c>
      <c r="AC456" s="51">
        <v>311.928</v>
      </c>
      <c r="AD456" s="51">
        <v>311.928</v>
      </c>
      <c r="AE456" s="51">
        <v>311.928</v>
      </c>
      <c r="AF456" s="51">
        <v>311.928</v>
      </c>
      <c r="AG456" s="51">
        <v>311.928</v>
      </c>
      <c r="AH456" s="51">
        <v>311.928</v>
      </c>
      <c r="AI456" s="51">
        <v>311.928</v>
      </c>
      <c r="AJ456" s="52"/>
    </row>
    <row r="457" spans="1:36" ht="15.75" x14ac:dyDescent="0.3">
      <c r="A457" s="1" t="str">
        <f t="shared" ref="A457:A477" si="9">C457&amp;D457</f>
        <v>FlächePortugal</v>
      </c>
      <c r="B457" s="1">
        <v>457</v>
      </c>
      <c r="C457" s="50" t="s">
        <v>229</v>
      </c>
      <c r="D457" s="50" t="s">
        <v>7</v>
      </c>
      <c r="E457" s="50" t="s">
        <v>178</v>
      </c>
      <c r="F457" s="50" t="s">
        <v>67</v>
      </c>
      <c r="G457" s="50" t="s">
        <v>32</v>
      </c>
      <c r="H457" s="50" t="s">
        <v>375</v>
      </c>
      <c r="I457" s="51">
        <v>92.12</v>
      </c>
      <c r="J457" s="51">
        <v>92.12</v>
      </c>
      <c r="K457" s="51">
        <v>92.12</v>
      </c>
      <c r="L457" s="51">
        <v>92.12</v>
      </c>
      <c r="M457" s="51">
        <v>92.12</v>
      </c>
      <c r="N457" s="51">
        <v>92.09</v>
      </c>
      <c r="O457" s="51">
        <v>92.09</v>
      </c>
      <c r="P457" s="51">
        <v>92.09</v>
      </c>
      <c r="Q457" s="51">
        <v>92.09</v>
      </c>
      <c r="R457" s="51">
        <v>92.21</v>
      </c>
      <c r="S457" s="51">
        <v>92.21</v>
      </c>
      <c r="T457" s="51">
        <v>92.21</v>
      </c>
      <c r="U457" s="51">
        <v>92.21</v>
      </c>
      <c r="V457" s="51">
        <v>92.225999999999999</v>
      </c>
      <c r="W457" s="51">
        <v>92.225999999999999</v>
      </c>
      <c r="X457" s="51">
        <v>92.225999999999999</v>
      </c>
      <c r="Y457" s="51">
        <v>92.225999999999999</v>
      </c>
      <c r="Z457" s="51">
        <v>92.225999999999999</v>
      </c>
      <c r="AA457" s="51">
        <v>92.227000000000004</v>
      </c>
      <c r="AB457" s="51">
        <v>92.227000000000004</v>
      </c>
      <c r="AC457" s="51">
        <v>92.227000000000004</v>
      </c>
      <c r="AD457" s="51">
        <v>92.227000000000004</v>
      </c>
      <c r="AE457" s="51">
        <v>92.227000000000004</v>
      </c>
      <c r="AF457" s="51">
        <v>92.227000000000004</v>
      </c>
      <c r="AG457" s="51">
        <v>92.225999999999999</v>
      </c>
      <c r="AH457" s="51">
        <v>92.225999999999999</v>
      </c>
      <c r="AI457" s="51">
        <v>92.225999999999999</v>
      </c>
      <c r="AJ457" s="52"/>
    </row>
    <row r="458" spans="1:36" ht="15.75" x14ac:dyDescent="0.3">
      <c r="A458" s="1" t="str">
        <f t="shared" si="9"/>
        <v>FlächeRumänien</v>
      </c>
      <c r="B458" s="1">
        <v>458</v>
      </c>
      <c r="C458" s="50" t="s">
        <v>229</v>
      </c>
      <c r="D458" s="50" t="s">
        <v>98</v>
      </c>
      <c r="E458" s="50" t="s">
        <v>178</v>
      </c>
      <c r="F458" s="50" t="s">
        <v>67</v>
      </c>
      <c r="G458" s="50" t="s">
        <v>32</v>
      </c>
      <c r="H458" s="50" t="s">
        <v>375</v>
      </c>
      <c r="I458" s="51">
        <v>238.39</v>
      </c>
      <c r="J458" s="51">
        <v>238.39</v>
      </c>
      <c r="K458" s="51">
        <v>238.39</v>
      </c>
      <c r="L458" s="51">
        <v>238.39</v>
      </c>
      <c r="M458" s="51">
        <v>238.39</v>
      </c>
      <c r="N458" s="51">
        <v>238.39</v>
      </c>
      <c r="O458" s="51">
        <v>238.39</v>
      </c>
      <c r="P458" s="51">
        <v>238.39</v>
      </c>
      <c r="Q458" s="51">
        <v>238.39</v>
      </c>
      <c r="R458" s="51">
        <v>238.39</v>
      </c>
      <c r="S458" s="51">
        <v>238.39</v>
      </c>
      <c r="T458" s="51">
        <v>238.39</v>
      </c>
      <c r="U458" s="51">
        <v>238.39</v>
      </c>
      <c r="V458" s="51">
        <v>238.39699999999999</v>
      </c>
      <c r="W458" s="51">
        <v>238.39699999999999</v>
      </c>
      <c r="X458" s="51">
        <v>238.39699999999999</v>
      </c>
      <c r="Y458" s="51">
        <v>238.39699999999999</v>
      </c>
      <c r="Z458" s="51">
        <v>238.39699999999999</v>
      </c>
      <c r="AA458" s="51">
        <v>238.398</v>
      </c>
      <c r="AB458" s="51">
        <v>238.398</v>
      </c>
      <c r="AC458" s="51">
        <v>238.398</v>
      </c>
      <c r="AD458" s="51">
        <v>238.398</v>
      </c>
      <c r="AE458" s="51">
        <v>238.398</v>
      </c>
      <c r="AF458" s="51">
        <v>238.398</v>
      </c>
      <c r="AG458" s="51">
        <v>238.398</v>
      </c>
      <c r="AH458" s="51">
        <v>238.398</v>
      </c>
      <c r="AI458" s="51">
        <v>238.398</v>
      </c>
      <c r="AJ458" s="52"/>
    </row>
    <row r="459" spans="1:36" ht="15.75" x14ac:dyDescent="0.3">
      <c r="A459" s="1" t="str">
        <f t="shared" si="9"/>
        <v>FlächeSchweden</v>
      </c>
      <c r="B459" s="1">
        <v>459</v>
      </c>
      <c r="C459" s="50" t="s">
        <v>229</v>
      </c>
      <c r="D459" s="50" t="s">
        <v>13</v>
      </c>
      <c r="E459" s="50" t="s">
        <v>178</v>
      </c>
      <c r="F459" s="50" t="s">
        <v>67</v>
      </c>
      <c r="G459" s="50" t="s">
        <v>32</v>
      </c>
      <c r="H459" s="50" t="s">
        <v>375</v>
      </c>
      <c r="I459" s="51">
        <v>447.42010999999997</v>
      </c>
      <c r="J459" s="51">
        <v>447.42010999999997</v>
      </c>
      <c r="K459" s="51">
        <v>447.42010999999997</v>
      </c>
      <c r="L459" s="51">
        <v>447.42010999999997</v>
      </c>
      <c r="M459" s="51">
        <v>447.42010999999997</v>
      </c>
      <c r="N459" s="51">
        <v>447.42010999999997</v>
      </c>
      <c r="O459" s="51">
        <v>447.42010999999997</v>
      </c>
      <c r="P459" s="51">
        <v>447.42010999999997</v>
      </c>
      <c r="Q459" s="51">
        <v>447.42010999999997</v>
      </c>
      <c r="R459" s="51">
        <v>447.42010999999997</v>
      </c>
      <c r="S459" s="51">
        <v>447.42010999999997</v>
      </c>
      <c r="T459" s="51">
        <v>447.42010999999997</v>
      </c>
      <c r="U459" s="51">
        <v>447.42010999999997</v>
      </c>
      <c r="V459" s="51">
        <v>447.42399999999998</v>
      </c>
      <c r="W459" s="51">
        <v>447.42399999999998</v>
      </c>
      <c r="X459" s="51">
        <v>447.42399999999998</v>
      </c>
      <c r="Y459" s="51">
        <v>447.42399999999998</v>
      </c>
      <c r="Z459" s="51">
        <v>447.42399999999998</v>
      </c>
      <c r="AA459" s="51">
        <v>447.42399999999998</v>
      </c>
      <c r="AB459" s="51">
        <v>447.42399999999998</v>
      </c>
      <c r="AC459" s="51">
        <v>447.42399999999998</v>
      </c>
      <c r="AD459" s="51">
        <v>447.42399999999998</v>
      </c>
      <c r="AE459" s="51">
        <v>447.42399999999998</v>
      </c>
      <c r="AF459" s="51">
        <v>447.42399999999998</v>
      </c>
      <c r="AG459" s="51">
        <v>447.42399999999998</v>
      </c>
      <c r="AH459" s="51">
        <v>447.42399999999998</v>
      </c>
      <c r="AI459" s="51">
        <v>447.42399999999998</v>
      </c>
      <c r="AJ459" s="52"/>
    </row>
    <row r="460" spans="1:36" ht="15.75" x14ac:dyDescent="0.3">
      <c r="A460" s="1" t="str">
        <f t="shared" si="9"/>
        <v>FlächeSlowakei</v>
      </c>
      <c r="B460" s="1">
        <v>460</v>
      </c>
      <c r="C460" s="50" t="s">
        <v>229</v>
      </c>
      <c r="D460" s="50" t="s">
        <v>23</v>
      </c>
      <c r="E460" s="50" t="s">
        <v>178</v>
      </c>
      <c r="F460" s="50" t="s">
        <v>67</v>
      </c>
      <c r="G460" s="50" t="s">
        <v>32</v>
      </c>
      <c r="H460" s="50" t="s">
        <v>375</v>
      </c>
      <c r="I460" s="51">
        <v>49.03</v>
      </c>
      <c r="J460" s="51">
        <v>49.03</v>
      </c>
      <c r="K460" s="51">
        <v>49.03</v>
      </c>
      <c r="L460" s="51">
        <v>49.03</v>
      </c>
      <c r="M460" s="51">
        <v>49.03</v>
      </c>
      <c r="N460" s="51">
        <v>49.03</v>
      </c>
      <c r="O460" s="51">
        <v>49.03</v>
      </c>
      <c r="P460" s="51">
        <v>49.03</v>
      </c>
      <c r="Q460" s="51">
        <v>49.034999999999997</v>
      </c>
      <c r="R460" s="51">
        <v>49.04</v>
      </c>
      <c r="S460" s="51">
        <v>49.036999999999999</v>
      </c>
      <c r="T460" s="51">
        <v>49.036000000000001</v>
      </c>
      <c r="U460" s="51">
        <v>49.036000000000001</v>
      </c>
      <c r="V460" s="51">
        <v>49.034999999999997</v>
      </c>
      <c r="W460" s="51">
        <v>49.034999999999997</v>
      </c>
      <c r="X460" s="51">
        <v>49.034999999999997</v>
      </c>
      <c r="Y460" s="51">
        <v>49.034999999999997</v>
      </c>
      <c r="Z460" s="51">
        <v>49.034999999999997</v>
      </c>
      <c r="AA460" s="51">
        <v>49.034999999999997</v>
      </c>
      <c r="AB460" s="51">
        <v>49.034999999999997</v>
      </c>
      <c r="AC460" s="51">
        <v>49.034999999999997</v>
      </c>
      <c r="AD460" s="51">
        <v>49.034999999999997</v>
      </c>
      <c r="AE460" s="51">
        <v>49.034999999999997</v>
      </c>
      <c r="AF460" s="51">
        <v>49.034999999999997</v>
      </c>
      <c r="AG460" s="51">
        <v>49.034999999999997</v>
      </c>
      <c r="AH460" s="51">
        <v>49.034999999999997</v>
      </c>
      <c r="AI460" s="51">
        <v>49.034999999999997</v>
      </c>
      <c r="AJ460" s="52"/>
    </row>
    <row r="461" spans="1:36" ht="15.75" x14ac:dyDescent="0.3">
      <c r="A461" s="1" t="str">
        <f t="shared" si="9"/>
        <v>FlächeSlowenien</v>
      </c>
      <c r="B461" s="1">
        <v>461</v>
      </c>
      <c r="C461" s="50" t="s">
        <v>229</v>
      </c>
      <c r="D461" s="50" t="s">
        <v>26</v>
      </c>
      <c r="E461" s="50" t="s">
        <v>178</v>
      </c>
      <c r="F461" s="50" t="s">
        <v>67</v>
      </c>
      <c r="G461" s="50" t="s">
        <v>32</v>
      </c>
      <c r="H461" s="50" t="s">
        <v>375</v>
      </c>
      <c r="I461" s="51">
        <v>20.27</v>
      </c>
      <c r="J461" s="51">
        <v>20.27</v>
      </c>
      <c r="K461" s="51">
        <v>20.27</v>
      </c>
      <c r="L461" s="51">
        <v>20.27</v>
      </c>
      <c r="M461" s="51">
        <v>20.27</v>
      </c>
      <c r="N461" s="51">
        <v>20.27</v>
      </c>
      <c r="O461" s="51">
        <v>20.27</v>
      </c>
      <c r="P461" s="51">
        <v>20.27</v>
      </c>
      <c r="Q461" s="51">
        <v>20.27</v>
      </c>
      <c r="R461" s="51">
        <v>20.27</v>
      </c>
      <c r="S461" s="51">
        <v>20.27</v>
      </c>
      <c r="T461" s="51">
        <v>20.27</v>
      </c>
      <c r="U461" s="51">
        <v>20.27</v>
      </c>
      <c r="V461" s="51">
        <v>20.273</v>
      </c>
      <c r="W461" s="51">
        <v>20.273</v>
      </c>
      <c r="X461" s="51">
        <v>20.273</v>
      </c>
      <c r="Y461" s="51">
        <v>20.273</v>
      </c>
      <c r="Z461" s="51">
        <v>20.273</v>
      </c>
      <c r="AA461" s="51">
        <v>20.273</v>
      </c>
      <c r="AB461" s="51">
        <v>20.273</v>
      </c>
      <c r="AC461" s="51">
        <v>20.273</v>
      </c>
      <c r="AD461" s="51">
        <v>20.273</v>
      </c>
      <c r="AE461" s="51">
        <v>20.273</v>
      </c>
      <c r="AF461" s="51">
        <v>20.273</v>
      </c>
      <c r="AG461" s="51">
        <v>20.273</v>
      </c>
      <c r="AH461" s="51">
        <v>20.273</v>
      </c>
      <c r="AI461" s="51">
        <v>20.273</v>
      </c>
      <c r="AJ461" s="52"/>
    </row>
    <row r="462" spans="1:36" ht="15.75" x14ac:dyDescent="0.3">
      <c r="A462" s="1" t="str">
        <f t="shared" si="9"/>
        <v>FlächeSpanien</v>
      </c>
      <c r="B462" s="1">
        <v>462</v>
      </c>
      <c r="C462" s="50" t="s">
        <v>229</v>
      </c>
      <c r="D462" s="50" t="s">
        <v>8</v>
      </c>
      <c r="E462" s="50" t="s">
        <v>178</v>
      </c>
      <c r="F462" s="50" t="s">
        <v>67</v>
      </c>
      <c r="G462" s="50" t="s">
        <v>32</v>
      </c>
      <c r="H462" s="50" t="s">
        <v>375</v>
      </c>
      <c r="I462" s="51">
        <v>505</v>
      </c>
      <c r="J462" s="51">
        <v>505.02</v>
      </c>
      <c r="K462" s="51">
        <v>505.32</v>
      </c>
      <c r="L462" s="51">
        <v>505.37</v>
      </c>
      <c r="M462" s="51">
        <v>505.37</v>
      </c>
      <c r="N462" s="51">
        <v>505.37</v>
      </c>
      <c r="O462" s="51">
        <v>505.37</v>
      </c>
      <c r="P462" s="51">
        <v>505.37</v>
      </c>
      <c r="Q462" s="51">
        <v>505.37</v>
      </c>
      <c r="R462" s="51">
        <v>505.37</v>
      </c>
      <c r="S462" s="51">
        <v>505.6</v>
      </c>
      <c r="T462" s="51">
        <v>505.6</v>
      </c>
      <c r="U462" s="51">
        <v>505.94</v>
      </c>
      <c r="V462" s="51">
        <v>505.983</v>
      </c>
      <c r="W462" s="51">
        <v>505.983</v>
      </c>
      <c r="X462" s="51">
        <v>505.983</v>
      </c>
      <c r="Y462" s="51">
        <v>505.983</v>
      </c>
      <c r="Z462" s="51">
        <v>505.983</v>
      </c>
      <c r="AA462" s="51">
        <v>505.983</v>
      </c>
      <c r="AB462" s="51">
        <v>505.983</v>
      </c>
      <c r="AC462" s="51">
        <v>505.983</v>
      </c>
      <c r="AD462" s="51">
        <v>505.983</v>
      </c>
      <c r="AE462" s="51">
        <v>505.983</v>
      </c>
      <c r="AF462" s="51">
        <v>505.983</v>
      </c>
      <c r="AG462" s="51">
        <v>505.983</v>
      </c>
      <c r="AH462" s="51">
        <v>505.983</v>
      </c>
      <c r="AI462" s="51">
        <v>505.983</v>
      </c>
      <c r="AJ462" s="52"/>
    </row>
    <row r="463" spans="1:36" ht="15.75" x14ac:dyDescent="0.3">
      <c r="A463" s="1" t="str">
        <f t="shared" si="9"/>
        <v>FlächeTschechische Republik</v>
      </c>
      <c r="B463" s="1">
        <v>463</v>
      </c>
      <c r="C463" s="50" t="s">
        <v>229</v>
      </c>
      <c r="D463" s="50" t="s">
        <v>22</v>
      </c>
      <c r="E463" s="50" t="s">
        <v>178</v>
      </c>
      <c r="F463" s="50" t="s">
        <v>67</v>
      </c>
      <c r="G463" s="50" t="s">
        <v>32</v>
      </c>
      <c r="H463" s="50" t="s">
        <v>375</v>
      </c>
      <c r="I463" s="51">
        <v>78.87</v>
      </c>
      <c r="J463" s="51">
        <v>78.87</v>
      </c>
      <c r="K463" s="51">
        <v>78.87</v>
      </c>
      <c r="L463" s="51">
        <v>78.87</v>
      </c>
      <c r="M463" s="51">
        <v>78.87</v>
      </c>
      <c r="N463" s="51">
        <v>78.87</v>
      </c>
      <c r="O463" s="51">
        <v>78.87</v>
      </c>
      <c r="P463" s="51">
        <v>78.87</v>
      </c>
      <c r="Q463" s="51">
        <v>78.87</v>
      </c>
      <c r="R463" s="51">
        <v>78.87</v>
      </c>
      <c r="S463" s="51">
        <v>78.87</v>
      </c>
      <c r="T463" s="51">
        <v>78.87</v>
      </c>
      <c r="U463" s="51">
        <v>78.87</v>
      </c>
      <c r="V463" s="51">
        <v>78.87</v>
      </c>
      <c r="W463" s="51">
        <v>78.87</v>
      </c>
      <c r="X463" s="51">
        <v>78.87</v>
      </c>
      <c r="Y463" s="51">
        <v>78.87</v>
      </c>
      <c r="Z463" s="51">
        <v>78.87</v>
      </c>
      <c r="AA463" s="51">
        <v>78.870999999999995</v>
      </c>
      <c r="AB463" s="51">
        <v>78.870999999999995</v>
      </c>
      <c r="AC463" s="51">
        <v>78.870999999999995</v>
      </c>
      <c r="AD463" s="51">
        <v>78.870999999999995</v>
      </c>
      <c r="AE463" s="51">
        <v>78.870999999999995</v>
      </c>
      <c r="AF463" s="51">
        <v>78.870999999999995</v>
      </c>
      <c r="AG463" s="51">
        <v>78.870999999999995</v>
      </c>
      <c r="AH463" s="51">
        <v>78.870999999999995</v>
      </c>
      <c r="AI463" s="51">
        <v>78.870999999999995</v>
      </c>
      <c r="AJ463" s="52"/>
    </row>
    <row r="464" spans="1:36" ht="15.75" x14ac:dyDescent="0.3">
      <c r="A464" s="1" t="str">
        <f t="shared" si="9"/>
        <v>FlächeUngarn</v>
      </c>
      <c r="B464" s="1">
        <v>464</v>
      </c>
      <c r="C464" s="50" t="s">
        <v>229</v>
      </c>
      <c r="D464" s="50" t="s">
        <v>24</v>
      </c>
      <c r="E464" s="50" t="s">
        <v>178</v>
      </c>
      <c r="F464" s="50" t="s">
        <v>67</v>
      </c>
      <c r="G464" s="50" t="s">
        <v>32</v>
      </c>
      <c r="H464" s="50" t="s">
        <v>375</v>
      </c>
      <c r="I464" s="51">
        <v>93.03</v>
      </c>
      <c r="J464" s="51">
        <v>93.03</v>
      </c>
      <c r="K464" s="51">
        <v>93.03</v>
      </c>
      <c r="L464" s="51">
        <v>93.03</v>
      </c>
      <c r="M464" s="51">
        <v>93.03</v>
      </c>
      <c r="N464" s="51">
        <v>93.03</v>
      </c>
      <c r="O464" s="51">
        <v>93.03</v>
      </c>
      <c r="P464" s="51">
        <v>93.03</v>
      </c>
      <c r="Q464" s="51">
        <v>93.03</v>
      </c>
      <c r="R464" s="51">
        <v>93.03</v>
      </c>
      <c r="S464" s="51">
        <v>93.03</v>
      </c>
      <c r="T464" s="51">
        <v>93.03</v>
      </c>
      <c r="U464" s="51">
        <v>93.03</v>
      </c>
      <c r="V464" s="51">
        <v>93.013000000000005</v>
      </c>
      <c r="W464" s="51">
        <v>93.013000000000005</v>
      </c>
      <c r="X464" s="51">
        <v>93.013000000000005</v>
      </c>
      <c r="Y464" s="51">
        <v>93.013000000000005</v>
      </c>
      <c r="Z464" s="51">
        <v>93.013000000000005</v>
      </c>
      <c r="AA464" s="51">
        <v>93.012</v>
      </c>
      <c r="AB464" s="51">
        <v>93.012</v>
      </c>
      <c r="AC464" s="51">
        <v>93.012</v>
      </c>
      <c r="AD464" s="51">
        <v>93.012</v>
      </c>
      <c r="AE464" s="51">
        <v>93.012</v>
      </c>
      <c r="AF464" s="51">
        <v>93.012</v>
      </c>
      <c r="AG464" s="51">
        <v>93.012</v>
      </c>
      <c r="AH464" s="51">
        <v>93.012</v>
      </c>
      <c r="AI464" s="51">
        <v>93.012</v>
      </c>
      <c r="AJ464" s="52"/>
    </row>
    <row r="465" spans="1:36" ht="15.75" x14ac:dyDescent="0.3">
      <c r="A465" s="1" t="str">
        <f t="shared" si="9"/>
        <v>FlächeVereinigtes Königreich Großbritannien und Nordirland</v>
      </c>
      <c r="B465" s="1">
        <v>465</v>
      </c>
      <c r="C465" s="50" t="s">
        <v>229</v>
      </c>
      <c r="D465" s="50" t="s">
        <v>57</v>
      </c>
      <c r="E465" s="50" t="s">
        <v>178</v>
      </c>
      <c r="F465" s="50" t="s">
        <v>67</v>
      </c>
      <c r="G465" s="50" t="s">
        <v>32</v>
      </c>
      <c r="H465" s="50" t="s">
        <v>375</v>
      </c>
      <c r="I465" s="51">
        <v>243.61</v>
      </c>
      <c r="J465" s="51">
        <v>243.61</v>
      </c>
      <c r="K465" s="51">
        <v>243.61</v>
      </c>
      <c r="L465" s="51">
        <v>243.61</v>
      </c>
      <c r="M465" s="51">
        <v>243.61</v>
      </c>
      <c r="N465" s="51">
        <v>243.61</v>
      </c>
      <c r="O465" s="51">
        <v>243.61</v>
      </c>
      <c r="P465" s="51">
        <v>243.61</v>
      </c>
      <c r="Q465" s="51">
        <v>243.61</v>
      </c>
      <c r="R465" s="51">
        <v>243.61</v>
      </c>
      <c r="S465" s="51">
        <v>243.61</v>
      </c>
      <c r="T465" s="51">
        <v>243.61</v>
      </c>
      <c r="U465" s="51">
        <v>243.61</v>
      </c>
      <c r="V465" s="51">
        <v>248.536</v>
      </c>
      <c r="W465" s="51">
        <v>248.536</v>
      </c>
      <c r="X465" s="51">
        <v>248.536</v>
      </c>
      <c r="Y465" s="51">
        <v>248.536</v>
      </c>
      <c r="Z465" s="51">
        <v>248.536</v>
      </c>
      <c r="AA465" s="51">
        <v>244.381</v>
      </c>
      <c r="AB465" s="51">
        <v>244.381</v>
      </c>
      <c r="AC465" s="51">
        <v>244.381</v>
      </c>
      <c r="AD465" s="51">
        <v>244.423</v>
      </c>
      <c r="AE465" s="51">
        <v>244.423</v>
      </c>
      <c r="AF465" s="51">
        <v>244.423</v>
      </c>
      <c r="AG465" s="52"/>
      <c r="AH465" s="52"/>
      <c r="AI465" s="52"/>
      <c r="AJ465" s="52"/>
    </row>
    <row r="466" spans="1:36" ht="15.75" x14ac:dyDescent="0.3">
      <c r="A466" s="1" t="str">
        <f t="shared" si="9"/>
        <v>FlächeZypern</v>
      </c>
      <c r="B466" s="1">
        <v>466</v>
      </c>
      <c r="C466" s="50" t="s">
        <v>229</v>
      </c>
      <c r="D466" s="50" t="s">
        <v>30</v>
      </c>
      <c r="E466" s="50" t="s">
        <v>178</v>
      </c>
      <c r="F466" s="50" t="s">
        <v>67</v>
      </c>
      <c r="G466" s="50" t="s">
        <v>32</v>
      </c>
      <c r="H466" s="50" t="s">
        <v>375</v>
      </c>
      <c r="I466" s="51">
        <v>9.25</v>
      </c>
      <c r="J466" s="51">
        <v>9.25</v>
      </c>
      <c r="K466" s="51">
        <v>9.25</v>
      </c>
      <c r="L466" s="51">
        <v>9.25</v>
      </c>
      <c r="M466" s="51">
        <v>9.25</v>
      </c>
      <c r="N466" s="51">
        <v>9.25</v>
      </c>
      <c r="O466" s="51">
        <v>9.25</v>
      </c>
      <c r="P466" s="51">
        <v>9.25</v>
      </c>
      <c r="Q466" s="51">
        <v>9.25</v>
      </c>
      <c r="R466" s="51">
        <v>9.25</v>
      </c>
      <c r="S466" s="51">
        <v>9.25</v>
      </c>
      <c r="T466" s="51">
        <v>9.25</v>
      </c>
      <c r="U466" s="51">
        <v>9.25</v>
      </c>
      <c r="V466" s="51">
        <v>9.2530000000000001</v>
      </c>
      <c r="W466" s="51">
        <v>9.2530000000000001</v>
      </c>
      <c r="X466" s="51">
        <v>9.2530000000000001</v>
      </c>
      <c r="Y466" s="51">
        <v>9.2530000000000001</v>
      </c>
      <c r="Z466" s="51">
        <v>9.2530000000000001</v>
      </c>
      <c r="AA466" s="51">
        <v>9.2530000000000001</v>
      </c>
      <c r="AB466" s="51">
        <v>9.2530000000000001</v>
      </c>
      <c r="AC466" s="51">
        <v>9.2530000000000001</v>
      </c>
      <c r="AD466" s="51">
        <v>9.2530000000000001</v>
      </c>
      <c r="AE466" s="51">
        <v>9.2530000000000001</v>
      </c>
      <c r="AF466" s="51">
        <v>9.2530000000000001</v>
      </c>
      <c r="AG466" s="51">
        <v>9.2530000000000001</v>
      </c>
      <c r="AH466" s="51">
        <v>9.2530000000000001</v>
      </c>
      <c r="AI466" s="51">
        <v>9.2530000000000001</v>
      </c>
      <c r="AJ466" s="52"/>
    </row>
    <row r="467" spans="1:36" ht="15.75" x14ac:dyDescent="0.3">
      <c r="A467" s="1" t="str">
        <f t="shared" si="9"/>
        <v>ForschungsquoteBelgien</v>
      </c>
      <c r="B467" s="1">
        <v>467</v>
      </c>
      <c r="C467" s="50" t="s">
        <v>233</v>
      </c>
      <c r="D467" s="50" t="s">
        <v>9</v>
      </c>
      <c r="E467" s="50" t="s">
        <v>61</v>
      </c>
      <c r="F467" s="50" t="s">
        <v>67</v>
      </c>
      <c r="G467" s="50" t="s">
        <v>32</v>
      </c>
      <c r="H467" s="50" t="s">
        <v>370</v>
      </c>
      <c r="I467" s="51">
        <v>1.94</v>
      </c>
      <c r="J467" s="51">
        <v>2.0299999999999998</v>
      </c>
      <c r="K467" s="51">
        <v>1.9</v>
      </c>
      <c r="L467" s="51">
        <v>1.84</v>
      </c>
      <c r="M467" s="51">
        <v>1.82</v>
      </c>
      <c r="N467" s="51">
        <v>1.79</v>
      </c>
      <c r="O467" s="51">
        <v>1.82</v>
      </c>
      <c r="P467" s="51">
        <v>1.85</v>
      </c>
      <c r="Q467" s="51">
        <v>1.94</v>
      </c>
      <c r="R467" s="51">
        <v>1.99</v>
      </c>
      <c r="S467" s="51">
        <v>2.06</v>
      </c>
      <c r="T467" s="51">
        <v>2.16</v>
      </c>
      <c r="U467" s="51">
        <v>2.27</v>
      </c>
      <c r="V467" s="51">
        <v>2.3199999999999998</v>
      </c>
      <c r="W467" s="51">
        <v>2.36</v>
      </c>
      <c r="X467" s="51">
        <v>2.4300000000000002</v>
      </c>
      <c r="Y467" s="51">
        <v>2.5299999999999998</v>
      </c>
      <c r="Z467" s="51">
        <v>2.68</v>
      </c>
      <c r="AA467" s="51">
        <v>2.86</v>
      </c>
      <c r="AB467" s="51">
        <v>3.15</v>
      </c>
      <c r="AC467" s="51">
        <v>3.37</v>
      </c>
      <c r="AD467" s="51">
        <v>3.41</v>
      </c>
      <c r="AE467" s="51">
        <v>3.21</v>
      </c>
      <c r="AF467" s="51">
        <v>3.24</v>
      </c>
      <c r="AG467" s="51">
        <v>3.36</v>
      </c>
      <c r="AH467" s="52"/>
      <c r="AI467" s="52"/>
      <c r="AJ467" s="52"/>
    </row>
    <row r="468" spans="1:36" ht="15.75" x14ac:dyDescent="0.3">
      <c r="A468" s="1" t="str">
        <f t="shared" si="9"/>
        <v>ForschungsquoteBulgarien</v>
      </c>
      <c r="B468" s="1">
        <v>468</v>
      </c>
      <c r="C468" s="50" t="s">
        <v>233</v>
      </c>
      <c r="D468" s="50" t="s">
        <v>25</v>
      </c>
      <c r="E468" s="50" t="s">
        <v>61</v>
      </c>
      <c r="F468" s="50" t="s">
        <v>67</v>
      </c>
      <c r="G468" s="50" t="s">
        <v>32</v>
      </c>
      <c r="H468" s="50" t="s">
        <v>370</v>
      </c>
      <c r="I468" s="51">
        <v>0.5</v>
      </c>
      <c r="J468" s="51">
        <v>0.45</v>
      </c>
      <c r="K468" s="51">
        <v>0.46</v>
      </c>
      <c r="L468" s="51">
        <v>0.47</v>
      </c>
      <c r="M468" s="51">
        <v>0.47</v>
      </c>
      <c r="N468" s="51">
        <v>0.44</v>
      </c>
      <c r="O468" s="51">
        <v>0.44</v>
      </c>
      <c r="P468" s="51">
        <v>0.43</v>
      </c>
      <c r="Q468" s="51">
        <v>0.45</v>
      </c>
      <c r="R468" s="51">
        <v>0.49</v>
      </c>
      <c r="S468" s="51">
        <v>0.56000000000000005</v>
      </c>
      <c r="T468" s="51">
        <v>0.53</v>
      </c>
      <c r="U468" s="51">
        <v>0.6</v>
      </c>
      <c r="V468" s="51">
        <v>0.63</v>
      </c>
      <c r="W468" s="51">
        <v>0.79</v>
      </c>
      <c r="X468" s="51">
        <v>0.95</v>
      </c>
      <c r="Y468" s="51">
        <v>0.77</v>
      </c>
      <c r="Z468" s="51">
        <v>0.74</v>
      </c>
      <c r="AA468" s="51">
        <v>0.76</v>
      </c>
      <c r="AB468" s="51">
        <v>0.84</v>
      </c>
      <c r="AC468" s="51">
        <v>0.85</v>
      </c>
      <c r="AD468" s="51">
        <v>0.77</v>
      </c>
      <c r="AE468" s="51">
        <v>0.75</v>
      </c>
      <c r="AF468" s="51">
        <v>0.79</v>
      </c>
      <c r="AG468" s="51">
        <v>0.77</v>
      </c>
      <c r="AH468" s="52"/>
      <c r="AI468" s="52"/>
      <c r="AJ468" s="52"/>
    </row>
    <row r="469" spans="1:36" ht="15.75" x14ac:dyDescent="0.3">
      <c r="A469" s="1" t="str">
        <f t="shared" si="9"/>
        <v>ForschungsquoteDänemark</v>
      </c>
      <c r="B469" s="1">
        <v>469</v>
      </c>
      <c r="C469" s="50" t="s">
        <v>233</v>
      </c>
      <c r="D469" s="50" t="s">
        <v>5</v>
      </c>
      <c r="E469" s="50" t="s">
        <v>61</v>
      </c>
      <c r="F469" s="50" t="s">
        <v>67</v>
      </c>
      <c r="G469" s="50" t="s">
        <v>32</v>
      </c>
      <c r="H469" s="50" t="s">
        <v>370</v>
      </c>
      <c r="I469" s="51">
        <v>2.19</v>
      </c>
      <c r="J469" s="51">
        <v>2.3199999999999998</v>
      </c>
      <c r="K469" s="51">
        <v>2.44</v>
      </c>
      <c r="L469" s="51">
        <v>2.5099999999999998</v>
      </c>
      <c r="M469" s="51">
        <v>2.41</v>
      </c>
      <c r="N469" s="51">
        <v>2.39</v>
      </c>
      <c r="O469" s="51">
        <v>2.4</v>
      </c>
      <c r="P469" s="51">
        <v>2.5099999999999998</v>
      </c>
      <c r="Q469" s="51">
        <v>2.76</v>
      </c>
      <c r="R469" s="51">
        <v>3.04</v>
      </c>
      <c r="S469" s="51">
        <v>2.91</v>
      </c>
      <c r="T469" s="51">
        <v>2.94</v>
      </c>
      <c r="U469" s="51">
        <v>2.98</v>
      </c>
      <c r="V469" s="51">
        <v>2.96</v>
      </c>
      <c r="W469" s="51">
        <v>2.92</v>
      </c>
      <c r="X469" s="51">
        <v>3.06</v>
      </c>
      <c r="Y469" s="51">
        <v>3.1</v>
      </c>
      <c r="Z469" s="51">
        <v>2.94</v>
      </c>
      <c r="AA469" s="51">
        <v>2.98</v>
      </c>
      <c r="AB469" s="51">
        <v>2.95</v>
      </c>
      <c r="AC469" s="51">
        <v>2.97</v>
      </c>
      <c r="AD469" s="51">
        <v>2.76</v>
      </c>
      <c r="AE469" s="51">
        <v>2.88</v>
      </c>
      <c r="AF469" s="51">
        <v>3.07</v>
      </c>
      <c r="AG469" s="51">
        <v>3.01</v>
      </c>
      <c r="AH469" s="52"/>
      <c r="AI469" s="52"/>
      <c r="AJ469" s="52"/>
    </row>
    <row r="470" spans="1:36" ht="15.75" x14ac:dyDescent="0.3">
      <c r="A470" s="1" t="str">
        <f t="shared" si="9"/>
        <v>ForschungsquoteDeutschland</v>
      </c>
      <c r="B470" s="1">
        <v>470</v>
      </c>
      <c r="C470" s="50" t="s">
        <v>233</v>
      </c>
      <c r="D470" s="50" t="s">
        <v>2</v>
      </c>
      <c r="E470" s="50" t="s">
        <v>61</v>
      </c>
      <c r="F470" s="50" t="s">
        <v>67</v>
      </c>
      <c r="G470" s="50" t="s">
        <v>32</v>
      </c>
      <c r="H470" s="50" t="s">
        <v>370</v>
      </c>
      <c r="I470" s="51">
        <v>2.39</v>
      </c>
      <c r="J470" s="51">
        <v>2.38</v>
      </c>
      <c r="K470" s="51">
        <v>2.41</v>
      </c>
      <c r="L470" s="51">
        <v>2.44</v>
      </c>
      <c r="M470" s="51">
        <v>2.4</v>
      </c>
      <c r="N470" s="51">
        <v>2.4</v>
      </c>
      <c r="O470" s="51">
        <v>2.4300000000000002</v>
      </c>
      <c r="P470" s="51">
        <v>2.42</v>
      </c>
      <c r="Q470" s="51">
        <v>2.57</v>
      </c>
      <c r="R470" s="51">
        <v>2.69</v>
      </c>
      <c r="S470" s="51">
        <v>2.68</v>
      </c>
      <c r="T470" s="51">
        <v>2.75</v>
      </c>
      <c r="U470" s="51">
        <v>2.83</v>
      </c>
      <c r="V470" s="51">
        <v>2.78</v>
      </c>
      <c r="W470" s="51">
        <v>2.82</v>
      </c>
      <c r="X470" s="51">
        <v>2.88</v>
      </c>
      <c r="Y470" s="51">
        <v>2.88</v>
      </c>
      <c r="Z470" s="51">
        <v>2.99</v>
      </c>
      <c r="AA470" s="51">
        <v>3.05</v>
      </c>
      <c r="AB470" s="51">
        <v>3.11</v>
      </c>
      <c r="AC470" s="51">
        <v>3.09</v>
      </c>
      <c r="AD470" s="51">
        <v>3.07</v>
      </c>
      <c r="AE470" s="51">
        <v>3.04</v>
      </c>
      <c r="AF470" s="51">
        <v>3.13</v>
      </c>
      <c r="AG470" s="51">
        <v>3.13</v>
      </c>
      <c r="AH470" s="52"/>
      <c r="AI470" s="52"/>
      <c r="AJ470" s="52"/>
    </row>
    <row r="471" spans="1:36" ht="15.75" x14ac:dyDescent="0.3">
      <c r="A471" s="1" t="str">
        <f t="shared" si="9"/>
        <v>ForschungsquoteEstland</v>
      </c>
      <c r="B471" s="1">
        <v>471</v>
      </c>
      <c r="C471" s="50" t="s">
        <v>233</v>
      </c>
      <c r="D471" s="50" t="s">
        <v>18</v>
      </c>
      <c r="E471" s="50" t="s">
        <v>61</v>
      </c>
      <c r="F471" s="50" t="s">
        <v>67</v>
      </c>
      <c r="G471" s="50" t="s">
        <v>32</v>
      </c>
      <c r="H471" s="50" t="s">
        <v>370</v>
      </c>
      <c r="I471" s="51">
        <v>0.6</v>
      </c>
      <c r="J471" s="51">
        <v>0.7</v>
      </c>
      <c r="K471" s="51">
        <v>0.71</v>
      </c>
      <c r="L471" s="51">
        <v>0.76</v>
      </c>
      <c r="M471" s="51">
        <v>0.85</v>
      </c>
      <c r="N471" s="51">
        <v>0.92</v>
      </c>
      <c r="O471" s="51">
        <v>1.1100000000000001</v>
      </c>
      <c r="P471" s="51">
        <v>1.06</v>
      </c>
      <c r="Q471" s="51">
        <v>1.25</v>
      </c>
      <c r="R471" s="51">
        <v>1.4</v>
      </c>
      <c r="S471" s="51">
        <v>1.58</v>
      </c>
      <c r="T471" s="51">
        <v>2.2999999999999998</v>
      </c>
      <c r="U471" s="51">
        <v>2.1</v>
      </c>
      <c r="V471" s="51">
        <v>1.7</v>
      </c>
      <c r="W471" s="51">
        <v>1.41</v>
      </c>
      <c r="X471" s="51">
        <v>1.44</v>
      </c>
      <c r="Y471" s="51">
        <v>1.22</v>
      </c>
      <c r="Z471" s="51">
        <v>1.25</v>
      </c>
      <c r="AA471" s="51">
        <v>1.38</v>
      </c>
      <c r="AB471" s="51">
        <v>1.59</v>
      </c>
      <c r="AC471" s="51">
        <v>1.73</v>
      </c>
      <c r="AD471" s="51">
        <v>1.75</v>
      </c>
      <c r="AE471" s="51">
        <v>1.77</v>
      </c>
      <c r="AF471" s="51">
        <v>1.83</v>
      </c>
      <c r="AG471" s="51">
        <v>1.99</v>
      </c>
      <c r="AH471" s="52"/>
      <c r="AI471" s="52"/>
      <c r="AJ471" s="52"/>
    </row>
    <row r="472" spans="1:36" ht="15.75" x14ac:dyDescent="0.3">
      <c r="A472" s="1" t="str">
        <f t="shared" si="9"/>
        <v>ForschungsquoteEU27</v>
      </c>
      <c r="B472" s="1">
        <v>472</v>
      </c>
      <c r="C472" s="50" t="s">
        <v>233</v>
      </c>
      <c r="D472" s="50" t="s">
        <v>363</v>
      </c>
      <c r="E472" s="50" t="s">
        <v>61</v>
      </c>
      <c r="F472" s="50" t="s">
        <v>67</v>
      </c>
      <c r="G472" s="50" t="s">
        <v>32</v>
      </c>
      <c r="H472" s="50" t="s">
        <v>370</v>
      </c>
      <c r="I472" s="51">
        <v>1.81</v>
      </c>
      <c r="J472" s="51">
        <v>1.82</v>
      </c>
      <c r="K472" s="51">
        <v>1.83</v>
      </c>
      <c r="L472" s="51">
        <v>1.82</v>
      </c>
      <c r="M472" s="51">
        <v>1.79</v>
      </c>
      <c r="N472" s="51">
        <v>1.78</v>
      </c>
      <c r="O472" s="51">
        <v>1.8</v>
      </c>
      <c r="P472" s="51">
        <v>1.79</v>
      </c>
      <c r="Q472" s="51">
        <v>1.87</v>
      </c>
      <c r="R472" s="51">
        <v>1.96</v>
      </c>
      <c r="S472" s="51">
        <v>1.96</v>
      </c>
      <c r="T472" s="51">
        <v>2</v>
      </c>
      <c r="U472" s="51">
        <v>2.06</v>
      </c>
      <c r="V472" s="51">
        <v>2.08</v>
      </c>
      <c r="W472" s="51">
        <v>2.09</v>
      </c>
      <c r="X472" s="51">
        <v>2.1</v>
      </c>
      <c r="Y472" s="51">
        <v>2.1</v>
      </c>
      <c r="Z472" s="51">
        <v>2.14</v>
      </c>
      <c r="AA472" s="51">
        <v>2.17</v>
      </c>
      <c r="AB472" s="51">
        <v>2.21</v>
      </c>
      <c r="AC472" s="51">
        <v>2.2799999999999998</v>
      </c>
      <c r="AD472" s="51">
        <v>2.2400000000000002</v>
      </c>
      <c r="AE472" s="51">
        <v>2.2200000000000002</v>
      </c>
      <c r="AF472" s="51">
        <v>2.2599999999999998</v>
      </c>
      <c r="AG472" s="51">
        <v>2.2400000000000002</v>
      </c>
      <c r="AH472" s="52"/>
      <c r="AI472" s="52"/>
      <c r="AJ472" s="52"/>
    </row>
    <row r="473" spans="1:36" ht="15.75" x14ac:dyDescent="0.3">
      <c r="A473" s="1" t="str">
        <f t="shared" si="9"/>
        <v>ForschungsquoteFinnland</v>
      </c>
      <c r="B473" s="1">
        <v>473</v>
      </c>
      <c r="C473" s="50" t="s">
        <v>233</v>
      </c>
      <c r="D473" s="50" t="s">
        <v>14</v>
      </c>
      <c r="E473" s="50" t="s">
        <v>61</v>
      </c>
      <c r="F473" s="50" t="s">
        <v>67</v>
      </c>
      <c r="G473" s="50" t="s">
        <v>32</v>
      </c>
      <c r="H473" s="50" t="s">
        <v>370</v>
      </c>
      <c r="I473" s="51">
        <v>3.24</v>
      </c>
      <c r="J473" s="51">
        <v>3.19</v>
      </c>
      <c r="K473" s="51">
        <v>3.25</v>
      </c>
      <c r="L473" s="51">
        <v>3.3</v>
      </c>
      <c r="M473" s="51">
        <v>3.31</v>
      </c>
      <c r="N473" s="51">
        <v>3.32</v>
      </c>
      <c r="O473" s="51">
        <v>3.33</v>
      </c>
      <c r="P473" s="51">
        <v>3.34</v>
      </c>
      <c r="Q473" s="51">
        <v>3.54</v>
      </c>
      <c r="R473" s="51">
        <v>3.73</v>
      </c>
      <c r="S473" s="51">
        <v>3.71</v>
      </c>
      <c r="T473" s="51">
        <v>3.62</v>
      </c>
      <c r="U473" s="51">
        <v>3.41</v>
      </c>
      <c r="V473" s="51">
        <v>3.28</v>
      </c>
      <c r="W473" s="51">
        <v>3.16</v>
      </c>
      <c r="X473" s="51">
        <v>2.89</v>
      </c>
      <c r="Y473" s="51">
        <v>2.75</v>
      </c>
      <c r="Z473" s="51">
        <v>2.75</v>
      </c>
      <c r="AA473" s="51">
        <v>2.78</v>
      </c>
      <c r="AB473" s="51">
        <v>2.82</v>
      </c>
      <c r="AC473" s="51">
        <v>2.93</v>
      </c>
      <c r="AD473" s="51">
        <v>3.01</v>
      </c>
      <c r="AE473" s="51">
        <v>2.98</v>
      </c>
      <c r="AF473" s="51">
        <v>3.09</v>
      </c>
      <c r="AG473" s="51">
        <v>3.22</v>
      </c>
      <c r="AH473" s="52"/>
      <c r="AI473" s="52"/>
      <c r="AJ473" s="52"/>
    </row>
    <row r="474" spans="1:36" ht="15.75" x14ac:dyDescent="0.3">
      <c r="A474" s="1" t="str">
        <f t="shared" si="9"/>
        <v>ForschungsquoteFrankreich</v>
      </c>
      <c r="B474" s="1">
        <v>474</v>
      </c>
      <c r="C474" s="50" t="s">
        <v>233</v>
      </c>
      <c r="D474" s="50" t="s">
        <v>0</v>
      </c>
      <c r="E474" s="50" t="s">
        <v>61</v>
      </c>
      <c r="F474" s="50" t="s">
        <v>67</v>
      </c>
      <c r="G474" s="50" t="s">
        <v>32</v>
      </c>
      <c r="H474" s="50" t="s">
        <v>370</v>
      </c>
      <c r="I474" s="51">
        <v>2.1</v>
      </c>
      <c r="J474" s="51">
        <v>2.15</v>
      </c>
      <c r="K474" s="51">
        <v>2.19</v>
      </c>
      <c r="L474" s="51">
        <v>2.13</v>
      </c>
      <c r="M474" s="51">
        <v>2.1</v>
      </c>
      <c r="N474" s="51">
        <v>2.06</v>
      </c>
      <c r="O474" s="51">
        <v>2.0499999999999998</v>
      </c>
      <c r="P474" s="51">
        <v>2.0299999999999998</v>
      </c>
      <c r="Q474" s="51">
        <v>2.06</v>
      </c>
      <c r="R474" s="51">
        <v>2.21</v>
      </c>
      <c r="S474" s="51">
        <v>2.1800000000000002</v>
      </c>
      <c r="T474" s="51">
        <v>2.19</v>
      </c>
      <c r="U474" s="51">
        <v>2.23</v>
      </c>
      <c r="V474" s="51">
        <v>2.23</v>
      </c>
      <c r="W474" s="51">
        <v>2.2200000000000002</v>
      </c>
      <c r="X474" s="51">
        <v>2.2200000000000002</v>
      </c>
      <c r="Y474" s="51">
        <v>2.2200000000000002</v>
      </c>
      <c r="Z474" s="51">
        <v>2.2000000000000002</v>
      </c>
      <c r="AA474" s="51">
        <v>2.2000000000000002</v>
      </c>
      <c r="AB474" s="51">
        <v>2.2000000000000002</v>
      </c>
      <c r="AC474" s="51">
        <v>2.27</v>
      </c>
      <c r="AD474" s="51">
        <v>2.21</v>
      </c>
      <c r="AE474" s="51">
        <v>2.2200000000000002</v>
      </c>
      <c r="AF474" s="51">
        <v>2.1800000000000002</v>
      </c>
      <c r="AG474" s="51">
        <v>2.1800000000000002</v>
      </c>
      <c r="AH474" s="52"/>
      <c r="AI474" s="52"/>
      <c r="AJ474" s="52"/>
    </row>
    <row r="475" spans="1:36" ht="15.75" x14ac:dyDescent="0.3">
      <c r="A475" s="1" t="str">
        <f t="shared" si="9"/>
        <v>ForschungsquoteGriechenland</v>
      </c>
      <c r="B475" s="1">
        <v>475</v>
      </c>
      <c r="C475" s="50" t="s">
        <v>233</v>
      </c>
      <c r="D475" s="50" t="s">
        <v>6</v>
      </c>
      <c r="E475" s="50" t="s">
        <v>61</v>
      </c>
      <c r="F475" s="50" t="s">
        <v>67</v>
      </c>
      <c r="G475" s="50" t="s">
        <v>32</v>
      </c>
      <c r="H475" s="50" t="s">
        <v>370</v>
      </c>
      <c r="I475" s="52"/>
      <c r="J475" s="51">
        <v>0.57999999999999996</v>
      </c>
      <c r="K475" s="52"/>
      <c r="L475" s="51">
        <v>0.56000000000000005</v>
      </c>
      <c r="M475" s="51">
        <v>0.54</v>
      </c>
      <c r="N475" s="51">
        <v>0.59</v>
      </c>
      <c r="O475" s="51">
        <v>0.56999999999999995</v>
      </c>
      <c r="P475" s="51">
        <v>0.59</v>
      </c>
      <c r="Q475" s="51">
        <v>0.67</v>
      </c>
      <c r="R475" s="51">
        <v>0.63</v>
      </c>
      <c r="S475" s="51">
        <v>0.6</v>
      </c>
      <c r="T475" s="51">
        <v>0.68</v>
      </c>
      <c r="U475" s="51">
        <v>0.72</v>
      </c>
      <c r="V475" s="51">
        <v>0.82</v>
      </c>
      <c r="W475" s="51">
        <v>0.85</v>
      </c>
      <c r="X475" s="51">
        <v>0.97</v>
      </c>
      <c r="Y475" s="51">
        <v>1.01</v>
      </c>
      <c r="Z475" s="51">
        <v>1.1499999999999999</v>
      </c>
      <c r="AA475" s="51">
        <v>1.21</v>
      </c>
      <c r="AB475" s="51">
        <v>1.26</v>
      </c>
      <c r="AC475" s="51">
        <v>1.49</v>
      </c>
      <c r="AD475" s="51">
        <v>1.43</v>
      </c>
      <c r="AE475" s="51">
        <v>1.48</v>
      </c>
      <c r="AF475" s="51">
        <v>1.5</v>
      </c>
      <c r="AG475" s="51">
        <v>1.54</v>
      </c>
      <c r="AH475" s="52"/>
      <c r="AI475" s="52"/>
      <c r="AJ475" s="52"/>
    </row>
    <row r="476" spans="1:36" ht="15.75" x14ac:dyDescent="0.3">
      <c r="A476" s="1" t="str">
        <f t="shared" si="9"/>
        <v>ForschungsquoteIrland</v>
      </c>
      <c r="B476" s="1">
        <v>476</v>
      </c>
      <c r="C476" s="50" t="s">
        <v>233</v>
      </c>
      <c r="D476" s="50" t="s">
        <v>4</v>
      </c>
      <c r="E476" s="50" t="s">
        <v>61</v>
      </c>
      <c r="F476" s="50" t="s">
        <v>67</v>
      </c>
      <c r="G476" s="50" t="s">
        <v>32</v>
      </c>
      <c r="H476" s="50" t="s">
        <v>370</v>
      </c>
      <c r="I476" s="51">
        <v>1.08</v>
      </c>
      <c r="J476" s="51">
        <v>1.05</v>
      </c>
      <c r="K476" s="51">
        <v>1.06</v>
      </c>
      <c r="L476" s="51">
        <v>1.1200000000000001</v>
      </c>
      <c r="M476" s="51">
        <v>1.18</v>
      </c>
      <c r="N476" s="51">
        <v>1.19</v>
      </c>
      <c r="O476" s="51">
        <v>1.2</v>
      </c>
      <c r="P476" s="51">
        <v>1.23</v>
      </c>
      <c r="Q476" s="51">
        <v>1.39</v>
      </c>
      <c r="R476" s="51">
        <v>1.61</v>
      </c>
      <c r="S476" s="51">
        <v>1.6</v>
      </c>
      <c r="T476" s="51">
        <v>1.54</v>
      </c>
      <c r="U476" s="51">
        <v>1.55</v>
      </c>
      <c r="V476" s="51">
        <v>1.54</v>
      </c>
      <c r="W476" s="51">
        <v>1.48</v>
      </c>
      <c r="X476" s="51">
        <v>1.1399999999999999</v>
      </c>
      <c r="Y476" s="51">
        <v>1.1499999999999999</v>
      </c>
      <c r="Z476" s="51">
        <v>1.21</v>
      </c>
      <c r="AA476" s="51">
        <v>1.08</v>
      </c>
      <c r="AB476" s="51">
        <v>1.1399999999999999</v>
      </c>
      <c r="AC476" s="51">
        <v>1.1299999999999999</v>
      </c>
      <c r="AD476" s="51">
        <v>1.08</v>
      </c>
      <c r="AE476" s="51">
        <v>1.53</v>
      </c>
      <c r="AF476" s="51">
        <v>1.54</v>
      </c>
      <c r="AG476" s="51">
        <v>1.38</v>
      </c>
      <c r="AH476" s="52"/>
      <c r="AI476" s="52"/>
      <c r="AJ476" s="52"/>
    </row>
    <row r="477" spans="1:36" ht="15.75" x14ac:dyDescent="0.3">
      <c r="A477" s="1" t="str">
        <f t="shared" si="9"/>
        <v>ForschungsquoteItalien</v>
      </c>
      <c r="B477" s="1">
        <v>477</v>
      </c>
      <c r="C477" s="50" t="s">
        <v>233</v>
      </c>
      <c r="D477" s="50" t="s">
        <v>3</v>
      </c>
      <c r="E477" s="50" t="s">
        <v>61</v>
      </c>
      <c r="F477" s="50" t="s">
        <v>67</v>
      </c>
      <c r="G477" s="50" t="s">
        <v>32</v>
      </c>
      <c r="H477" s="50" t="s">
        <v>370</v>
      </c>
      <c r="I477" s="51">
        <v>1</v>
      </c>
      <c r="J477" s="51">
        <v>1.04</v>
      </c>
      <c r="K477" s="51">
        <v>1.08</v>
      </c>
      <c r="L477" s="51">
        <v>1.06</v>
      </c>
      <c r="M477" s="51">
        <v>1.05</v>
      </c>
      <c r="N477" s="51">
        <v>1.04</v>
      </c>
      <c r="O477" s="51">
        <v>1.08</v>
      </c>
      <c r="P477" s="51">
        <v>1.1200000000000001</v>
      </c>
      <c r="Q477" s="51">
        <v>1.1599999999999999</v>
      </c>
      <c r="R477" s="51">
        <v>1.21</v>
      </c>
      <c r="S477" s="51">
        <v>1.21</v>
      </c>
      <c r="T477" s="51">
        <v>1.2</v>
      </c>
      <c r="U477" s="51">
        <v>1.26</v>
      </c>
      <c r="V477" s="51">
        <v>1.29</v>
      </c>
      <c r="W477" s="51">
        <v>1.33</v>
      </c>
      <c r="X477" s="51">
        <v>1.33</v>
      </c>
      <c r="Y477" s="51">
        <v>1.36</v>
      </c>
      <c r="Z477" s="51">
        <v>1.36</v>
      </c>
      <c r="AA477" s="51">
        <v>1.42</v>
      </c>
      <c r="AB477" s="51">
        <v>1.46</v>
      </c>
      <c r="AC477" s="51">
        <v>1.5</v>
      </c>
      <c r="AD477" s="51">
        <v>1.41</v>
      </c>
      <c r="AE477" s="51">
        <v>1.37</v>
      </c>
      <c r="AF477" s="51">
        <v>1.37</v>
      </c>
      <c r="AG477" s="51">
        <v>1.38</v>
      </c>
      <c r="AH477" s="52"/>
      <c r="AI477" s="52"/>
      <c r="AJ477" s="52"/>
    </row>
    <row r="478" spans="1:36" ht="15.75" x14ac:dyDescent="0.3">
      <c r="A478" s="1" t="str">
        <f t="shared" ref="A478:A541" si="10">C478&amp;D478</f>
        <v>ForschungsquoteKroatien</v>
      </c>
      <c r="B478" s="1">
        <v>478</v>
      </c>
      <c r="C478" s="50" t="s">
        <v>233</v>
      </c>
      <c r="D478" s="50" t="s">
        <v>27</v>
      </c>
      <c r="E478" s="50" t="s">
        <v>61</v>
      </c>
      <c r="F478" s="50" t="s">
        <v>67</v>
      </c>
      <c r="G478" s="50" t="s">
        <v>32</v>
      </c>
      <c r="H478" s="50" t="s">
        <v>370</v>
      </c>
      <c r="I478" s="51">
        <v>1.0422100000000001</v>
      </c>
      <c r="J478" s="51">
        <v>0.91744999999999999</v>
      </c>
      <c r="K478" s="51">
        <v>0.94</v>
      </c>
      <c r="L478" s="51">
        <v>0.94</v>
      </c>
      <c r="M478" s="51">
        <v>1.02</v>
      </c>
      <c r="N478" s="51">
        <v>0.85</v>
      </c>
      <c r="O478" s="51">
        <v>0.73</v>
      </c>
      <c r="P478" s="51">
        <v>0.78</v>
      </c>
      <c r="Q478" s="51">
        <v>0.88</v>
      </c>
      <c r="R478" s="51">
        <v>0.83</v>
      </c>
      <c r="S478" s="51">
        <v>0.73</v>
      </c>
      <c r="T478" s="51">
        <v>0.74</v>
      </c>
      <c r="U478" s="51">
        <v>0.74</v>
      </c>
      <c r="V478" s="51">
        <v>0.79</v>
      </c>
      <c r="W478" s="51">
        <v>0.77</v>
      </c>
      <c r="X478" s="51">
        <v>0.82</v>
      </c>
      <c r="Y478" s="51">
        <v>0.85</v>
      </c>
      <c r="Z478" s="51">
        <v>0.84</v>
      </c>
      <c r="AA478" s="51">
        <v>0.95</v>
      </c>
      <c r="AB478" s="51">
        <v>1.08</v>
      </c>
      <c r="AC478" s="51">
        <v>1.24</v>
      </c>
      <c r="AD478" s="51">
        <v>1.24</v>
      </c>
      <c r="AE478" s="51">
        <v>1.42</v>
      </c>
      <c r="AF478" s="51">
        <v>1.37</v>
      </c>
      <c r="AG478" s="51">
        <v>1.35</v>
      </c>
      <c r="AH478" s="52"/>
      <c r="AI478" s="52"/>
      <c r="AJ478" s="52"/>
    </row>
    <row r="479" spans="1:36" ht="15.75" x14ac:dyDescent="0.3">
      <c r="A479" s="1" t="str">
        <f t="shared" si="10"/>
        <v>ForschungsquoteLettland</v>
      </c>
      <c r="B479" s="1">
        <v>479</v>
      </c>
      <c r="C479" s="50" t="s">
        <v>233</v>
      </c>
      <c r="D479" s="50" t="s">
        <v>19</v>
      </c>
      <c r="E479" s="50" t="s">
        <v>61</v>
      </c>
      <c r="F479" s="50" t="s">
        <v>67</v>
      </c>
      <c r="G479" s="50" t="s">
        <v>32</v>
      </c>
      <c r="H479" s="50" t="s">
        <v>370</v>
      </c>
      <c r="I479" s="51">
        <v>0.45</v>
      </c>
      <c r="J479" s="51">
        <v>0.41</v>
      </c>
      <c r="K479" s="51">
        <v>0.42</v>
      </c>
      <c r="L479" s="51">
        <v>0.38</v>
      </c>
      <c r="M479" s="51">
        <v>0.42</v>
      </c>
      <c r="N479" s="51">
        <v>0.55000000000000004</v>
      </c>
      <c r="O479" s="51">
        <v>0.68</v>
      </c>
      <c r="P479" s="51">
        <v>0.57999999999999996</v>
      </c>
      <c r="Q479" s="51">
        <v>0.61</v>
      </c>
      <c r="R479" s="51">
        <v>0.46</v>
      </c>
      <c r="S479" s="51">
        <v>0.62</v>
      </c>
      <c r="T479" s="51">
        <v>0.74</v>
      </c>
      <c r="U479" s="51">
        <v>0.69</v>
      </c>
      <c r="V479" s="51">
        <v>0.64</v>
      </c>
      <c r="W479" s="51">
        <v>0.71</v>
      </c>
      <c r="X479" s="51">
        <v>0.64</v>
      </c>
      <c r="Y479" s="51">
        <v>0.45</v>
      </c>
      <c r="Z479" s="51">
        <v>0.53</v>
      </c>
      <c r="AA479" s="51">
        <v>0.66</v>
      </c>
      <c r="AB479" s="51">
        <v>0.66</v>
      </c>
      <c r="AC479" s="51">
        <v>0.76</v>
      </c>
      <c r="AD479" s="51">
        <v>0.77</v>
      </c>
      <c r="AE479" s="51">
        <v>0.81</v>
      </c>
      <c r="AF479" s="51">
        <v>0.82</v>
      </c>
      <c r="AG479" s="51">
        <v>0.92</v>
      </c>
      <c r="AH479" s="52"/>
      <c r="AI479" s="52"/>
      <c r="AJ479" s="52"/>
    </row>
    <row r="480" spans="1:36" ht="15.75" x14ac:dyDescent="0.3">
      <c r="A480" s="1" t="str">
        <f t="shared" si="10"/>
        <v>ForschungsquoteLitauen</v>
      </c>
      <c r="B480" s="1">
        <v>480</v>
      </c>
      <c r="C480" s="50" t="s">
        <v>233</v>
      </c>
      <c r="D480" s="50" t="s">
        <v>20</v>
      </c>
      <c r="E480" s="50" t="s">
        <v>61</v>
      </c>
      <c r="F480" s="50" t="s">
        <v>67</v>
      </c>
      <c r="G480" s="50" t="s">
        <v>32</v>
      </c>
      <c r="H480" s="50" t="s">
        <v>370</v>
      </c>
      <c r="I480" s="51">
        <v>0.57999999999999996</v>
      </c>
      <c r="J480" s="51">
        <v>0.67</v>
      </c>
      <c r="K480" s="51">
        <v>0.66</v>
      </c>
      <c r="L480" s="51">
        <v>0.66</v>
      </c>
      <c r="M480" s="51">
        <v>0.75</v>
      </c>
      <c r="N480" s="51">
        <v>0.75</v>
      </c>
      <c r="O480" s="51">
        <v>0.79</v>
      </c>
      <c r="P480" s="51">
        <v>0.8</v>
      </c>
      <c r="Q480" s="51">
        <v>0.79</v>
      </c>
      <c r="R480" s="51">
        <v>0.83</v>
      </c>
      <c r="S480" s="51">
        <v>0.79</v>
      </c>
      <c r="T480" s="51">
        <v>0.91</v>
      </c>
      <c r="U480" s="51">
        <v>0.9</v>
      </c>
      <c r="V480" s="51">
        <v>0.95</v>
      </c>
      <c r="W480" s="51">
        <v>1.03</v>
      </c>
      <c r="X480" s="51">
        <v>1.04</v>
      </c>
      <c r="Y480" s="51">
        <v>0.84</v>
      </c>
      <c r="Z480" s="51">
        <v>0.9</v>
      </c>
      <c r="AA480" s="51">
        <v>0.93</v>
      </c>
      <c r="AB480" s="51">
        <v>0.99</v>
      </c>
      <c r="AC480" s="51">
        <v>1.1200000000000001</v>
      </c>
      <c r="AD480" s="51">
        <v>1.1000000000000001</v>
      </c>
      <c r="AE480" s="51">
        <v>1.06</v>
      </c>
      <c r="AF480" s="51">
        <v>1.04</v>
      </c>
      <c r="AG480" s="51">
        <v>1.04</v>
      </c>
      <c r="AH480" s="52"/>
      <c r="AI480" s="52"/>
      <c r="AJ480" s="52"/>
    </row>
    <row r="481" spans="1:36" ht="15.75" x14ac:dyDescent="0.3">
      <c r="A481" s="1" t="str">
        <f t="shared" si="10"/>
        <v>ForschungsquoteLuxemburg</v>
      </c>
      <c r="B481" s="1">
        <v>481</v>
      </c>
      <c r="C481" s="50" t="s">
        <v>233</v>
      </c>
      <c r="D481" s="50" t="s">
        <v>10</v>
      </c>
      <c r="E481" s="50" t="s">
        <v>61</v>
      </c>
      <c r="F481" s="50" t="s">
        <v>67</v>
      </c>
      <c r="G481" s="50" t="s">
        <v>32</v>
      </c>
      <c r="H481" s="50" t="s">
        <v>370</v>
      </c>
      <c r="I481" s="51">
        <v>1.58</v>
      </c>
      <c r="J481" s="52"/>
      <c r="K481" s="52"/>
      <c r="L481" s="51">
        <v>1.62</v>
      </c>
      <c r="M481" s="51">
        <v>1.59</v>
      </c>
      <c r="N481" s="51">
        <v>1.56</v>
      </c>
      <c r="O481" s="51">
        <v>1.65</v>
      </c>
      <c r="P481" s="51">
        <v>1.57</v>
      </c>
      <c r="Q481" s="51">
        <v>1.55</v>
      </c>
      <c r="R481" s="51">
        <v>1.59</v>
      </c>
      <c r="S481" s="51">
        <v>1.42</v>
      </c>
      <c r="T481" s="51">
        <v>1.42</v>
      </c>
      <c r="U481" s="51">
        <v>1.21</v>
      </c>
      <c r="V481" s="51">
        <v>1.23</v>
      </c>
      <c r="W481" s="51">
        <v>1.22</v>
      </c>
      <c r="X481" s="51">
        <v>1.25</v>
      </c>
      <c r="Y481" s="51">
        <v>1.27</v>
      </c>
      <c r="Z481" s="51">
        <v>1.24</v>
      </c>
      <c r="AA481" s="51">
        <v>1.17</v>
      </c>
      <c r="AB481" s="51">
        <v>1.18</v>
      </c>
      <c r="AC481" s="51">
        <v>1.1000000000000001</v>
      </c>
      <c r="AD481" s="51">
        <v>1.03</v>
      </c>
      <c r="AE481" s="51">
        <v>1.07</v>
      </c>
      <c r="AF481" s="51">
        <v>1.06</v>
      </c>
      <c r="AG481" s="51">
        <v>0.99</v>
      </c>
      <c r="AH481" s="52"/>
      <c r="AI481" s="52"/>
      <c r="AJ481" s="52"/>
    </row>
    <row r="482" spans="1:36" ht="15.75" x14ac:dyDescent="0.3">
      <c r="A482" s="1" t="str">
        <f t="shared" si="10"/>
        <v>ForschungsquoteMalta</v>
      </c>
      <c r="B482" s="1">
        <v>482</v>
      </c>
      <c r="C482" s="50" t="s">
        <v>233</v>
      </c>
      <c r="D482" s="50" t="s">
        <v>16</v>
      </c>
      <c r="E482" s="50" t="s">
        <v>61</v>
      </c>
      <c r="F482" s="50" t="s">
        <v>67</v>
      </c>
      <c r="G482" s="50" t="s">
        <v>32</v>
      </c>
      <c r="H482" s="50" t="s">
        <v>370</v>
      </c>
      <c r="I482" s="52"/>
      <c r="J482" s="52"/>
      <c r="K482" s="51">
        <v>0.25</v>
      </c>
      <c r="L482" s="51">
        <v>0.24</v>
      </c>
      <c r="M482" s="51">
        <v>0.49</v>
      </c>
      <c r="N482" s="51">
        <v>0.53</v>
      </c>
      <c r="O482" s="51">
        <v>0.57999999999999996</v>
      </c>
      <c r="P482" s="51">
        <v>0.55000000000000004</v>
      </c>
      <c r="Q482" s="51">
        <v>0.52</v>
      </c>
      <c r="R482" s="51">
        <v>0.51</v>
      </c>
      <c r="S482" s="51">
        <v>0.57999999999999996</v>
      </c>
      <c r="T482" s="51">
        <v>0.65</v>
      </c>
      <c r="U482" s="51">
        <v>0.79</v>
      </c>
      <c r="V482" s="51">
        <v>0.73</v>
      </c>
      <c r="W482" s="51">
        <v>0.68</v>
      </c>
      <c r="X482" s="51">
        <v>0.7</v>
      </c>
      <c r="Y482" s="51">
        <v>0.54</v>
      </c>
      <c r="Z482" s="51">
        <v>0.53</v>
      </c>
      <c r="AA482" s="51">
        <v>0.55000000000000004</v>
      </c>
      <c r="AB482" s="51">
        <v>0.55000000000000004</v>
      </c>
      <c r="AC482" s="51">
        <v>0.6</v>
      </c>
      <c r="AD482" s="51">
        <v>0.6</v>
      </c>
      <c r="AE482" s="51">
        <v>0.57999999999999996</v>
      </c>
      <c r="AF482" s="51">
        <v>0.57999999999999996</v>
      </c>
      <c r="AG482" s="51">
        <v>0.51</v>
      </c>
      <c r="AH482" s="52"/>
      <c r="AI482" s="52"/>
      <c r="AJ482" s="52"/>
    </row>
    <row r="483" spans="1:36" ht="15.75" x14ac:dyDescent="0.3">
      <c r="A483" s="1" t="str">
        <f t="shared" si="10"/>
        <v>ForschungsquoteNiederlande</v>
      </c>
      <c r="B483" s="1">
        <v>483</v>
      </c>
      <c r="C483" s="50" t="s">
        <v>233</v>
      </c>
      <c r="D483" s="50" t="s">
        <v>1</v>
      </c>
      <c r="E483" s="50" t="s">
        <v>61</v>
      </c>
      <c r="F483" s="50" t="s">
        <v>67</v>
      </c>
      <c r="G483" s="50" t="s">
        <v>32</v>
      </c>
      <c r="H483" s="50" t="s">
        <v>370</v>
      </c>
      <c r="I483" s="51">
        <v>1.79</v>
      </c>
      <c r="J483" s="51">
        <v>1.79</v>
      </c>
      <c r="K483" s="51">
        <v>1.74</v>
      </c>
      <c r="L483" s="51">
        <v>1.78</v>
      </c>
      <c r="M483" s="51">
        <v>1.78</v>
      </c>
      <c r="N483" s="51">
        <v>1.77</v>
      </c>
      <c r="O483" s="51">
        <v>1.73</v>
      </c>
      <c r="P483" s="51">
        <v>1.66</v>
      </c>
      <c r="Q483" s="51">
        <v>1.61</v>
      </c>
      <c r="R483" s="51">
        <v>1.65</v>
      </c>
      <c r="S483" s="51">
        <v>1.69</v>
      </c>
      <c r="T483" s="51">
        <v>1.87</v>
      </c>
      <c r="U483" s="51">
        <v>1.9</v>
      </c>
      <c r="V483" s="51">
        <v>2.14</v>
      </c>
      <c r="W483" s="51">
        <v>2.15</v>
      </c>
      <c r="X483" s="51">
        <v>2.12</v>
      </c>
      <c r="Y483" s="51">
        <v>2.12</v>
      </c>
      <c r="Z483" s="51">
        <v>2.14</v>
      </c>
      <c r="AA483" s="51">
        <v>2.1</v>
      </c>
      <c r="AB483" s="51">
        <v>2.14</v>
      </c>
      <c r="AC483" s="51">
        <v>2.27</v>
      </c>
      <c r="AD483" s="51">
        <v>2.2200000000000002</v>
      </c>
      <c r="AE483" s="51">
        <v>2.1800000000000002</v>
      </c>
      <c r="AF483" s="51">
        <v>2.2999999999999998</v>
      </c>
      <c r="AG483" s="51">
        <v>2.29</v>
      </c>
      <c r="AH483" s="52"/>
      <c r="AI483" s="52"/>
      <c r="AJ483" s="52"/>
    </row>
    <row r="484" spans="1:36" ht="15.75" x14ac:dyDescent="0.3">
      <c r="A484" s="1" t="str">
        <f t="shared" si="10"/>
        <v>ForschungsquoteÖsterreich</v>
      </c>
      <c r="B484" s="1">
        <v>484</v>
      </c>
      <c r="C484" s="50" t="s">
        <v>233</v>
      </c>
      <c r="D484" s="50" t="s">
        <v>56</v>
      </c>
      <c r="E484" s="50" t="s">
        <v>61</v>
      </c>
      <c r="F484" s="50" t="s">
        <v>67</v>
      </c>
      <c r="G484" s="50" t="s">
        <v>32</v>
      </c>
      <c r="H484" s="50" t="s">
        <v>370</v>
      </c>
      <c r="I484" s="51">
        <v>1.9</v>
      </c>
      <c r="J484" s="51">
        <v>2</v>
      </c>
      <c r="K484" s="51">
        <v>2.08</v>
      </c>
      <c r="L484" s="51">
        <v>2.19</v>
      </c>
      <c r="M484" s="51">
        <v>2.1800000000000002</v>
      </c>
      <c r="N484" s="51">
        <v>2.39</v>
      </c>
      <c r="O484" s="51">
        <v>2.38</v>
      </c>
      <c r="P484" s="51">
        <v>2.4300000000000002</v>
      </c>
      <c r="Q484" s="51">
        <v>2.59</v>
      </c>
      <c r="R484" s="51">
        <v>2.61</v>
      </c>
      <c r="S484" s="51">
        <v>2.74</v>
      </c>
      <c r="T484" s="51">
        <v>2.69</v>
      </c>
      <c r="U484" s="51">
        <v>2.93</v>
      </c>
      <c r="V484" s="51">
        <v>2.98</v>
      </c>
      <c r="W484" s="51">
        <v>3.11</v>
      </c>
      <c r="X484" s="51">
        <v>3.07</v>
      </c>
      <c r="Y484" s="51">
        <v>3.13</v>
      </c>
      <c r="Z484" s="51">
        <v>3.07</v>
      </c>
      <c r="AA484" s="51">
        <v>3.11</v>
      </c>
      <c r="AB484" s="51">
        <v>3.14</v>
      </c>
      <c r="AC484" s="51">
        <v>3.21</v>
      </c>
      <c r="AD484" s="51">
        <v>3.26</v>
      </c>
      <c r="AE484" s="51">
        <v>3.17</v>
      </c>
      <c r="AF484" s="51">
        <v>3.22</v>
      </c>
      <c r="AG484" s="51">
        <v>3.26</v>
      </c>
      <c r="AH484" s="52"/>
      <c r="AI484" s="52"/>
      <c r="AJ484" s="52"/>
    </row>
    <row r="485" spans="1:36" ht="15.75" x14ac:dyDescent="0.3">
      <c r="A485" s="1" t="str">
        <f t="shared" si="10"/>
        <v>ForschungsquotePolen</v>
      </c>
      <c r="B485" s="1">
        <v>485</v>
      </c>
      <c r="C485" s="50" t="s">
        <v>233</v>
      </c>
      <c r="D485" s="50" t="s">
        <v>21</v>
      </c>
      <c r="E485" s="50" t="s">
        <v>61</v>
      </c>
      <c r="F485" s="50" t="s">
        <v>67</v>
      </c>
      <c r="G485" s="50" t="s">
        <v>32</v>
      </c>
      <c r="H485" s="50" t="s">
        <v>370</v>
      </c>
      <c r="I485" s="51">
        <v>0.64</v>
      </c>
      <c r="J485" s="51">
        <v>0.62</v>
      </c>
      <c r="K485" s="51">
        <v>0.56000000000000005</v>
      </c>
      <c r="L485" s="51">
        <v>0.54</v>
      </c>
      <c r="M485" s="51">
        <v>0.55000000000000004</v>
      </c>
      <c r="N485" s="51">
        <v>0.56000000000000005</v>
      </c>
      <c r="O485" s="51">
        <v>0.55000000000000004</v>
      </c>
      <c r="P485" s="51">
        <v>0.56000000000000005</v>
      </c>
      <c r="Q485" s="51">
        <v>0.6</v>
      </c>
      <c r="R485" s="51">
        <v>0.66</v>
      </c>
      <c r="S485" s="51">
        <v>0.72</v>
      </c>
      <c r="T485" s="51">
        <v>0.75</v>
      </c>
      <c r="U485" s="51">
        <v>0.88</v>
      </c>
      <c r="V485" s="51">
        <v>0.88</v>
      </c>
      <c r="W485" s="51">
        <v>0.95</v>
      </c>
      <c r="X485" s="51">
        <v>1</v>
      </c>
      <c r="Y485" s="51">
        <v>0.96</v>
      </c>
      <c r="Z485" s="51">
        <v>1.03</v>
      </c>
      <c r="AA485" s="51">
        <v>1.19</v>
      </c>
      <c r="AB485" s="51">
        <v>1.31</v>
      </c>
      <c r="AC485" s="51">
        <v>1.37</v>
      </c>
      <c r="AD485" s="51">
        <v>1.42</v>
      </c>
      <c r="AE485" s="51">
        <v>1.44</v>
      </c>
      <c r="AF485" s="51">
        <v>1.56</v>
      </c>
      <c r="AG485" s="51">
        <v>1.41</v>
      </c>
      <c r="AH485" s="52"/>
      <c r="AI485" s="52"/>
      <c r="AJ485" s="52"/>
    </row>
    <row r="486" spans="1:36" ht="15.75" x14ac:dyDescent="0.3">
      <c r="A486" s="1" t="str">
        <f t="shared" si="10"/>
        <v>ForschungsquotePortugal</v>
      </c>
      <c r="B486" s="1">
        <v>486</v>
      </c>
      <c r="C486" s="50" t="s">
        <v>233</v>
      </c>
      <c r="D486" s="50" t="s">
        <v>7</v>
      </c>
      <c r="E486" s="50" t="s">
        <v>61</v>
      </c>
      <c r="F486" s="50" t="s">
        <v>67</v>
      </c>
      <c r="G486" s="50" t="s">
        <v>32</v>
      </c>
      <c r="H486" s="50" t="s">
        <v>370</v>
      </c>
      <c r="I486" s="51">
        <v>0.72</v>
      </c>
      <c r="J486" s="51">
        <v>0.76</v>
      </c>
      <c r="K486" s="51">
        <v>0.72</v>
      </c>
      <c r="L486" s="51">
        <v>0.7</v>
      </c>
      <c r="M486" s="51">
        <v>0.73</v>
      </c>
      <c r="N486" s="51">
        <v>0.76</v>
      </c>
      <c r="O486" s="51">
        <v>0.95</v>
      </c>
      <c r="P486" s="51">
        <v>1.1200000000000001</v>
      </c>
      <c r="Q486" s="51">
        <v>1.44</v>
      </c>
      <c r="R486" s="51">
        <v>1.58</v>
      </c>
      <c r="S486" s="51">
        <v>1.53</v>
      </c>
      <c r="T486" s="51">
        <v>1.46</v>
      </c>
      <c r="U486" s="51">
        <v>1.38</v>
      </c>
      <c r="V486" s="51">
        <v>1.32</v>
      </c>
      <c r="W486" s="51">
        <v>1.29</v>
      </c>
      <c r="X486" s="51">
        <v>1.25</v>
      </c>
      <c r="Y486" s="51">
        <v>1.28</v>
      </c>
      <c r="Z486" s="51">
        <v>1.32</v>
      </c>
      <c r="AA486" s="51">
        <v>1.35</v>
      </c>
      <c r="AB486" s="51">
        <v>1.39</v>
      </c>
      <c r="AC486" s="51">
        <v>1.61</v>
      </c>
      <c r="AD486" s="51">
        <v>1.67</v>
      </c>
      <c r="AE486" s="51">
        <v>1.69</v>
      </c>
      <c r="AF486" s="51">
        <v>1.68</v>
      </c>
      <c r="AG486" s="51">
        <v>1.72</v>
      </c>
      <c r="AH486" s="52"/>
      <c r="AI486" s="52"/>
      <c r="AJ486" s="52"/>
    </row>
    <row r="487" spans="1:36" ht="15.75" x14ac:dyDescent="0.3">
      <c r="A487" s="1" t="str">
        <f t="shared" si="10"/>
        <v>ForschungsquoteRumänien</v>
      </c>
      <c r="B487" s="1">
        <v>487</v>
      </c>
      <c r="C487" s="50" t="s">
        <v>233</v>
      </c>
      <c r="D487" s="50" t="s">
        <v>98</v>
      </c>
      <c r="E487" s="50" t="s">
        <v>61</v>
      </c>
      <c r="F487" s="50" t="s">
        <v>67</v>
      </c>
      <c r="G487" s="50" t="s">
        <v>32</v>
      </c>
      <c r="H487" s="50" t="s">
        <v>370</v>
      </c>
      <c r="I487" s="51">
        <v>0.37</v>
      </c>
      <c r="J487" s="51">
        <v>0.39</v>
      </c>
      <c r="K487" s="51">
        <v>0.38</v>
      </c>
      <c r="L487" s="51">
        <v>0.4</v>
      </c>
      <c r="M487" s="51">
        <v>0.39</v>
      </c>
      <c r="N487" s="51">
        <v>0.41</v>
      </c>
      <c r="O487" s="51">
        <v>0.46</v>
      </c>
      <c r="P487" s="51">
        <v>0.51</v>
      </c>
      <c r="Q487" s="51">
        <v>0.55000000000000004</v>
      </c>
      <c r="R487" s="51">
        <v>0.44</v>
      </c>
      <c r="S487" s="51">
        <v>0.45</v>
      </c>
      <c r="T487" s="51">
        <v>0.47</v>
      </c>
      <c r="U487" s="51">
        <v>0.46</v>
      </c>
      <c r="V487" s="51">
        <v>0.39</v>
      </c>
      <c r="W487" s="51">
        <v>0.38</v>
      </c>
      <c r="X487" s="51">
        <v>0.49</v>
      </c>
      <c r="Y487" s="51">
        <v>0.49</v>
      </c>
      <c r="Z487" s="51">
        <v>0.51</v>
      </c>
      <c r="AA487" s="51">
        <v>0.5</v>
      </c>
      <c r="AB487" s="51">
        <v>0.48</v>
      </c>
      <c r="AC487" s="51">
        <v>0.47</v>
      </c>
      <c r="AD487" s="51">
        <v>0.47</v>
      </c>
      <c r="AE487" s="51">
        <v>0.46</v>
      </c>
      <c r="AF487" s="51">
        <v>0.52</v>
      </c>
      <c r="AG487" s="51">
        <v>0.46</v>
      </c>
      <c r="AH487" s="52"/>
      <c r="AI487" s="52"/>
      <c r="AJ487" s="52"/>
    </row>
    <row r="488" spans="1:36" ht="15.75" x14ac:dyDescent="0.3">
      <c r="A488" s="1" t="str">
        <f t="shared" si="10"/>
        <v>ForschungsquoteSchweden</v>
      </c>
      <c r="B488" s="1">
        <v>488</v>
      </c>
      <c r="C488" s="50" t="s">
        <v>233</v>
      </c>
      <c r="D488" s="50" t="s">
        <v>13</v>
      </c>
      <c r="E488" s="50" t="s">
        <v>61</v>
      </c>
      <c r="F488" s="50" t="s">
        <v>67</v>
      </c>
      <c r="G488" s="50" t="s">
        <v>32</v>
      </c>
      <c r="H488" s="50" t="s">
        <v>370</v>
      </c>
      <c r="I488" s="52"/>
      <c r="J488" s="51">
        <v>3.87</v>
      </c>
      <c r="K488" s="52"/>
      <c r="L488" s="51">
        <v>3.58</v>
      </c>
      <c r="M488" s="51">
        <v>3.37</v>
      </c>
      <c r="N488" s="51">
        <v>3.36</v>
      </c>
      <c r="O488" s="51">
        <v>3.48</v>
      </c>
      <c r="P488" s="51">
        <v>3.24</v>
      </c>
      <c r="Q488" s="51">
        <v>3.49</v>
      </c>
      <c r="R488" s="51">
        <v>3.41</v>
      </c>
      <c r="S488" s="51">
        <v>3.19</v>
      </c>
      <c r="T488" s="51">
        <v>3.21</v>
      </c>
      <c r="U488" s="51">
        <v>3.25</v>
      </c>
      <c r="V488" s="51">
        <v>3.28</v>
      </c>
      <c r="W488" s="51">
        <v>3.12</v>
      </c>
      <c r="X488" s="51">
        <v>3.24</v>
      </c>
      <c r="Y488" s="51">
        <v>3.26</v>
      </c>
      <c r="Z488" s="51">
        <v>3.4</v>
      </c>
      <c r="AA488" s="51">
        <v>3.36</v>
      </c>
      <c r="AB488" s="51">
        <v>3.41</v>
      </c>
      <c r="AC488" s="51">
        <v>3.51</v>
      </c>
      <c r="AD488" s="51">
        <v>3.45</v>
      </c>
      <c r="AE488" s="51">
        <v>3.5</v>
      </c>
      <c r="AF488" s="51">
        <v>3.64</v>
      </c>
      <c r="AG488" s="51">
        <v>3.57</v>
      </c>
      <c r="AH488" s="52"/>
      <c r="AI488" s="52"/>
      <c r="AJ488" s="52"/>
    </row>
    <row r="489" spans="1:36" ht="15.75" x14ac:dyDescent="0.3">
      <c r="A489" s="1" t="str">
        <f t="shared" si="10"/>
        <v>ForschungsquoteSlowakei</v>
      </c>
      <c r="B489" s="1">
        <v>489</v>
      </c>
      <c r="C489" s="50" t="s">
        <v>233</v>
      </c>
      <c r="D489" s="50" t="s">
        <v>23</v>
      </c>
      <c r="E489" s="50" t="s">
        <v>61</v>
      </c>
      <c r="F489" s="50" t="s">
        <v>67</v>
      </c>
      <c r="G489" s="50" t="s">
        <v>32</v>
      </c>
      <c r="H489" s="50" t="s">
        <v>370</v>
      </c>
      <c r="I489" s="51">
        <v>0.64</v>
      </c>
      <c r="J489" s="51">
        <v>0.63</v>
      </c>
      <c r="K489" s="51">
        <v>0.56000000000000005</v>
      </c>
      <c r="L489" s="51">
        <v>0.56999999999999995</v>
      </c>
      <c r="M489" s="51">
        <v>0.5</v>
      </c>
      <c r="N489" s="51">
        <v>0.5</v>
      </c>
      <c r="O489" s="51">
        <v>0.47</v>
      </c>
      <c r="P489" s="51">
        <v>0.45</v>
      </c>
      <c r="Q489" s="51">
        <v>0.46</v>
      </c>
      <c r="R489" s="51">
        <v>0.47</v>
      </c>
      <c r="S489" s="51">
        <v>0.61</v>
      </c>
      <c r="T489" s="51">
        <v>0.65</v>
      </c>
      <c r="U489" s="51">
        <v>0.79</v>
      </c>
      <c r="V489" s="51">
        <v>0.82</v>
      </c>
      <c r="W489" s="51">
        <v>0.87</v>
      </c>
      <c r="X489" s="51">
        <v>1.1499999999999999</v>
      </c>
      <c r="Y489" s="51">
        <v>0.79</v>
      </c>
      <c r="Z489" s="51">
        <v>0.88</v>
      </c>
      <c r="AA489" s="51">
        <v>0.83</v>
      </c>
      <c r="AB489" s="51">
        <v>0.82</v>
      </c>
      <c r="AC489" s="51">
        <v>0.89</v>
      </c>
      <c r="AD489" s="51">
        <v>0.9</v>
      </c>
      <c r="AE489" s="51">
        <v>0.98</v>
      </c>
      <c r="AF489" s="51">
        <v>1.04</v>
      </c>
      <c r="AG489" s="51">
        <v>0.98</v>
      </c>
      <c r="AH489" s="52"/>
      <c r="AI489" s="52"/>
      <c r="AJ489" s="52"/>
    </row>
    <row r="490" spans="1:36" ht="15.75" x14ac:dyDescent="0.3">
      <c r="A490" s="1" t="str">
        <f t="shared" si="10"/>
        <v>ForschungsquoteSlowenien</v>
      </c>
      <c r="B490" s="1">
        <v>490</v>
      </c>
      <c r="C490" s="50" t="s">
        <v>233</v>
      </c>
      <c r="D490" s="50" t="s">
        <v>26</v>
      </c>
      <c r="E490" s="50" t="s">
        <v>61</v>
      </c>
      <c r="F490" s="50" t="s">
        <v>67</v>
      </c>
      <c r="G490" s="50" t="s">
        <v>32</v>
      </c>
      <c r="H490" s="50" t="s">
        <v>370</v>
      </c>
      <c r="I490" s="51">
        <v>1.37</v>
      </c>
      <c r="J490" s="51">
        <v>1.48</v>
      </c>
      <c r="K490" s="51">
        <v>1.46</v>
      </c>
      <c r="L490" s="51">
        <v>1.26</v>
      </c>
      <c r="M490" s="51">
        <v>1.38</v>
      </c>
      <c r="N490" s="51">
        <v>1.43</v>
      </c>
      <c r="O490" s="51">
        <v>1.55</v>
      </c>
      <c r="P490" s="51">
        <v>1.43</v>
      </c>
      <c r="Q490" s="51">
        <v>1.63</v>
      </c>
      <c r="R490" s="51">
        <v>1.83</v>
      </c>
      <c r="S490" s="51">
        <v>2.0699999999999998</v>
      </c>
      <c r="T490" s="51">
        <v>2.4300000000000002</v>
      </c>
      <c r="U490" s="51">
        <v>2.58</v>
      </c>
      <c r="V490" s="51">
        <v>2.59</v>
      </c>
      <c r="W490" s="51">
        <v>2.39</v>
      </c>
      <c r="X490" s="51">
        <v>2.2200000000000002</v>
      </c>
      <c r="Y490" s="51">
        <v>2.0299999999999998</v>
      </c>
      <c r="Z490" s="51">
        <v>1.88</v>
      </c>
      <c r="AA490" s="51">
        <v>1.96</v>
      </c>
      <c r="AB490" s="51">
        <v>2.06</v>
      </c>
      <c r="AC490" s="51">
        <v>2.16</v>
      </c>
      <c r="AD490" s="51">
        <v>2.14</v>
      </c>
      <c r="AE490" s="51">
        <v>2.1</v>
      </c>
      <c r="AF490" s="51">
        <v>2.13</v>
      </c>
      <c r="AG490" s="51">
        <v>2.16</v>
      </c>
      <c r="AH490" s="52"/>
      <c r="AI490" s="52"/>
      <c r="AJ490" s="52"/>
    </row>
    <row r="491" spans="1:36" ht="15.75" x14ac:dyDescent="0.3">
      <c r="A491" s="1" t="str">
        <f t="shared" si="10"/>
        <v>ForschungsquoteSpanien</v>
      </c>
      <c r="B491" s="1">
        <v>491</v>
      </c>
      <c r="C491" s="50" t="s">
        <v>233</v>
      </c>
      <c r="D491" s="50" t="s">
        <v>8</v>
      </c>
      <c r="E491" s="50" t="s">
        <v>61</v>
      </c>
      <c r="F491" s="50" t="s">
        <v>67</v>
      </c>
      <c r="G491" s="50" t="s">
        <v>32</v>
      </c>
      <c r="H491" s="50" t="s">
        <v>370</v>
      </c>
      <c r="I491" s="51">
        <v>0.88</v>
      </c>
      <c r="J491" s="51">
        <v>0.89</v>
      </c>
      <c r="K491" s="51">
        <v>0.96</v>
      </c>
      <c r="L491" s="51">
        <v>1.02</v>
      </c>
      <c r="M491" s="51">
        <v>1.04</v>
      </c>
      <c r="N491" s="51">
        <v>1.1000000000000001</v>
      </c>
      <c r="O491" s="51">
        <v>1.18</v>
      </c>
      <c r="P491" s="51">
        <v>1.24</v>
      </c>
      <c r="Q491" s="51">
        <v>1.32</v>
      </c>
      <c r="R491" s="51">
        <v>1.36</v>
      </c>
      <c r="S491" s="51">
        <v>1.35</v>
      </c>
      <c r="T491" s="51">
        <v>1.33</v>
      </c>
      <c r="U491" s="51">
        <v>1.29</v>
      </c>
      <c r="V491" s="51">
        <v>1.27</v>
      </c>
      <c r="W491" s="51">
        <v>1.23</v>
      </c>
      <c r="X491" s="51">
        <v>1.21</v>
      </c>
      <c r="Y491" s="51">
        <v>1.18</v>
      </c>
      <c r="Z491" s="51">
        <v>1.2</v>
      </c>
      <c r="AA491" s="51">
        <v>1.23</v>
      </c>
      <c r="AB491" s="51">
        <v>1.24</v>
      </c>
      <c r="AC491" s="51">
        <v>1.4</v>
      </c>
      <c r="AD491" s="51">
        <v>1.4</v>
      </c>
      <c r="AE491" s="51">
        <v>1.4</v>
      </c>
      <c r="AF491" s="51">
        <v>1.49</v>
      </c>
      <c r="AG491" s="51">
        <v>1.5</v>
      </c>
      <c r="AH491" s="52"/>
      <c r="AI491" s="52"/>
      <c r="AJ491" s="52"/>
    </row>
    <row r="492" spans="1:36" ht="15.75" x14ac:dyDescent="0.3">
      <c r="A492" s="1" t="str">
        <f t="shared" si="10"/>
        <v>ForschungsquoteTschechische Republik</v>
      </c>
      <c r="B492" s="1">
        <v>492</v>
      </c>
      <c r="C492" s="50" t="s">
        <v>233</v>
      </c>
      <c r="D492" s="50" t="s">
        <v>22</v>
      </c>
      <c r="E492" s="50" t="s">
        <v>61</v>
      </c>
      <c r="F492" s="50" t="s">
        <v>67</v>
      </c>
      <c r="G492" s="50" t="s">
        <v>32</v>
      </c>
      <c r="H492" s="50" t="s">
        <v>370</v>
      </c>
      <c r="I492" s="51">
        <v>1.1000000000000001</v>
      </c>
      <c r="J492" s="51">
        <v>1.0900000000000001</v>
      </c>
      <c r="K492" s="51">
        <v>1.0900000000000001</v>
      </c>
      <c r="L492" s="51">
        <v>1.1399999999999999</v>
      </c>
      <c r="M492" s="51">
        <v>1.1399999999999999</v>
      </c>
      <c r="N492" s="51">
        <v>1.1599999999999999</v>
      </c>
      <c r="O492" s="51">
        <v>1.23</v>
      </c>
      <c r="P492" s="51">
        <v>1.3</v>
      </c>
      <c r="Q492" s="51">
        <v>1.24</v>
      </c>
      <c r="R492" s="51">
        <v>1.29</v>
      </c>
      <c r="S492" s="51">
        <v>1.31</v>
      </c>
      <c r="T492" s="51">
        <v>1.53</v>
      </c>
      <c r="U492" s="51">
        <v>1.76</v>
      </c>
      <c r="V492" s="51">
        <v>1.87</v>
      </c>
      <c r="W492" s="51">
        <v>1.94</v>
      </c>
      <c r="X492" s="51">
        <v>1.91</v>
      </c>
      <c r="Y492" s="51">
        <v>1.65</v>
      </c>
      <c r="Z492" s="51">
        <v>1.75</v>
      </c>
      <c r="AA492" s="51">
        <v>1.88</v>
      </c>
      <c r="AB492" s="51">
        <v>1.9</v>
      </c>
      <c r="AC492" s="51">
        <v>1.95</v>
      </c>
      <c r="AD492" s="51">
        <v>1.93</v>
      </c>
      <c r="AE492" s="51">
        <v>1.89</v>
      </c>
      <c r="AF492" s="51">
        <v>1.82</v>
      </c>
      <c r="AG492" s="51">
        <v>1.82</v>
      </c>
      <c r="AH492" s="52"/>
      <c r="AI492" s="52"/>
      <c r="AJ492" s="52"/>
    </row>
    <row r="493" spans="1:36" ht="15.75" x14ac:dyDescent="0.3">
      <c r="A493" s="1" t="str">
        <f t="shared" si="10"/>
        <v>ForschungsquoteUngarn</v>
      </c>
      <c r="B493" s="1">
        <v>493</v>
      </c>
      <c r="C493" s="50" t="s">
        <v>233</v>
      </c>
      <c r="D493" s="50" t="s">
        <v>24</v>
      </c>
      <c r="E493" s="50" t="s">
        <v>61</v>
      </c>
      <c r="F493" s="50" t="s">
        <v>67</v>
      </c>
      <c r="G493" s="50" t="s">
        <v>32</v>
      </c>
      <c r="H493" s="50" t="s">
        <v>370</v>
      </c>
      <c r="I493" s="51">
        <v>0.79</v>
      </c>
      <c r="J493" s="51">
        <v>0.91</v>
      </c>
      <c r="K493" s="51">
        <v>0.98</v>
      </c>
      <c r="L493" s="51">
        <v>0.92</v>
      </c>
      <c r="M493" s="51">
        <v>0.86</v>
      </c>
      <c r="N493" s="51">
        <v>0.92</v>
      </c>
      <c r="O493" s="51">
        <v>0.98</v>
      </c>
      <c r="P493" s="51">
        <v>0.95</v>
      </c>
      <c r="Q493" s="51">
        <v>0.98</v>
      </c>
      <c r="R493" s="51">
        <v>1.1299999999999999</v>
      </c>
      <c r="S493" s="51">
        <v>1.1299999999999999</v>
      </c>
      <c r="T493" s="51">
        <v>1.18</v>
      </c>
      <c r="U493" s="51">
        <v>1.26</v>
      </c>
      <c r="V493" s="51">
        <v>1.38</v>
      </c>
      <c r="W493" s="51">
        <v>1.34</v>
      </c>
      <c r="X493" s="51">
        <v>1.34</v>
      </c>
      <c r="Y493" s="51">
        <v>1.18</v>
      </c>
      <c r="Z493" s="51">
        <v>1.31</v>
      </c>
      <c r="AA493" s="51">
        <v>1.5</v>
      </c>
      <c r="AB493" s="51">
        <v>1.46</v>
      </c>
      <c r="AC493" s="51">
        <v>1.58</v>
      </c>
      <c r="AD493" s="51">
        <v>1.63</v>
      </c>
      <c r="AE493" s="51">
        <v>1.39</v>
      </c>
      <c r="AF493" s="51">
        <v>1.38</v>
      </c>
      <c r="AG493" s="51">
        <v>1.31</v>
      </c>
      <c r="AH493" s="52"/>
      <c r="AI493" s="52"/>
      <c r="AJ493" s="52"/>
    </row>
    <row r="494" spans="1:36" ht="15.75" x14ac:dyDescent="0.3">
      <c r="A494" s="1" t="str">
        <f t="shared" si="10"/>
        <v>ForschungsquoteVereinigtes Königreich Großbritannien und Nordirland</v>
      </c>
      <c r="B494" s="1">
        <v>494</v>
      </c>
      <c r="C494" s="50" t="s">
        <v>233</v>
      </c>
      <c r="D494" s="50" t="s">
        <v>57</v>
      </c>
      <c r="E494" s="50" t="s">
        <v>61</v>
      </c>
      <c r="F494" s="50" t="s">
        <v>67</v>
      </c>
      <c r="G494" s="50" t="s">
        <v>32</v>
      </c>
      <c r="H494" s="50" t="s">
        <v>370</v>
      </c>
      <c r="I494" s="51">
        <v>1.62</v>
      </c>
      <c r="J494" s="51">
        <v>1.61</v>
      </c>
      <c r="K494" s="51">
        <v>1.62</v>
      </c>
      <c r="L494" s="51">
        <v>1.58</v>
      </c>
      <c r="M494" s="51">
        <v>1.54</v>
      </c>
      <c r="N494" s="51">
        <v>1.56</v>
      </c>
      <c r="O494" s="51">
        <v>1.58</v>
      </c>
      <c r="P494" s="51">
        <v>1.62</v>
      </c>
      <c r="Q494" s="51">
        <v>1.61</v>
      </c>
      <c r="R494" s="51">
        <v>1.67</v>
      </c>
      <c r="S494" s="51">
        <v>1.64</v>
      </c>
      <c r="T494" s="51">
        <v>1.65</v>
      </c>
      <c r="U494" s="51">
        <v>1.58</v>
      </c>
      <c r="V494" s="51">
        <v>1.62</v>
      </c>
      <c r="W494" s="51">
        <v>1.64</v>
      </c>
      <c r="X494" s="51">
        <v>1.65</v>
      </c>
      <c r="Y494" s="51">
        <v>1.66</v>
      </c>
      <c r="Z494" s="51">
        <v>1.68</v>
      </c>
      <c r="AA494" s="51">
        <v>1.73</v>
      </c>
      <c r="AB494" s="51">
        <v>1.76</v>
      </c>
      <c r="AC494" s="51">
        <v>2.9399299999999999</v>
      </c>
      <c r="AD494" s="51">
        <v>2.89968</v>
      </c>
      <c r="AE494" s="51">
        <v>2.75224</v>
      </c>
      <c r="AF494" s="51">
        <v>2.6761400000000002</v>
      </c>
      <c r="AG494" s="52"/>
      <c r="AH494" s="52"/>
      <c r="AI494" s="52"/>
      <c r="AJ494" s="52"/>
    </row>
    <row r="495" spans="1:36" ht="15.75" x14ac:dyDescent="0.3">
      <c r="A495" s="1" t="str">
        <f t="shared" si="10"/>
        <v>ForschungsquoteZypern</v>
      </c>
      <c r="B495" s="1">
        <v>495</v>
      </c>
      <c r="C495" s="50" t="s">
        <v>233</v>
      </c>
      <c r="D495" s="50" t="s">
        <v>30</v>
      </c>
      <c r="E495" s="50" t="s">
        <v>61</v>
      </c>
      <c r="F495" s="50" t="s">
        <v>67</v>
      </c>
      <c r="G495" s="50" t="s">
        <v>32</v>
      </c>
      <c r="H495" s="50" t="s">
        <v>370</v>
      </c>
      <c r="I495" s="51">
        <v>0.23</v>
      </c>
      <c r="J495" s="51">
        <v>0.24</v>
      </c>
      <c r="K495" s="51">
        <v>0.28000000000000003</v>
      </c>
      <c r="L495" s="51">
        <v>0.32</v>
      </c>
      <c r="M495" s="51">
        <v>0.34</v>
      </c>
      <c r="N495" s="51">
        <v>0.37</v>
      </c>
      <c r="O495" s="51">
        <v>0.38</v>
      </c>
      <c r="P495" s="51">
        <v>0.4</v>
      </c>
      <c r="Q495" s="51">
        <v>0.39</v>
      </c>
      <c r="R495" s="51">
        <v>0.44</v>
      </c>
      <c r="S495" s="51">
        <v>0.44</v>
      </c>
      <c r="T495" s="51">
        <v>0.45</v>
      </c>
      <c r="U495" s="51">
        <v>0.44</v>
      </c>
      <c r="V495" s="51">
        <v>0.48</v>
      </c>
      <c r="W495" s="51">
        <v>0.51</v>
      </c>
      <c r="X495" s="51">
        <v>0.48</v>
      </c>
      <c r="Y495" s="51">
        <v>0.52</v>
      </c>
      <c r="Z495" s="51">
        <v>0.54</v>
      </c>
      <c r="AA495" s="51">
        <v>0.61</v>
      </c>
      <c r="AB495" s="51">
        <v>0.7</v>
      </c>
      <c r="AC495" s="51">
        <v>0.83</v>
      </c>
      <c r="AD495" s="51">
        <v>0.78</v>
      </c>
      <c r="AE495" s="51">
        <v>0.7</v>
      </c>
      <c r="AF495" s="51">
        <v>0.66</v>
      </c>
      <c r="AG495" s="51">
        <v>0.65</v>
      </c>
      <c r="AH495" s="52"/>
      <c r="AI495" s="52"/>
      <c r="AJ495" s="52"/>
    </row>
    <row r="496" spans="1:36" ht="15.75" x14ac:dyDescent="0.3">
      <c r="A496" s="1" t="str">
        <f t="shared" si="10"/>
        <v>GeburtenrateBelgien</v>
      </c>
      <c r="B496" s="1">
        <v>496</v>
      </c>
      <c r="C496" s="50" t="s">
        <v>258</v>
      </c>
      <c r="D496" s="50" t="s">
        <v>9</v>
      </c>
      <c r="E496" s="50" t="s">
        <v>88</v>
      </c>
      <c r="F496" s="50" t="s">
        <v>67</v>
      </c>
      <c r="G496" s="50" t="s">
        <v>32</v>
      </c>
      <c r="H496" s="50" t="s">
        <v>370</v>
      </c>
      <c r="I496" s="51">
        <v>11.4</v>
      </c>
      <c r="J496" s="51">
        <v>11.2</v>
      </c>
      <c r="K496" s="51">
        <v>10.9</v>
      </c>
      <c r="L496" s="51">
        <v>11</v>
      </c>
      <c r="M496" s="51">
        <v>11.3</v>
      </c>
      <c r="N496" s="51">
        <v>11.4</v>
      </c>
      <c r="O496" s="51">
        <v>11.6</v>
      </c>
      <c r="P496" s="51">
        <v>11.7</v>
      </c>
      <c r="Q496" s="51">
        <v>11.9</v>
      </c>
      <c r="R496" s="51">
        <v>11.8</v>
      </c>
      <c r="S496" s="51">
        <v>11.9</v>
      </c>
      <c r="T496" s="51">
        <v>11.7</v>
      </c>
      <c r="U496" s="51">
        <v>11.5</v>
      </c>
      <c r="V496" s="51">
        <v>11.3</v>
      </c>
      <c r="W496" s="51">
        <v>11.2</v>
      </c>
      <c r="X496" s="51">
        <v>10.8</v>
      </c>
      <c r="Y496" s="51">
        <v>10.8</v>
      </c>
      <c r="Z496" s="51">
        <v>10.5</v>
      </c>
      <c r="AA496" s="51">
        <v>10.4</v>
      </c>
      <c r="AB496" s="51">
        <v>10.199999999999999</v>
      </c>
      <c r="AC496" s="51">
        <v>9.9</v>
      </c>
      <c r="AD496" s="51">
        <v>10.199999999999999</v>
      </c>
      <c r="AE496" s="51">
        <v>9.8000000000000007</v>
      </c>
      <c r="AF496" s="51">
        <v>9.4</v>
      </c>
      <c r="AG496" s="51">
        <v>9.1999999999999993</v>
      </c>
      <c r="AH496" s="52"/>
      <c r="AI496" s="52"/>
      <c r="AJ496" s="52"/>
    </row>
    <row r="497" spans="1:36" ht="15.75" x14ac:dyDescent="0.3">
      <c r="A497" s="1" t="str">
        <f t="shared" si="10"/>
        <v>GeburtenrateBulgarien</v>
      </c>
      <c r="B497" s="1">
        <v>497</v>
      </c>
      <c r="C497" s="50" t="s">
        <v>258</v>
      </c>
      <c r="D497" s="50" t="s">
        <v>25</v>
      </c>
      <c r="E497" s="50" t="s">
        <v>88</v>
      </c>
      <c r="F497" s="50" t="s">
        <v>67</v>
      </c>
      <c r="G497" s="50" t="s">
        <v>32</v>
      </c>
      <c r="H497" s="50" t="s">
        <v>370</v>
      </c>
      <c r="I497" s="51">
        <v>9</v>
      </c>
      <c r="J497" s="51">
        <v>8.5</v>
      </c>
      <c r="K497" s="51">
        <v>8.5</v>
      </c>
      <c r="L497" s="51">
        <v>8.6999999999999993</v>
      </c>
      <c r="M497" s="51">
        <v>9.1</v>
      </c>
      <c r="N497" s="51">
        <v>9.3000000000000007</v>
      </c>
      <c r="O497" s="51">
        <v>9.6999999999999993</v>
      </c>
      <c r="P497" s="51">
        <v>10</v>
      </c>
      <c r="Q497" s="51">
        <v>10.4</v>
      </c>
      <c r="R497" s="51">
        <v>10.9</v>
      </c>
      <c r="S497" s="51">
        <v>10.199999999999999</v>
      </c>
      <c r="T497" s="51">
        <v>9.6</v>
      </c>
      <c r="U497" s="51">
        <v>9.5</v>
      </c>
      <c r="V497" s="51">
        <v>9.3000000000000007</v>
      </c>
      <c r="W497" s="51">
        <v>9.6</v>
      </c>
      <c r="X497" s="51">
        <v>9.4</v>
      </c>
      <c r="Y497" s="51">
        <v>9.4</v>
      </c>
      <c r="Z497" s="51">
        <v>9.4</v>
      </c>
      <c r="AA497" s="51">
        <v>9.3000000000000007</v>
      </c>
      <c r="AB497" s="51">
        <v>9.3000000000000007</v>
      </c>
      <c r="AC497" s="51">
        <v>9</v>
      </c>
      <c r="AD497" s="51">
        <v>9</v>
      </c>
      <c r="AE497" s="51">
        <v>8.8000000000000007</v>
      </c>
      <c r="AF497" s="51">
        <v>8.9</v>
      </c>
      <c r="AG497" s="51">
        <v>8.3000000000000007</v>
      </c>
      <c r="AH497" s="52"/>
      <c r="AI497" s="52"/>
      <c r="AJ497" s="52"/>
    </row>
    <row r="498" spans="1:36" ht="15.75" x14ac:dyDescent="0.3">
      <c r="A498" s="1" t="str">
        <f t="shared" si="10"/>
        <v>GeburtenrateDänemark</v>
      </c>
      <c r="B498" s="1">
        <v>498</v>
      </c>
      <c r="C498" s="50" t="s">
        <v>258</v>
      </c>
      <c r="D498" s="50" t="s">
        <v>5</v>
      </c>
      <c r="E498" s="50" t="s">
        <v>88</v>
      </c>
      <c r="F498" s="50" t="s">
        <v>67</v>
      </c>
      <c r="G498" s="50" t="s">
        <v>32</v>
      </c>
      <c r="H498" s="50" t="s">
        <v>370</v>
      </c>
      <c r="I498" s="51">
        <v>12.6</v>
      </c>
      <c r="J498" s="51">
        <v>12.2</v>
      </c>
      <c r="K498" s="51">
        <v>11.9</v>
      </c>
      <c r="L498" s="51">
        <v>12</v>
      </c>
      <c r="M498" s="51">
        <v>12</v>
      </c>
      <c r="N498" s="51">
        <v>11.9</v>
      </c>
      <c r="O498" s="51">
        <v>12</v>
      </c>
      <c r="P498" s="51">
        <v>11.7</v>
      </c>
      <c r="Q498" s="51">
        <v>11.8</v>
      </c>
      <c r="R498" s="51">
        <v>11.4</v>
      </c>
      <c r="S498" s="51">
        <v>11.4</v>
      </c>
      <c r="T498" s="51">
        <v>10.6</v>
      </c>
      <c r="U498" s="51">
        <v>10.4</v>
      </c>
      <c r="V498" s="51">
        <v>10</v>
      </c>
      <c r="W498" s="51">
        <v>10.1</v>
      </c>
      <c r="X498" s="51">
        <v>10.199999999999999</v>
      </c>
      <c r="Y498" s="51">
        <v>10.8</v>
      </c>
      <c r="Z498" s="51">
        <v>10.6</v>
      </c>
      <c r="AA498" s="51">
        <v>10.6</v>
      </c>
      <c r="AB498" s="51">
        <v>10.5</v>
      </c>
      <c r="AC498" s="51">
        <v>10.4</v>
      </c>
      <c r="AD498" s="51">
        <v>10.8</v>
      </c>
      <c r="AE498" s="51">
        <v>9.9</v>
      </c>
      <c r="AF498" s="51">
        <v>9.6999999999999993</v>
      </c>
      <c r="AG498" s="51">
        <v>9.5</v>
      </c>
      <c r="AH498" s="52"/>
      <c r="AI498" s="52"/>
      <c r="AJ498" s="52"/>
    </row>
    <row r="499" spans="1:36" ht="15.75" x14ac:dyDescent="0.3">
      <c r="A499" s="1" t="str">
        <f t="shared" si="10"/>
        <v>GeburtenrateDeutschland</v>
      </c>
      <c r="B499" s="1">
        <v>499</v>
      </c>
      <c r="C499" s="50" t="s">
        <v>258</v>
      </c>
      <c r="D499" s="50" t="s">
        <v>2</v>
      </c>
      <c r="E499" s="50" t="s">
        <v>88</v>
      </c>
      <c r="F499" s="50" t="s">
        <v>67</v>
      </c>
      <c r="G499" s="50" t="s">
        <v>32</v>
      </c>
      <c r="H499" s="50" t="s">
        <v>370</v>
      </c>
      <c r="I499" s="51">
        <v>9.3000000000000007</v>
      </c>
      <c r="J499" s="51">
        <v>8.9</v>
      </c>
      <c r="K499" s="51">
        <v>8.6999999999999993</v>
      </c>
      <c r="L499" s="51">
        <v>8.6</v>
      </c>
      <c r="M499" s="51">
        <v>8.6</v>
      </c>
      <c r="N499" s="51">
        <v>8.3000000000000007</v>
      </c>
      <c r="O499" s="51">
        <v>8.1999999999999993</v>
      </c>
      <c r="P499" s="51">
        <v>8.3000000000000007</v>
      </c>
      <c r="Q499" s="51">
        <v>8.3000000000000007</v>
      </c>
      <c r="R499" s="51">
        <v>8.1</v>
      </c>
      <c r="S499" s="51">
        <v>8.3000000000000007</v>
      </c>
      <c r="T499" s="51">
        <v>8.3000000000000007</v>
      </c>
      <c r="U499" s="51">
        <v>8.4</v>
      </c>
      <c r="V499" s="51">
        <v>8.5</v>
      </c>
      <c r="W499" s="51">
        <v>8.8000000000000007</v>
      </c>
      <c r="X499" s="51">
        <v>9</v>
      </c>
      <c r="Y499" s="51">
        <v>9.6</v>
      </c>
      <c r="Z499" s="51">
        <v>9.5</v>
      </c>
      <c r="AA499" s="51">
        <v>9.5</v>
      </c>
      <c r="AB499" s="51">
        <v>9.4</v>
      </c>
      <c r="AC499" s="51">
        <v>9.3000000000000007</v>
      </c>
      <c r="AD499" s="51">
        <v>9.6</v>
      </c>
      <c r="AE499" s="51">
        <v>8.9</v>
      </c>
      <c r="AF499" s="51">
        <v>8.3000000000000007</v>
      </c>
      <c r="AG499" s="51">
        <v>8.1</v>
      </c>
      <c r="AH499" s="52"/>
      <c r="AI499" s="52"/>
      <c r="AJ499" s="52"/>
    </row>
    <row r="500" spans="1:36" ht="15.75" x14ac:dyDescent="0.3">
      <c r="A500" s="1" t="str">
        <f t="shared" si="10"/>
        <v>GeburtenrateEstland</v>
      </c>
      <c r="B500" s="1">
        <v>500</v>
      </c>
      <c r="C500" s="50" t="s">
        <v>258</v>
      </c>
      <c r="D500" s="50" t="s">
        <v>18</v>
      </c>
      <c r="E500" s="50" t="s">
        <v>88</v>
      </c>
      <c r="F500" s="50" t="s">
        <v>67</v>
      </c>
      <c r="G500" s="50" t="s">
        <v>32</v>
      </c>
      <c r="H500" s="50" t="s">
        <v>370</v>
      </c>
      <c r="I500" s="51">
        <v>9.4</v>
      </c>
      <c r="J500" s="51">
        <v>9.1</v>
      </c>
      <c r="K500" s="51">
        <v>9.4</v>
      </c>
      <c r="L500" s="51">
        <v>9.5</v>
      </c>
      <c r="M500" s="51">
        <v>10.3</v>
      </c>
      <c r="N500" s="51">
        <v>10.6</v>
      </c>
      <c r="O500" s="51">
        <v>11</v>
      </c>
      <c r="P500" s="51">
        <v>11.8</v>
      </c>
      <c r="Q500" s="51">
        <v>12</v>
      </c>
      <c r="R500" s="51">
        <v>11.8</v>
      </c>
      <c r="S500" s="51">
        <v>11.9</v>
      </c>
      <c r="T500" s="51">
        <v>11.1</v>
      </c>
      <c r="U500" s="51">
        <v>10.6</v>
      </c>
      <c r="V500" s="51">
        <v>10.3</v>
      </c>
      <c r="W500" s="51">
        <v>10.3</v>
      </c>
      <c r="X500" s="51">
        <v>10.6</v>
      </c>
      <c r="Y500" s="51">
        <v>10.7</v>
      </c>
      <c r="Z500" s="51">
        <v>10.5</v>
      </c>
      <c r="AA500" s="51">
        <v>10.9</v>
      </c>
      <c r="AB500" s="51">
        <v>10.6</v>
      </c>
      <c r="AC500" s="51">
        <v>9.9</v>
      </c>
      <c r="AD500" s="51">
        <v>10</v>
      </c>
      <c r="AE500" s="51">
        <v>8.6</v>
      </c>
      <c r="AF500" s="51">
        <v>8</v>
      </c>
      <c r="AG500" s="51">
        <v>7.1</v>
      </c>
      <c r="AH500" s="52"/>
      <c r="AI500" s="52"/>
      <c r="AJ500" s="52"/>
    </row>
    <row r="501" spans="1:36" ht="15.75" x14ac:dyDescent="0.3">
      <c r="A501" s="1" t="str">
        <f t="shared" si="10"/>
        <v>GeburtenrateEU27</v>
      </c>
      <c r="B501" s="1">
        <v>501</v>
      </c>
      <c r="C501" s="50" t="s">
        <v>258</v>
      </c>
      <c r="D501" s="50" t="s">
        <v>363</v>
      </c>
      <c r="E501" s="50" t="s">
        <v>88</v>
      </c>
      <c r="F501" s="50" t="s">
        <v>67</v>
      </c>
      <c r="G501" s="50" t="s">
        <v>32</v>
      </c>
      <c r="H501" s="50" t="s">
        <v>370</v>
      </c>
      <c r="I501" s="51">
        <v>10.5</v>
      </c>
      <c r="J501" s="51">
        <v>10.199999999999999</v>
      </c>
      <c r="K501" s="51">
        <v>10.1</v>
      </c>
      <c r="L501" s="51">
        <v>10.1</v>
      </c>
      <c r="M501" s="51">
        <v>10.199999999999999</v>
      </c>
      <c r="N501" s="51">
        <v>10.199999999999999</v>
      </c>
      <c r="O501" s="51">
        <v>10.3</v>
      </c>
      <c r="P501" s="51">
        <v>10.4</v>
      </c>
      <c r="Q501" s="51">
        <v>10.6</v>
      </c>
      <c r="R501" s="51">
        <v>10.5</v>
      </c>
      <c r="S501" s="51">
        <v>10.4</v>
      </c>
      <c r="T501" s="51">
        <v>10.1</v>
      </c>
      <c r="U501" s="51">
        <v>10</v>
      </c>
      <c r="V501" s="51">
        <v>9.6999999999999993</v>
      </c>
      <c r="W501" s="51">
        <v>9.9</v>
      </c>
      <c r="X501" s="51">
        <v>9.8000000000000007</v>
      </c>
      <c r="Y501" s="51">
        <v>9.9</v>
      </c>
      <c r="Z501" s="51">
        <v>9.6999999999999993</v>
      </c>
      <c r="AA501" s="51">
        <v>9.5</v>
      </c>
      <c r="AB501" s="51">
        <v>9.3000000000000007</v>
      </c>
      <c r="AC501" s="51">
        <v>9.1</v>
      </c>
      <c r="AD501" s="51">
        <v>9.1999999999999993</v>
      </c>
      <c r="AE501" s="51">
        <v>8.6999999999999993</v>
      </c>
      <c r="AF501" s="51">
        <v>8.1999999999999993</v>
      </c>
      <c r="AG501" s="51">
        <v>7.9</v>
      </c>
      <c r="AH501" s="52"/>
      <c r="AI501" s="52"/>
      <c r="AJ501" s="52"/>
    </row>
    <row r="502" spans="1:36" ht="15.75" x14ac:dyDescent="0.3">
      <c r="A502" s="1" t="str">
        <f t="shared" si="10"/>
        <v>GeburtenrateFinnland</v>
      </c>
      <c r="B502" s="1">
        <v>502</v>
      </c>
      <c r="C502" s="50" t="s">
        <v>258</v>
      </c>
      <c r="D502" s="50" t="s">
        <v>14</v>
      </c>
      <c r="E502" s="50" t="s">
        <v>88</v>
      </c>
      <c r="F502" s="50" t="s">
        <v>67</v>
      </c>
      <c r="G502" s="50" t="s">
        <v>32</v>
      </c>
      <c r="H502" s="50" t="s">
        <v>370</v>
      </c>
      <c r="I502" s="51">
        <v>11</v>
      </c>
      <c r="J502" s="51">
        <v>10.8</v>
      </c>
      <c r="K502" s="51">
        <v>10.7</v>
      </c>
      <c r="L502" s="51">
        <v>10.9</v>
      </c>
      <c r="M502" s="51">
        <v>11</v>
      </c>
      <c r="N502" s="51">
        <v>11</v>
      </c>
      <c r="O502" s="51">
        <v>11.2</v>
      </c>
      <c r="P502" s="51">
        <v>11.1</v>
      </c>
      <c r="Q502" s="51">
        <v>11.2</v>
      </c>
      <c r="R502" s="51">
        <v>11.3</v>
      </c>
      <c r="S502" s="51">
        <v>11.4</v>
      </c>
      <c r="T502" s="51">
        <v>11.1</v>
      </c>
      <c r="U502" s="51">
        <v>11</v>
      </c>
      <c r="V502" s="51">
        <v>10.7</v>
      </c>
      <c r="W502" s="51">
        <v>10.5</v>
      </c>
      <c r="X502" s="51">
        <v>10.1</v>
      </c>
      <c r="Y502" s="51">
        <v>9.6</v>
      </c>
      <c r="Z502" s="51">
        <v>9.1</v>
      </c>
      <c r="AA502" s="51">
        <v>8.6</v>
      </c>
      <c r="AB502" s="51">
        <v>8.3000000000000007</v>
      </c>
      <c r="AC502" s="51">
        <v>8.4</v>
      </c>
      <c r="AD502" s="51">
        <v>9</v>
      </c>
      <c r="AE502" s="51">
        <v>8.1</v>
      </c>
      <c r="AF502" s="51">
        <v>7.8</v>
      </c>
      <c r="AG502" s="51">
        <v>7.8</v>
      </c>
      <c r="AH502" s="52"/>
      <c r="AI502" s="52"/>
      <c r="AJ502" s="52"/>
    </row>
    <row r="503" spans="1:36" ht="15.75" x14ac:dyDescent="0.3">
      <c r="A503" s="1" t="str">
        <f t="shared" si="10"/>
        <v>GeburtenrateFrankreich</v>
      </c>
      <c r="B503" s="1">
        <v>503</v>
      </c>
      <c r="C503" s="50" t="s">
        <v>258</v>
      </c>
      <c r="D503" s="50" t="s">
        <v>0</v>
      </c>
      <c r="E503" s="50" t="s">
        <v>88</v>
      </c>
      <c r="F503" s="50" t="s">
        <v>67</v>
      </c>
      <c r="G503" s="50" t="s">
        <v>32</v>
      </c>
      <c r="H503" s="50" t="s">
        <v>370</v>
      </c>
      <c r="I503" s="51">
        <v>13.3</v>
      </c>
      <c r="J503" s="51">
        <v>13.1</v>
      </c>
      <c r="K503" s="51">
        <v>12.9</v>
      </c>
      <c r="L503" s="51">
        <v>12.8</v>
      </c>
      <c r="M503" s="51">
        <v>12.8</v>
      </c>
      <c r="N503" s="51">
        <v>12.8</v>
      </c>
      <c r="O503" s="51">
        <v>13.1</v>
      </c>
      <c r="P503" s="51">
        <v>12.8</v>
      </c>
      <c r="Q503" s="51">
        <v>12.9</v>
      </c>
      <c r="R503" s="51">
        <v>12.8</v>
      </c>
      <c r="S503" s="51">
        <v>12.9</v>
      </c>
      <c r="T503" s="51">
        <v>12.7</v>
      </c>
      <c r="U503" s="51">
        <v>12.6</v>
      </c>
      <c r="V503" s="51">
        <v>12.4</v>
      </c>
      <c r="W503" s="51">
        <v>12.4</v>
      </c>
      <c r="X503" s="51">
        <v>12</v>
      </c>
      <c r="Y503" s="51">
        <v>11.8</v>
      </c>
      <c r="Z503" s="51">
        <v>11.5</v>
      </c>
      <c r="AA503" s="51">
        <v>11.3</v>
      </c>
      <c r="AB503" s="51">
        <v>11.2</v>
      </c>
      <c r="AC503" s="51">
        <v>10.9</v>
      </c>
      <c r="AD503" s="51">
        <v>10.9</v>
      </c>
      <c r="AE503" s="51">
        <v>10.7</v>
      </c>
      <c r="AF503" s="51">
        <v>9.9</v>
      </c>
      <c r="AG503" s="51">
        <v>9.6999999999999993</v>
      </c>
      <c r="AH503" s="52"/>
      <c r="AI503" s="52"/>
      <c r="AJ503" s="52"/>
    </row>
    <row r="504" spans="1:36" ht="15.75" x14ac:dyDescent="0.3">
      <c r="A504" s="1" t="str">
        <f t="shared" si="10"/>
        <v>GeburtenrateGriechenland</v>
      </c>
      <c r="B504" s="1">
        <v>504</v>
      </c>
      <c r="C504" s="50" t="s">
        <v>258</v>
      </c>
      <c r="D504" s="50" t="s">
        <v>6</v>
      </c>
      <c r="E504" s="50" t="s">
        <v>88</v>
      </c>
      <c r="F504" s="50" t="s">
        <v>67</v>
      </c>
      <c r="G504" s="50" t="s">
        <v>32</v>
      </c>
      <c r="H504" s="50" t="s">
        <v>370</v>
      </c>
      <c r="I504" s="51">
        <v>9.6</v>
      </c>
      <c r="J504" s="51">
        <v>9.4</v>
      </c>
      <c r="K504" s="51">
        <v>9.5</v>
      </c>
      <c r="L504" s="51">
        <v>9.6</v>
      </c>
      <c r="M504" s="51">
        <v>9.6</v>
      </c>
      <c r="N504" s="51">
        <v>9.8000000000000007</v>
      </c>
      <c r="O504" s="51">
        <v>10.199999999999999</v>
      </c>
      <c r="P504" s="51">
        <v>10.1</v>
      </c>
      <c r="Q504" s="51">
        <v>10.7</v>
      </c>
      <c r="R504" s="51">
        <v>10.6</v>
      </c>
      <c r="S504" s="51">
        <v>10.3</v>
      </c>
      <c r="T504" s="51">
        <v>9.6</v>
      </c>
      <c r="U504" s="51">
        <v>9.1</v>
      </c>
      <c r="V504" s="51">
        <v>8.6</v>
      </c>
      <c r="W504" s="51">
        <v>8.5</v>
      </c>
      <c r="X504" s="51">
        <v>8.5</v>
      </c>
      <c r="Y504" s="51">
        <v>8.6</v>
      </c>
      <c r="Z504" s="51">
        <v>8.1999999999999993</v>
      </c>
      <c r="AA504" s="51">
        <v>8.1</v>
      </c>
      <c r="AB504" s="51">
        <v>7.8</v>
      </c>
      <c r="AC504" s="51">
        <v>7.9</v>
      </c>
      <c r="AD504" s="51">
        <v>8.1</v>
      </c>
      <c r="AE504" s="51">
        <v>7.3</v>
      </c>
      <c r="AF504" s="51">
        <v>6.8</v>
      </c>
      <c r="AG504" s="51">
        <v>6.6</v>
      </c>
      <c r="AH504" s="52"/>
      <c r="AI504" s="52"/>
      <c r="AJ504" s="52"/>
    </row>
    <row r="505" spans="1:36" ht="15.75" x14ac:dyDescent="0.3">
      <c r="A505" s="1" t="str">
        <f t="shared" si="10"/>
        <v>GeburtenrateIrland</v>
      </c>
      <c r="B505" s="1">
        <v>505</v>
      </c>
      <c r="C505" s="50" t="s">
        <v>258</v>
      </c>
      <c r="D505" s="50" t="s">
        <v>4</v>
      </c>
      <c r="E505" s="50" t="s">
        <v>88</v>
      </c>
      <c r="F505" s="50" t="s">
        <v>67</v>
      </c>
      <c r="G505" s="50" t="s">
        <v>32</v>
      </c>
      <c r="H505" s="50" t="s">
        <v>370</v>
      </c>
      <c r="I505" s="51">
        <v>14.4</v>
      </c>
      <c r="J505" s="51">
        <v>15</v>
      </c>
      <c r="K505" s="51">
        <v>15.4</v>
      </c>
      <c r="L505" s="51">
        <v>15.4</v>
      </c>
      <c r="M505" s="51">
        <v>15.2</v>
      </c>
      <c r="N505" s="51">
        <v>14.8</v>
      </c>
      <c r="O505" s="51">
        <v>15.3</v>
      </c>
      <c r="P505" s="51">
        <v>16.2</v>
      </c>
      <c r="Q505" s="51">
        <v>16.7</v>
      </c>
      <c r="R505" s="51">
        <v>16.7</v>
      </c>
      <c r="S505" s="51">
        <v>16.5</v>
      </c>
      <c r="T505" s="51">
        <v>16.2</v>
      </c>
      <c r="U505" s="51">
        <v>15.6</v>
      </c>
      <c r="V505" s="51">
        <v>14.9</v>
      </c>
      <c r="W505" s="51">
        <v>14.4</v>
      </c>
      <c r="X505" s="51">
        <v>13.9</v>
      </c>
      <c r="Y505" s="51">
        <v>13.4</v>
      </c>
      <c r="Z505" s="51">
        <v>12.8</v>
      </c>
      <c r="AA505" s="51">
        <v>12.5</v>
      </c>
      <c r="AB505" s="51">
        <v>11.9</v>
      </c>
      <c r="AC505" s="51">
        <v>11.1</v>
      </c>
      <c r="AD505" s="51">
        <v>11.8</v>
      </c>
      <c r="AE505" s="51">
        <v>10.4</v>
      </c>
      <c r="AF505" s="51">
        <v>10.3</v>
      </c>
      <c r="AG505" s="51">
        <v>10</v>
      </c>
      <c r="AH505" s="52"/>
      <c r="AI505" s="52"/>
      <c r="AJ505" s="52"/>
    </row>
    <row r="506" spans="1:36" ht="15.75" x14ac:dyDescent="0.3">
      <c r="A506" s="1" t="str">
        <f t="shared" si="10"/>
        <v>GeburtenrateItalien</v>
      </c>
      <c r="B506" s="1">
        <v>506</v>
      </c>
      <c r="C506" s="50" t="s">
        <v>258</v>
      </c>
      <c r="D506" s="50" t="s">
        <v>3</v>
      </c>
      <c r="E506" s="50" t="s">
        <v>88</v>
      </c>
      <c r="F506" s="50" t="s">
        <v>67</v>
      </c>
      <c r="G506" s="50" t="s">
        <v>32</v>
      </c>
      <c r="H506" s="50" t="s">
        <v>370</v>
      </c>
      <c r="I506" s="51">
        <v>9.5</v>
      </c>
      <c r="J506" s="51">
        <v>9.4</v>
      </c>
      <c r="K506" s="51">
        <v>9.4</v>
      </c>
      <c r="L506" s="51">
        <v>9.5</v>
      </c>
      <c r="M506" s="51">
        <v>9.6999999999999993</v>
      </c>
      <c r="N506" s="51">
        <v>9.5</v>
      </c>
      <c r="O506" s="51">
        <v>9.6</v>
      </c>
      <c r="P506" s="51">
        <v>9.6</v>
      </c>
      <c r="Q506" s="51">
        <v>9.6999999999999993</v>
      </c>
      <c r="R506" s="51">
        <v>9.6</v>
      </c>
      <c r="S506" s="51">
        <v>9.4</v>
      </c>
      <c r="T506" s="51">
        <v>9.1</v>
      </c>
      <c r="U506" s="51">
        <v>8.9</v>
      </c>
      <c r="V506" s="51">
        <v>8.5</v>
      </c>
      <c r="W506" s="51">
        <v>8.3000000000000007</v>
      </c>
      <c r="X506" s="51">
        <v>8.1</v>
      </c>
      <c r="Y506" s="51">
        <v>7.9</v>
      </c>
      <c r="Z506" s="51">
        <v>7.6</v>
      </c>
      <c r="AA506" s="51">
        <v>7.3</v>
      </c>
      <c r="AB506" s="51">
        <v>7</v>
      </c>
      <c r="AC506" s="51">
        <v>6.8</v>
      </c>
      <c r="AD506" s="51">
        <v>6.8</v>
      </c>
      <c r="AE506" s="51">
        <v>6.7</v>
      </c>
      <c r="AF506" s="51">
        <v>6.4</v>
      </c>
      <c r="AG506" s="51">
        <v>6.3</v>
      </c>
      <c r="AH506" s="52"/>
      <c r="AI506" s="52"/>
      <c r="AJ506" s="52"/>
    </row>
    <row r="507" spans="1:36" ht="15.75" x14ac:dyDescent="0.3">
      <c r="A507" s="1" t="str">
        <f t="shared" si="10"/>
        <v>GeburtenrateKroatien</v>
      </c>
      <c r="B507" s="1">
        <v>507</v>
      </c>
      <c r="C507" s="50" t="s">
        <v>258</v>
      </c>
      <c r="D507" s="50" t="s">
        <v>27</v>
      </c>
      <c r="E507" s="50" t="s">
        <v>88</v>
      </c>
      <c r="F507" s="50" t="s">
        <v>67</v>
      </c>
      <c r="G507" s="50" t="s">
        <v>32</v>
      </c>
      <c r="H507" s="50" t="s">
        <v>370</v>
      </c>
      <c r="I507" s="51">
        <v>9.8000000000000007</v>
      </c>
      <c r="J507" s="51">
        <v>9.5</v>
      </c>
      <c r="K507" s="51">
        <v>9.3000000000000007</v>
      </c>
      <c r="L507" s="51">
        <v>9.1999999999999993</v>
      </c>
      <c r="M507" s="51">
        <v>9.4</v>
      </c>
      <c r="N507" s="51">
        <v>9.9</v>
      </c>
      <c r="O507" s="51">
        <v>9.6</v>
      </c>
      <c r="P507" s="51">
        <v>9.6999999999999993</v>
      </c>
      <c r="Q507" s="51">
        <v>10.1</v>
      </c>
      <c r="R507" s="51">
        <v>10.4</v>
      </c>
      <c r="S507" s="51">
        <v>10.1</v>
      </c>
      <c r="T507" s="51">
        <v>9.6</v>
      </c>
      <c r="U507" s="51">
        <v>9.8000000000000007</v>
      </c>
      <c r="V507" s="51">
        <v>9.4</v>
      </c>
      <c r="W507" s="51">
        <v>9.4</v>
      </c>
      <c r="X507" s="51">
        <v>9</v>
      </c>
      <c r="Y507" s="51">
        <v>9.1</v>
      </c>
      <c r="Z507" s="51">
        <v>9</v>
      </c>
      <c r="AA507" s="51">
        <v>9.3000000000000007</v>
      </c>
      <c r="AB507" s="51">
        <v>9.1</v>
      </c>
      <c r="AC507" s="51">
        <v>9.1999999999999993</v>
      </c>
      <c r="AD507" s="51">
        <v>9.4</v>
      </c>
      <c r="AE507" s="51">
        <v>8.8000000000000007</v>
      </c>
      <c r="AF507" s="51">
        <v>8.3000000000000007</v>
      </c>
      <c r="AG507" s="51">
        <v>8.3000000000000007</v>
      </c>
      <c r="AH507" s="52"/>
      <c r="AI507" s="52"/>
      <c r="AJ507" s="52"/>
    </row>
    <row r="508" spans="1:36" ht="15.75" x14ac:dyDescent="0.3">
      <c r="A508" s="1" t="str">
        <f t="shared" si="10"/>
        <v>GeburtenrateLettland</v>
      </c>
      <c r="B508" s="1">
        <v>508</v>
      </c>
      <c r="C508" s="50" t="s">
        <v>258</v>
      </c>
      <c r="D508" s="50" t="s">
        <v>19</v>
      </c>
      <c r="E508" s="50" t="s">
        <v>88</v>
      </c>
      <c r="F508" s="50" t="s">
        <v>67</v>
      </c>
      <c r="G508" s="50" t="s">
        <v>32</v>
      </c>
      <c r="H508" s="50" t="s">
        <v>370</v>
      </c>
      <c r="I508" s="51">
        <v>8.6</v>
      </c>
      <c r="J508" s="51">
        <v>8.4</v>
      </c>
      <c r="K508" s="51">
        <v>8.6999999999999993</v>
      </c>
      <c r="L508" s="51">
        <v>9.1999999999999993</v>
      </c>
      <c r="M508" s="51">
        <v>9.1</v>
      </c>
      <c r="N508" s="51">
        <v>9.8000000000000007</v>
      </c>
      <c r="O508" s="51">
        <v>10.3</v>
      </c>
      <c r="P508" s="51">
        <v>10.9</v>
      </c>
      <c r="Q508" s="51">
        <v>11.2</v>
      </c>
      <c r="R508" s="51">
        <v>10.3</v>
      </c>
      <c r="S508" s="51">
        <v>9.4</v>
      </c>
      <c r="T508" s="51">
        <v>9.1</v>
      </c>
      <c r="U508" s="51">
        <v>9.8000000000000007</v>
      </c>
      <c r="V508" s="51">
        <v>10.199999999999999</v>
      </c>
      <c r="W508" s="51">
        <v>10.9</v>
      </c>
      <c r="X508" s="51">
        <v>11.1</v>
      </c>
      <c r="Y508" s="51">
        <v>11.2</v>
      </c>
      <c r="Z508" s="51">
        <v>10.7</v>
      </c>
      <c r="AA508" s="51">
        <v>10</v>
      </c>
      <c r="AB508" s="51">
        <v>9.8000000000000007</v>
      </c>
      <c r="AC508" s="51">
        <v>9.1999999999999993</v>
      </c>
      <c r="AD508" s="51">
        <v>9.1999999999999993</v>
      </c>
      <c r="AE508" s="51">
        <v>8.5</v>
      </c>
      <c r="AF508" s="51">
        <v>7.7</v>
      </c>
      <c r="AG508" s="51">
        <v>6.9</v>
      </c>
      <c r="AH508" s="52"/>
      <c r="AI508" s="52"/>
      <c r="AJ508" s="52"/>
    </row>
    <row r="509" spans="1:36" ht="15.75" x14ac:dyDescent="0.3">
      <c r="A509" s="1" t="str">
        <f t="shared" si="10"/>
        <v>GeburtenrateLitauen</v>
      </c>
      <c r="B509" s="1">
        <v>509</v>
      </c>
      <c r="C509" s="50" t="s">
        <v>258</v>
      </c>
      <c r="D509" s="50" t="s">
        <v>20</v>
      </c>
      <c r="E509" s="50" t="s">
        <v>88</v>
      </c>
      <c r="F509" s="50" t="s">
        <v>67</v>
      </c>
      <c r="G509" s="50" t="s">
        <v>32</v>
      </c>
      <c r="H509" s="50" t="s">
        <v>370</v>
      </c>
      <c r="I509" s="51">
        <v>9.8000000000000007</v>
      </c>
      <c r="J509" s="51">
        <v>9</v>
      </c>
      <c r="K509" s="51">
        <v>8.6</v>
      </c>
      <c r="L509" s="51">
        <v>8.8000000000000007</v>
      </c>
      <c r="M509" s="51">
        <v>8.8000000000000007</v>
      </c>
      <c r="N509" s="51">
        <v>8.9</v>
      </c>
      <c r="O509" s="51">
        <v>9.1</v>
      </c>
      <c r="P509" s="51">
        <v>9.3000000000000007</v>
      </c>
      <c r="Q509" s="51">
        <v>9.9</v>
      </c>
      <c r="R509" s="51">
        <v>10.199999999999999</v>
      </c>
      <c r="S509" s="51">
        <v>9.9</v>
      </c>
      <c r="T509" s="51">
        <v>10</v>
      </c>
      <c r="U509" s="51">
        <v>10</v>
      </c>
      <c r="V509" s="51">
        <v>9.6999999999999993</v>
      </c>
      <c r="W509" s="51">
        <v>10</v>
      </c>
      <c r="X509" s="51">
        <v>10.3</v>
      </c>
      <c r="Y509" s="51">
        <v>10.3</v>
      </c>
      <c r="Z509" s="51">
        <v>9.8000000000000007</v>
      </c>
      <c r="AA509" s="51">
        <v>9.5</v>
      </c>
      <c r="AB509" s="51">
        <v>8.9</v>
      </c>
      <c r="AC509" s="51">
        <v>8.4</v>
      </c>
      <c r="AD509" s="51">
        <v>8.3000000000000007</v>
      </c>
      <c r="AE509" s="51">
        <v>7.8</v>
      </c>
      <c r="AF509" s="51">
        <v>7.2</v>
      </c>
      <c r="AG509" s="51">
        <v>6.6</v>
      </c>
      <c r="AH509" s="52"/>
      <c r="AI509" s="52"/>
      <c r="AJ509" s="52"/>
    </row>
    <row r="510" spans="1:36" ht="15.75" x14ac:dyDescent="0.3">
      <c r="A510" s="1" t="str">
        <f t="shared" si="10"/>
        <v>GeburtenrateLuxemburg</v>
      </c>
      <c r="B510" s="1">
        <v>510</v>
      </c>
      <c r="C510" s="50" t="s">
        <v>258</v>
      </c>
      <c r="D510" s="50" t="s">
        <v>10</v>
      </c>
      <c r="E510" s="50" t="s">
        <v>88</v>
      </c>
      <c r="F510" s="50" t="s">
        <v>67</v>
      </c>
      <c r="G510" s="50" t="s">
        <v>32</v>
      </c>
      <c r="H510" s="50" t="s">
        <v>370</v>
      </c>
      <c r="I510" s="51">
        <v>13.1</v>
      </c>
      <c r="J510" s="51">
        <v>12.4</v>
      </c>
      <c r="K510" s="51">
        <v>12</v>
      </c>
      <c r="L510" s="51">
        <v>11.7</v>
      </c>
      <c r="M510" s="51">
        <v>11.9</v>
      </c>
      <c r="N510" s="51">
        <v>11.5</v>
      </c>
      <c r="O510" s="51">
        <v>11.7</v>
      </c>
      <c r="P510" s="51">
        <v>11.4</v>
      </c>
      <c r="Q510" s="51">
        <v>11.5</v>
      </c>
      <c r="R510" s="51">
        <v>11.3</v>
      </c>
      <c r="S510" s="51">
        <v>11.6</v>
      </c>
      <c r="T510" s="51">
        <v>10.9</v>
      </c>
      <c r="U510" s="51">
        <v>11.3</v>
      </c>
      <c r="V510" s="51">
        <v>11.3</v>
      </c>
      <c r="W510" s="51">
        <v>10.9</v>
      </c>
      <c r="X510" s="51">
        <v>10.7</v>
      </c>
      <c r="Y510" s="51">
        <v>10.4</v>
      </c>
      <c r="Z510" s="51">
        <v>10.4</v>
      </c>
      <c r="AA510" s="51">
        <v>10.3</v>
      </c>
      <c r="AB510" s="51">
        <v>10</v>
      </c>
      <c r="AC510" s="51">
        <v>10.199999999999999</v>
      </c>
      <c r="AD510" s="51">
        <v>10.5</v>
      </c>
      <c r="AE510" s="51">
        <v>9.9</v>
      </c>
      <c r="AF510" s="51">
        <v>9.5</v>
      </c>
      <c r="AG510" s="51">
        <v>9.5</v>
      </c>
      <c r="AH510" s="52"/>
      <c r="AI510" s="52"/>
      <c r="AJ510" s="52"/>
    </row>
    <row r="511" spans="1:36" ht="15.75" x14ac:dyDescent="0.3">
      <c r="A511" s="1" t="str">
        <f t="shared" si="10"/>
        <v>GeburtenrateMalta</v>
      </c>
      <c r="B511" s="1">
        <v>511</v>
      </c>
      <c r="C511" s="50" t="s">
        <v>258</v>
      </c>
      <c r="D511" s="50" t="s">
        <v>16</v>
      </c>
      <c r="E511" s="50" t="s">
        <v>88</v>
      </c>
      <c r="F511" s="50" t="s">
        <v>67</v>
      </c>
      <c r="G511" s="50" t="s">
        <v>32</v>
      </c>
      <c r="H511" s="50" t="s">
        <v>370</v>
      </c>
      <c r="I511" s="51">
        <v>11.3</v>
      </c>
      <c r="J511" s="51">
        <v>10.1</v>
      </c>
      <c r="K511" s="51">
        <v>9.9</v>
      </c>
      <c r="L511" s="51">
        <v>10.199999999999999</v>
      </c>
      <c r="M511" s="51">
        <v>9.6999999999999993</v>
      </c>
      <c r="N511" s="51">
        <v>9.6</v>
      </c>
      <c r="O511" s="51">
        <v>9.3000000000000007</v>
      </c>
      <c r="P511" s="51">
        <v>9.3000000000000007</v>
      </c>
      <c r="Q511" s="51">
        <v>9.8000000000000007</v>
      </c>
      <c r="R511" s="51">
        <v>9.8000000000000007</v>
      </c>
      <c r="S511" s="51">
        <v>9.4</v>
      </c>
      <c r="T511" s="51">
        <v>10</v>
      </c>
      <c r="U511" s="51">
        <v>9.8000000000000007</v>
      </c>
      <c r="V511" s="51">
        <v>9.5</v>
      </c>
      <c r="W511" s="51">
        <v>9.6999999999999993</v>
      </c>
      <c r="X511" s="51">
        <v>9.6999999999999993</v>
      </c>
      <c r="Y511" s="51">
        <v>9.8000000000000007</v>
      </c>
      <c r="Z511" s="51">
        <v>9.1999999999999993</v>
      </c>
      <c r="AA511" s="51">
        <v>9.1999999999999993</v>
      </c>
      <c r="AB511" s="51">
        <v>8.6</v>
      </c>
      <c r="AC511" s="51">
        <v>8.6</v>
      </c>
      <c r="AD511" s="51">
        <v>8.5</v>
      </c>
      <c r="AE511" s="51">
        <v>8.1</v>
      </c>
      <c r="AF511" s="51">
        <v>8.1</v>
      </c>
      <c r="AG511" s="51">
        <v>7.7</v>
      </c>
      <c r="AH511" s="52"/>
      <c r="AI511" s="52"/>
      <c r="AJ511" s="52"/>
    </row>
    <row r="512" spans="1:36" ht="15.75" x14ac:dyDescent="0.3">
      <c r="A512" s="1" t="str">
        <f t="shared" si="10"/>
        <v>GeburtenrateNiederlande</v>
      </c>
      <c r="B512" s="1">
        <v>512</v>
      </c>
      <c r="C512" s="50" t="s">
        <v>258</v>
      </c>
      <c r="D512" s="50" t="s">
        <v>1</v>
      </c>
      <c r="E512" s="50" t="s">
        <v>88</v>
      </c>
      <c r="F512" s="50" t="s">
        <v>67</v>
      </c>
      <c r="G512" s="50" t="s">
        <v>32</v>
      </c>
      <c r="H512" s="50" t="s">
        <v>370</v>
      </c>
      <c r="I512" s="51">
        <v>13</v>
      </c>
      <c r="J512" s="51">
        <v>12.6</v>
      </c>
      <c r="K512" s="51">
        <v>12.5</v>
      </c>
      <c r="L512" s="51">
        <v>12.3</v>
      </c>
      <c r="M512" s="51">
        <v>11.9</v>
      </c>
      <c r="N512" s="51">
        <v>11.5</v>
      </c>
      <c r="O512" s="51">
        <v>11.3</v>
      </c>
      <c r="P512" s="51">
        <v>11.1</v>
      </c>
      <c r="Q512" s="51">
        <v>11.2</v>
      </c>
      <c r="R512" s="51">
        <v>11.2</v>
      </c>
      <c r="S512" s="51">
        <v>11.1</v>
      </c>
      <c r="T512" s="51">
        <v>10.8</v>
      </c>
      <c r="U512" s="51">
        <v>10.5</v>
      </c>
      <c r="V512" s="51">
        <v>10.199999999999999</v>
      </c>
      <c r="W512" s="51">
        <v>10.4</v>
      </c>
      <c r="X512" s="51">
        <v>10.1</v>
      </c>
      <c r="Y512" s="51">
        <v>10.1</v>
      </c>
      <c r="Z512" s="51">
        <v>9.9</v>
      </c>
      <c r="AA512" s="51">
        <v>9.8000000000000007</v>
      </c>
      <c r="AB512" s="51">
        <v>9.8000000000000007</v>
      </c>
      <c r="AC512" s="51">
        <v>9.6999999999999993</v>
      </c>
      <c r="AD512" s="51">
        <v>10.199999999999999</v>
      </c>
      <c r="AE512" s="51">
        <v>9.5</v>
      </c>
      <c r="AF512" s="51">
        <v>9.1999999999999993</v>
      </c>
      <c r="AG512" s="51">
        <v>9.1999999999999993</v>
      </c>
      <c r="AH512" s="52"/>
      <c r="AI512" s="52"/>
      <c r="AJ512" s="52"/>
    </row>
    <row r="513" spans="1:36" ht="15.75" x14ac:dyDescent="0.3">
      <c r="A513" s="1" t="str">
        <f t="shared" si="10"/>
        <v>GeburtenrateÖsterreich</v>
      </c>
      <c r="B513" s="1">
        <v>513</v>
      </c>
      <c r="C513" s="50" t="s">
        <v>258</v>
      </c>
      <c r="D513" s="50" t="s">
        <v>56</v>
      </c>
      <c r="E513" s="50" t="s">
        <v>88</v>
      </c>
      <c r="F513" s="50" t="s">
        <v>67</v>
      </c>
      <c r="G513" s="50" t="s">
        <v>32</v>
      </c>
      <c r="H513" s="50" t="s">
        <v>370</v>
      </c>
      <c r="I513" s="51">
        <v>9.8000000000000007</v>
      </c>
      <c r="J513" s="51">
        <v>9.4</v>
      </c>
      <c r="K513" s="51">
        <v>9.6999999999999993</v>
      </c>
      <c r="L513" s="51">
        <v>9.5</v>
      </c>
      <c r="M513" s="51">
        <v>9.6999999999999993</v>
      </c>
      <c r="N513" s="51">
        <v>9.5</v>
      </c>
      <c r="O513" s="51">
        <v>9.4</v>
      </c>
      <c r="P513" s="51">
        <v>9.1999999999999993</v>
      </c>
      <c r="Q513" s="51">
        <v>9.3000000000000007</v>
      </c>
      <c r="R513" s="51">
        <v>9.1999999999999993</v>
      </c>
      <c r="S513" s="51">
        <v>9.4</v>
      </c>
      <c r="T513" s="51">
        <v>9.3000000000000007</v>
      </c>
      <c r="U513" s="51">
        <v>9.4</v>
      </c>
      <c r="V513" s="51">
        <v>9.4</v>
      </c>
      <c r="W513" s="51">
        <v>9.6</v>
      </c>
      <c r="X513" s="51">
        <v>9.8000000000000007</v>
      </c>
      <c r="Y513" s="51">
        <v>10</v>
      </c>
      <c r="Z513" s="51">
        <v>10</v>
      </c>
      <c r="AA513" s="51">
        <v>9.6999999999999993</v>
      </c>
      <c r="AB513" s="51">
        <v>9.6</v>
      </c>
      <c r="AC513" s="51">
        <v>9.4</v>
      </c>
      <c r="AD513" s="51">
        <v>9.6</v>
      </c>
      <c r="AE513" s="51">
        <v>9.1</v>
      </c>
      <c r="AF513" s="51">
        <v>8.5</v>
      </c>
      <c r="AG513" s="51">
        <v>8.4</v>
      </c>
      <c r="AH513" s="52"/>
      <c r="AI513" s="52"/>
      <c r="AJ513" s="52"/>
    </row>
    <row r="514" spans="1:36" ht="15.75" x14ac:dyDescent="0.3">
      <c r="A514" s="1" t="str">
        <f t="shared" si="10"/>
        <v>GeburtenratePolen</v>
      </c>
      <c r="B514" s="1">
        <v>514</v>
      </c>
      <c r="C514" s="50" t="s">
        <v>258</v>
      </c>
      <c r="D514" s="50" t="s">
        <v>21</v>
      </c>
      <c r="E514" s="50" t="s">
        <v>88</v>
      </c>
      <c r="F514" s="50" t="s">
        <v>67</v>
      </c>
      <c r="G514" s="50" t="s">
        <v>32</v>
      </c>
      <c r="H514" s="50" t="s">
        <v>370</v>
      </c>
      <c r="I514" s="51">
        <v>9.9</v>
      </c>
      <c r="J514" s="51">
        <v>9.6</v>
      </c>
      <c r="K514" s="51">
        <v>9.3000000000000007</v>
      </c>
      <c r="L514" s="51">
        <v>9.1999999999999993</v>
      </c>
      <c r="M514" s="51">
        <v>9.3000000000000007</v>
      </c>
      <c r="N514" s="51">
        <v>9.5</v>
      </c>
      <c r="O514" s="51">
        <v>9.8000000000000007</v>
      </c>
      <c r="P514" s="51">
        <v>10.199999999999999</v>
      </c>
      <c r="Q514" s="51">
        <v>10.9</v>
      </c>
      <c r="R514" s="51">
        <v>10.9</v>
      </c>
      <c r="S514" s="51">
        <v>10.9</v>
      </c>
      <c r="T514" s="51">
        <v>10.199999999999999</v>
      </c>
      <c r="U514" s="51">
        <v>10.1</v>
      </c>
      <c r="V514" s="51">
        <v>9.6999999999999993</v>
      </c>
      <c r="W514" s="51">
        <v>9.9</v>
      </c>
      <c r="X514" s="51">
        <v>9.6999999999999993</v>
      </c>
      <c r="Y514" s="51">
        <v>10.1</v>
      </c>
      <c r="Z514" s="51">
        <v>10.6</v>
      </c>
      <c r="AA514" s="51">
        <v>10.199999999999999</v>
      </c>
      <c r="AB514" s="51">
        <v>9.9</v>
      </c>
      <c r="AC514" s="51">
        <v>9.5</v>
      </c>
      <c r="AD514" s="51">
        <v>9</v>
      </c>
      <c r="AE514" s="51">
        <v>8.3000000000000007</v>
      </c>
      <c r="AF514" s="51">
        <v>7.4</v>
      </c>
      <c r="AG514" s="51">
        <v>6.9</v>
      </c>
      <c r="AH514" s="52"/>
      <c r="AI514" s="52"/>
      <c r="AJ514" s="52"/>
    </row>
    <row r="515" spans="1:36" ht="15.75" x14ac:dyDescent="0.3">
      <c r="A515" s="1" t="str">
        <f t="shared" si="10"/>
        <v>GeburtenratePortugal</v>
      </c>
      <c r="B515" s="1">
        <v>515</v>
      </c>
      <c r="C515" s="50" t="s">
        <v>258</v>
      </c>
      <c r="D515" s="50" t="s">
        <v>7</v>
      </c>
      <c r="E515" s="50" t="s">
        <v>88</v>
      </c>
      <c r="F515" s="50" t="s">
        <v>67</v>
      </c>
      <c r="G515" s="50" t="s">
        <v>32</v>
      </c>
      <c r="H515" s="50" t="s">
        <v>370</v>
      </c>
      <c r="I515" s="51">
        <v>11.7</v>
      </c>
      <c r="J515" s="51">
        <v>10.9</v>
      </c>
      <c r="K515" s="51">
        <v>11</v>
      </c>
      <c r="L515" s="51">
        <v>10.8</v>
      </c>
      <c r="M515" s="51">
        <v>10.4</v>
      </c>
      <c r="N515" s="51">
        <v>10.4</v>
      </c>
      <c r="O515" s="51">
        <v>10</v>
      </c>
      <c r="P515" s="51">
        <v>9.6999999999999993</v>
      </c>
      <c r="Q515" s="51">
        <v>9.9</v>
      </c>
      <c r="R515" s="51">
        <v>9.4</v>
      </c>
      <c r="S515" s="51">
        <v>9.6</v>
      </c>
      <c r="T515" s="51">
        <v>9.1999999999999993</v>
      </c>
      <c r="U515" s="51">
        <v>8.5</v>
      </c>
      <c r="V515" s="51">
        <v>7.9</v>
      </c>
      <c r="W515" s="51">
        <v>7.9</v>
      </c>
      <c r="X515" s="51">
        <v>8.1999999999999993</v>
      </c>
      <c r="Y515" s="51">
        <v>8.4</v>
      </c>
      <c r="Z515" s="51">
        <v>8.3000000000000007</v>
      </c>
      <c r="AA515" s="51">
        <v>8.4</v>
      </c>
      <c r="AB515" s="51">
        <v>8.4</v>
      </c>
      <c r="AC515" s="51">
        <v>8.1</v>
      </c>
      <c r="AD515" s="51">
        <v>7.6</v>
      </c>
      <c r="AE515" s="51">
        <v>8</v>
      </c>
      <c r="AF515" s="51">
        <v>8.1</v>
      </c>
      <c r="AG515" s="51">
        <v>7.9</v>
      </c>
      <c r="AH515" s="52"/>
      <c r="AI515" s="52"/>
      <c r="AJ515" s="52"/>
    </row>
    <row r="516" spans="1:36" ht="15.75" x14ac:dyDescent="0.3">
      <c r="A516" s="1" t="str">
        <f t="shared" si="10"/>
        <v>GeburtenrateRumänien</v>
      </c>
      <c r="B516" s="1">
        <v>516</v>
      </c>
      <c r="C516" s="50" t="s">
        <v>258</v>
      </c>
      <c r="D516" s="50" t="s">
        <v>98</v>
      </c>
      <c r="E516" s="50" t="s">
        <v>88</v>
      </c>
      <c r="F516" s="50" t="s">
        <v>67</v>
      </c>
      <c r="G516" s="50" t="s">
        <v>32</v>
      </c>
      <c r="H516" s="50" t="s">
        <v>370</v>
      </c>
      <c r="I516" s="51">
        <v>10.4</v>
      </c>
      <c r="J516" s="51">
        <v>10</v>
      </c>
      <c r="K516" s="51">
        <v>9.6999999999999993</v>
      </c>
      <c r="L516" s="51">
        <v>9.8000000000000007</v>
      </c>
      <c r="M516" s="51">
        <v>10.1</v>
      </c>
      <c r="N516" s="51">
        <v>10.4</v>
      </c>
      <c r="O516" s="51">
        <v>10.4</v>
      </c>
      <c r="P516" s="51">
        <v>10.3</v>
      </c>
      <c r="Q516" s="51">
        <v>10.8</v>
      </c>
      <c r="R516" s="51">
        <v>10.9</v>
      </c>
      <c r="S516" s="51">
        <v>10.5</v>
      </c>
      <c r="T516" s="51">
        <v>9.6999999999999993</v>
      </c>
      <c r="U516" s="51">
        <v>10</v>
      </c>
      <c r="V516" s="51">
        <v>9.4</v>
      </c>
      <c r="W516" s="51">
        <v>10</v>
      </c>
      <c r="X516" s="51">
        <v>10.199999999999999</v>
      </c>
      <c r="Y516" s="51">
        <v>10.4</v>
      </c>
      <c r="Z516" s="51">
        <v>10.8</v>
      </c>
      <c r="AA516" s="51">
        <v>10.4</v>
      </c>
      <c r="AB516" s="51">
        <v>10.3</v>
      </c>
      <c r="AC516" s="51">
        <v>10.3</v>
      </c>
      <c r="AD516" s="51">
        <v>10.1</v>
      </c>
      <c r="AE516" s="51">
        <v>9.4</v>
      </c>
      <c r="AF516" s="51">
        <v>8.4</v>
      </c>
      <c r="AG516" s="51">
        <v>7.5</v>
      </c>
      <c r="AH516" s="52"/>
      <c r="AI516" s="52"/>
      <c r="AJ516" s="52"/>
    </row>
    <row r="517" spans="1:36" ht="15.75" x14ac:dyDescent="0.3">
      <c r="A517" s="1" t="str">
        <f t="shared" si="10"/>
        <v>GeburtenrateSchweden</v>
      </c>
      <c r="B517" s="1">
        <v>517</v>
      </c>
      <c r="C517" s="50" t="s">
        <v>258</v>
      </c>
      <c r="D517" s="50" t="s">
        <v>13</v>
      </c>
      <c r="E517" s="50" t="s">
        <v>88</v>
      </c>
      <c r="F517" s="50" t="s">
        <v>67</v>
      </c>
      <c r="G517" s="50" t="s">
        <v>32</v>
      </c>
      <c r="H517" s="50" t="s">
        <v>370</v>
      </c>
      <c r="I517" s="51">
        <v>10.199999999999999</v>
      </c>
      <c r="J517" s="51">
        <v>10.3</v>
      </c>
      <c r="K517" s="51">
        <v>10.7</v>
      </c>
      <c r="L517" s="51">
        <v>11.1</v>
      </c>
      <c r="M517" s="51">
        <v>11.2</v>
      </c>
      <c r="N517" s="51">
        <v>11.2</v>
      </c>
      <c r="O517" s="51">
        <v>11.7</v>
      </c>
      <c r="P517" s="51">
        <v>11.7</v>
      </c>
      <c r="Q517" s="51">
        <v>11.9</v>
      </c>
      <c r="R517" s="51">
        <v>12</v>
      </c>
      <c r="S517" s="51">
        <v>12.3</v>
      </c>
      <c r="T517" s="51">
        <v>11.8</v>
      </c>
      <c r="U517" s="51">
        <v>11.9</v>
      </c>
      <c r="V517" s="51">
        <v>11.8</v>
      </c>
      <c r="W517" s="51">
        <v>11.9</v>
      </c>
      <c r="X517" s="51">
        <v>11.7</v>
      </c>
      <c r="Y517" s="51">
        <v>11.8</v>
      </c>
      <c r="Z517" s="51">
        <v>11.5</v>
      </c>
      <c r="AA517" s="51">
        <v>11.4</v>
      </c>
      <c r="AB517" s="51">
        <v>11.1</v>
      </c>
      <c r="AC517" s="51">
        <v>10.9</v>
      </c>
      <c r="AD517" s="51">
        <v>11</v>
      </c>
      <c r="AE517" s="51">
        <v>10</v>
      </c>
      <c r="AF517" s="51">
        <v>9.5</v>
      </c>
      <c r="AG517" s="51">
        <v>9.3000000000000007</v>
      </c>
      <c r="AH517" s="52"/>
      <c r="AI517" s="52"/>
      <c r="AJ517" s="52"/>
    </row>
    <row r="518" spans="1:36" ht="15.75" x14ac:dyDescent="0.3">
      <c r="A518" s="1" t="str">
        <f t="shared" si="10"/>
        <v>GeburtenrateSlowakei</v>
      </c>
      <c r="B518" s="1">
        <v>518</v>
      </c>
      <c r="C518" s="50" t="s">
        <v>258</v>
      </c>
      <c r="D518" s="50" t="s">
        <v>23</v>
      </c>
      <c r="E518" s="50" t="s">
        <v>88</v>
      </c>
      <c r="F518" s="50" t="s">
        <v>67</v>
      </c>
      <c r="G518" s="50" t="s">
        <v>32</v>
      </c>
      <c r="H518" s="50" t="s">
        <v>370</v>
      </c>
      <c r="I518" s="51">
        <v>10.199999999999999</v>
      </c>
      <c r="J518" s="51">
        <v>9.5</v>
      </c>
      <c r="K518" s="51">
        <v>9.5</v>
      </c>
      <c r="L518" s="51">
        <v>9.6</v>
      </c>
      <c r="M518" s="51">
        <v>10</v>
      </c>
      <c r="N518" s="51">
        <v>10.1</v>
      </c>
      <c r="O518" s="51">
        <v>10</v>
      </c>
      <c r="P518" s="51">
        <v>10.1</v>
      </c>
      <c r="Q518" s="51">
        <v>10.7</v>
      </c>
      <c r="R518" s="51">
        <v>11.4</v>
      </c>
      <c r="S518" s="51">
        <v>11.2</v>
      </c>
      <c r="T518" s="51">
        <v>11.3</v>
      </c>
      <c r="U518" s="51">
        <v>10.3</v>
      </c>
      <c r="V518" s="51">
        <v>10.1</v>
      </c>
      <c r="W518" s="51">
        <v>10.199999999999999</v>
      </c>
      <c r="X518" s="51">
        <v>10.3</v>
      </c>
      <c r="Y518" s="51">
        <v>10.6</v>
      </c>
      <c r="Z518" s="51">
        <v>10.7</v>
      </c>
      <c r="AA518" s="51">
        <v>10.6</v>
      </c>
      <c r="AB518" s="51">
        <v>10.5</v>
      </c>
      <c r="AC518" s="51">
        <v>10.4</v>
      </c>
      <c r="AD518" s="51">
        <v>10.4</v>
      </c>
      <c r="AE518" s="51">
        <v>9.6999999999999993</v>
      </c>
      <c r="AF518" s="51">
        <v>9</v>
      </c>
      <c r="AG518" s="51">
        <v>8.5</v>
      </c>
      <c r="AH518" s="52"/>
      <c r="AI518" s="52"/>
      <c r="AJ518" s="52"/>
    </row>
    <row r="519" spans="1:36" ht="15.75" x14ac:dyDescent="0.3">
      <c r="A519" s="1" t="str">
        <f t="shared" si="10"/>
        <v>GeburtenrateSlowenien</v>
      </c>
      <c r="B519" s="1">
        <v>519</v>
      </c>
      <c r="C519" s="50" t="s">
        <v>258</v>
      </c>
      <c r="D519" s="50" t="s">
        <v>26</v>
      </c>
      <c r="E519" s="50" t="s">
        <v>88</v>
      </c>
      <c r="F519" s="50" t="s">
        <v>67</v>
      </c>
      <c r="G519" s="50" t="s">
        <v>32</v>
      </c>
      <c r="H519" s="50" t="s">
        <v>370</v>
      </c>
      <c r="I519" s="51">
        <v>9.1</v>
      </c>
      <c r="J519" s="51">
        <v>8.8000000000000007</v>
      </c>
      <c r="K519" s="51">
        <v>8.8000000000000007</v>
      </c>
      <c r="L519" s="51">
        <v>8.6999999999999993</v>
      </c>
      <c r="M519" s="51">
        <v>9</v>
      </c>
      <c r="N519" s="51">
        <v>9.1</v>
      </c>
      <c r="O519" s="51">
        <v>9.4</v>
      </c>
      <c r="P519" s="51">
        <v>9.8000000000000007</v>
      </c>
      <c r="Q519" s="51">
        <v>10.8</v>
      </c>
      <c r="R519" s="51">
        <v>10.7</v>
      </c>
      <c r="S519" s="51">
        <v>10.9</v>
      </c>
      <c r="T519" s="51">
        <v>10.7</v>
      </c>
      <c r="U519" s="51">
        <v>10.7</v>
      </c>
      <c r="V519" s="51">
        <v>10.199999999999999</v>
      </c>
      <c r="W519" s="51">
        <v>10.3</v>
      </c>
      <c r="X519" s="51">
        <v>10</v>
      </c>
      <c r="Y519" s="51">
        <v>9.9</v>
      </c>
      <c r="Z519" s="51">
        <v>9.8000000000000007</v>
      </c>
      <c r="AA519" s="51">
        <v>9.4</v>
      </c>
      <c r="AB519" s="51">
        <v>9.3000000000000007</v>
      </c>
      <c r="AC519" s="51">
        <v>8.9</v>
      </c>
      <c r="AD519" s="51">
        <v>9</v>
      </c>
      <c r="AE519" s="51">
        <v>8.3000000000000007</v>
      </c>
      <c r="AF519" s="51">
        <v>8</v>
      </c>
      <c r="AG519" s="51">
        <v>7.9</v>
      </c>
      <c r="AH519" s="52"/>
      <c r="AI519" s="52"/>
      <c r="AJ519" s="52"/>
    </row>
    <row r="520" spans="1:36" ht="15.75" x14ac:dyDescent="0.3">
      <c r="A520" s="1" t="str">
        <f t="shared" si="10"/>
        <v>GeburtenrateSpanien</v>
      </c>
      <c r="B520" s="1">
        <v>520</v>
      </c>
      <c r="C520" s="50" t="s">
        <v>258</v>
      </c>
      <c r="D520" s="50" t="s">
        <v>8</v>
      </c>
      <c r="E520" s="50" t="s">
        <v>88</v>
      </c>
      <c r="F520" s="50" t="s">
        <v>67</v>
      </c>
      <c r="G520" s="50" t="s">
        <v>32</v>
      </c>
      <c r="H520" s="50" t="s">
        <v>370</v>
      </c>
      <c r="I520" s="51">
        <v>9.8000000000000007</v>
      </c>
      <c r="J520" s="51">
        <v>9.9</v>
      </c>
      <c r="K520" s="51">
        <v>10.1</v>
      </c>
      <c r="L520" s="51">
        <v>10.4</v>
      </c>
      <c r="M520" s="51">
        <v>10.6</v>
      </c>
      <c r="N520" s="51">
        <v>10.6</v>
      </c>
      <c r="O520" s="51">
        <v>10.8</v>
      </c>
      <c r="P520" s="51">
        <v>10.9</v>
      </c>
      <c r="Q520" s="51">
        <v>11.3</v>
      </c>
      <c r="R520" s="51">
        <v>10.6</v>
      </c>
      <c r="S520" s="51">
        <v>10.4</v>
      </c>
      <c r="T520" s="51">
        <v>10.1</v>
      </c>
      <c r="U520" s="51">
        <v>9.6999999999999993</v>
      </c>
      <c r="V520" s="51">
        <v>9.1</v>
      </c>
      <c r="W520" s="51">
        <v>9.1999999999999993</v>
      </c>
      <c r="X520" s="51">
        <v>9</v>
      </c>
      <c r="Y520" s="51">
        <v>8.8000000000000007</v>
      </c>
      <c r="Z520" s="51">
        <v>8.4</v>
      </c>
      <c r="AA520" s="51">
        <v>7.9</v>
      </c>
      <c r="AB520" s="51">
        <v>7.6</v>
      </c>
      <c r="AC520" s="51">
        <v>7.2</v>
      </c>
      <c r="AD520" s="51">
        <v>7.1</v>
      </c>
      <c r="AE520" s="51">
        <v>6.9</v>
      </c>
      <c r="AF520" s="51">
        <v>6.6</v>
      </c>
      <c r="AG520" s="51">
        <v>6.5</v>
      </c>
      <c r="AH520" s="52"/>
      <c r="AI520" s="52"/>
      <c r="AJ520" s="52"/>
    </row>
    <row r="521" spans="1:36" ht="15.75" x14ac:dyDescent="0.3">
      <c r="A521" s="1" t="str">
        <f t="shared" si="10"/>
        <v>GeburtenrateTschechische Republik</v>
      </c>
      <c r="B521" s="1">
        <v>521</v>
      </c>
      <c r="C521" s="50" t="s">
        <v>258</v>
      </c>
      <c r="D521" s="50" t="s">
        <v>22</v>
      </c>
      <c r="E521" s="50" t="s">
        <v>88</v>
      </c>
      <c r="F521" s="50" t="s">
        <v>67</v>
      </c>
      <c r="G521" s="50" t="s">
        <v>32</v>
      </c>
      <c r="H521" s="50" t="s">
        <v>370</v>
      </c>
      <c r="I521" s="51">
        <v>8.9</v>
      </c>
      <c r="J521" s="51">
        <v>8.9</v>
      </c>
      <c r="K521" s="51">
        <v>9.1</v>
      </c>
      <c r="L521" s="51">
        <v>9.1999999999999993</v>
      </c>
      <c r="M521" s="51">
        <v>9.6</v>
      </c>
      <c r="N521" s="51">
        <v>10</v>
      </c>
      <c r="O521" s="51">
        <v>10.3</v>
      </c>
      <c r="P521" s="51">
        <v>11.1</v>
      </c>
      <c r="Q521" s="51">
        <v>11.5</v>
      </c>
      <c r="R521" s="51">
        <v>11.3</v>
      </c>
      <c r="S521" s="51">
        <v>11.2</v>
      </c>
      <c r="T521" s="51">
        <v>10.4</v>
      </c>
      <c r="U521" s="51">
        <v>10.3</v>
      </c>
      <c r="V521" s="51">
        <v>10.199999999999999</v>
      </c>
      <c r="W521" s="51">
        <v>10.4</v>
      </c>
      <c r="X521" s="51">
        <v>10.5</v>
      </c>
      <c r="Y521" s="51">
        <v>10.7</v>
      </c>
      <c r="Z521" s="51">
        <v>10.8</v>
      </c>
      <c r="AA521" s="51">
        <v>10.7</v>
      </c>
      <c r="AB521" s="51">
        <v>10.5</v>
      </c>
      <c r="AC521" s="51">
        <v>10.3</v>
      </c>
      <c r="AD521" s="51">
        <v>10.6</v>
      </c>
      <c r="AE521" s="51">
        <v>9.5</v>
      </c>
      <c r="AF521" s="51">
        <v>8.4</v>
      </c>
      <c r="AG521" s="51">
        <v>7.7</v>
      </c>
      <c r="AH521" s="52"/>
      <c r="AI521" s="52"/>
      <c r="AJ521" s="52"/>
    </row>
    <row r="522" spans="1:36" ht="15.75" x14ac:dyDescent="0.3">
      <c r="A522" s="1" t="str">
        <f t="shared" si="10"/>
        <v>GeburtenrateUngarn</v>
      </c>
      <c r="B522" s="1">
        <v>522</v>
      </c>
      <c r="C522" s="50" t="s">
        <v>258</v>
      </c>
      <c r="D522" s="50" t="s">
        <v>24</v>
      </c>
      <c r="E522" s="50" t="s">
        <v>88</v>
      </c>
      <c r="F522" s="50" t="s">
        <v>67</v>
      </c>
      <c r="G522" s="50" t="s">
        <v>32</v>
      </c>
      <c r="H522" s="50" t="s">
        <v>370</v>
      </c>
      <c r="I522" s="51">
        <v>9.6</v>
      </c>
      <c r="J522" s="51">
        <v>9.5</v>
      </c>
      <c r="K522" s="51">
        <v>9.5</v>
      </c>
      <c r="L522" s="51">
        <v>9.3000000000000007</v>
      </c>
      <c r="M522" s="51">
        <v>9.4</v>
      </c>
      <c r="N522" s="51">
        <v>9.6999999999999993</v>
      </c>
      <c r="O522" s="51">
        <v>9.9</v>
      </c>
      <c r="P522" s="51">
        <v>9.6999999999999993</v>
      </c>
      <c r="Q522" s="51">
        <v>9.9</v>
      </c>
      <c r="R522" s="51">
        <v>9.6</v>
      </c>
      <c r="S522" s="51">
        <v>9</v>
      </c>
      <c r="T522" s="51">
        <v>8.8000000000000007</v>
      </c>
      <c r="U522" s="51">
        <v>9.1</v>
      </c>
      <c r="V522" s="51">
        <v>9.1</v>
      </c>
      <c r="W522" s="51">
        <v>9.5</v>
      </c>
      <c r="X522" s="51">
        <v>9.4</v>
      </c>
      <c r="Y522" s="51">
        <v>9.8000000000000007</v>
      </c>
      <c r="Z522" s="51">
        <v>9.6999999999999993</v>
      </c>
      <c r="AA522" s="51">
        <v>9.6</v>
      </c>
      <c r="AB522" s="51">
        <v>9.6</v>
      </c>
      <c r="AC522" s="51">
        <v>9.6999999999999993</v>
      </c>
      <c r="AD522" s="51">
        <v>9.8000000000000007</v>
      </c>
      <c r="AE522" s="51">
        <v>9.3000000000000007</v>
      </c>
      <c r="AF522" s="51">
        <v>9.1</v>
      </c>
      <c r="AG522" s="51">
        <v>8.1999999999999993</v>
      </c>
      <c r="AH522" s="52"/>
      <c r="AI522" s="52"/>
      <c r="AJ522" s="52"/>
    </row>
    <row r="523" spans="1:36" ht="15.75" x14ac:dyDescent="0.3">
      <c r="A523" s="1" t="str">
        <f t="shared" si="10"/>
        <v>GeburtenrateVereinigtes Königreich Großbritannien und Nordirland</v>
      </c>
      <c r="B523" s="1">
        <v>523</v>
      </c>
      <c r="C523" s="50" t="s">
        <v>258</v>
      </c>
      <c r="D523" s="50" t="s">
        <v>57</v>
      </c>
      <c r="E523" s="50" t="s">
        <v>88</v>
      </c>
      <c r="F523" s="50" t="s">
        <v>67</v>
      </c>
      <c r="G523" s="50" t="s">
        <v>32</v>
      </c>
      <c r="H523" s="50" t="s">
        <v>370</v>
      </c>
      <c r="I523" s="51">
        <v>11.5</v>
      </c>
      <c r="J523" s="51">
        <v>11.3</v>
      </c>
      <c r="K523" s="51">
        <v>11.3</v>
      </c>
      <c r="L523" s="51">
        <v>11.7</v>
      </c>
      <c r="M523" s="51">
        <v>11.9</v>
      </c>
      <c r="N523" s="51">
        <v>12</v>
      </c>
      <c r="O523" s="51">
        <v>12.3</v>
      </c>
      <c r="P523" s="51">
        <v>12.6</v>
      </c>
      <c r="Q523" s="51">
        <v>12.9</v>
      </c>
      <c r="R523" s="51">
        <v>12.7</v>
      </c>
      <c r="S523" s="51">
        <v>12.9</v>
      </c>
      <c r="T523" s="51">
        <v>12.8</v>
      </c>
      <c r="U523" s="51">
        <v>12.8</v>
      </c>
      <c r="V523" s="51">
        <v>12.1</v>
      </c>
      <c r="W523" s="51">
        <v>12</v>
      </c>
      <c r="X523" s="51">
        <v>11.9</v>
      </c>
      <c r="Y523" s="51">
        <v>11.8</v>
      </c>
      <c r="Z523" s="51">
        <v>11.4</v>
      </c>
      <c r="AA523" s="51">
        <v>11</v>
      </c>
      <c r="AB523" s="51">
        <v>10.7</v>
      </c>
      <c r="AC523" s="51">
        <v>10.74</v>
      </c>
      <c r="AD523" s="51">
        <v>10.77</v>
      </c>
      <c r="AE523" s="51">
        <v>10.79</v>
      </c>
      <c r="AF523" s="51">
        <v>10.8</v>
      </c>
      <c r="AG523" s="51">
        <v>10.79</v>
      </c>
      <c r="AH523" s="52"/>
      <c r="AI523" s="52"/>
      <c r="AJ523" s="52"/>
    </row>
    <row r="524" spans="1:36" ht="15.75" x14ac:dyDescent="0.3">
      <c r="A524" s="1" t="str">
        <f t="shared" si="10"/>
        <v>GeburtenrateZypern</v>
      </c>
      <c r="B524" s="1">
        <v>524</v>
      </c>
      <c r="C524" s="50" t="s">
        <v>258</v>
      </c>
      <c r="D524" s="50" t="s">
        <v>30</v>
      </c>
      <c r="E524" s="50" t="s">
        <v>88</v>
      </c>
      <c r="F524" s="50" t="s">
        <v>67</v>
      </c>
      <c r="G524" s="50" t="s">
        <v>32</v>
      </c>
      <c r="H524" s="50" t="s">
        <v>370</v>
      </c>
      <c r="I524" s="51">
        <v>12.2</v>
      </c>
      <c r="J524" s="51">
        <v>11.6</v>
      </c>
      <c r="K524" s="51">
        <v>11.1</v>
      </c>
      <c r="L524" s="51">
        <v>11.3</v>
      </c>
      <c r="M524" s="51">
        <v>11.4</v>
      </c>
      <c r="N524" s="51">
        <v>11.2</v>
      </c>
      <c r="O524" s="51">
        <v>11.6</v>
      </c>
      <c r="P524" s="51">
        <v>11.2</v>
      </c>
      <c r="Q524" s="51">
        <v>11.7</v>
      </c>
      <c r="R524" s="51">
        <v>11.9</v>
      </c>
      <c r="S524" s="51">
        <v>11.8</v>
      </c>
      <c r="T524" s="51">
        <v>11.3</v>
      </c>
      <c r="U524" s="51">
        <v>11.8</v>
      </c>
      <c r="V524" s="51">
        <v>10.8</v>
      </c>
      <c r="W524" s="51">
        <v>10.8</v>
      </c>
      <c r="X524" s="51">
        <v>10.6</v>
      </c>
      <c r="Y524" s="51">
        <v>10.9</v>
      </c>
      <c r="Z524" s="51">
        <v>10.6</v>
      </c>
      <c r="AA524" s="51">
        <v>10.5</v>
      </c>
      <c r="AB524" s="51">
        <v>10.7</v>
      </c>
      <c r="AC524" s="51">
        <v>10.9</v>
      </c>
      <c r="AD524" s="51">
        <v>11.2</v>
      </c>
      <c r="AE524" s="51">
        <v>10.9</v>
      </c>
      <c r="AF524" s="51">
        <v>10.7</v>
      </c>
      <c r="AG524" s="51">
        <v>10.199999999999999</v>
      </c>
      <c r="AH524" s="52"/>
      <c r="AI524" s="52"/>
      <c r="AJ524" s="52"/>
    </row>
    <row r="525" spans="1:36" ht="15.75" x14ac:dyDescent="0.3">
      <c r="A525" s="1" t="str">
        <f t="shared" si="10"/>
        <v>GesundheitsausgabenBelgien</v>
      </c>
      <c r="B525" s="1">
        <v>525</v>
      </c>
      <c r="C525" s="50" t="s">
        <v>237</v>
      </c>
      <c r="D525" s="50" t="s">
        <v>9</v>
      </c>
      <c r="E525" s="50" t="s">
        <v>82</v>
      </c>
      <c r="F525" s="50" t="s">
        <v>62</v>
      </c>
      <c r="G525" s="50" t="s">
        <v>32</v>
      </c>
      <c r="H525" s="50" t="s">
        <v>370</v>
      </c>
      <c r="I525" s="51">
        <v>2298.7060000000001</v>
      </c>
      <c r="J525" s="51">
        <v>2404.9009999999998</v>
      </c>
      <c r="K525" s="51">
        <v>2644.145</v>
      </c>
      <c r="L525" s="51">
        <v>2910.3339999999998</v>
      </c>
      <c r="M525" s="51">
        <v>3094.9070000000002</v>
      </c>
      <c r="N525" s="51">
        <v>3113.07</v>
      </c>
      <c r="O525" s="51">
        <v>3194.9659999999999</v>
      </c>
      <c r="P525" s="51">
        <v>3308.808</v>
      </c>
      <c r="Q525" s="51">
        <v>3547.018</v>
      </c>
      <c r="R525" s="51">
        <v>3805.4140000000002</v>
      </c>
      <c r="S525" s="51">
        <v>3990.7730000000001</v>
      </c>
      <c r="T525" s="51">
        <v>4103.3950000000004</v>
      </c>
      <c r="U525" s="51">
        <v>4295.7250000000004</v>
      </c>
      <c r="V525" s="51">
        <v>4487.8249999999998</v>
      </c>
      <c r="W525" s="51">
        <v>4621.893</v>
      </c>
      <c r="X525" s="51">
        <v>4844.1480000000001</v>
      </c>
      <c r="Y525" s="51">
        <v>5042.9799999999996</v>
      </c>
      <c r="Z525" s="51">
        <v>5191.8639999999996</v>
      </c>
      <c r="AA525" s="51">
        <v>5409.5780000000004</v>
      </c>
      <c r="AB525" s="51">
        <v>5812.3869999999997</v>
      </c>
      <c r="AC525" s="51">
        <v>6096.5460000000003</v>
      </c>
      <c r="AD525" s="51">
        <v>6553.9849999999997</v>
      </c>
      <c r="AE525" s="51">
        <v>6906.1710000000003</v>
      </c>
      <c r="AF525" s="51">
        <v>7177.7529999999997</v>
      </c>
      <c r="AG525" s="51">
        <v>7749.8649999999998</v>
      </c>
      <c r="AH525" s="52"/>
      <c r="AI525" s="52"/>
      <c r="AJ525" s="52"/>
    </row>
    <row r="526" spans="1:36" ht="15.75" x14ac:dyDescent="0.3">
      <c r="A526" s="1" t="str">
        <f t="shared" si="10"/>
        <v>GesundheitsausgabenDänemark</v>
      </c>
      <c r="B526" s="1">
        <v>526</v>
      </c>
      <c r="C526" s="50" t="s">
        <v>237</v>
      </c>
      <c r="D526" s="50" t="s">
        <v>5</v>
      </c>
      <c r="E526" s="50" t="s">
        <v>82</v>
      </c>
      <c r="F526" s="50" t="s">
        <v>62</v>
      </c>
      <c r="G526" s="50" t="s">
        <v>32</v>
      </c>
      <c r="H526" s="50" t="s">
        <v>370</v>
      </c>
      <c r="I526" s="51">
        <v>2346.2440000000001</v>
      </c>
      <c r="J526" s="51">
        <v>2473.0230000000001</v>
      </c>
      <c r="K526" s="51">
        <v>2711.6680000000001</v>
      </c>
      <c r="L526" s="51">
        <v>2722.828</v>
      </c>
      <c r="M526" s="51">
        <v>2920.4650000000001</v>
      </c>
      <c r="N526" s="51">
        <v>3014.982</v>
      </c>
      <c r="O526" s="51">
        <v>3287.759</v>
      </c>
      <c r="P526" s="51">
        <v>3563.241</v>
      </c>
      <c r="Q526" s="51">
        <v>3777.7069999999999</v>
      </c>
      <c r="R526" s="51">
        <v>4016.3919999999998</v>
      </c>
      <c r="S526" s="51">
        <v>4265.9830000000002</v>
      </c>
      <c r="T526" s="51">
        <v>4266.2539999999999</v>
      </c>
      <c r="U526" s="51">
        <v>4426.6270000000004</v>
      </c>
      <c r="V526" s="51">
        <v>4517.2479999999996</v>
      </c>
      <c r="W526" s="51">
        <v>4589.7650000000003</v>
      </c>
      <c r="X526" s="51">
        <v>4720.5780000000004</v>
      </c>
      <c r="Y526" s="51">
        <v>4894.0789999999997</v>
      </c>
      <c r="Z526" s="51">
        <v>5112.9589999999998</v>
      </c>
      <c r="AA526" s="51">
        <v>5306.7039999999997</v>
      </c>
      <c r="AB526" s="51">
        <v>5656.5969999999998</v>
      </c>
      <c r="AC526" s="51">
        <v>6146.8509999999997</v>
      </c>
      <c r="AD526" s="51">
        <v>6912.9549999999999</v>
      </c>
      <c r="AE526" s="51">
        <v>6660.4769999999999</v>
      </c>
      <c r="AF526" s="51">
        <v>6555.0010000000002</v>
      </c>
      <c r="AG526" s="51">
        <v>7070.848</v>
      </c>
      <c r="AH526" s="52"/>
      <c r="AI526" s="52"/>
      <c r="AJ526" s="52"/>
    </row>
    <row r="527" spans="1:36" ht="15.75" x14ac:dyDescent="0.3">
      <c r="A527" s="1" t="str">
        <f t="shared" si="10"/>
        <v>GesundheitsausgabenDeutschland</v>
      </c>
      <c r="B527" s="1">
        <v>527</v>
      </c>
      <c r="C527" s="50" t="s">
        <v>237</v>
      </c>
      <c r="D527" s="50" t="s">
        <v>2</v>
      </c>
      <c r="E527" s="50" t="s">
        <v>82</v>
      </c>
      <c r="F527" s="50" t="s">
        <v>62</v>
      </c>
      <c r="G527" s="50" t="s">
        <v>32</v>
      </c>
      <c r="H527" s="50" t="s">
        <v>370</v>
      </c>
      <c r="I527" s="51">
        <v>2886.3110000000001</v>
      </c>
      <c r="J527" s="51">
        <v>2999.2640000000001</v>
      </c>
      <c r="K527" s="51">
        <v>3227.1930000000002</v>
      </c>
      <c r="L527" s="51">
        <v>3314.8470000000002</v>
      </c>
      <c r="M527" s="51">
        <v>3379.0070000000001</v>
      </c>
      <c r="N527" s="51">
        <v>3416.8</v>
      </c>
      <c r="O527" s="51">
        <v>3549.395</v>
      </c>
      <c r="P527" s="51">
        <v>3732.8110000000001</v>
      </c>
      <c r="Q527" s="51">
        <v>3936.1219999999998</v>
      </c>
      <c r="R527" s="51">
        <v>4140.9480000000003</v>
      </c>
      <c r="S527" s="51">
        <v>4404.9059999999999</v>
      </c>
      <c r="T527" s="51">
        <v>4547.3940000000002</v>
      </c>
      <c r="U527" s="51">
        <v>4724.8100000000004</v>
      </c>
      <c r="V527" s="51">
        <v>4932.973</v>
      </c>
      <c r="W527" s="51">
        <v>5132.2629999999999</v>
      </c>
      <c r="X527" s="51">
        <v>5275.52</v>
      </c>
      <c r="Y527" s="51">
        <v>5645.59</v>
      </c>
      <c r="Z527" s="51">
        <v>5940.1170000000002</v>
      </c>
      <c r="AA527" s="51">
        <v>6247.0990000000002</v>
      </c>
      <c r="AB527" s="51">
        <v>6785.384</v>
      </c>
      <c r="AC527" s="51">
        <v>7364.2889999999998</v>
      </c>
      <c r="AD527" s="51">
        <v>8102.6319999999996</v>
      </c>
      <c r="AE527" s="51">
        <v>8651.8680000000004</v>
      </c>
      <c r="AF527" s="51">
        <v>8503.1849999999995</v>
      </c>
      <c r="AG527" s="51">
        <v>9365.3050000000003</v>
      </c>
      <c r="AH527" s="52"/>
      <c r="AI527" s="52"/>
      <c r="AJ527" s="52"/>
    </row>
    <row r="528" spans="1:36" ht="15.75" x14ac:dyDescent="0.3">
      <c r="A528" s="1" t="str">
        <f t="shared" si="10"/>
        <v>GesundheitsausgabenEstland</v>
      </c>
      <c r="B528" s="1">
        <v>528</v>
      </c>
      <c r="C528" s="50" t="s">
        <v>237</v>
      </c>
      <c r="D528" s="50" t="s">
        <v>18</v>
      </c>
      <c r="E528" s="50" t="s">
        <v>82</v>
      </c>
      <c r="F528" s="50" t="s">
        <v>62</v>
      </c>
      <c r="G528" s="50" t="s">
        <v>32</v>
      </c>
      <c r="H528" s="50" t="s">
        <v>370</v>
      </c>
      <c r="I528" s="51">
        <v>543.14499999999998</v>
      </c>
      <c r="J528" s="51">
        <v>545.37199999999996</v>
      </c>
      <c r="K528" s="51">
        <v>624.72</v>
      </c>
      <c r="L528" s="51">
        <v>740.27</v>
      </c>
      <c r="M528" s="51">
        <v>848.81200000000001</v>
      </c>
      <c r="N528" s="51">
        <v>931.22900000000004</v>
      </c>
      <c r="O528" s="51">
        <v>987.80700000000002</v>
      </c>
      <c r="P528" s="51">
        <v>1184.0139999999999</v>
      </c>
      <c r="Q528" s="51">
        <v>1345.9459999999999</v>
      </c>
      <c r="R528" s="51">
        <v>1366.624</v>
      </c>
      <c r="S528" s="51">
        <v>1422.1130000000001</v>
      </c>
      <c r="T528" s="51">
        <v>1466.12</v>
      </c>
      <c r="U528" s="51">
        <v>1583.049</v>
      </c>
      <c r="V528" s="51">
        <v>1707.913</v>
      </c>
      <c r="W528" s="51">
        <v>1821.2370000000001</v>
      </c>
      <c r="X528" s="51">
        <v>1940.903</v>
      </c>
      <c r="Y528" s="51">
        <v>2096.5439999999999</v>
      </c>
      <c r="Z528" s="51">
        <v>2201.4740000000002</v>
      </c>
      <c r="AA528" s="51">
        <v>2364.0729999999999</v>
      </c>
      <c r="AB528" s="51">
        <v>2613.6849999999999</v>
      </c>
      <c r="AC528" s="51">
        <v>2921.8270000000002</v>
      </c>
      <c r="AD528" s="51">
        <v>3175.924</v>
      </c>
      <c r="AE528" s="51">
        <v>3168.5639999999999</v>
      </c>
      <c r="AF528" s="51">
        <v>3368.9490000000001</v>
      </c>
      <c r="AG528" s="51">
        <v>3768.0990000000002</v>
      </c>
      <c r="AH528" s="52"/>
      <c r="AI528" s="52"/>
      <c r="AJ528" s="52"/>
    </row>
    <row r="529" spans="1:36" ht="15.75" x14ac:dyDescent="0.3">
      <c r="A529" s="1" t="str">
        <f t="shared" si="10"/>
        <v>GesundheitsausgabenFinnland</v>
      </c>
      <c r="B529" s="1">
        <v>529</v>
      </c>
      <c r="C529" s="50" t="s">
        <v>237</v>
      </c>
      <c r="D529" s="50" t="s">
        <v>14</v>
      </c>
      <c r="E529" s="50" t="s">
        <v>82</v>
      </c>
      <c r="F529" s="50" t="s">
        <v>62</v>
      </c>
      <c r="G529" s="50" t="s">
        <v>32</v>
      </c>
      <c r="H529" s="50" t="s">
        <v>370</v>
      </c>
      <c r="I529" s="51">
        <v>1877.2729999999999</v>
      </c>
      <c r="J529" s="51">
        <v>1982.835</v>
      </c>
      <c r="K529" s="51">
        <v>2201.2150000000001</v>
      </c>
      <c r="L529" s="51">
        <v>2276.855</v>
      </c>
      <c r="M529" s="51">
        <v>2478.5610000000001</v>
      </c>
      <c r="N529" s="51">
        <v>2573.5</v>
      </c>
      <c r="O529" s="51">
        <v>2751.45</v>
      </c>
      <c r="P529" s="51">
        <v>3005.0619999999999</v>
      </c>
      <c r="Q529" s="51">
        <v>3243.7750000000001</v>
      </c>
      <c r="R529" s="51">
        <v>3281.65</v>
      </c>
      <c r="S529" s="51">
        <v>3427.6370000000002</v>
      </c>
      <c r="T529" s="51">
        <v>3598.3020000000001</v>
      </c>
      <c r="U529" s="51">
        <v>3786.1880000000001</v>
      </c>
      <c r="V529" s="51">
        <v>3933.2359999999999</v>
      </c>
      <c r="W529" s="51">
        <v>3955.7550000000001</v>
      </c>
      <c r="X529" s="51">
        <v>3993.509</v>
      </c>
      <c r="Y529" s="51">
        <v>4103.5540000000001</v>
      </c>
      <c r="Z529" s="51">
        <v>4215.3090000000002</v>
      </c>
      <c r="AA529" s="51">
        <v>4330.4430000000002</v>
      </c>
      <c r="AB529" s="51">
        <v>4659.76</v>
      </c>
      <c r="AC529" s="51">
        <v>4966.75</v>
      </c>
      <c r="AD529" s="51">
        <v>5394.7309999999998</v>
      </c>
      <c r="AE529" s="51">
        <v>5764.9679999999998</v>
      </c>
      <c r="AF529" s="51">
        <v>6275.6220000000003</v>
      </c>
      <c r="AG529" s="51">
        <v>6655.3630000000003</v>
      </c>
      <c r="AH529" s="52"/>
      <c r="AI529" s="52"/>
      <c r="AJ529" s="52"/>
    </row>
    <row r="530" spans="1:36" ht="15.75" x14ac:dyDescent="0.3">
      <c r="A530" s="1" t="str">
        <f t="shared" si="10"/>
        <v>GesundheitsausgabenFrankreich</v>
      </c>
      <c r="B530" s="1">
        <v>530</v>
      </c>
      <c r="C530" s="50" t="s">
        <v>237</v>
      </c>
      <c r="D530" s="50" t="s">
        <v>0</v>
      </c>
      <c r="E530" s="50" t="s">
        <v>82</v>
      </c>
      <c r="F530" s="50" t="s">
        <v>62</v>
      </c>
      <c r="G530" s="50" t="s">
        <v>32</v>
      </c>
      <c r="H530" s="50" t="s">
        <v>370</v>
      </c>
      <c r="I530" s="51">
        <v>2688.1370000000002</v>
      </c>
      <c r="J530" s="51">
        <v>2876.114</v>
      </c>
      <c r="K530" s="51">
        <v>3152.0160000000001</v>
      </c>
      <c r="L530" s="51">
        <v>3055.9479999999999</v>
      </c>
      <c r="M530" s="51">
        <v>3170.7510000000002</v>
      </c>
      <c r="N530" s="51">
        <v>3264.5740000000001</v>
      </c>
      <c r="O530" s="51">
        <v>3443.326</v>
      </c>
      <c r="P530" s="51">
        <v>3588.3829999999998</v>
      </c>
      <c r="Q530" s="51">
        <v>3729.3530000000001</v>
      </c>
      <c r="R530" s="51">
        <v>3881.0729999999999</v>
      </c>
      <c r="S530" s="51">
        <v>4046.5569999999998</v>
      </c>
      <c r="T530" s="51">
        <v>4165.9830000000002</v>
      </c>
      <c r="U530" s="51">
        <v>4313.6239999999998</v>
      </c>
      <c r="V530" s="51">
        <v>4581.1949999999997</v>
      </c>
      <c r="W530" s="51">
        <v>4653.3860000000004</v>
      </c>
      <c r="X530" s="51">
        <v>4698.9830000000002</v>
      </c>
      <c r="Y530" s="51">
        <v>4959.49</v>
      </c>
      <c r="Z530" s="51">
        <v>5034.0389999999998</v>
      </c>
      <c r="AA530" s="51">
        <v>5125.643</v>
      </c>
      <c r="AB530" s="51">
        <v>5526.0990000000002</v>
      </c>
      <c r="AC530" s="51">
        <v>5873.8879999999999</v>
      </c>
      <c r="AD530" s="51">
        <v>6395.09</v>
      </c>
      <c r="AE530" s="51">
        <v>6700.6909999999998</v>
      </c>
      <c r="AF530" s="51">
        <v>6847.9309999999996</v>
      </c>
      <c r="AG530" s="51">
        <v>7367.0829999999996</v>
      </c>
      <c r="AH530" s="52"/>
      <c r="AI530" s="52"/>
      <c r="AJ530" s="52"/>
    </row>
    <row r="531" spans="1:36" ht="15.75" x14ac:dyDescent="0.3">
      <c r="A531" s="1" t="str">
        <f t="shared" si="10"/>
        <v>GesundheitsausgabenGriechenland</v>
      </c>
      <c r="B531" s="1">
        <v>531</v>
      </c>
      <c r="C531" s="50" t="s">
        <v>237</v>
      </c>
      <c r="D531" s="50" t="s">
        <v>6</v>
      </c>
      <c r="E531" s="50" t="s">
        <v>82</v>
      </c>
      <c r="F531" s="50" t="s">
        <v>62</v>
      </c>
      <c r="G531" s="50" t="s">
        <v>32</v>
      </c>
      <c r="H531" s="50" t="s">
        <v>370</v>
      </c>
      <c r="I531" s="51">
        <v>1418.7370000000001</v>
      </c>
      <c r="J531" s="51">
        <v>1701.415</v>
      </c>
      <c r="K531" s="51">
        <v>1951.1289999999999</v>
      </c>
      <c r="L531" s="51">
        <v>2048.442</v>
      </c>
      <c r="M531" s="51">
        <v>2100.6729999999998</v>
      </c>
      <c r="N531" s="51">
        <v>2193.5940000000001</v>
      </c>
      <c r="O531" s="51">
        <v>2302.049</v>
      </c>
      <c r="P531" s="51">
        <v>2425.5740000000001</v>
      </c>
      <c r="Q531" s="51">
        <v>2665.4670000000001</v>
      </c>
      <c r="R531" s="51">
        <v>2735.7420000000002</v>
      </c>
      <c r="S531" s="51">
        <v>2606.8440000000001</v>
      </c>
      <c r="T531" s="51">
        <v>2289.5909999999999</v>
      </c>
      <c r="U531" s="51">
        <v>2145.538</v>
      </c>
      <c r="V531" s="51">
        <v>2087.8560000000002</v>
      </c>
      <c r="W531" s="51">
        <v>2011.097</v>
      </c>
      <c r="X531" s="51">
        <v>2123.473</v>
      </c>
      <c r="Y531" s="51">
        <v>2258.2600000000002</v>
      </c>
      <c r="Z531" s="51">
        <v>2250.8440000000001</v>
      </c>
      <c r="AA531" s="51">
        <v>2314.6959999999999</v>
      </c>
      <c r="AB531" s="51">
        <v>2482.4569999999999</v>
      </c>
      <c r="AC531" s="51">
        <v>2653.634</v>
      </c>
      <c r="AD531" s="51">
        <v>2929.596</v>
      </c>
      <c r="AE531" s="51">
        <v>3176.1680000000001</v>
      </c>
      <c r="AF531" s="51">
        <v>3441.9349999999999</v>
      </c>
      <c r="AG531" s="51">
        <v>3607.125</v>
      </c>
      <c r="AH531" s="52"/>
      <c r="AI531" s="52"/>
      <c r="AJ531" s="52"/>
    </row>
    <row r="532" spans="1:36" ht="15.75" x14ac:dyDescent="0.3">
      <c r="A532" s="1" t="str">
        <f t="shared" si="10"/>
        <v>GesundheitsausgabenIrland</v>
      </c>
      <c r="B532" s="1">
        <v>532</v>
      </c>
      <c r="C532" s="50" t="s">
        <v>237</v>
      </c>
      <c r="D532" s="50" t="s">
        <v>4</v>
      </c>
      <c r="E532" s="50" t="s">
        <v>82</v>
      </c>
      <c r="F532" s="50" t="s">
        <v>62</v>
      </c>
      <c r="G532" s="50" t="s">
        <v>32</v>
      </c>
      <c r="H532" s="50" t="s">
        <v>370</v>
      </c>
      <c r="I532" s="51">
        <v>1830.204</v>
      </c>
      <c r="J532" s="51">
        <v>2134.9699999999998</v>
      </c>
      <c r="K532" s="51">
        <v>2418.8609999999999</v>
      </c>
      <c r="L532" s="51">
        <v>2578.5369999999998</v>
      </c>
      <c r="M532" s="51">
        <v>2804.6579999999999</v>
      </c>
      <c r="N532" s="51">
        <v>3093.3760000000002</v>
      </c>
      <c r="O532" s="51">
        <v>3203.3809999999999</v>
      </c>
      <c r="P532" s="51">
        <v>3384.366</v>
      </c>
      <c r="Q532" s="51">
        <v>3643.2730000000001</v>
      </c>
      <c r="R532" s="51">
        <v>3855.348</v>
      </c>
      <c r="S532" s="51">
        <v>4051.348</v>
      </c>
      <c r="T532" s="51">
        <v>4182.2430000000004</v>
      </c>
      <c r="U532" s="51">
        <v>4329.91</v>
      </c>
      <c r="V532" s="51">
        <v>4273.223</v>
      </c>
      <c r="W532" s="51">
        <v>4180.8580000000002</v>
      </c>
      <c r="X532" s="51">
        <v>4310.1779999999999</v>
      </c>
      <c r="Y532" s="51">
        <v>4566.0429999999997</v>
      </c>
      <c r="Z532" s="51">
        <v>4690.6869999999999</v>
      </c>
      <c r="AA532" s="51">
        <v>4875.098</v>
      </c>
      <c r="AB532" s="51">
        <v>5230.9309999999996</v>
      </c>
      <c r="AC532" s="51">
        <v>5618.8019999999997</v>
      </c>
      <c r="AD532" s="51">
        <v>6220.7619999999997</v>
      </c>
      <c r="AE532" s="51">
        <v>6747.7659999999996</v>
      </c>
      <c r="AF532" s="51">
        <v>7026.9139999999998</v>
      </c>
      <c r="AG532" s="51">
        <v>7813.2550000000001</v>
      </c>
      <c r="AH532" s="52"/>
      <c r="AI532" s="52"/>
      <c r="AJ532" s="52"/>
    </row>
    <row r="533" spans="1:36" ht="15.75" x14ac:dyDescent="0.3">
      <c r="A533" s="1" t="str">
        <f t="shared" si="10"/>
        <v>GesundheitsausgabenItalien</v>
      </c>
      <c r="B533" s="1">
        <v>533</v>
      </c>
      <c r="C533" s="50" t="s">
        <v>237</v>
      </c>
      <c r="D533" s="50" t="s">
        <v>3</v>
      </c>
      <c r="E533" s="50" t="s">
        <v>82</v>
      </c>
      <c r="F533" s="50" t="s">
        <v>62</v>
      </c>
      <c r="G533" s="50" t="s">
        <v>32</v>
      </c>
      <c r="H533" s="50" t="s">
        <v>370</v>
      </c>
      <c r="I533" s="51">
        <v>2030.9929999999999</v>
      </c>
      <c r="J533" s="51">
        <v>2152.2330000000002</v>
      </c>
      <c r="K533" s="51">
        <v>2291.4760000000001</v>
      </c>
      <c r="L533" s="51">
        <v>2285.683</v>
      </c>
      <c r="M533" s="51">
        <v>2444.8409999999999</v>
      </c>
      <c r="N533" s="51">
        <v>2495.6089999999999</v>
      </c>
      <c r="O533" s="51">
        <v>2649.6529999999998</v>
      </c>
      <c r="P533" s="51">
        <v>2681.1619999999998</v>
      </c>
      <c r="Q533" s="51">
        <v>2913.415</v>
      </c>
      <c r="R533" s="51">
        <v>2914.971</v>
      </c>
      <c r="S533" s="51">
        <v>3076.6129999999998</v>
      </c>
      <c r="T533" s="51">
        <v>3064.8409999999999</v>
      </c>
      <c r="U533" s="51">
        <v>3059.4870000000001</v>
      </c>
      <c r="V533" s="51">
        <v>3060.0349999999999</v>
      </c>
      <c r="W533" s="51">
        <v>3073.3150000000001</v>
      </c>
      <c r="X533" s="51">
        <v>3126.4630000000002</v>
      </c>
      <c r="Y533" s="51">
        <v>3317.723</v>
      </c>
      <c r="Z533" s="51">
        <v>3426.7249999999999</v>
      </c>
      <c r="AA533" s="51">
        <v>3513.2939999999999</v>
      </c>
      <c r="AB533" s="51">
        <v>3798.0279999999998</v>
      </c>
      <c r="AC533" s="51">
        <v>4027.2510000000002</v>
      </c>
      <c r="AD533" s="51">
        <v>4408.7460000000001</v>
      </c>
      <c r="AE533" s="51">
        <v>4744.1899999999996</v>
      </c>
      <c r="AF533" s="51">
        <v>4847.4440000000004</v>
      </c>
      <c r="AG533" s="51">
        <v>5164.3580000000002</v>
      </c>
      <c r="AH533" s="52"/>
      <c r="AI533" s="52"/>
      <c r="AJ533" s="52"/>
    </row>
    <row r="534" spans="1:36" ht="15.75" x14ac:dyDescent="0.3">
      <c r="A534" s="1" t="str">
        <f t="shared" si="10"/>
        <v>GesundheitsausgabenLettland</v>
      </c>
      <c r="B534" s="1">
        <v>534</v>
      </c>
      <c r="C534" s="50" t="s">
        <v>237</v>
      </c>
      <c r="D534" s="50" t="s">
        <v>19</v>
      </c>
      <c r="E534" s="50" t="s">
        <v>82</v>
      </c>
      <c r="F534" s="50" t="s">
        <v>62</v>
      </c>
      <c r="G534" s="50" t="s">
        <v>32</v>
      </c>
      <c r="H534" s="50" t="s">
        <v>370</v>
      </c>
      <c r="I534" s="51">
        <v>464.18599999999998</v>
      </c>
      <c r="J534" s="51">
        <v>552.61300000000006</v>
      </c>
      <c r="K534" s="51">
        <v>630.846</v>
      </c>
      <c r="L534" s="51">
        <v>637.54300000000001</v>
      </c>
      <c r="M534" s="51">
        <v>796.35599999999999</v>
      </c>
      <c r="N534" s="51">
        <v>839.726</v>
      </c>
      <c r="O534" s="51">
        <v>938.36500000000001</v>
      </c>
      <c r="P534" s="51">
        <v>1084.8679999999999</v>
      </c>
      <c r="Q534" s="51">
        <v>1118.345</v>
      </c>
      <c r="R534" s="51">
        <v>1006.886</v>
      </c>
      <c r="S534" s="51">
        <v>1076.2719999999999</v>
      </c>
      <c r="T534" s="51">
        <v>1077.5530000000001</v>
      </c>
      <c r="U534" s="51">
        <v>1156.1880000000001</v>
      </c>
      <c r="V534" s="51">
        <v>1229.6890000000001</v>
      </c>
      <c r="W534" s="51">
        <v>1286.479</v>
      </c>
      <c r="X534" s="51">
        <v>1405.018</v>
      </c>
      <c r="Y534" s="51">
        <v>1613.809</v>
      </c>
      <c r="Z534" s="51">
        <v>1676.4190000000001</v>
      </c>
      <c r="AA534" s="51">
        <v>1860.9690000000001</v>
      </c>
      <c r="AB534" s="51">
        <v>2158.1179999999999</v>
      </c>
      <c r="AC534" s="51">
        <v>2403.4160000000002</v>
      </c>
      <c r="AD534" s="51">
        <v>3095.9540000000002</v>
      </c>
      <c r="AE534" s="51">
        <v>2864.41</v>
      </c>
      <c r="AF534" s="51">
        <v>2704.8789999999999</v>
      </c>
      <c r="AG534" s="51">
        <v>3411.3409999999999</v>
      </c>
      <c r="AH534" s="52"/>
      <c r="AI534" s="52"/>
      <c r="AJ534" s="52"/>
    </row>
    <row r="535" spans="1:36" ht="15.75" x14ac:dyDescent="0.3">
      <c r="A535" s="1" t="str">
        <f t="shared" si="10"/>
        <v>GesundheitsausgabenLitauen</v>
      </c>
      <c r="B535" s="1">
        <v>535</v>
      </c>
      <c r="C535" s="50" t="s">
        <v>237</v>
      </c>
      <c r="D535" s="50" t="s">
        <v>20</v>
      </c>
      <c r="E535" s="50" t="s">
        <v>82</v>
      </c>
      <c r="F535" s="50" t="s">
        <v>62</v>
      </c>
      <c r="G535" s="50" t="s">
        <v>32</v>
      </c>
      <c r="H535" s="50" t="s">
        <v>370</v>
      </c>
      <c r="I535" s="51">
        <v>574.37</v>
      </c>
      <c r="J535" s="51">
        <v>606.41899999999998</v>
      </c>
      <c r="K535" s="51">
        <v>711.86599999999999</v>
      </c>
      <c r="L535" s="51">
        <v>816.44600000000003</v>
      </c>
      <c r="M535" s="51">
        <v>789.35199999999998</v>
      </c>
      <c r="N535" s="51">
        <v>885.71900000000005</v>
      </c>
      <c r="O535" s="51">
        <v>1010.569</v>
      </c>
      <c r="P535" s="51">
        <v>1159.1089999999999</v>
      </c>
      <c r="Q535" s="51">
        <v>1347.2070000000001</v>
      </c>
      <c r="R535" s="51">
        <v>1323.2470000000001</v>
      </c>
      <c r="S535" s="51">
        <v>1371.84</v>
      </c>
      <c r="T535" s="51">
        <v>1484.7470000000001</v>
      </c>
      <c r="U535" s="51">
        <v>1567.287</v>
      </c>
      <c r="V535" s="51">
        <v>1660.5740000000001</v>
      </c>
      <c r="W535" s="51">
        <v>1778.7139999999999</v>
      </c>
      <c r="X535" s="51">
        <v>1913.498</v>
      </c>
      <c r="Y535" s="51">
        <v>2091.17</v>
      </c>
      <c r="Z535" s="51">
        <v>2219.7919999999999</v>
      </c>
      <c r="AA535" s="51">
        <v>2381.7979999999998</v>
      </c>
      <c r="AB535" s="51">
        <v>2852.444</v>
      </c>
      <c r="AC535" s="51">
        <v>3092.326</v>
      </c>
      <c r="AD535" s="51">
        <v>3146.1080000000002</v>
      </c>
      <c r="AE535" s="51">
        <v>3242.116</v>
      </c>
      <c r="AF535" s="51">
        <v>3331.201</v>
      </c>
      <c r="AG535" s="51">
        <v>4258.8149999999996</v>
      </c>
      <c r="AH535" s="52"/>
      <c r="AI535" s="52"/>
      <c r="AJ535" s="52"/>
    </row>
    <row r="536" spans="1:36" ht="15.75" x14ac:dyDescent="0.3">
      <c r="A536" s="1" t="str">
        <f t="shared" si="10"/>
        <v>GesundheitsausgabenLuxemburg</v>
      </c>
      <c r="B536" s="1">
        <v>536</v>
      </c>
      <c r="C536" s="50" t="s">
        <v>237</v>
      </c>
      <c r="D536" s="50" t="s">
        <v>10</v>
      </c>
      <c r="E536" s="50" t="s">
        <v>82</v>
      </c>
      <c r="F536" s="50" t="s">
        <v>62</v>
      </c>
      <c r="G536" s="50" t="s">
        <v>32</v>
      </c>
      <c r="H536" s="50" t="s">
        <v>370</v>
      </c>
      <c r="I536" s="51">
        <v>3412.123</v>
      </c>
      <c r="J536" s="51">
        <v>3715.4960000000001</v>
      </c>
      <c r="K536" s="51">
        <v>4248.808</v>
      </c>
      <c r="L536" s="51">
        <v>4411.0990000000002</v>
      </c>
      <c r="M536" s="51">
        <v>4775.7370000000001</v>
      </c>
      <c r="N536" s="51">
        <v>4881.4009999999998</v>
      </c>
      <c r="O536" s="51">
        <v>5151.7669999999998</v>
      </c>
      <c r="P536" s="51">
        <v>5086.7690000000002</v>
      </c>
      <c r="Q536" s="51">
        <v>5431.1120000000001</v>
      </c>
      <c r="R536" s="51">
        <v>5710.49</v>
      </c>
      <c r="S536" s="51">
        <v>5625.6</v>
      </c>
      <c r="T536" s="51">
        <v>4830.5169999999998</v>
      </c>
      <c r="U536" s="51">
        <v>4424.5029999999997</v>
      </c>
      <c r="V536" s="51">
        <v>4636.665</v>
      </c>
      <c r="W536" s="51">
        <v>4707.0360000000001</v>
      </c>
      <c r="X536" s="51">
        <v>4693.5010000000002</v>
      </c>
      <c r="Y536" s="51">
        <v>4876.34</v>
      </c>
      <c r="Z536" s="51">
        <v>4989.0309999999999</v>
      </c>
      <c r="AA536" s="51">
        <v>5292.0550000000003</v>
      </c>
      <c r="AB536" s="51">
        <v>5620.701</v>
      </c>
      <c r="AC536" s="51">
        <v>5858.6750000000002</v>
      </c>
      <c r="AD536" s="51">
        <v>6432.1329999999998</v>
      </c>
      <c r="AE536" s="51">
        <v>6853.95</v>
      </c>
      <c r="AF536" s="51">
        <v>7173.2060000000001</v>
      </c>
      <c r="AG536" s="51">
        <v>8086.9</v>
      </c>
      <c r="AH536" s="52"/>
      <c r="AI536" s="52"/>
      <c r="AJ536" s="52"/>
    </row>
    <row r="537" spans="1:36" ht="15.75" x14ac:dyDescent="0.3">
      <c r="A537" s="1" t="str">
        <f t="shared" si="10"/>
        <v>GesundheitsausgabenNiederlande</v>
      </c>
      <c r="B537" s="1">
        <v>537</v>
      </c>
      <c r="C537" s="50" t="s">
        <v>237</v>
      </c>
      <c r="D537" s="50" t="s">
        <v>1</v>
      </c>
      <c r="E537" s="50" t="s">
        <v>82</v>
      </c>
      <c r="F537" s="50" t="s">
        <v>62</v>
      </c>
      <c r="G537" s="50" t="s">
        <v>32</v>
      </c>
      <c r="H537" s="50" t="s">
        <v>370</v>
      </c>
      <c r="I537" s="51">
        <v>2648.058</v>
      </c>
      <c r="J537" s="51">
        <v>2883.91</v>
      </c>
      <c r="K537" s="51">
        <v>3296.97</v>
      </c>
      <c r="L537" s="51">
        <v>3308.5259999999998</v>
      </c>
      <c r="M537" s="51">
        <v>3494.5509999999999</v>
      </c>
      <c r="N537" s="51">
        <v>3583.4349999999999</v>
      </c>
      <c r="O537" s="51">
        <v>3828.0720000000001</v>
      </c>
      <c r="P537" s="51">
        <v>4077.0549999999998</v>
      </c>
      <c r="Q537" s="51">
        <v>4378.3620000000001</v>
      </c>
      <c r="R537" s="51">
        <v>4433.866</v>
      </c>
      <c r="S537" s="51">
        <v>4474.9350000000004</v>
      </c>
      <c r="T537" s="51">
        <v>4567.3779999999997</v>
      </c>
      <c r="U537" s="51">
        <v>4782.3329999999996</v>
      </c>
      <c r="V537" s="51">
        <v>4923.9120000000003</v>
      </c>
      <c r="W537" s="51">
        <v>4934.5680000000002</v>
      </c>
      <c r="X537" s="51">
        <v>4928.3509999999997</v>
      </c>
      <c r="Y537" s="51">
        <v>5095.8360000000002</v>
      </c>
      <c r="Z537" s="51">
        <v>5253.7740000000003</v>
      </c>
      <c r="AA537" s="51">
        <v>5482.27</v>
      </c>
      <c r="AB537" s="51">
        <v>5908.3879999999999</v>
      </c>
      <c r="AC537" s="51">
        <v>6515.942</v>
      </c>
      <c r="AD537" s="51">
        <v>7316.7089999999998</v>
      </c>
      <c r="AE537" s="51">
        <v>7516.4589999999998</v>
      </c>
      <c r="AF537" s="51">
        <v>7614.7830000000004</v>
      </c>
      <c r="AG537" s="51">
        <v>8436.3989999999994</v>
      </c>
      <c r="AH537" s="52"/>
      <c r="AI537" s="52"/>
      <c r="AJ537" s="52"/>
    </row>
    <row r="538" spans="1:36" ht="15.75" x14ac:dyDescent="0.3">
      <c r="A538" s="1" t="str">
        <f t="shared" si="10"/>
        <v>GesundheitsausgabenÖsterreich</v>
      </c>
      <c r="B538" s="1">
        <v>538</v>
      </c>
      <c r="C538" s="50" t="s">
        <v>237</v>
      </c>
      <c r="D538" s="50" t="s">
        <v>56</v>
      </c>
      <c r="E538" s="50" t="s">
        <v>82</v>
      </c>
      <c r="F538" s="50" t="s">
        <v>62</v>
      </c>
      <c r="G538" s="50" t="s">
        <v>32</v>
      </c>
      <c r="H538" s="50" t="s">
        <v>370</v>
      </c>
      <c r="I538" s="51">
        <v>2845.0360000000001</v>
      </c>
      <c r="J538" s="51">
        <v>2901.1219999999998</v>
      </c>
      <c r="K538" s="51">
        <v>3142.9250000000002</v>
      </c>
      <c r="L538" s="51">
        <v>3229.8119999999999</v>
      </c>
      <c r="M538" s="51">
        <v>3422.2719999999999</v>
      </c>
      <c r="N538" s="51">
        <v>3484.886</v>
      </c>
      <c r="O538" s="51">
        <v>3649.17</v>
      </c>
      <c r="P538" s="51">
        <v>3800.9360000000001</v>
      </c>
      <c r="Q538" s="51">
        <v>4027.6010000000001</v>
      </c>
      <c r="R538" s="51">
        <v>4099.3890000000001</v>
      </c>
      <c r="S538" s="51">
        <v>4272.2150000000001</v>
      </c>
      <c r="T538" s="51">
        <v>4365.4260000000004</v>
      </c>
      <c r="U538" s="51">
        <v>4604.5879999999997</v>
      </c>
      <c r="V538" s="51">
        <v>4782.223</v>
      </c>
      <c r="W538" s="51">
        <v>4880.7370000000001</v>
      </c>
      <c r="X538" s="51">
        <v>4984.1409999999996</v>
      </c>
      <c r="Y538" s="51">
        <v>5249.61</v>
      </c>
      <c r="Z538" s="51">
        <v>5380.95</v>
      </c>
      <c r="AA538" s="51">
        <v>5577.8289999999997</v>
      </c>
      <c r="AB538" s="51">
        <v>6016.1459999999997</v>
      </c>
      <c r="AC538" s="51">
        <v>6295.183</v>
      </c>
      <c r="AD538" s="51">
        <v>7464.8459999999995</v>
      </c>
      <c r="AE538" s="51">
        <v>7700.2510000000002</v>
      </c>
      <c r="AF538" s="51">
        <v>7697.2060000000001</v>
      </c>
      <c r="AG538" s="51">
        <v>8401.4259999999995</v>
      </c>
      <c r="AH538" s="52"/>
      <c r="AI538" s="52"/>
      <c r="AJ538" s="52"/>
    </row>
    <row r="539" spans="1:36" ht="15.75" x14ac:dyDescent="0.3">
      <c r="A539" s="1" t="str">
        <f t="shared" si="10"/>
        <v>GesundheitsausgabenPolen</v>
      </c>
      <c r="B539" s="1">
        <v>539</v>
      </c>
      <c r="C539" s="50" t="s">
        <v>237</v>
      </c>
      <c r="D539" s="50" t="s">
        <v>21</v>
      </c>
      <c r="E539" s="50" t="s">
        <v>82</v>
      </c>
      <c r="F539" s="50" t="s">
        <v>62</v>
      </c>
      <c r="G539" s="50" t="s">
        <v>32</v>
      </c>
      <c r="H539" s="50" t="s">
        <v>370</v>
      </c>
      <c r="I539" s="51">
        <v>604.28</v>
      </c>
      <c r="J539" s="51">
        <v>668.56100000000004</v>
      </c>
      <c r="K539" s="51">
        <v>774.06899999999996</v>
      </c>
      <c r="L539" s="51">
        <v>781.49800000000005</v>
      </c>
      <c r="M539" s="51">
        <v>837.47400000000005</v>
      </c>
      <c r="N539" s="51">
        <v>834.60500000000002</v>
      </c>
      <c r="O539" s="51">
        <v>903.00400000000002</v>
      </c>
      <c r="P539" s="51">
        <v>1050.973</v>
      </c>
      <c r="Q539" s="51">
        <v>1222.748</v>
      </c>
      <c r="R539" s="51">
        <v>1312.5219999999999</v>
      </c>
      <c r="S539" s="51">
        <v>1423.537</v>
      </c>
      <c r="T539" s="51">
        <v>1496.615</v>
      </c>
      <c r="U539" s="51">
        <v>1578.5989999999999</v>
      </c>
      <c r="V539" s="51">
        <v>1670.7829999999999</v>
      </c>
      <c r="W539" s="51">
        <v>1687.056</v>
      </c>
      <c r="X539" s="51">
        <v>1819.3430000000001</v>
      </c>
      <c r="Y539" s="51">
        <v>1959.0940000000001</v>
      </c>
      <c r="Z539" s="51">
        <v>2062.7350000000001</v>
      </c>
      <c r="AA539" s="51">
        <v>2106.6619999999998</v>
      </c>
      <c r="AB539" s="51">
        <v>2391.5700000000002</v>
      </c>
      <c r="AC539" s="51">
        <v>2510.2750000000001</v>
      </c>
      <c r="AD539" s="51">
        <v>2751.857</v>
      </c>
      <c r="AE539" s="51">
        <v>3133.279</v>
      </c>
      <c r="AF539" s="51">
        <v>3518.835</v>
      </c>
      <c r="AG539" s="51">
        <v>4283.9859999999999</v>
      </c>
      <c r="AH539" s="52"/>
      <c r="AI539" s="52"/>
      <c r="AJ539" s="52"/>
    </row>
    <row r="540" spans="1:36" ht="15.75" x14ac:dyDescent="0.3">
      <c r="A540" s="1" t="str">
        <f t="shared" si="10"/>
        <v>GesundheitsausgabenPortugal</v>
      </c>
      <c r="B540" s="1">
        <v>540</v>
      </c>
      <c r="C540" s="50" t="s">
        <v>237</v>
      </c>
      <c r="D540" s="50" t="s">
        <v>7</v>
      </c>
      <c r="E540" s="50" t="s">
        <v>82</v>
      </c>
      <c r="F540" s="50" t="s">
        <v>62</v>
      </c>
      <c r="G540" s="50" t="s">
        <v>32</v>
      </c>
      <c r="H540" s="50" t="s">
        <v>370</v>
      </c>
      <c r="I540" s="51">
        <v>1643.306</v>
      </c>
      <c r="J540" s="51">
        <v>1710.288</v>
      </c>
      <c r="K540" s="51">
        <v>1839.1179999999999</v>
      </c>
      <c r="L540" s="51">
        <v>1921.77</v>
      </c>
      <c r="M540" s="51">
        <v>2085.1930000000002</v>
      </c>
      <c r="N540" s="51">
        <v>2183.712</v>
      </c>
      <c r="O540" s="51">
        <v>2239.8209999999999</v>
      </c>
      <c r="P540" s="51">
        <v>2300.5549999999998</v>
      </c>
      <c r="Q540" s="51">
        <v>2448.0349999999999</v>
      </c>
      <c r="R540" s="51">
        <v>2513.5079999999998</v>
      </c>
      <c r="S540" s="51">
        <v>2580.3879999999999</v>
      </c>
      <c r="T540" s="51">
        <v>2455.5659999999998</v>
      </c>
      <c r="U540" s="51">
        <v>2417.0459999999998</v>
      </c>
      <c r="V540" s="51">
        <v>2500.17</v>
      </c>
      <c r="W540" s="51">
        <v>2533.0749999999998</v>
      </c>
      <c r="X540" s="51">
        <v>2630.1979999999999</v>
      </c>
      <c r="Y540" s="51">
        <v>2806.7330000000002</v>
      </c>
      <c r="Z540" s="51">
        <v>2895.201</v>
      </c>
      <c r="AA540" s="51">
        <v>3118.7190000000001</v>
      </c>
      <c r="AB540" s="51">
        <v>3408.6019999999999</v>
      </c>
      <c r="AC540" s="51">
        <v>3554.732</v>
      </c>
      <c r="AD540" s="51">
        <v>4207.5659999999998</v>
      </c>
      <c r="AE540" s="51">
        <v>4593.8900000000003</v>
      </c>
      <c r="AF540" s="51">
        <v>4713.0820000000003</v>
      </c>
      <c r="AG540" s="51">
        <v>5212.0870000000004</v>
      </c>
      <c r="AH540" s="52"/>
      <c r="AI540" s="52"/>
      <c r="AJ540" s="52"/>
    </row>
    <row r="541" spans="1:36" ht="15.75" x14ac:dyDescent="0.3">
      <c r="A541" s="1" t="str">
        <f t="shared" si="10"/>
        <v>GesundheitsausgabenSchweden</v>
      </c>
      <c r="B541" s="1">
        <v>541</v>
      </c>
      <c r="C541" s="50" t="s">
        <v>237</v>
      </c>
      <c r="D541" s="50" t="s">
        <v>13</v>
      </c>
      <c r="E541" s="50" t="s">
        <v>82</v>
      </c>
      <c r="F541" s="50" t="s">
        <v>62</v>
      </c>
      <c r="G541" s="50" t="s">
        <v>32</v>
      </c>
      <c r="H541" s="50" t="s">
        <v>370</v>
      </c>
      <c r="I541" s="51">
        <v>2196.5940000000001</v>
      </c>
      <c r="J541" s="51">
        <v>2398.864</v>
      </c>
      <c r="K541" s="51">
        <v>2634.873</v>
      </c>
      <c r="L541" s="51">
        <v>2673.3029999999999</v>
      </c>
      <c r="M541" s="51">
        <v>2773.2190000000001</v>
      </c>
      <c r="N541" s="51">
        <v>2810.0349999999999</v>
      </c>
      <c r="O541" s="51">
        <v>3001.0149999999999</v>
      </c>
      <c r="P541" s="51">
        <v>3214.9140000000002</v>
      </c>
      <c r="Q541" s="51">
        <v>3402.0140000000001</v>
      </c>
      <c r="R541" s="51">
        <v>3436.4679999999998</v>
      </c>
      <c r="S541" s="51">
        <v>3412.0169999999998</v>
      </c>
      <c r="T541" s="51">
        <v>4468.2219999999998</v>
      </c>
      <c r="U541" s="51">
        <v>4699.3900000000003</v>
      </c>
      <c r="V541" s="51">
        <v>4745.6499999999996</v>
      </c>
      <c r="W541" s="51">
        <v>4884.9049999999997</v>
      </c>
      <c r="X541" s="51">
        <v>5029.8670000000002</v>
      </c>
      <c r="Y541" s="51">
        <v>5162.5389999999998</v>
      </c>
      <c r="Z541" s="51">
        <v>5249.5879999999997</v>
      </c>
      <c r="AA541" s="51">
        <v>5452.7259999999997</v>
      </c>
      <c r="AB541" s="51">
        <v>5791.8879999999999</v>
      </c>
      <c r="AC541" s="51">
        <v>6068.7160000000003</v>
      </c>
      <c r="AD541" s="51">
        <v>6617.1030000000001</v>
      </c>
      <c r="AE541" s="51">
        <v>6976.4579999999996</v>
      </c>
      <c r="AF541" s="51">
        <v>7363.9809999999998</v>
      </c>
      <c r="AG541" s="51">
        <v>7870.7860000000001</v>
      </c>
      <c r="AH541" s="52"/>
      <c r="AI541" s="52"/>
      <c r="AJ541" s="52"/>
    </row>
    <row r="542" spans="1:36" ht="15.75" x14ac:dyDescent="0.3">
      <c r="A542" s="1" t="str">
        <f t="shared" ref="A542:A605" si="11">C542&amp;D542</f>
        <v>GesundheitsausgabenSlowakei</v>
      </c>
      <c r="B542" s="1">
        <v>542</v>
      </c>
      <c r="C542" s="50" t="s">
        <v>237</v>
      </c>
      <c r="D542" s="50" t="s">
        <v>23</v>
      </c>
      <c r="E542" s="50" t="s">
        <v>82</v>
      </c>
      <c r="F542" s="50" t="s">
        <v>62</v>
      </c>
      <c r="G542" s="50" t="s">
        <v>32</v>
      </c>
      <c r="H542" s="50" t="s">
        <v>370</v>
      </c>
      <c r="I542" s="51">
        <v>690.63</v>
      </c>
      <c r="J542" s="51">
        <v>759.08399999999995</v>
      </c>
      <c r="K542" s="51">
        <v>868.625</v>
      </c>
      <c r="L542" s="51">
        <v>876.48599999999999</v>
      </c>
      <c r="M542" s="51">
        <v>1100.5809999999999</v>
      </c>
      <c r="N542" s="51">
        <v>1191.4469999999999</v>
      </c>
      <c r="O542" s="51">
        <v>1342.068</v>
      </c>
      <c r="P542" s="51">
        <v>1584.4860000000001</v>
      </c>
      <c r="Q542" s="51">
        <v>1687.058</v>
      </c>
      <c r="R542" s="51">
        <v>1809.24</v>
      </c>
      <c r="S542" s="51">
        <v>2011.4359999999999</v>
      </c>
      <c r="T542" s="51">
        <v>1974.761</v>
      </c>
      <c r="U542" s="51">
        <v>2097.4009999999998</v>
      </c>
      <c r="V542" s="51">
        <v>2153.6979999999999</v>
      </c>
      <c r="W542" s="51">
        <v>2010.11</v>
      </c>
      <c r="X542" s="51">
        <v>2059.654</v>
      </c>
      <c r="Y542" s="51">
        <v>2039.6110000000001</v>
      </c>
      <c r="Z542" s="51">
        <v>1974.4659999999999</v>
      </c>
      <c r="AA542" s="51">
        <v>2008.9749999999999</v>
      </c>
      <c r="AB542" s="51">
        <v>2282.5309999999999</v>
      </c>
      <c r="AC542" s="51">
        <v>2448.9859999999999</v>
      </c>
      <c r="AD542" s="51">
        <v>2921.9450000000002</v>
      </c>
      <c r="AE542" s="51">
        <v>3126.1109999999999</v>
      </c>
      <c r="AF542" s="51">
        <v>3279.8359999999998</v>
      </c>
      <c r="AG542" s="51">
        <v>4020.6759999999999</v>
      </c>
      <c r="AH542" s="52"/>
      <c r="AI542" s="52"/>
      <c r="AJ542" s="52"/>
    </row>
    <row r="543" spans="1:36" ht="15.75" x14ac:dyDescent="0.3">
      <c r="A543" s="1" t="str">
        <f t="shared" si="11"/>
        <v>GesundheitsausgabenSlowenien</v>
      </c>
      <c r="B543" s="1">
        <v>543</v>
      </c>
      <c r="C543" s="50" t="s">
        <v>237</v>
      </c>
      <c r="D543" s="50" t="s">
        <v>26</v>
      </c>
      <c r="E543" s="50" t="s">
        <v>82</v>
      </c>
      <c r="F543" s="50" t="s">
        <v>62</v>
      </c>
      <c r="G543" s="50" t="s">
        <v>32</v>
      </c>
      <c r="H543" s="50" t="s">
        <v>370</v>
      </c>
      <c r="I543" s="51">
        <v>1464.3810000000001</v>
      </c>
      <c r="J543" s="51">
        <v>1554.4069999999999</v>
      </c>
      <c r="K543" s="51">
        <v>1736.558</v>
      </c>
      <c r="L543" s="51">
        <v>1786.221</v>
      </c>
      <c r="M543" s="51">
        <v>1857.6949999999999</v>
      </c>
      <c r="N543" s="51">
        <v>1900.0119999999999</v>
      </c>
      <c r="O543" s="51">
        <v>1985.701</v>
      </c>
      <c r="P543" s="51">
        <v>2066.1089999999999</v>
      </c>
      <c r="Q543" s="51">
        <v>2297.5360000000001</v>
      </c>
      <c r="R543" s="51">
        <v>2265.8690000000001</v>
      </c>
      <c r="S543" s="51">
        <v>2319.66</v>
      </c>
      <c r="T543" s="51">
        <v>2376.6370000000002</v>
      </c>
      <c r="U543" s="51">
        <v>2431.0030000000002</v>
      </c>
      <c r="V543" s="51">
        <v>2495.279</v>
      </c>
      <c r="W543" s="51">
        <v>2499.1080000000002</v>
      </c>
      <c r="X543" s="51">
        <v>2579.9369999999999</v>
      </c>
      <c r="Y543" s="51">
        <v>2738.221</v>
      </c>
      <c r="Z543" s="51">
        <v>2832.6489999999999</v>
      </c>
      <c r="AA543" s="51">
        <v>3045.1060000000002</v>
      </c>
      <c r="AB543" s="51">
        <v>3435.4960000000001</v>
      </c>
      <c r="AC543" s="51">
        <v>3756.19</v>
      </c>
      <c r="AD543" s="51">
        <v>3894.2570000000001</v>
      </c>
      <c r="AE543" s="51">
        <v>4353.424</v>
      </c>
      <c r="AF543" s="51">
        <v>4555.585</v>
      </c>
      <c r="AG543" s="51">
        <v>5526.6610000000001</v>
      </c>
      <c r="AH543" s="52"/>
      <c r="AI543" s="52"/>
      <c r="AJ543" s="52"/>
    </row>
    <row r="544" spans="1:36" ht="15.75" x14ac:dyDescent="0.3">
      <c r="A544" s="1" t="str">
        <f t="shared" si="11"/>
        <v>GesundheitsausgabenSpanien</v>
      </c>
      <c r="B544" s="1">
        <v>544</v>
      </c>
      <c r="C544" s="50" t="s">
        <v>237</v>
      </c>
      <c r="D544" s="50" t="s">
        <v>8</v>
      </c>
      <c r="E544" s="50" t="s">
        <v>82</v>
      </c>
      <c r="F544" s="50" t="s">
        <v>62</v>
      </c>
      <c r="G544" s="50" t="s">
        <v>32</v>
      </c>
      <c r="H544" s="50" t="s">
        <v>370</v>
      </c>
      <c r="I544" s="51">
        <v>1524.421</v>
      </c>
      <c r="J544" s="51">
        <v>1636.0550000000001</v>
      </c>
      <c r="K544" s="51">
        <v>1803.5</v>
      </c>
      <c r="L544" s="51">
        <v>2023.604</v>
      </c>
      <c r="M544" s="51">
        <v>2131.6979999999999</v>
      </c>
      <c r="N544" s="51">
        <v>2227.509</v>
      </c>
      <c r="O544" s="51">
        <v>2408.6709999999998</v>
      </c>
      <c r="P544" s="51">
        <v>2503.2049999999999</v>
      </c>
      <c r="Q544" s="51">
        <v>2693.857</v>
      </c>
      <c r="R544" s="51">
        <v>2766.7649999999999</v>
      </c>
      <c r="S544" s="51">
        <v>2764.4549999999999</v>
      </c>
      <c r="T544" s="51">
        <v>2761.4459999999999</v>
      </c>
      <c r="U544" s="51">
        <v>2760.393</v>
      </c>
      <c r="V544" s="51">
        <v>2800.97</v>
      </c>
      <c r="W544" s="51">
        <v>2897.4720000000002</v>
      </c>
      <c r="X544" s="51">
        <v>3064.9</v>
      </c>
      <c r="Y544" s="51">
        <v>3198.0210000000002</v>
      </c>
      <c r="Z544" s="51">
        <v>3369.692</v>
      </c>
      <c r="AA544" s="51">
        <v>3480.9789999999998</v>
      </c>
      <c r="AB544" s="51">
        <v>3822.0990000000002</v>
      </c>
      <c r="AC544" s="51">
        <v>3996.2289999999998</v>
      </c>
      <c r="AD544" s="51">
        <v>4405.28</v>
      </c>
      <c r="AE544" s="51">
        <v>4743.6989999999996</v>
      </c>
      <c r="AF544" s="51">
        <v>4927.1710000000003</v>
      </c>
      <c r="AG544" s="51">
        <v>5345.6440000000002</v>
      </c>
      <c r="AH544" s="52"/>
      <c r="AI544" s="52"/>
      <c r="AJ544" s="52"/>
    </row>
    <row r="545" spans="1:36" ht="15.75" x14ac:dyDescent="0.3">
      <c r="A545" s="1" t="str">
        <f t="shared" si="11"/>
        <v>GesundheitsausgabenTschechische Republik</v>
      </c>
      <c r="B545" s="1">
        <v>545</v>
      </c>
      <c r="C545" s="50" t="s">
        <v>237</v>
      </c>
      <c r="D545" s="50" t="s">
        <v>22</v>
      </c>
      <c r="E545" s="50" t="s">
        <v>82</v>
      </c>
      <c r="F545" s="50" t="s">
        <v>62</v>
      </c>
      <c r="G545" s="50" t="s">
        <v>32</v>
      </c>
      <c r="H545" s="50" t="s">
        <v>370</v>
      </c>
      <c r="I545" s="51">
        <v>1026.2550000000001</v>
      </c>
      <c r="J545" s="51">
        <v>1160.579</v>
      </c>
      <c r="K545" s="51">
        <v>1267.68</v>
      </c>
      <c r="L545" s="51">
        <v>1393.68</v>
      </c>
      <c r="M545" s="51">
        <v>1463.9690000000001</v>
      </c>
      <c r="N545" s="51">
        <v>1523.395</v>
      </c>
      <c r="O545" s="51">
        <v>1559.491</v>
      </c>
      <c r="P545" s="51">
        <v>1660.5619999999999</v>
      </c>
      <c r="Q545" s="51">
        <v>1822.9369999999999</v>
      </c>
      <c r="R545" s="51">
        <v>2048.8980000000001</v>
      </c>
      <c r="S545" s="51">
        <v>2199.6149999999998</v>
      </c>
      <c r="T545" s="51">
        <v>2220.4380000000001</v>
      </c>
      <c r="U545" s="51">
        <v>2274.866</v>
      </c>
      <c r="V545" s="51">
        <v>2376.5309999999999</v>
      </c>
      <c r="W545" s="51">
        <v>2564.0450000000001</v>
      </c>
      <c r="X545" s="51">
        <v>2594.585</v>
      </c>
      <c r="Y545" s="51">
        <v>2778.6480000000001</v>
      </c>
      <c r="Z545" s="51">
        <v>2952.8040000000001</v>
      </c>
      <c r="AA545" s="51">
        <v>3124.2640000000001</v>
      </c>
      <c r="AB545" s="51">
        <v>3490.8760000000002</v>
      </c>
      <c r="AC545" s="51">
        <v>4098.2089999999998</v>
      </c>
      <c r="AD545" s="51">
        <v>4462.2510000000002</v>
      </c>
      <c r="AE545" s="51">
        <v>4394.1270000000004</v>
      </c>
      <c r="AF545" s="51">
        <v>4594.5889999999999</v>
      </c>
      <c r="AG545" s="51">
        <v>5013.5730000000003</v>
      </c>
      <c r="AH545" s="52"/>
      <c r="AI545" s="52"/>
      <c r="AJ545" s="52"/>
    </row>
    <row r="546" spans="1:36" ht="15.75" x14ac:dyDescent="0.3">
      <c r="A546" s="1" t="str">
        <f t="shared" si="11"/>
        <v>GesundheitsausgabenUngarn</v>
      </c>
      <c r="B546" s="1">
        <v>546</v>
      </c>
      <c r="C546" s="50" t="s">
        <v>237</v>
      </c>
      <c r="D546" s="50" t="s">
        <v>24</v>
      </c>
      <c r="E546" s="50" t="s">
        <v>82</v>
      </c>
      <c r="F546" s="50" t="s">
        <v>62</v>
      </c>
      <c r="G546" s="50" t="s">
        <v>32</v>
      </c>
      <c r="H546" s="50" t="s">
        <v>370</v>
      </c>
      <c r="I546" s="51">
        <v>907.09400000000005</v>
      </c>
      <c r="J546" s="51">
        <v>996.31600000000003</v>
      </c>
      <c r="K546" s="51">
        <v>1167.2339999999999</v>
      </c>
      <c r="L546" s="51">
        <v>1364.722</v>
      </c>
      <c r="M546" s="51">
        <v>1381.396</v>
      </c>
      <c r="N546" s="51">
        <v>1463.5250000000001</v>
      </c>
      <c r="O546" s="51">
        <v>1510.771</v>
      </c>
      <c r="P546" s="51">
        <v>1430.1079999999999</v>
      </c>
      <c r="Q546" s="51">
        <v>1492.5930000000001</v>
      </c>
      <c r="R546" s="51">
        <v>1492.68</v>
      </c>
      <c r="S546" s="51">
        <v>1666.36</v>
      </c>
      <c r="T546" s="51">
        <v>1755.527</v>
      </c>
      <c r="U546" s="51">
        <v>1766.5350000000001</v>
      </c>
      <c r="V546" s="51">
        <v>1825.3340000000001</v>
      </c>
      <c r="W546" s="51">
        <v>1870.0909999999999</v>
      </c>
      <c r="X546" s="51">
        <v>1900.4690000000001</v>
      </c>
      <c r="Y546" s="51">
        <v>2010.8019999999999</v>
      </c>
      <c r="Z546" s="51">
        <v>2011.1980000000001</v>
      </c>
      <c r="AA546" s="51">
        <v>2121.7860000000001</v>
      </c>
      <c r="AB546" s="51">
        <v>2245.498</v>
      </c>
      <c r="AC546" s="51">
        <v>2615.41</v>
      </c>
      <c r="AD546" s="51">
        <v>2949.7739999999999</v>
      </c>
      <c r="AE546" s="51">
        <v>3013.04</v>
      </c>
      <c r="AF546" s="51">
        <v>3023.098</v>
      </c>
      <c r="AG546" s="51">
        <v>3302.848</v>
      </c>
      <c r="AH546" s="52"/>
      <c r="AI546" s="52"/>
      <c r="AJ546" s="52"/>
    </row>
    <row r="547" spans="1:36" ht="15.75" x14ac:dyDescent="0.3">
      <c r="A547" s="1" t="str">
        <f t="shared" si="11"/>
        <v>GesundheitsausgabenVereinigtes Königreich Großbritannien und Nordirland</v>
      </c>
      <c r="B547" s="1">
        <v>547</v>
      </c>
      <c r="C547" s="50" t="s">
        <v>237</v>
      </c>
      <c r="D547" s="50" t="s">
        <v>57</v>
      </c>
      <c r="E547" s="50" t="s">
        <v>82</v>
      </c>
      <c r="F547" s="50" t="s">
        <v>62</v>
      </c>
      <c r="G547" s="50" t="s">
        <v>32</v>
      </c>
      <c r="H547" s="50" t="s">
        <v>370</v>
      </c>
      <c r="I547" s="51">
        <v>1889.472</v>
      </c>
      <c r="J547" s="51">
        <v>2086.62</v>
      </c>
      <c r="K547" s="51">
        <v>2336.5320000000002</v>
      </c>
      <c r="L547" s="51">
        <v>2459.0160000000001</v>
      </c>
      <c r="M547" s="51">
        <v>2722.7249999999999</v>
      </c>
      <c r="N547" s="51">
        <v>2727.31</v>
      </c>
      <c r="O547" s="51">
        <v>2911.8249999999998</v>
      </c>
      <c r="P547" s="51">
        <v>3061.5450000000001</v>
      </c>
      <c r="Q547" s="51">
        <v>3201.19</v>
      </c>
      <c r="R547" s="51">
        <v>3252.6289999999999</v>
      </c>
      <c r="S547" s="51">
        <v>3377.7660000000001</v>
      </c>
      <c r="T547" s="51">
        <v>3439.3530000000001</v>
      </c>
      <c r="U547" s="51">
        <v>3583.6239999999998</v>
      </c>
      <c r="V547" s="51">
        <v>3696.8879999999999</v>
      </c>
      <c r="W547" s="51">
        <v>3787.2249999999999</v>
      </c>
      <c r="X547" s="51">
        <v>3843</v>
      </c>
      <c r="Y547" s="51">
        <v>3984.3760000000002</v>
      </c>
      <c r="Z547" s="51">
        <v>4084.4050000000002</v>
      </c>
      <c r="AA547" s="51">
        <v>4215.2190000000001</v>
      </c>
      <c r="AB547" s="51">
        <v>4569.4459999999999</v>
      </c>
      <c r="AC547" s="51">
        <v>5380.9459999999999</v>
      </c>
      <c r="AD547" s="51">
        <v>5784.65</v>
      </c>
      <c r="AE547" s="51">
        <v>6187.9679999999998</v>
      </c>
      <c r="AF547" s="51">
        <v>6412.4480000000003</v>
      </c>
      <c r="AG547" s="51">
        <v>6747.1270000000004</v>
      </c>
      <c r="AH547" s="52"/>
      <c r="AI547" s="52"/>
      <c r="AJ547" s="52"/>
    </row>
    <row r="548" spans="1:36" ht="15.75" x14ac:dyDescent="0.3">
      <c r="A548" s="1" t="str">
        <f t="shared" si="11"/>
        <v>HaushaltseinkommenBelgien</v>
      </c>
      <c r="B548" s="1">
        <v>548</v>
      </c>
      <c r="C548" s="50" t="s">
        <v>212</v>
      </c>
      <c r="D548" s="50" t="s">
        <v>9</v>
      </c>
      <c r="E548" s="50" t="s">
        <v>76</v>
      </c>
      <c r="F548" s="50" t="s">
        <v>67</v>
      </c>
      <c r="G548" s="53" t="s">
        <v>37</v>
      </c>
      <c r="H548" s="50" t="s">
        <v>372</v>
      </c>
      <c r="I548" s="51"/>
      <c r="J548" s="51"/>
      <c r="K548" s="52"/>
      <c r="L548" s="51"/>
      <c r="M548" s="51"/>
      <c r="N548" s="51">
        <v>18542</v>
      </c>
      <c r="O548" s="51">
        <v>19011</v>
      </c>
      <c r="P548" s="51">
        <v>19143</v>
      </c>
      <c r="Q548" s="51">
        <v>19986</v>
      </c>
      <c r="R548" s="51">
        <v>21002</v>
      </c>
      <c r="S548" s="51">
        <v>21353</v>
      </c>
      <c r="T548" s="51">
        <v>21628</v>
      </c>
      <c r="U548" s="51">
        <v>21897</v>
      </c>
      <c r="V548" s="51">
        <v>23279</v>
      </c>
      <c r="W548" s="51">
        <v>23429</v>
      </c>
      <c r="X548" s="51">
        <v>23673</v>
      </c>
      <c r="Y548" s="51">
        <v>24264</v>
      </c>
      <c r="Z548" s="51">
        <v>24400</v>
      </c>
      <c r="AA548" s="51">
        <v>25196</v>
      </c>
      <c r="AB548" s="51">
        <v>26306</v>
      </c>
      <c r="AC548" s="51">
        <v>27700</v>
      </c>
      <c r="AD548" s="51">
        <v>27764</v>
      </c>
      <c r="AE548" s="51">
        <v>29443</v>
      </c>
      <c r="AF548" s="51">
        <v>31194</v>
      </c>
      <c r="AG548" s="51">
        <v>33001</v>
      </c>
      <c r="AH548" s="51">
        <v>33873</v>
      </c>
      <c r="AI548" s="52"/>
      <c r="AJ548" s="52"/>
    </row>
    <row r="549" spans="1:36" ht="15.75" x14ac:dyDescent="0.3">
      <c r="A549" s="1" t="str">
        <f t="shared" si="11"/>
        <v>HaushaltseinkommenBulgarien</v>
      </c>
      <c r="B549" s="1">
        <v>549</v>
      </c>
      <c r="C549" s="50" t="s">
        <v>212</v>
      </c>
      <c r="D549" s="50" t="s">
        <v>25</v>
      </c>
      <c r="E549" s="50" t="s">
        <v>76</v>
      </c>
      <c r="F549" s="50" t="s">
        <v>67</v>
      </c>
      <c r="G549" s="53" t="s">
        <v>37</v>
      </c>
      <c r="H549" s="50" t="s">
        <v>372</v>
      </c>
      <c r="I549" s="52"/>
      <c r="J549" s="52"/>
      <c r="K549" s="52"/>
      <c r="L549" s="52"/>
      <c r="M549" s="52"/>
      <c r="N549" s="52"/>
      <c r="O549" s="51">
        <v>1582</v>
      </c>
      <c r="P549" s="51">
        <v>1721</v>
      </c>
      <c r="Q549" s="51">
        <v>2662</v>
      </c>
      <c r="R549" s="51">
        <v>3278</v>
      </c>
      <c r="S549" s="51">
        <v>3498</v>
      </c>
      <c r="T549" s="51">
        <v>3429</v>
      </c>
      <c r="U549" s="51">
        <v>3276</v>
      </c>
      <c r="V549" s="51">
        <v>3509</v>
      </c>
      <c r="W549" s="51">
        <v>3907</v>
      </c>
      <c r="X549" s="51">
        <v>4093</v>
      </c>
      <c r="Y549" s="51">
        <v>3857</v>
      </c>
      <c r="Z549" s="51">
        <v>4598</v>
      </c>
      <c r="AA549" s="51">
        <v>4644</v>
      </c>
      <c r="AB549" s="51">
        <v>5551</v>
      </c>
      <c r="AC549" s="51">
        <v>5927</v>
      </c>
      <c r="AD549" s="51">
        <v>6730</v>
      </c>
      <c r="AE549" s="51">
        <v>6848</v>
      </c>
      <c r="AF549" s="51">
        <v>8193</v>
      </c>
      <c r="AG549" s="51">
        <v>9959</v>
      </c>
      <c r="AH549" s="51">
        <v>11177</v>
      </c>
      <c r="AI549" s="52"/>
      <c r="AJ549" s="52"/>
    </row>
    <row r="550" spans="1:36" ht="15.75" x14ac:dyDescent="0.3">
      <c r="A550" s="1" t="str">
        <f t="shared" si="11"/>
        <v>HaushaltseinkommenDänemark</v>
      </c>
      <c r="B550" s="1">
        <v>550</v>
      </c>
      <c r="C550" s="50" t="s">
        <v>212</v>
      </c>
      <c r="D550" s="50" t="s">
        <v>5</v>
      </c>
      <c r="E550" s="50" t="s">
        <v>76</v>
      </c>
      <c r="F550" s="50" t="s">
        <v>67</v>
      </c>
      <c r="G550" s="53" t="s">
        <v>37</v>
      </c>
      <c r="H550" s="50" t="s">
        <v>372</v>
      </c>
      <c r="I550" s="52"/>
      <c r="J550" s="52"/>
      <c r="K550" s="52"/>
      <c r="L550" s="51"/>
      <c r="M550" s="51"/>
      <c r="N550" s="51">
        <v>23294</v>
      </c>
      <c r="O550" s="51">
        <v>24013</v>
      </c>
      <c r="P550" s="51">
        <v>25113</v>
      </c>
      <c r="Q550" s="51">
        <v>26030</v>
      </c>
      <c r="R550" s="51">
        <v>25897</v>
      </c>
      <c r="S550" s="51">
        <v>26915</v>
      </c>
      <c r="T550" s="51">
        <v>29347</v>
      </c>
      <c r="U550" s="51">
        <v>29690</v>
      </c>
      <c r="V550" s="51">
        <v>30082</v>
      </c>
      <c r="W550" s="51">
        <v>31108</v>
      </c>
      <c r="X550" s="51">
        <v>31518</v>
      </c>
      <c r="Y550" s="51">
        <v>32141</v>
      </c>
      <c r="Z550" s="51">
        <v>32792</v>
      </c>
      <c r="AA550" s="51">
        <v>33759</v>
      </c>
      <c r="AB550" s="51">
        <v>34332</v>
      </c>
      <c r="AC550" s="51">
        <v>34346</v>
      </c>
      <c r="AD550" s="51">
        <v>35744</v>
      </c>
      <c r="AE550" s="51">
        <v>37447</v>
      </c>
      <c r="AF550" s="51">
        <v>38330</v>
      </c>
      <c r="AG550" s="51">
        <v>39945</v>
      </c>
      <c r="AH550" s="52"/>
      <c r="AI550" s="52"/>
      <c r="AJ550" s="52"/>
    </row>
    <row r="551" spans="1:36" ht="15.75" x14ac:dyDescent="0.3">
      <c r="A551" s="1" t="str">
        <f t="shared" si="11"/>
        <v>HaushaltseinkommenDeutschland</v>
      </c>
      <c r="B551" s="1">
        <v>551</v>
      </c>
      <c r="C551" s="50" t="s">
        <v>212</v>
      </c>
      <c r="D551" s="50" t="s">
        <v>2</v>
      </c>
      <c r="E551" s="50" t="s">
        <v>76</v>
      </c>
      <c r="F551" s="50" t="s">
        <v>67</v>
      </c>
      <c r="G551" s="53" t="s">
        <v>37</v>
      </c>
      <c r="H551" s="50" t="s">
        <v>372</v>
      </c>
      <c r="I551" s="51"/>
      <c r="J551" s="51"/>
      <c r="K551" s="52"/>
      <c r="L551" s="52"/>
      <c r="M551" s="52"/>
      <c r="N551" s="51">
        <v>18214</v>
      </c>
      <c r="O551" s="51">
        <v>17283</v>
      </c>
      <c r="P551" s="51">
        <v>20270</v>
      </c>
      <c r="Q551" s="51">
        <v>21086</v>
      </c>
      <c r="R551" s="51">
        <v>21223</v>
      </c>
      <c r="S551" s="51">
        <v>21470</v>
      </c>
      <c r="T551" s="51">
        <v>21549</v>
      </c>
      <c r="U551" s="51">
        <v>22022</v>
      </c>
      <c r="V551" s="51">
        <v>22471</v>
      </c>
      <c r="W551" s="51">
        <v>22537</v>
      </c>
      <c r="X551" s="51">
        <v>23499</v>
      </c>
      <c r="Y551" s="51">
        <v>24020</v>
      </c>
      <c r="Z551" s="51">
        <v>24780</v>
      </c>
      <c r="AA551" s="51">
        <v>25882</v>
      </c>
      <c r="AB551" s="51">
        <v>26105</v>
      </c>
      <c r="AC551" s="51">
        <v>29896</v>
      </c>
      <c r="AD551" s="51">
        <v>29106</v>
      </c>
      <c r="AE551" s="51">
        <v>28569</v>
      </c>
      <c r="AF551" s="51">
        <v>30308</v>
      </c>
      <c r="AG551" s="51">
        <v>31856</v>
      </c>
      <c r="AH551" s="51">
        <v>33324</v>
      </c>
      <c r="AI551" s="52"/>
      <c r="AJ551" s="52"/>
    </row>
    <row r="552" spans="1:36" ht="15.75" x14ac:dyDescent="0.3">
      <c r="A552" s="1" t="str">
        <f t="shared" si="11"/>
        <v>HaushaltseinkommenEstland</v>
      </c>
      <c r="B552" s="1">
        <v>552</v>
      </c>
      <c r="C552" s="50" t="s">
        <v>212</v>
      </c>
      <c r="D552" s="50" t="s">
        <v>18</v>
      </c>
      <c r="E552" s="50" t="s">
        <v>76</v>
      </c>
      <c r="F552" s="50" t="s">
        <v>67</v>
      </c>
      <c r="G552" s="53" t="s">
        <v>37</v>
      </c>
      <c r="H552" s="50" t="s">
        <v>372</v>
      </c>
      <c r="I552" s="52"/>
      <c r="J552" s="52"/>
      <c r="K552" s="52"/>
      <c r="L552" s="52"/>
      <c r="M552" s="51"/>
      <c r="N552" s="51">
        <v>3630</v>
      </c>
      <c r="O552" s="51">
        <v>4355</v>
      </c>
      <c r="P552" s="51">
        <v>5304</v>
      </c>
      <c r="Q552" s="51">
        <v>6333</v>
      </c>
      <c r="R552" s="51">
        <v>7207</v>
      </c>
      <c r="S552" s="51">
        <v>6782</v>
      </c>
      <c r="T552" s="51">
        <v>6570</v>
      </c>
      <c r="U552" s="51">
        <v>7119</v>
      </c>
      <c r="V552" s="51">
        <v>7846</v>
      </c>
      <c r="W552" s="51">
        <v>8820</v>
      </c>
      <c r="X552" s="51">
        <v>9490</v>
      </c>
      <c r="Y552" s="51">
        <v>10102</v>
      </c>
      <c r="Z552" s="51">
        <v>10698</v>
      </c>
      <c r="AA552" s="51">
        <v>11746</v>
      </c>
      <c r="AB552" s="51">
        <v>12780</v>
      </c>
      <c r="AC552" s="51">
        <v>13705</v>
      </c>
      <c r="AD552" s="51">
        <v>14218</v>
      </c>
      <c r="AE552" s="51">
        <v>16920</v>
      </c>
      <c r="AF552" s="51">
        <v>17110</v>
      </c>
      <c r="AG552" s="51">
        <v>18421</v>
      </c>
      <c r="AH552" s="51">
        <v>19630</v>
      </c>
      <c r="AI552" s="52"/>
      <c r="AJ552" s="52"/>
    </row>
    <row r="553" spans="1:36" ht="15.75" x14ac:dyDescent="0.3">
      <c r="A553" s="1" t="str">
        <f t="shared" si="11"/>
        <v>HaushaltseinkommenEU27</v>
      </c>
      <c r="B553" s="1">
        <v>553</v>
      </c>
      <c r="C553" s="50" t="s">
        <v>212</v>
      </c>
      <c r="D553" s="50" t="s">
        <v>363</v>
      </c>
      <c r="E553" s="50" t="s">
        <v>76</v>
      </c>
      <c r="F553" s="50" t="s">
        <v>67</v>
      </c>
      <c r="G553" s="53" t="s">
        <v>37</v>
      </c>
      <c r="H553" s="50" t="s">
        <v>372</v>
      </c>
      <c r="I553" s="52"/>
      <c r="J553" s="52"/>
      <c r="K553" s="52"/>
      <c r="L553" s="52"/>
      <c r="M553" s="52"/>
      <c r="N553" s="51">
        <v>14410</v>
      </c>
      <c r="O553" s="51">
        <v>14291</v>
      </c>
      <c r="P553" s="51">
        <v>14658</v>
      </c>
      <c r="Q553" s="51">
        <v>16140</v>
      </c>
      <c r="R553" s="51">
        <v>16702</v>
      </c>
      <c r="S553" s="51">
        <v>16606</v>
      </c>
      <c r="T553" s="51">
        <v>16767</v>
      </c>
      <c r="U553" s="51">
        <v>17035</v>
      </c>
      <c r="V553" s="51">
        <v>17119</v>
      </c>
      <c r="W553" s="51">
        <v>17219</v>
      </c>
      <c r="X553" s="51">
        <v>17554</v>
      </c>
      <c r="Y553" s="51">
        <v>17982</v>
      </c>
      <c r="Z553" s="51">
        <v>18466</v>
      </c>
      <c r="AA553" s="51">
        <v>19067</v>
      </c>
      <c r="AB553" s="51">
        <v>19560</v>
      </c>
      <c r="AC553" s="51">
        <v>20751</v>
      </c>
      <c r="AD553" s="51">
        <v>20924</v>
      </c>
      <c r="AE553" s="51">
        <v>21605</v>
      </c>
      <c r="AF553" s="51">
        <v>23034</v>
      </c>
      <c r="AG553" s="51">
        <v>24473</v>
      </c>
      <c r="AH553" s="52"/>
      <c r="AI553" s="52"/>
      <c r="AJ553" s="52"/>
    </row>
    <row r="554" spans="1:36" ht="15.75" x14ac:dyDescent="0.3">
      <c r="A554" s="1" t="str">
        <f t="shared" si="11"/>
        <v>HaushaltseinkommenFinnland</v>
      </c>
      <c r="B554" s="1">
        <v>554</v>
      </c>
      <c r="C554" s="50" t="s">
        <v>212</v>
      </c>
      <c r="D554" s="50" t="s">
        <v>14</v>
      </c>
      <c r="E554" s="50" t="s">
        <v>76</v>
      </c>
      <c r="F554" s="50" t="s">
        <v>67</v>
      </c>
      <c r="G554" s="53" t="s">
        <v>37</v>
      </c>
      <c r="H554" s="50" t="s">
        <v>372</v>
      </c>
      <c r="I554" s="51"/>
      <c r="J554" s="51"/>
      <c r="K554" s="52"/>
      <c r="L554" s="52"/>
      <c r="M554" s="51"/>
      <c r="N554" s="51">
        <v>19535</v>
      </c>
      <c r="O554" s="51">
        <v>20225</v>
      </c>
      <c r="P554" s="51">
        <v>20787</v>
      </c>
      <c r="Q554" s="51">
        <v>22008</v>
      </c>
      <c r="R554" s="51">
        <v>23119</v>
      </c>
      <c r="S554" s="51">
        <v>23528</v>
      </c>
      <c r="T554" s="51">
        <v>24150</v>
      </c>
      <c r="U554" s="51">
        <v>25148</v>
      </c>
      <c r="V554" s="51">
        <v>25901</v>
      </c>
      <c r="W554" s="51">
        <v>26130</v>
      </c>
      <c r="X554" s="51">
        <v>26240</v>
      </c>
      <c r="Y554" s="51">
        <v>26379</v>
      </c>
      <c r="Z554" s="51">
        <v>26689</v>
      </c>
      <c r="AA554" s="51">
        <v>27389</v>
      </c>
      <c r="AB554" s="51">
        <v>28061</v>
      </c>
      <c r="AC554" s="51">
        <v>28683</v>
      </c>
      <c r="AD554" s="51">
        <v>28611</v>
      </c>
      <c r="AE554" s="51">
        <v>29714</v>
      </c>
      <c r="AF554" s="51">
        <v>30821</v>
      </c>
      <c r="AG554" s="51">
        <v>31975</v>
      </c>
      <c r="AH554" s="51">
        <v>33430</v>
      </c>
      <c r="AI554" s="52"/>
      <c r="AJ554" s="52"/>
    </row>
    <row r="555" spans="1:36" ht="15.75" x14ac:dyDescent="0.3">
      <c r="A555" s="1" t="str">
        <f t="shared" si="11"/>
        <v>HaushaltseinkommenFrankreich</v>
      </c>
      <c r="B555" s="1">
        <v>555</v>
      </c>
      <c r="C555" s="50" t="s">
        <v>212</v>
      </c>
      <c r="D555" s="50" t="s">
        <v>0</v>
      </c>
      <c r="E555" s="50" t="s">
        <v>76</v>
      </c>
      <c r="F555" s="50" t="s">
        <v>67</v>
      </c>
      <c r="G555" s="53" t="s">
        <v>37</v>
      </c>
      <c r="H555" s="50" t="s">
        <v>372</v>
      </c>
      <c r="I555" s="51"/>
      <c r="J555" s="51"/>
      <c r="K555" s="52"/>
      <c r="L555" s="52"/>
      <c r="M555" s="51"/>
      <c r="N555" s="51">
        <v>18207</v>
      </c>
      <c r="O555" s="51">
        <v>18322</v>
      </c>
      <c r="P555" s="51">
        <v>18383</v>
      </c>
      <c r="Q555" s="51">
        <v>22462</v>
      </c>
      <c r="R555" s="51">
        <v>23191</v>
      </c>
      <c r="S555" s="51">
        <v>23421</v>
      </c>
      <c r="T555" s="51">
        <v>23882</v>
      </c>
      <c r="U555" s="51">
        <v>24499</v>
      </c>
      <c r="V555" s="51">
        <v>24713</v>
      </c>
      <c r="W555" s="51">
        <v>24612</v>
      </c>
      <c r="X555" s="51">
        <v>24982</v>
      </c>
      <c r="Y555" s="51">
        <v>25278</v>
      </c>
      <c r="Z555" s="51">
        <v>25286</v>
      </c>
      <c r="AA555" s="51">
        <v>25379</v>
      </c>
      <c r="AB555" s="51">
        <v>26210</v>
      </c>
      <c r="AC555" s="51">
        <v>25382</v>
      </c>
      <c r="AD555" s="51">
        <v>26075</v>
      </c>
      <c r="AE555" s="51">
        <v>26419</v>
      </c>
      <c r="AF555" s="51">
        <v>27577</v>
      </c>
      <c r="AG555" s="51">
        <v>29297</v>
      </c>
      <c r="AH555" s="52"/>
      <c r="AI555" s="52"/>
      <c r="AJ555" s="52"/>
    </row>
    <row r="556" spans="1:36" ht="15.75" x14ac:dyDescent="0.3">
      <c r="A556" s="1" t="str">
        <f t="shared" si="11"/>
        <v>HaushaltseinkommenGriechenland</v>
      </c>
      <c r="B556" s="1">
        <v>556</v>
      </c>
      <c r="C556" s="50" t="s">
        <v>212</v>
      </c>
      <c r="D556" s="50" t="s">
        <v>6</v>
      </c>
      <c r="E556" s="50" t="s">
        <v>76</v>
      </c>
      <c r="F556" s="50" t="s">
        <v>67</v>
      </c>
      <c r="G556" s="53" t="s">
        <v>37</v>
      </c>
      <c r="H556" s="50" t="s">
        <v>372</v>
      </c>
      <c r="I556" s="51"/>
      <c r="J556" s="51"/>
      <c r="K556" s="52"/>
      <c r="L556" s="51"/>
      <c r="M556" s="51"/>
      <c r="N556" s="51">
        <v>11149</v>
      </c>
      <c r="O556" s="51">
        <v>11666</v>
      </c>
      <c r="P556" s="51">
        <v>12130</v>
      </c>
      <c r="Q556" s="51">
        <v>12766</v>
      </c>
      <c r="R556" s="51">
        <v>13505</v>
      </c>
      <c r="S556" s="51">
        <v>13974</v>
      </c>
      <c r="T556" s="51">
        <v>12626</v>
      </c>
      <c r="U556" s="51">
        <v>10676</v>
      </c>
      <c r="V556" s="51">
        <v>9303</v>
      </c>
      <c r="W556" s="51">
        <v>8879</v>
      </c>
      <c r="X556" s="51">
        <v>8683</v>
      </c>
      <c r="Y556" s="51">
        <v>8673</v>
      </c>
      <c r="Z556" s="51">
        <v>8800</v>
      </c>
      <c r="AA556" s="51">
        <v>9034</v>
      </c>
      <c r="AB556" s="51">
        <v>9382</v>
      </c>
      <c r="AC556" s="51">
        <v>10041</v>
      </c>
      <c r="AD556" s="51">
        <v>9952</v>
      </c>
      <c r="AE556" s="51">
        <v>10832</v>
      </c>
      <c r="AF556" s="51">
        <v>11546</v>
      </c>
      <c r="AG556" s="51">
        <v>12391</v>
      </c>
      <c r="AH556" s="52"/>
      <c r="AI556" s="52"/>
      <c r="AJ556" s="52"/>
    </row>
    <row r="557" spans="1:36" ht="15.75" x14ac:dyDescent="0.3">
      <c r="A557" s="1" t="str">
        <f t="shared" si="11"/>
        <v>HaushaltseinkommenIrland</v>
      </c>
      <c r="B557" s="1">
        <v>557</v>
      </c>
      <c r="C557" s="50" t="s">
        <v>212</v>
      </c>
      <c r="D557" s="50" t="s">
        <v>4</v>
      </c>
      <c r="E557" s="50" t="s">
        <v>76</v>
      </c>
      <c r="F557" s="50" t="s">
        <v>67</v>
      </c>
      <c r="G557" s="53" t="s">
        <v>37</v>
      </c>
      <c r="H557" s="50" t="s">
        <v>372</v>
      </c>
      <c r="I557" s="51"/>
      <c r="J557" s="51"/>
      <c r="K557" s="52"/>
      <c r="L557" s="51"/>
      <c r="M557" s="51"/>
      <c r="N557" s="51">
        <v>21820</v>
      </c>
      <c r="O557" s="51">
        <v>23441</v>
      </c>
      <c r="P557" s="51">
        <v>25988</v>
      </c>
      <c r="Q557" s="51">
        <v>26809</v>
      </c>
      <c r="R557" s="51">
        <v>25635</v>
      </c>
      <c r="S557" s="51">
        <v>23965</v>
      </c>
      <c r="T557" s="51">
        <v>22886</v>
      </c>
      <c r="U557" s="51">
        <v>22781</v>
      </c>
      <c r="V557" s="51">
        <v>23392</v>
      </c>
      <c r="W557" s="51">
        <v>23573</v>
      </c>
      <c r="X557" s="51">
        <v>24766</v>
      </c>
      <c r="Y557" s="51">
        <v>25586</v>
      </c>
      <c r="Z557" s="51">
        <v>27006</v>
      </c>
      <c r="AA557" s="51">
        <v>28630</v>
      </c>
      <c r="AB557" s="51">
        <v>29141</v>
      </c>
      <c r="AC557" s="51">
        <v>30746</v>
      </c>
      <c r="AD557" s="51">
        <v>32302</v>
      </c>
      <c r="AE557" s="51">
        <v>33513</v>
      </c>
      <c r="AF557" s="51">
        <v>35206</v>
      </c>
      <c r="AG557" s="51">
        <v>37267</v>
      </c>
      <c r="AH557" s="52"/>
      <c r="AI557" s="52"/>
      <c r="AJ557" s="52"/>
    </row>
    <row r="558" spans="1:36" ht="15.75" x14ac:dyDescent="0.3">
      <c r="A558" s="1" t="str">
        <f t="shared" si="11"/>
        <v>HaushaltseinkommenItalien</v>
      </c>
      <c r="B558" s="1">
        <v>558</v>
      </c>
      <c r="C558" s="50" t="s">
        <v>212</v>
      </c>
      <c r="D558" s="50" t="s">
        <v>3</v>
      </c>
      <c r="E558" s="50" t="s">
        <v>76</v>
      </c>
      <c r="F558" s="50" t="s">
        <v>67</v>
      </c>
      <c r="G558" s="53" t="s">
        <v>37</v>
      </c>
      <c r="H558" s="50" t="s">
        <v>372</v>
      </c>
      <c r="I558" s="51"/>
      <c r="J558" s="51"/>
      <c r="K558" s="52"/>
      <c r="L558" s="52"/>
      <c r="M558" s="51"/>
      <c r="N558" s="51">
        <v>16572</v>
      </c>
      <c r="O558" s="51">
        <v>16725</v>
      </c>
      <c r="P558" s="51">
        <v>17314</v>
      </c>
      <c r="Q558" s="51">
        <v>17711</v>
      </c>
      <c r="R558" s="51">
        <v>17983</v>
      </c>
      <c r="S558" s="51">
        <v>18221</v>
      </c>
      <c r="T558" s="51">
        <v>18149</v>
      </c>
      <c r="U558" s="51">
        <v>18267</v>
      </c>
      <c r="V558" s="51">
        <v>17932</v>
      </c>
      <c r="W558" s="51">
        <v>17914</v>
      </c>
      <c r="X558" s="51">
        <v>17890</v>
      </c>
      <c r="Y558" s="51">
        <v>18286</v>
      </c>
      <c r="Z558" s="51">
        <v>18714</v>
      </c>
      <c r="AA558" s="51">
        <v>19208</v>
      </c>
      <c r="AB558" s="51">
        <v>19528</v>
      </c>
      <c r="AC558" s="51">
        <v>20449</v>
      </c>
      <c r="AD558" s="51">
        <v>20278</v>
      </c>
      <c r="AE558" s="51">
        <v>21317</v>
      </c>
      <c r="AF558" s="51">
        <v>22711</v>
      </c>
      <c r="AG558" s="51">
        <v>23651</v>
      </c>
      <c r="AH558" s="51">
        <v>25011</v>
      </c>
      <c r="AI558" s="52"/>
      <c r="AJ558" s="52"/>
    </row>
    <row r="559" spans="1:36" ht="15.75" x14ac:dyDescent="0.3">
      <c r="A559" s="1" t="str">
        <f t="shared" si="11"/>
        <v>HaushaltseinkommenKroatien</v>
      </c>
      <c r="B559" s="1">
        <v>559</v>
      </c>
      <c r="C559" s="50" t="s">
        <v>212</v>
      </c>
      <c r="D559" s="50" t="s">
        <v>27</v>
      </c>
      <c r="E559" s="50" t="s">
        <v>76</v>
      </c>
      <c r="F559" s="50" t="s">
        <v>67</v>
      </c>
      <c r="G559" s="53" t="s">
        <v>37</v>
      </c>
      <c r="H559" s="50" t="s">
        <v>372</v>
      </c>
      <c r="I559" s="52"/>
      <c r="J559" s="52"/>
      <c r="K559" s="52"/>
      <c r="L559" s="52"/>
      <c r="M559" s="52"/>
      <c r="N559" s="52"/>
      <c r="O559" s="52"/>
      <c r="P559" s="52"/>
      <c r="Q559" s="52"/>
      <c r="R559" s="52"/>
      <c r="S559" s="51">
        <v>6622</v>
      </c>
      <c r="T559" s="51">
        <v>6217</v>
      </c>
      <c r="U559" s="51">
        <v>5912</v>
      </c>
      <c r="V559" s="51">
        <v>5817</v>
      </c>
      <c r="W559" s="51">
        <v>5833</v>
      </c>
      <c r="X559" s="51">
        <v>6150</v>
      </c>
      <c r="Y559" s="51">
        <v>6404</v>
      </c>
      <c r="Z559" s="51">
        <v>6850</v>
      </c>
      <c r="AA559" s="51">
        <v>7302</v>
      </c>
      <c r="AB559" s="51">
        <v>7965</v>
      </c>
      <c r="AC559" s="51">
        <v>8509</v>
      </c>
      <c r="AD559" s="51">
        <v>8865</v>
      </c>
      <c r="AE559" s="51">
        <v>9629</v>
      </c>
      <c r="AF559" s="51">
        <v>10891</v>
      </c>
      <c r="AG559" s="51">
        <v>13411</v>
      </c>
      <c r="AH559" s="52"/>
      <c r="AI559" s="52"/>
      <c r="AJ559" s="52"/>
    </row>
    <row r="560" spans="1:36" ht="15.75" x14ac:dyDescent="0.3">
      <c r="A560" s="1" t="str">
        <f t="shared" si="11"/>
        <v>HaushaltseinkommenLettland</v>
      </c>
      <c r="B560" s="1">
        <v>560</v>
      </c>
      <c r="C560" s="50" t="s">
        <v>212</v>
      </c>
      <c r="D560" s="50" t="s">
        <v>19</v>
      </c>
      <c r="E560" s="50" t="s">
        <v>76</v>
      </c>
      <c r="F560" s="50" t="s">
        <v>67</v>
      </c>
      <c r="G560" s="53" t="s">
        <v>37</v>
      </c>
      <c r="H560" s="50" t="s">
        <v>372</v>
      </c>
      <c r="I560" s="52"/>
      <c r="J560" s="52"/>
      <c r="K560" s="52"/>
      <c r="L560" s="52"/>
      <c r="M560" s="52"/>
      <c r="N560" s="51">
        <v>2569</v>
      </c>
      <c r="O560" s="51">
        <v>3212</v>
      </c>
      <c r="P560" s="51">
        <v>4080</v>
      </c>
      <c r="Q560" s="51">
        <v>5798</v>
      </c>
      <c r="R560" s="51">
        <v>6479</v>
      </c>
      <c r="S560" s="51">
        <v>5466</v>
      </c>
      <c r="T560" s="51">
        <v>5131</v>
      </c>
      <c r="U560" s="51">
        <v>5463</v>
      </c>
      <c r="V560" s="51">
        <v>5732</v>
      </c>
      <c r="W560" s="51">
        <v>6324</v>
      </c>
      <c r="X560" s="51">
        <v>6970</v>
      </c>
      <c r="Y560" s="51">
        <v>7526</v>
      </c>
      <c r="Z560" s="51">
        <v>7831</v>
      </c>
      <c r="AA560" s="51">
        <v>8738</v>
      </c>
      <c r="AB560" s="51">
        <v>9749</v>
      </c>
      <c r="AC560" s="51">
        <v>10413</v>
      </c>
      <c r="AD560" s="51">
        <v>11240</v>
      </c>
      <c r="AE560" s="51">
        <v>12033</v>
      </c>
      <c r="AF560" s="51">
        <v>13148</v>
      </c>
      <c r="AG560" s="51">
        <v>14991</v>
      </c>
      <c r="AH560" s="51">
        <v>16720</v>
      </c>
      <c r="AI560" s="52"/>
      <c r="AJ560" s="52"/>
    </row>
    <row r="561" spans="1:36" ht="15.75" x14ac:dyDescent="0.3">
      <c r="A561" s="1" t="str">
        <f t="shared" si="11"/>
        <v>HaushaltseinkommenLitauen</v>
      </c>
      <c r="B561" s="1">
        <v>561</v>
      </c>
      <c r="C561" s="50" t="s">
        <v>212</v>
      </c>
      <c r="D561" s="50" t="s">
        <v>20</v>
      </c>
      <c r="E561" s="50" t="s">
        <v>76</v>
      </c>
      <c r="F561" s="50" t="s">
        <v>67</v>
      </c>
      <c r="G561" s="53" t="s">
        <v>37</v>
      </c>
      <c r="H561" s="50" t="s">
        <v>372</v>
      </c>
      <c r="I561" s="52"/>
      <c r="J561" s="52"/>
      <c r="K561" s="52"/>
      <c r="L561" s="52"/>
      <c r="M561" s="52"/>
      <c r="N561" s="51">
        <v>2554</v>
      </c>
      <c r="O561" s="51">
        <v>3062</v>
      </c>
      <c r="P561" s="51">
        <v>3938</v>
      </c>
      <c r="Q561" s="51">
        <v>4902</v>
      </c>
      <c r="R561" s="51">
        <v>5843</v>
      </c>
      <c r="S561" s="51">
        <v>4975</v>
      </c>
      <c r="T561" s="51">
        <v>4503</v>
      </c>
      <c r="U561" s="51">
        <v>5124</v>
      </c>
      <c r="V561" s="51">
        <v>5648</v>
      </c>
      <c r="W561" s="51">
        <v>5975</v>
      </c>
      <c r="X561" s="51">
        <v>6558</v>
      </c>
      <c r="Y561" s="51">
        <v>7033</v>
      </c>
      <c r="Z561" s="51">
        <v>7555</v>
      </c>
      <c r="AA561" s="51">
        <v>8415</v>
      </c>
      <c r="AB561" s="51">
        <v>9264</v>
      </c>
      <c r="AC561" s="51">
        <v>10491</v>
      </c>
      <c r="AD561" s="51">
        <v>11888</v>
      </c>
      <c r="AE561" s="51">
        <v>12677</v>
      </c>
      <c r="AF561" s="51">
        <v>13865</v>
      </c>
      <c r="AG561" s="51">
        <v>14849</v>
      </c>
      <c r="AH561" s="52"/>
      <c r="AI561" s="52"/>
      <c r="AJ561" s="52"/>
    </row>
    <row r="562" spans="1:36" ht="15.75" x14ac:dyDescent="0.3">
      <c r="A562" s="1" t="str">
        <f t="shared" si="11"/>
        <v>HaushaltseinkommenLuxemburg</v>
      </c>
      <c r="B562" s="1">
        <v>562</v>
      </c>
      <c r="C562" s="50" t="s">
        <v>212</v>
      </c>
      <c r="D562" s="50" t="s">
        <v>10</v>
      </c>
      <c r="E562" s="50" t="s">
        <v>76</v>
      </c>
      <c r="F562" s="50" t="s">
        <v>67</v>
      </c>
      <c r="G562" s="53" t="s">
        <v>37</v>
      </c>
      <c r="H562" s="50" t="s">
        <v>372</v>
      </c>
      <c r="I562" s="51"/>
      <c r="J562" s="51"/>
      <c r="K562" s="52"/>
      <c r="L562" s="51"/>
      <c r="M562" s="51"/>
      <c r="N562" s="51">
        <v>31828</v>
      </c>
      <c r="O562" s="51">
        <v>33228</v>
      </c>
      <c r="P562" s="51">
        <v>34223</v>
      </c>
      <c r="Q562" s="51">
        <v>35448</v>
      </c>
      <c r="R562" s="51">
        <v>36475</v>
      </c>
      <c r="S562" s="51">
        <v>36410</v>
      </c>
      <c r="T562" s="51">
        <v>36662</v>
      </c>
      <c r="U562" s="51">
        <v>36925</v>
      </c>
      <c r="V562" s="51">
        <v>38442</v>
      </c>
      <c r="W562" s="51">
        <v>38555</v>
      </c>
      <c r="X562" s="51">
        <v>39707</v>
      </c>
      <c r="Y562" s="51">
        <v>37642</v>
      </c>
      <c r="Z562" s="51">
        <v>41085</v>
      </c>
      <c r="AA562" s="51">
        <v>40075</v>
      </c>
      <c r="AB562" s="51">
        <v>42818</v>
      </c>
      <c r="AC562" s="51">
        <v>43687</v>
      </c>
      <c r="AD562" s="51">
        <v>48220</v>
      </c>
      <c r="AE562" s="51">
        <v>50125</v>
      </c>
      <c r="AF562" s="51">
        <v>54673</v>
      </c>
      <c r="AG562" s="51">
        <v>58403</v>
      </c>
      <c r="AH562" s="52"/>
      <c r="AI562" s="52"/>
      <c r="AJ562" s="52"/>
    </row>
    <row r="563" spans="1:36" ht="15.75" x14ac:dyDescent="0.3">
      <c r="A563" s="1" t="str">
        <f t="shared" si="11"/>
        <v>HaushaltseinkommenMalta</v>
      </c>
      <c r="B563" s="1">
        <v>563</v>
      </c>
      <c r="C563" s="50" t="s">
        <v>212</v>
      </c>
      <c r="D563" s="50" t="s">
        <v>16</v>
      </c>
      <c r="E563" s="50" t="s">
        <v>76</v>
      </c>
      <c r="F563" s="50" t="s">
        <v>67</v>
      </c>
      <c r="G563" s="53" t="s">
        <v>37</v>
      </c>
      <c r="H563" s="50" t="s">
        <v>372</v>
      </c>
      <c r="I563" s="52"/>
      <c r="J563" s="52"/>
      <c r="K563" s="52"/>
      <c r="L563" s="52"/>
      <c r="M563" s="52"/>
      <c r="N563" s="51">
        <v>9657</v>
      </c>
      <c r="O563" s="51">
        <v>10079</v>
      </c>
      <c r="P563" s="51">
        <v>10200</v>
      </c>
      <c r="Q563" s="51">
        <v>11165</v>
      </c>
      <c r="R563" s="51">
        <v>11866</v>
      </c>
      <c r="S563" s="51">
        <v>11794</v>
      </c>
      <c r="T563" s="51">
        <v>12097</v>
      </c>
      <c r="U563" s="51">
        <v>12663</v>
      </c>
      <c r="V563" s="51">
        <v>13438</v>
      </c>
      <c r="W563" s="51">
        <v>14315</v>
      </c>
      <c r="X563" s="51">
        <v>15172</v>
      </c>
      <c r="Y563" s="51">
        <v>15505</v>
      </c>
      <c r="Z563" s="51">
        <v>16387</v>
      </c>
      <c r="AA563" s="51">
        <v>16749</v>
      </c>
      <c r="AB563" s="51">
        <v>17246</v>
      </c>
      <c r="AC563" s="51">
        <v>19048</v>
      </c>
      <c r="AD563" s="51">
        <v>19882</v>
      </c>
      <c r="AE563" s="51">
        <v>21349</v>
      </c>
      <c r="AF563" s="51">
        <v>22654</v>
      </c>
      <c r="AG563" s="51">
        <v>23460</v>
      </c>
      <c r="AH563" s="52"/>
      <c r="AI563" s="52"/>
      <c r="AJ563" s="52"/>
    </row>
    <row r="564" spans="1:36" ht="15.75" x14ac:dyDescent="0.3">
      <c r="A564" s="1" t="str">
        <f t="shared" si="11"/>
        <v>HaushaltseinkommenNiederlande</v>
      </c>
      <c r="B564" s="1">
        <v>564</v>
      </c>
      <c r="C564" s="50" t="s">
        <v>212</v>
      </c>
      <c r="D564" s="50" t="s">
        <v>1</v>
      </c>
      <c r="E564" s="50" t="s">
        <v>76</v>
      </c>
      <c r="F564" s="50" t="s">
        <v>67</v>
      </c>
      <c r="G564" s="53" t="s">
        <v>37</v>
      </c>
      <c r="H564" s="50" t="s">
        <v>372</v>
      </c>
      <c r="I564" s="51"/>
      <c r="J564" s="51"/>
      <c r="K564" s="52"/>
      <c r="L564" s="52"/>
      <c r="M564" s="52"/>
      <c r="N564" s="51">
        <v>18901</v>
      </c>
      <c r="O564" s="51">
        <v>19419</v>
      </c>
      <c r="P564" s="51">
        <v>20809</v>
      </c>
      <c r="Q564" s="51">
        <v>22303</v>
      </c>
      <c r="R564" s="51">
        <v>22790</v>
      </c>
      <c r="S564" s="51">
        <v>22692</v>
      </c>
      <c r="T564" s="51">
        <v>22556</v>
      </c>
      <c r="U564" s="51">
        <v>22951</v>
      </c>
      <c r="V564" s="51">
        <v>23125</v>
      </c>
      <c r="W564" s="51">
        <v>23190</v>
      </c>
      <c r="X564" s="51">
        <v>23925</v>
      </c>
      <c r="Y564" s="51">
        <v>25366</v>
      </c>
      <c r="Z564" s="51">
        <v>26350</v>
      </c>
      <c r="AA564" s="51">
        <v>26848</v>
      </c>
      <c r="AB564" s="51">
        <v>27352</v>
      </c>
      <c r="AC564" s="51">
        <v>29297</v>
      </c>
      <c r="AD564" s="51">
        <v>30629</v>
      </c>
      <c r="AE564" s="51">
        <v>31806</v>
      </c>
      <c r="AF564" s="51">
        <v>32569</v>
      </c>
      <c r="AG564" s="51">
        <v>35477</v>
      </c>
      <c r="AH564" s="51">
        <v>37983</v>
      </c>
      <c r="AI564" s="52"/>
      <c r="AJ564" s="52"/>
    </row>
    <row r="565" spans="1:36" ht="15.75" x14ac:dyDescent="0.3">
      <c r="A565" s="1" t="str">
        <f t="shared" si="11"/>
        <v>HaushaltseinkommenÖsterreich</v>
      </c>
      <c r="B565" s="1">
        <v>565</v>
      </c>
      <c r="C565" s="50" t="s">
        <v>212</v>
      </c>
      <c r="D565" s="50" t="s">
        <v>56</v>
      </c>
      <c r="E565" s="50" t="s">
        <v>76</v>
      </c>
      <c r="F565" s="50" t="s">
        <v>67</v>
      </c>
      <c r="G565" s="53" t="s">
        <v>37</v>
      </c>
      <c r="H565" s="50" t="s">
        <v>372</v>
      </c>
      <c r="I565" s="51"/>
      <c r="J565" s="51"/>
      <c r="K565" s="52"/>
      <c r="L565" s="51"/>
      <c r="M565" s="51"/>
      <c r="N565" s="51">
        <v>19797</v>
      </c>
      <c r="O565" s="51">
        <v>19684</v>
      </c>
      <c r="P565" s="51">
        <v>20342</v>
      </c>
      <c r="Q565" s="51">
        <v>21681</v>
      </c>
      <c r="R565" s="51">
        <v>22756</v>
      </c>
      <c r="S565" s="51">
        <v>23576</v>
      </c>
      <c r="T565" s="51">
        <v>23922</v>
      </c>
      <c r="U565" s="51">
        <v>24423</v>
      </c>
      <c r="V565" s="51">
        <v>24366</v>
      </c>
      <c r="W565" s="51">
        <v>26080</v>
      </c>
      <c r="X565" s="51">
        <v>25958</v>
      </c>
      <c r="Y565" s="51">
        <v>26054</v>
      </c>
      <c r="Z565" s="51">
        <v>27629</v>
      </c>
      <c r="AA565" s="51">
        <v>27804</v>
      </c>
      <c r="AB565" s="51">
        <v>28568</v>
      </c>
      <c r="AC565" s="51">
        <v>29503</v>
      </c>
      <c r="AD565" s="51">
        <v>30032</v>
      </c>
      <c r="AE565" s="51">
        <v>30796</v>
      </c>
      <c r="AF565" s="51">
        <v>34976</v>
      </c>
      <c r="AG565" s="51">
        <v>37343</v>
      </c>
      <c r="AH565" s="52"/>
      <c r="AI565" s="52"/>
      <c r="AJ565" s="52"/>
    </row>
    <row r="566" spans="1:36" ht="15.75" x14ac:dyDescent="0.3">
      <c r="A566" s="1" t="str">
        <f t="shared" si="11"/>
        <v>HaushaltseinkommenPolen</v>
      </c>
      <c r="B566" s="1">
        <v>566</v>
      </c>
      <c r="C566" s="50" t="s">
        <v>212</v>
      </c>
      <c r="D566" s="50" t="s">
        <v>21</v>
      </c>
      <c r="E566" s="50" t="s">
        <v>76</v>
      </c>
      <c r="F566" s="50" t="s">
        <v>67</v>
      </c>
      <c r="G566" s="53" t="s">
        <v>37</v>
      </c>
      <c r="H566" s="50" t="s">
        <v>372</v>
      </c>
      <c r="I566" s="52"/>
      <c r="J566" s="52"/>
      <c r="K566" s="52"/>
      <c r="L566" s="52"/>
      <c r="M566" s="52"/>
      <c r="N566" s="51">
        <v>3040</v>
      </c>
      <c r="O566" s="51">
        <v>3705</v>
      </c>
      <c r="P566" s="51">
        <v>4150</v>
      </c>
      <c r="Q566" s="51">
        <v>4940</v>
      </c>
      <c r="R566" s="51">
        <v>5984</v>
      </c>
      <c r="S566" s="51">
        <v>5116</v>
      </c>
      <c r="T566" s="51">
        <v>5813</v>
      </c>
      <c r="U566" s="51">
        <v>5902</v>
      </c>
      <c r="V566" s="51">
        <v>5976</v>
      </c>
      <c r="W566" s="51">
        <v>6163</v>
      </c>
      <c r="X566" s="51">
        <v>6376</v>
      </c>
      <c r="Y566" s="51">
        <v>6659</v>
      </c>
      <c r="Z566" s="51">
        <v>6810</v>
      </c>
      <c r="AA566" s="51">
        <v>7337</v>
      </c>
      <c r="AB566" s="51">
        <v>8022</v>
      </c>
      <c r="AC566" s="51">
        <v>8907</v>
      </c>
      <c r="AD566" s="51">
        <v>9161</v>
      </c>
      <c r="AE566" s="51">
        <v>9920</v>
      </c>
      <c r="AF566" s="51">
        <v>11181</v>
      </c>
      <c r="AG566" s="51">
        <v>12964</v>
      </c>
      <c r="AH566" s="52"/>
      <c r="AI566" s="52"/>
      <c r="AJ566" s="52"/>
    </row>
    <row r="567" spans="1:36" ht="15.75" x14ac:dyDescent="0.3">
      <c r="A567" s="1" t="str">
        <f t="shared" si="11"/>
        <v>HaushaltseinkommenPortugal</v>
      </c>
      <c r="B567" s="1">
        <v>567</v>
      </c>
      <c r="C567" s="50" t="s">
        <v>212</v>
      </c>
      <c r="D567" s="50" t="s">
        <v>7</v>
      </c>
      <c r="E567" s="50" t="s">
        <v>76</v>
      </c>
      <c r="F567" s="50" t="s">
        <v>67</v>
      </c>
      <c r="G567" s="53" t="s">
        <v>37</v>
      </c>
      <c r="H567" s="50" t="s">
        <v>372</v>
      </c>
      <c r="I567" s="51"/>
      <c r="J567" s="51"/>
      <c r="K567" s="52"/>
      <c r="L567" s="52"/>
      <c r="M567" s="51"/>
      <c r="N567" s="51">
        <v>9392</v>
      </c>
      <c r="O567" s="51">
        <v>9554</v>
      </c>
      <c r="P567" s="51">
        <v>9929</v>
      </c>
      <c r="Q567" s="51">
        <v>10288</v>
      </c>
      <c r="R567" s="51">
        <v>10393</v>
      </c>
      <c r="S567" s="51">
        <v>10540</v>
      </c>
      <c r="T567" s="51">
        <v>10407</v>
      </c>
      <c r="U567" s="51">
        <v>10227</v>
      </c>
      <c r="V567" s="51">
        <v>9899</v>
      </c>
      <c r="W567" s="51">
        <v>9856</v>
      </c>
      <c r="X567" s="51">
        <v>9996</v>
      </c>
      <c r="Y567" s="51">
        <v>10562</v>
      </c>
      <c r="Z567" s="51">
        <v>10863</v>
      </c>
      <c r="AA567" s="51">
        <v>11063</v>
      </c>
      <c r="AB567" s="51">
        <v>11786</v>
      </c>
      <c r="AC567" s="51">
        <v>12696</v>
      </c>
      <c r="AD567" s="51">
        <v>13113</v>
      </c>
      <c r="AE567" s="51">
        <v>13148</v>
      </c>
      <c r="AF567" s="51">
        <v>14368</v>
      </c>
      <c r="AG567" s="51">
        <v>14951</v>
      </c>
      <c r="AH567" s="51">
        <v>17019</v>
      </c>
      <c r="AI567" s="52"/>
      <c r="AJ567" s="52"/>
    </row>
    <row r="568" spans="1:36" ht="15.75" x14ac:dyDescent="0.3">
      <c r="A568" s="1" t="str">
        <f t="shared" si="11"/>
        <v>HaushaltseinkommenRumänien</v>
      </c>
      <c r="B568" s="1">
        <v>568</v>
      </c>
      <c r="C568" s="50" t="s">
        <v>212</v>
      </c>
      <c r="D568" s="50" t="s">
        <v>98</v>
      </c>
      <c r="E568" s="50" t="s">
        <v>76</v>
      </c>
      <c r="F568" s="50" t="s">
        <v>67</v>
      </c>
      <c r="G568" s="53" t="s">
        <v>37</v>
      </c>
      <c r="H568" s="50" t="s">
        <v>372</v>
      </c>
      <c r="I568" s="52"/>
      <c r="J568" s="52"/>
      <c r="K568" s="52"/>
      <c r="L568" s="52"/>
      <c r="M568" s="52"/>
      <c r="N568" s="52"/>
      <c r="O568" s="52"/>
      <c r="P568" s="51">
        <v>1940</v>
      </c>
      <c r="Q568" s="51">
        <v>2318</v>
      </c>
      <c r="R568" s="51">
        <v>2524</v>
      </c>
      <c r="S568" s="51">
        <v>2371</v>
      </c>
      <c r="T568" s="51">
        <v>2401</v>
      </c>
      <c r="U568" s="51">
        <v>2356</v>
      </c>
      <c r="V568" s="51">
        <v>2324</v>
      </c>
      <c r="W568" s="51">
        <v>2443</v>
      </c>
      <c r="X568" s="51">
        <v>2674</v>
      </c>
      <c r="Y568" s="51">
        <v>2746</v>
      </c>
      <c r="Z568" s="51">
        <v>3059</v>
      </c>
      <c r="AA568" s="51">
        <v>3825</v>
      </c>
      <c r="AB568" s="51">
        <v>4419</v>
      </c>
      <c r="AC568" s="51">
        <v>4846</v>
      </c>
      <c r="AD568" s="51">
        <v>5449</v>
      </c>
      <c r="AE568" s="51">
        <v>6130</v>
      </c>
      <c r="AF568" s="51">
        <v>7108</v>
      </c>
      <c r="AG568" s="51">
        <v>8431</v>
      </c>
      <c r="AH568" s="51">
        <v>8748</v>
      </c>
      <c r="AI568" s="52"/>
      <c r="AJ568" s="52"/>
    </row>
    <row r="569" spans="1:36" ht="15.75" x14ac:dyDescent="0.3">
      <c r="A569" s="1" t="str">
        <f t="shared" si="11"/>
        <v>HaushaltseinkommenSchweden</v>
      </c>
      <c r="B569" s="1">
        <v>569</v>
      </c>
      <c r="C569" s="50" t="s">
        <v>212</v>
      </c>
      <c r="D569" s="50" t="s">
        <v>13</v>
      </c>
      <c r="E569" s="50" t="s">
        <v>76</v>
      </c>
      <c r="F569" s="50" t="s">
        <v>67</v>
      </c>
      <c r="G569" s="53" t="s">
        <v>37</v>
      </c>
      <c r="H569" s="50" t="s">
        <v>372</v>
      </c>
      <c r="I569" s="52"/>
      <c r="J569" s="52"/>
      <c r="K569" s="52"/>
      <c r="L569" s="52"/>
      <c r="M569" s="51"/>
      <c r="N569" s="51">
        <v>18970</v>
      </c>
      <c r="O569" s="51">
        <v>18988</v>
      </c>
      <c r="P569" s="51">
        <v>20178</v>
      </c>
      <c r="Q569" s="51">
        <v>21544</v>
      </c>
      <c r="R569" s="51">
        <v>22050</v>
      </c>
      <c r="S569" s="51">
        <v>20070</v>
      </c>
      <c r="T569" s="51">
        <v>23001</v>
      </c>
      <c r="U569" s="51">
        <v>25353</v>
      </c>
      <c r="V569" s="51">
        <v>27094</v>
      </c>
      <c r="W569" s="51">
        <v>27935</v>
      </c>
      <c r="X569" s="51">
        <v>27218</v>
      </c>
      <c r="Y569" s="51">
        <v>27347</v>
      </c>
      <c r="Z569" s="51">
        <v>27890</v>
      </c>
      <c r="AA569" s="51">
        <v>27703</v>
      </c>
      <c r="AB569" s="51">
        <v>26356</v>
      </c>
      <c r="AC569" s="51">
        <v>26646</v>
      </c>
      <c r="AD569" s="51">
        <v>27654</v>
      </c>
      <c r="AE569" s="51">
        <v>29073</v>
      </c>
      <c r="AF569" s="51">
        <v>30081</v>
      </c>
      <c r="AG569" s="51">
        <v>29338</v>
      </c>
      <c r="AH569" s="51">
        <v>31299</v>
      </c>
      <c r="AI569" s="52"/>
      <c r="AJ569" s="52"/>
    </row>
    <row r="570" spans="1:36" ht="15.75" x14ac:dyDescent="0.3">
      <c r="A570" s="1" t="str">
        <f t="shared" si="11"/>
        <v>HaushaltseinkommenSlowakei</v>
      </c>
      <c r="B570" s="1">
        <v>570</v>
      </c>
      <c r="C570" s="50" t="s">
        <v>212</v>
      </c>
      <c r="D570" s="50" t="s">
        <v>23</v>
      </c>
      <c r="E570" s="50" t="s">
        <v>76</v>
      </c>
      <c r="F570" s="50" t="s">
        <v>67</v>
      </c>
      <c r="G570" s="53" t="s">
        <v>37</v>
      </c>
      <c r="H570" s="50" t="s">
        <v>372</v>
      </c>
      <c r="I570" s="52"/>
      <c r="J570" s="52"/>
      <c r="K570" s="52"/>
      <c r="L570" s="52"/>
      <c r="M570" s="52"/>
      <c r="N570" s="51">
        <v>3115</v>
      </c>
      <c r="O570" s="51">
        <v>3804</v>
      </c>
      <c r="P570" s="51">
        <v>4378</v>
      </c>
      <c r="Q570" s="51">
        <v>5180</v>
      </c>
      <c r="R570" s="51">
        <v>6290</v>
      </c>
      <c r="S570" s="51">
        <v>6785</v>
      </c>
      <c r="T570" s="51">
        <v>6979</v>
      </c>
      <c r="U570" s="51">
        <v>7556</v>
      </c>
      <c r="V570" s="51">
        <v>7266</v>
      </c>
      <c r="W570" s="51">
        <v>7484</v>
      </c>
      <c r="X570" s="51">
        <v>7293</v>
      </c>
      <c r="Y570" s="51">
        <v>7391</v>
      </c>
      <c r="Z570" s="51">
        <v>7491</v>
      </c>
      <c r="AA570" s="51">
        <v>7870</v>
      </c>
      <c r="AB570" s="51">
        <v>8523</v>
      </c>
      <c r="AC570" s="51">
        <v>9003</v>
      </c>
      <c r="AD570" s="51">
        <v>8796</v>
      </c>
      <c r="AE570" s="51">
        <v>9117</v>
      </c>
      <c r="AF570" s="51">
        <v>9307</v>
      </c>
      <c r="AG570" s="51">
        <v>10396</v>
      </c>
      <c r="AH570" s="52"/>
      <c r="AI570" s="52"/>
      <c r="AJ570" s="52"/>
    </row>
    <row r="571" spans="1:36" ht="15.75" x14ac:dyDescent="0.3">
      <c r="A571" s="1" t="str">
        <f t="shared" si="11"/>
        <v>HaushaltseinkommenSlowenien</v>
      </c>
      <c r="B571" s="1">
        <v>571</v>
      </c>
      <c r="C571" s="50" t="s">
        <v>212</v>
      </c>
      <c r="D571" s="50" t="s">
        <v>26</v>
      </c>
      <c r="E571" s="50" t="s">
        <v>76</v>
      </c>
      <c r="F571" s="50" t="s">
        <v>67</v>
      </c>
      <c r="G571" s="53" t="s">
        <v>37</v>
      </c>
      <c r="H571" s="50" t="s">
        <v>372</v>
      </c>
      <c r="I571" s="52"/>
      <c r="J571" s="52"/>
      <c r="K571" s="52"/>
      <c r="L571" s="52"/>
      <c r="M571" s="52"/>
      <c r="N571" s="51">
        <v>9539</v>
      </c>
      <c r="O571" s="51">
        <v>10112</v>
      </c>
      <c r="P571" s="51">
        <v>10724</v>
      </c>
      <c r="Q571" s="51">
        <v>11709</v>
      </c>
      <c r="R571" s="51">
        <v>12743</v>
      </c>
      <c r="S571" s="51">
        <v>12653</v>
      </c>
      <c r="T571" s="51">
        <v>12885</v>
      </c>
      <c r="U571" s="51">
        <v>12972</v>
      </c>
      <c r="V571" s="51">
        <v>12706</v>
      </c>
      <c r="W571" s="51">
        <v>12843</v>
      </c>
      <c r="X571" s="51">
        <v>13211</v>
      </c>
      <c r="Y571" s="51">
        <v>13193</v>
      </c>
      <c r="Z571" s="51">
        <v>13585</v>
      </c>
      <c r="AA571" s="51">
        <v>14127</v>
      </c>
      <c r="AB571" s="51">
        <v>15236</v>
      </c>
      <c r="AC571" s="51">
        <v>15836</v>
      </c>
      <c r="AD571" s="51">
        <v>16597</v>
      </c>
      <c r="AE571" s="51">
        <v>17727</v>
      </c>
      <c r="AF571" s="51">
        <v>19313</v>
      </c>
      <c r="AG571" s="51">
        <v>21095</v>
      </c>
      <c r="AH571" s="51">
        <v>22036</v>
      </c>
      <c r="AI571" s="52"/>
      <c r="AJ571" s="52"/>
    </row>
    <row r="572" spans="1:36" ht="15.75" x14ac:dyDescent="0.3">
      <c r="A572" s="1" t="str">
        <f t="shared" si="11"/>
        <v>HaushaltseinkommenSpanien</v>
      </c>
      <c r="B572" s="1">
        <v>572</v>
      </c>
      <c r="C572" s="50" t="s">
        <v>212</v>
      </c>
      <c r="D572" s="50" t="s">
        <v>8</v>
      </c>
      <c r="E572" s="50" t="s">
        <v>76</v>
      </c>
      <c r="F572" s="50" t="s">
        <v>67</v>
      </c>
      <c r="G572" s="53" t="s">
        <v>37</v>
      </c>
      <c r="H572" s="50" t="s">
        <v>372</v>
      </c>
      <c r="I572" s="51"/>
      <c r="J572" s="51"/>
      <c r="K572" s="52"/>
      <c r="L572" s="52"/>
      <c r="M572" s="51"/>
      <c r="N572" s="51">
        <v>12008</v>
      </c>
      <c r="O572" s="51">
        <v>12643</v>
      </c>
      <c r="P572" s="51">
        <v>13266</v>
      </c>
      <c r="Q572" s="51">
        <v>16190</v>
      </c>
      <c r="R572" s="51">
        <v>17042</v>
      </c>
      <c r="S572" s="51">
        <v>16922</v>
      </c>
      <c r="T572" s="51">
        <v>16280</v>
      </c>
      <c r="U572" s="51">
        <v>16119</v>
      </c>
      <c r="V572" s="51">
        <v>15635</v>
      </c>
      <c r="W572" s="51">
        <v>15405</v>
      </c>
      <c r="X572" s="51">
        <v>15408</v>
      </c>
      <c r="Y572" s="51">
        <v>15842</v>
      </c>
      <c r="Z572" s="51">
        <v>16390</v>
      </c>
      <c r="AA572" s="51">
        <v>16937</v>
      </c>
      <c r="AB572" s="51">
        <v>17287</v>
      </c>
      <c r="AC572" s="51">
        <v>18116</v>
      </c>
      <c r="AD572" s="51">
        <v>18103</v>
      </c>
      <c r="AE572" s="51">
        <v>19160</v>
      </c>
      <c r="AF572" s="51">
        <v>20676</v>
      </c>
      <c r="AG572" s="51">
        <v>21759</v>
      </c>
      <c r="AH572" s="51">
        <v>22943</v>
      </c>
      <c r="AI572" s="52"/>
      <c r="AJ572" s="52"/>
    </row>
    <row r="573" spans="1:36" ht="15.75" x14ac:dyDescent="0.3">
      <c r="A573" s="1" t="str">
        <f t="shared" si="11"/>
        <v>HaushaltseinkommenTschechische Republik</v>
      </c>
      <c r="B573" s="1">
        <v>573</v>
      </c>
      <c r="C573" s="50" t="s">
        <v>212</v>
      </c>
      <c r="D573" s="50" t="s">
        <v>22</v>
      </c>
      <c r="E573" s="50" t="s">
        <v>76</v>
      </c>
      <c r="F573" s="50" t="s">
        <v>67</v>
      </c>
      <c r="G573" s="53" t="s">
        <v>37</v>
      </c>
      <c r="H573" s="50" t="s">
        <v>372</v>
      </c>
      <c r="I573" s="52"/>
      <c r="J573" s="52"/>
      <c r="K573" s="52"/>
      <c r="L573" s="52"/>
      <c r="M573" s="52"/>
      <c r="N573" s="51">
        <v>4838</v>
      </c>
      <c r="O573" s="51">
        <v>5410</v>
      </c>
      <c r="P573" s="51">
        <v>6148</v>
      </c>
      <c r="Q573" s="51">
        <v>6810</v>
      </c>
      <c r="R573" s="51">
        <v>8262</v>
      </c>
      <c r="S573" s="51">
        <v>7981</v>
      </c>
      <c r="T573" s="51">
        <v>8440</v>
      </c>
      <c r="U573" s="51">
        <v>8765</v>
      </c>
      <c r="V573" s="51">
        <v>8695</v>
      </c>
      <c r="W573" s="51">
        <v>8600</v>
      </c>
      <c r="X573" s="51">
        <v>8345</v>
      </c>
      <c r="Y573" s="51">
        <v>8808</v>
      </c>
      <c r="Z573" s="51">
        <v>9282</v>
      </c>
      <c r="AA573" s="51">
        <v>10098</v>
      </c>
      <c r="AB573" s="51">
        <v>11068</v>
      </c>
      <c r="AC573" s="51">
        <v>11885</v>
      </c>
      <c r="AD573" s="51">
        <v>12040</v>
      </c>
      <c r="AE573" s="51">
        <v>13541</v>
      </c>
      <c r="AF573" s="51">
        <v>15209</v>
      </c>
      <c r="AG573" s="51">
        <v>16626</v>
      </c>
      <c r="AH573" s="51">
        <v>16735</v>
      </c>
      <c r="AI573" s="52"/>
      <c r="AJ573" s="52"/>
    </row>
    <row r="574" spans="1:36" ht="15.75" x14ac:dyDescent="0.3">
      <c r="A574" s="1" t="str">
        <f t="shared" si="11"/>
        <v>HaushaltseinkommenUngarn</v>
      </c>
      <c r="B574" s="1">
        <v>574</v>
      </c>
      <c r="C574" s="50" t="s">
        <v>212</v>
      </c>
      <c r="D574" s="50" t="s">
        <v>24</v>
      </c>
      <c r="E574" s="50" t="s">
        <v>76</v>
      </c>
      <c r="F574" s="50" t="s">
        <v>67</v>
      </c>
      <c r="G574" s="53" t="s">
        <v>37</v>
      </c>
      <c r="H574" s="50" t="s">
        <v>372</v>
      </c>
      <c r="I574" s="52"/>
      <c r="J574" s="52"/>
      <c r="K574" s="52"/>
      <c r="L574" s="52"/>
      <c r="M574" s="52"/>
      <c r="N574" s="51">
        <v>3915</v>
      </c>
      <c r="O574" s="51">
        <v>4586</v>
      </c>
      <c r="P574" s="51">
        <v>4363</v>
      </c>
      <c r="Q574" s="51">
        <v>4827</v>
      </c>
      <c r="R574" s="51">
        <v>5201</v>
      </c>
      <c r="S574" s="51">
        <v>4631</v>
      </c>
      <c r="T574" s="51">
        <v>5055</v>
      </c>
      <c r="U574" s="51">
        <v>5250</v>
      </c>
      <c r="V574" s="51">
        <v>5027</v>
      </c>
      <c r="W574" s="51">
        <v>5124</v>
      </c>
      <c r="X574" s="51">
        <v>5165</v>
      </c>
      <c r="Y574" s="51">
        <v>5396</v>
      </c>
      <c r="Z574" s="51">
        <v>5589</v>
      </c>
      <c r="AA574" s="51">
        <v>6123</v>
      </c>
      <c r="AB574" s="51">
        <v>6388</v>
      </c>
      <c r="AC574" s="51">
        <v>6892</v>
      </c>
      <c r="AD574" s="51">
        <v>7308</v>
      </c>
      <c r="AE574" s="51">
        <v>7869</v>
      </c>
      <c r="AF574" s="51">
        <v>8122</v>
      </c>
      <c r="AG574" s="51">
        <v>9374</v>
      </c>
      <c r="AH574" s="52"/>
      <c r="AI574" s="52"/>
      <c r="AJ574" s="52"/>
    </row>
    <row r="575" spans="1:36" ht="15.75" x14ac:dyDescent="0.3">
      <c r="A575" s="1" t="str">
        <f t="shared" si="11"/>
        <v>HaushaltseinkommenVereinigtes Königreich Großbritannien und Nordirland</v>
      </c>
      <c r="B575" s="1">
        <v>575</v>
      </c>
      <c r="C575" s="50" t="s">
        <v>212</v>
      </c>
      <c r="D575" s="50" t="s">
        <v>57</v>
      </c>
      <c r="E575" s="50" t="s">
        <v>76</v>
      </c>
      <c r="F575" s="50" t="s">
        <v>67</v>
      </c>
      <c r="G575" s="53" t="s">
        <v>37</v>
      </c>
      <c r="H575" s="50" t="s">
        <v>372</v>
      </c>
      <c r="I575" s="51"/>
      <c r="J575" s="51"/>
      <c r="K575" s="52"/>
      <c r="L575" s="52"/>
      <c r="M575" s="52"/>
      <c r="N575" s="51">
        <v>22519</v>
      </c>
      <c r="O575" s="51">
        <v>22780</v>
      </c>
      <c r="P575" s="51">
        <v>24823</v>
      </c>
      <c r="Q575" s="51">
        <v>22805</v>
      </c>
      <c r="R575" s="51">
        <v>19391</v>
      </c>
      <c r="S575" s="51">
        <v>20517</v>
      </c>
      <c r="T575" s="51">
        <v>20788</v>
      </c>
      <c r="U575" s="51">
        <v>22395</v>
      </c>
      <c r="V575" s="51">
        <v>21654</v>
      </c>
      <c r="W575" s="51">
        <v>24136</v>
      </c>
      <c r="X575" s="51">
        <v>25022</v>
      </c>
      <c r="Y575" s="51">
        <v>24602</v>
      </c>
      <c r="Z575" s="51">
        <v>25244</v>
      </c>
      <c r="AA575" s="51">
        <v>25642</v>
      </c>
      <c r="AB575" s="52"/>
      <c r="AC575" s="52"/>
      <c r="AD575" s="52"/>
      <c r="AE575" s="52"/>
      <c r="AF575" s="52"/>
      <c r="AG575" s="52"/>
      <c r="AH575" s="52"/>
      <c r="AI575" s="52"/>
      <c r="AJ575" s="52"/>
    </row>
    <row r="576" spans="1:36" ht="15.75" x14ac:dyDescent="0.3">
      <c r="A576" s="1" t="str">
        <f t="shared" si="11"/>
        <v>HaushaltseinkommenZypern</v>
      </c>
      <c r="B576" s="1">
        <v>576</v>
      </c>
      <c r="C576" s="50" t="s">
        <v>212</v>
      </c>
      <c r="D576" s="50" t="s">
        <v>30</v>
      </c>
      <c r="E576" s="50" t="s">
        <v>76</v>
      </c>
      <c r="F576" s="50" t="s">
        <v>67</v>
      </c>
      <c r="G576" s="53" t="s">
        <v>37</v>
      </c>
      <c r="H576" s="50" t="s">
        <v>372</v>
      </c>
      <c r="I576" s="52"/>
      <c r="J576" s="52"/>
      <c r="K576" s="52"/>
      <c r="L576" s="52"/>
      <c r="M576" s="52"/>
      <c r="N576" s="51">
        <v>15068</v>
      </c>
      <c r="O576" s="51">
        <v>16599</v>
      </c>
      <c r="P576" s="51">
        <v>18565</v>
      </c>
      <c r="Q576" s="51">
        <v>18571</v>
      </c>
      <c r="R576" s="51">
        <v>19103</v>
      </c>
      <c r="S576" s="51">
        <v>18929</v>
      </c>
      <c r="T576" s="51">
        <v>19621</v>
      </c>
      <c r="U576" s="51">
        <v>20218</v>
      </c>
      <c r="V576" s="51">
        <v>19426</v>
      </c>
      <c r="W576" s="51">
        <v>18418</v>
      </c>
      <c r="X576" s="51">
        <v>16944</v>
      </c>
      <c r="Y576" s="51">
        <v>16943</v>
      </c>
      <c r="Z576" s="51">
        <v>17218</v>
      </c>
      <c r="AA576" s="51">
        <v>17582</v>
      </c>
      <c r="AB576" s="51">
        <v>19751</v>
      </c>
      <c r="AC576" s="51">
        <v>19809</v>
      </c>
      <c r="AD576" s="51">
        <v>19952</v>
      </c>
      <c r="AE576" s="51">
        <v>20700</v>
      </c>
      <c r="AF576" s="51">
        <v>22288</v>
      </c>
      <c r="AG576" s="51">
        <v>24250</v>
      </c>
      <c r="AH576" s="52"/>
      <c r="AI576" s="52"/>
      <c r="AJ576" s="52"/>
    </row>
    <row r="577" spans="1:36" ht="15.75" x14ac:dyDescent="0.3">
      <c r="A577" s="1" t="str">
        <f t="shared" si="11"/>
        <v>ImportquoteBelgien</v>
      </c>
      <c r="B577" s="1">
        <v>577</v>
      </c>
      <c r="C577" s="50" t="s">
        <v>245</v>
      </c>
      <c r="D577" s="50" t="s">
        <v>9</v>
      </c>
      <c r="E577" s="50" t="s">
        <v>181</v>
      </c>
      <c r="F577" s="50" t="s">
        <v>340</v>
      </c>
      <c r="G577" s="50" t="s">
        <v>32</v>
      </c>
      <c r="H577" s="50" t="s">
        <v>374</v>
      </c>
      <c r="I577" s="51">
        <v>55.074804077130345</v>
      </c>
      <c r="J577" s="51">
        <v>52.788753963248894</v>
      </c>
      <c r="K577" s="51">
        <v>50.37000116008474</v>
      </c>
      <c r="L577" s="51">
        <v>49.573328895214154</v>
      </c>
      <c r="M577" s="51">
        <v>52.325233129741719</v>
      </c>
      <c r="N577" s="51">
        <v>56.64077518339711</v>
      </c>
      <c r="O577" s="51">
        <v>59.213474334271879</v>
      </c>
      <c r="P577" s="51">
        <v>59.612058591654879</v>
      </c>
      <c r="Q577" s="51">
        <v>63.284908787123328</v>
      </c>
      <c r="R577" s="51">
        <v>50.177045789766858</v>
      </c>
      <c r="S577" s="51">
        <v>56.616793634223328</v>
      </c>
      <c r="T577" s="51">
        <v>62.656998606451722</v>
      </c>
      <c r="U577" s="51">
        <v>61.002812585307474</v>
      </c>
      <c r="V577" s="51">
        <v>59.086586134429822</v>
      </c>
      <c r="W577" s="51">
        <v>57.807260648812488</v>
      </c>
      <c r="X577" s="51">
        <v>54.206257911430477</v>
      </c>
      <c r="Y577" s="51">
        <v>56.607380123234663</v>
      </c>
      <c r="Z577" s="51">
        <v>59.772168787516314</v>
      </c>
      <c r="AA577" s="51">
        <v>60.947159448764907</v>
      </c>
      <c r="AB577" s="51">
        <v>58.48855624494076</v>
      </c>
      <c r="AC577" s="51">
        <v>55.020378397109312</v>
      </c>
      <c r="AD577" s="51">
        <v>64.758425696259152</v>
      </c>
      <c r="AE577" s="51">
        <v>72.143761788290988</v>
      </c>
      <c r="AF577" s="51">
        <v>58.950028412472399</v>
      </c>
      <c r="AG577" s="51">
        <v>55.187145377236234</v>
      </c>
      <c r="AH577" s="51">
        <v>52.908846162926451</v>
      </c>
      <c r="AI577" s="51">
        <v>52.082116763543418</v>
      </c>
      <c r="AJ577" s="51">
        <v>52.264452532186368</v>
      </c>
    </row>
    <row r="578" spans="1:36" ht="15.75" x14ac:dyDescent="0.3">
      <c r="A578" s="1" t="str">
        <f t="shared" si="11"/>
        <v>ImportquoteBulgarien</v>
      </c>
      <c r="B578" s="1">
        <v>578</v>
      </c>
      <c r="C578" s="50" t="s">
        <v>245</v>
      </c>
      <c r="D578" s="50" t="s">
        <v>25</v>
      </c>
      <c r="E578" s="50" t="s">
        <v>181</v>
      </c>
      <c r="F578" s="50" t="s">
        <v>340</v>
      </c>
      <c r="G578" s="50" t="s">
        <v>32</v>
      </c>
      <c r="H578" s="50" t="s">
        <v>374</v>
      </c>
      <c r="I578" s="51">
        <v>28.766436445053255</v>
      </c>
      <c r="J578" s="51">
        <v>30.863495073358916</v>
      </c>
      <c r="K578" s="51">
        <v>30.416959173736902</v>
      </c>
      <c r="L578" s="51">
        <v>32.863642723049395</v>
      </c>
      <c r="M578" s="51">
        <v>39.537615715774983</v>
      </c>
      <c r="N578" s="51">
        <v>45.636742172924649</v>
      </c>
      <c r="O578" s="51">
        <v>52.04631894622208</v>
      </c>
      <c r="P578" s="51">
        <v>59.980945463551038</v>
      </c>
      <c r="Q578" s="51">
        <v>61.099083193455108</v>
      </c>
      <c r="R578" s="51">
        <v>40.267178581670102</v>
      </c>
      <c r="S578" s="51">
        <v>46.757966372952104</v>
      </c>
      <c r="T578" s="51">
        <v>52.673284655906592</v>
      </c>
      <c r="U578" s="51">
        <v>56.144205478797204</v>
      </c>
      <c r="V578" s="51">
        <v>57.573743673636315</v>
      </c>
      <c r="W578" s="51">
        <v>55.458040487915191</v>
      </c>
      <c r="X578" s="51">
        <v>53.666101647174116</v>
      </c>
      <c r="Y578" s="51">
        <v>49.465787553120748</v>
      </c>
      <c r="Z578" s="51">
        <v>52.823857176624713</v>
      </c>
      <c r="AA578" s="51">
        <v>54.371787419944987</v>
      </c>
      <c r="AB578" s="51">
        <v>52.33772625898434</v>
      </c>
      <c r="AC578" s="51">
        <v>47.227437698544215</v>
      </c>
      <c r="AD578" s="51">
        <v>52.269758346200376</v>
      </c>
      <c r="AE578" s="51">
        <v>60.675879776732003</v>
      </c>
      <c r="AF578" s="51">
        <v>50.215949887523671</v>
      </c>
      <c r="AG578" s="51">
        <v>46.575656011489095</v>
      </c>
      <c r="AH578" s="51">
        <v>43.645488142528919</v>
      </c>
      <c r="AI578" s="51">
        <v>42.514804153997488</v>
      </c>
      <c r="AJ578" s="51">
        <v>43.158324001984035</v>
      </c>
    </row>
    <row r="579" spans="1:36" ht="15.75" x14ac:dyDescent="0.3">
      <c r="A579" s="1" t="str">
        <f t="shared" si="11"/>
        <v>ImportquoteDänemark</v>
      </c>
      <c r="B579" s="1">
        <v>579</v>
      </c>
      <c r="C579" s="50" t="s">
        <v>245</v>
      </c>
      <c r="D579" s="50" t="s">
        <v>5</v>
      </c>
      <c r="E579" s="50" t="s">
        <v>181</v>
      </c>
      <c r="F579" s="50" t="s">
        <v>340</v>
      </c>
      <c r="G579" s="50" t="s">
        <v>32</v>
      </c>
      <c r="H579" s="50" t="s">
        <v>374</v>
      </c>
      <c r="I579" s="51">
        <v>25.374682885395778</v>
      </c>
      <c r="J579" s="51">
        <v>25.141366595435571</v>
      </c>
      <c r="K579" s="51">
        <v>25.305354520366102</v>
      </c>
      <c r="L579" s="51">
        <v>24.136107547401807</v>
      </c>
      <c r="M579" s="51">
        <v>25.009422573647861</v>
      </c>
      <c r="N579" s="51">
        <v>27.363274871099975</v>
      </c>
      <c r="O579" s="51">
        <v>29.997540399393642</v>
      </c>
      <c r="P579" s="51">
        <v>30.855715084572786</v>
      </c>
      <c r="Q579" s="51">
        <v>31.789714142951471</v>
      </c>
      <c r="R579" s="51">
        <v>25.305465099998813</v>
      </c>
      <c r="S579" s="51">
        <v>26.568353450398547</v>
      </c>
      <c r="T579" s="51">
        <v>29.620791026908645</v>
      </c>
      <c r="U579" s="51">
        <v>29.872883172140156</v>
      </c>
      <c r="V579" s="51">
        <v>29.614946678810156</v>
      </c>
      <c r="W579" s="51">
        <v>29.457651848631894</v>
      </c>
      <c r="X579" s="51">
        <v>29.628643674500577</v>
      </c>
      <c r="Y579" s="51">
        <v>27.932084288225393</v>
      </c>
      <c r="Z579" s="51">
        <v>29.071369966081313</v>
      </c>
      <c r="AA579" s="51">
        <v>30.089912680513692</v>
      </c>
      <c r="AB579" s="51">
        <v>29.775342368434931</v>
      </c>
      <c r="AC579" s="51">
        <v>28.513818517565177</v>
      </c>
      <c r="AD579" s="51">
        <v>31.646177944066441</v>
      </c>
      <c r="AE579" s="51">
        <v>34.551634473711736</v>
      </c>
      <c r="AF579" s="51">
        <v>31.930586881025171</v>
      </c>
      <c r="AG579" s="51">
        <v>31.195957410908328</v>
      </c>
      <c r="AH579" s="51">
        <v>31.496991395548079</v>
      </c>
      <c r="AI579" s="51">
        <v>31.406682945820151</v>
      </c>
      <c r="AJ579" s="51">
        <v>31.846632542465127</v>
      </c>
    </row>
    <row r="580" spans="1:36" ht="15.75" x14ac:dyDescent="0.3">
      <c r="A580" s="1" t="str">
        <f t="shared" si="11"/>
        <v>ImportquoteDeutschland</v>
      </c>
      <c r="B580" s="1">
        <v>580</v>
      </c>
      <c r="C580" s="50" t="s">
        <v>245</v>
      </c>
      <c r="D580" s="50" t="s">
        <v>2</v>
      </c>
      <c r="E580" s="50" t="s">
        <v>181</v>
      </c>
      <c r="F580" s="50" t="s">
        <v>340</v>
      </c>
      <c r="G580" s="50" t="s">
        <v>32</v>
      </c>
      <c r="H580" s="50" t="s">
        <v>374</v>
      </c>
      <c r="I580" s="51">
        <v>22.561629555891553</v>
      </c>
      <c r="J580" s="51">
        <v>21.813229607429637</v>
      </c>
      <c r="K580" s="51">
        <v>20.258527633851468</v>
      </c>
      <c r="L580" s="51">
        <v>20.874505201244194</v>
      </c>
      <c r="M580" s="51">
        <v>22.11330809754736</v>
      </c>
      <c r="N580" s="51">
        <v>23.749693641941601</v>
      </c>
      <c r="O580" s="51">
        <v>26.432704910600201</v>
      </c>
      <c r="P580" s="51">
        <v>26.828873976288442</v>
      </c>
      <c r="Q580" s="51">
        <v>27.605241611567692</v>
      </c>
      <c r="R580" s="51">
        <v>23.468325601350458</v>
      </c>
      <c r="S580" s="51">
        <v>26.614791645954895</v>
      </c>
      <c r="T580" s="51">
        <v>28.831923870822123</v>
      </c>
      <c r="U580" s="51">
        <v>28.218148952587807</v>
      </c>
      <c r="V580" s="51">
        <v>27.265496357902375</v>
      </c>
      <c r="W580" s="51">
        <v>26.550442792187557</v>
      </c>
      <c r="X580" s="51">
        <v>26.269845126221643</v>
      </c>
      <c r="Y580" s="51">
        <v>25.326066205351133</v>
      </c>
      <c r="Z580" s="51">
        <v>25.91798650509584</v>
      </c>
      <c r="AA580" s="51">
        <v>27.250722911564544</v>
      </c>
      <c r="AB580" s="51">
        <v>27.089373756106383</v>
      </c>
      <c r="AC580" s="51">
        <v>25.544118328928455</v>
      </c>
      <c r="AD580" s="51">
        <v>28.029568155031853</v>
      </c>
      <c r="AE580" s="51">
        <v>31.833112330456537</v>
      </c>
      <c r="AF580" s="51">
        <v>27.562587247677932</v>
      </c>
      <c r="AG580" s="51">
        <v>25.880567432899742</v>
      </c>
      <c r="AH580" s="51">
        <v>26.11865175018659</v>
      </c>
      <c r="AI580" s="51">
        <v>25.549189266816917</v>
      </c>
      <c r="AJ580" s="51">
        <v>25.717949616240631</v>
      </c>
    </row>
    <row r="581" spans="1:36" ht="15.75" x14ac:dyDescent="0.3">
      <c r="A581" s="1" t="str">
        <f t="shared" si="11"/>
        <v>ImportquoteEstland</v>
      </c>
      <c r="B581" s="1">
        <v>581</v>
      </c>
      <c r="C581" s="50" t="s">
        <v>245</v>
      </c>
      <c r="D581" s="50" t="s">
        <v>18</v>
      </c>
      <c r="E581" s="50" t="s">
        <v>181</v>
      </c>
      <c r="F581" s="50" t="s">
        <v>340</v>
      </c>
      <c r="G581" s="50" t="s">
        <v>32</v>
      </c>
      <c r="H581" s="50" t="s">
        <v>374</v>
      </c>
      <c r="I581" s="51">
        <v>49.090679300801732</v>
      </c>
      <c r="J581" s="51">
        <v>49.459190045430326</v>
      </c>
      <c r="K581" s="51">
        <v>49.910158137014591</v>
      </c>
      <c r="L581" s="51">
        <v>51.311864689694751</v>
      </c>
      <c r="M581" s="51">
        <v>54.005165844889682</v>
      </c>
      <c r="N581" s="51">
        <v>54.451832630554655</v>
      </c>
      <c r="O581" s="51">
        <v>58.417998166700556</v>
      </c>
      <c r="P581" s="51">
        <v>57.269286484219151</v>
      </c>
      <c r="Q581" s="51">
        <v>55.68352215426755</v>
      </c>
      <c r="R581" s="51">
        <v>42.601683773759</v>
      </c>
      <c r="S581" s="51">
        <v>53.502734067890081</v>
      </c>
      <c r="T581" s="51">
        <v>64.121608949065404</v>
      </c>
      <c r="U581" s="51">
        <v>66.510878796189004</v>
      </c>
      <c r="V581" s="51">
        <v>62.403519657176801</v>
      </c>
      <c r="W581" s="51">
        <v>59.225173061606881</v>
      </c>
      <c r="X581" s="51">
        <v>55.344088396107161</v>
      </c>
      <c r="Y581" s="51">
        <v>54.640641111615864</v>
      </c>
      <c r="Z581" s="51">
        <v>52.940148346035464</v>
      </c>
      <c r="AA581" s="51">
        <v>52.628234538534194</v>
      </c>
      <c r="AB581" s="51">
        <v>50.332606773096153</v>
      </c>
      <c r="AC581" s="51">
        <v>49.161482579060703</v>
      </c>
      <c r="AD581" s="51">
        <v>56.535607858123669</v>
      </c>
      <c r="AE581" s="51">
        <v>64.437081914981249</v>
      </c>
      <c r="AF581" s="51">
        <v>52.817454088840051</v>
      </c>
      <c r="AG581" s="51">
        <v>51.305444173245462</v>
      </c>
      <c r="AH581" s="51">
        <v>51.25298465282345</v>
      </c>
      <c r="AI581" s="51">
        <v>50.642135434165972</v>
      </c>
      <c r="AJ581" s="51">
        <v>50.011138270969788</v>
      </c>
    </row>
    <row r="582" spans="1:36" ht="15.75" x14ac:dyDescent="0.3">
      <c r="A582" s="1" t="str">
        <f t="shared" si="11"/>
        <v>ImportquoteEU27</v>
      </c>
      <c r="B582" s="1">
        <v>582</v>
      </c>
      <c r="C582" s="50" t="s">
        <v>245</v>
      </c>
      <c r="D582" s="50" t="s">
        <v>363</v>
      </c>
      <c r="E582" s="50" t="s">
        <v>181</v>
      </c>
      <c r="F582" s="50" t="s">
        <v>340</v>
      </c>
      <c r="G582" s="50" t="s">
        <v>32</v>
      </c>
      <c r="H582" s="50" t="s">
        <v>374</v>
      </c>
      <c r="I582" s="51">
        <v>26.811691595193899</v>
      </c>
      <c r="J582" s="51">
        <v>25.914696465562422</v>
      </c>
      <c r="K582" s="51">
        <v>24.601700668869491</v>
      </c>
      <c r="L582" s="51">
        <v>24.385422165124428</v>
      </c>
      <c r="M582" s="51">
        <v>25.771285684763061</v>
      </c>
      <c r="N582" s="51">
        <v>27.318586239500846</v>
      </c>
      <c r="O582" s="51">
        <v>29.469840993103784</v>
      </c>
      <c r="P582" s="51">
        <v>30.221198950301542</v>
      </c>
      <c r="Q582" s="51">
        <v>30.824933862111575</v>
      </c>
      <c r="R582" s="51">
        <v>25.467190238006644</v>
      </c>
      <c r="S582" s="51">
        <v>29.029593020875378</v>
      </c>
      <c r="T582" s="51">
        <v>31.449839244579685</v>
      </c>
      <c r="U582" s="51">
        <v>31.406763271380527</v>
      </c>
      <c r="V582" s="51">
        <v>30.588054068045651</v>
      </c>
      <c r="W582" s="51">
        <v>30.410752018526498</v>
      </c>
      <c r="X582" s="51">
        <v>30.033668841181616</v>
      </c>
      <c r="Y582" s="51">
        <v>29.4970972004567</v>
      </c>
      <c r="Z582" s="51">
        <v>30.888851940266036</v>
      </c>
      <c r="AA582" s="51">
        <v>31.986117641504691</v>
      </c>
      <c r="AB582" s="51">
        <v>31.456150329966668</v>
      </c>
      <c r="AC582" s="51">
        <v>29.56245774362533</v>
      </c>
      <c r="AD582" s="51">
        <v>33.138562630337013</v>
      </c>
      <c r="AE582" s="51">
        <v>38.929523121264715</v>
      </c>
      <c r="AF582" s="51">
        <v>33.620095913362583</v>
      </c>
      <c r="AG582" s="51">
        <v>31.407183318430874</v>
      </c>
      <c r="AH582" s="51">
        <v>30.784000683076059</v>
      </c>
      <c r="AI582" s="51">
        <v>30.136785813567084</v>
      </c>
      <c r="AJ582" s="51">
        <v>30.107717895867857</v>
      </c>
    </row>
    <row r="583" spans="1:36" ht="15.75" x14ac:dyDescent="0.3">
      <c r="A583" s="1" t="str">
        <f t="shared" si="11"/>
        <v>ImportquoteFinnland</v>
      </c>
      <c r="B583" s="1">
        <v>583</v>
      </c>
      <c r="C583" s="50" t="s">
        <v>245</v>
      </c>
      <c r="D583" s="50" t="s">
        <v>14</v>
      </c>
      <c r="E583" s="50" t="s">
        <v>181</v>
      </c>
      <c r="F583" s="50" t="s">
        <v>340</v>
      </c>
      <c r="G583" s="50" t="s">
        <v>32</v>
      </c>
      <c r="H583" s="50" t="s">
        <v>374</v>
      </c>
      <c r="I583" s="51">
        <v>25.217397680113795</v>
      </c>
      <c r="J583" s="51">
        <v>23.182563116732243</v>
      </c>
      <c r="K583" s="51">
        <v>22.791026677445437</v>
      </c>
      <c r="L583" s="51">
        <v>23.339309490225027</v>
      </c>
      <c r="M583" s="51">
        <v>24.724551313145309</v>
      </c>
      <c r="N583" s="51">
        <v>27.402135231316727</v>
      </c>
      <c r="O583" s="51">
        <v>30.013131938378233</v>
      </c>
      <c r="P583" s="51">
        <v>29.914625866705158</v>
      </c>
      <c r="Q583" s="51">
        <v>30.038146129017317</v>
      </c>
      <c r="R583" s="51">
        <v>22.925138250749715</v>
      </c>
      <c r="S583" s="51">
        <v>26.086517457094722</v>
      </c>
      <c r="T583" s="51">
        <v>28.87000075889808</v>
      </c>
      <c r="U583" s="51">
        <v>28.477677190110697</v>
      </c>
      <c r="V583" s="51">
        <v>27.633331203899807</v>
      </c>
      <c r="W583" s="51">
        <v>26.545869665541282</v>
      </c>
      <c r="X583" s="51">
        <v>24.313009058384711</v>
      </c>
      <c r="Y583" s="51">
        <v>24.42969260651687</v>
      </c>
      <c r="Z583" s="51">
        <v>25.723389673617973</v>
      </c>
      <c r="AA583" s="51">
        <v>26.94724132726763</v>
      </c>
      <c r="AB583" s="51">
        <v>26.172448200974351</v>
      </c>
      <c r="AC583" s="51">
        <v>23.706887434588193</v>
      </c>
      <c r="AD583" s="51">
        <v>27.351626441124921</v>
      </c>
      <c r="AE583" s="51">
        <v>33.475491761699892</v>
      </c>
      <c r="AF583" s="51">
        <v>27.28918665337477</v>
      </c>
      <c r="AG583" s="51">
        <v>25.663947703134109</v>
      </c>
      <c r="AH583" s="51">
        <v>25.624453772894512</v>
      </c>
      <c r="AI583" s="51">
        <v>25.690387076927273</v>
      </c>
      <c r="AJ583" s="51">
        <v>26.142336614873042</v>
      </c>
    </row>
    <row r="584" spans="1:36" ht="15.75" x14ac:dyDescent="0.3">
      <c r="A584" s="1" t="str">
        <f t="shared" si="11"/>
        <v>ImportquoteFrankreich</v>
      </c>
      <c r="B584" s="1">
        <v>584</v>
      </c>
      <c r="C584" s="50" t="s">
        <v>245</v>
      </c>
      <c r="D584" s="50" t="s">
        <v>0</v>
      </c>
      <c r="E584" s="50" t="s">
        <v>181</v>
      </c>
      <c r="F584" s="50" t="s">
        <v>340</v>
      </c>
      <c r="G584" s="50" t="s">
        <v>32</v>
      </c>
      <c r="H584" s="50" t="s">
        <v>374</v>
      </c>
      <c r="I584" s="51">
        <v>22.513207004763363</v>
      </c>
      <c r="J584" s="51">
        <v>21.728966938721598</v>
      </c>
      <c r="K584" s="51">
        <v>20.659292883163122</v>
      </c>
      <c r="L584" s="51">
        <v>19.814723769670067</v>
      </c>
      <c r="M584" s="51">
        <v>20.549833008835467</v>
      </c>
      <c r="N584" s="51">
        <v>21.7578899822065</v>
      </c>
      <c r="O584" s="51">
        <v>22.814585837819379</v>
      </c>
      <c r="P584" s="51">
        <v>23.042595649681044</v>
      </c>
      <c r="Q584" s="51">
        <v>23.670496030728046</v>
      </c>
      <c r="R584" s="51">
        <v>20.029055084195484</v>
      </c>
      <c r="S584" s="51">
        <v>22.127934965973974</v>
      </c>
      <c r="T584" s="51">
        <v>24.173696333335823</v>
      </c>
      <c r="U584" s="51">
        <v>24.201164524009084</v>
      </c>
      <c r="V584" s="51">
        <v>23.511144541620659</v>
      </c>
      <c r="W584" s="51">
        <v>23.067807241296521</v>
      </c>
      <c r="X584" s="51">
        <v>23.013974369783323</v>
      </c>
      <c r="Y584" s="51">
        <v>22.782535431185465</v>
      </c>
      <c r="Z584" s="51">
        <v>24.077221933860329</v>
      </c>
      <c r="AA584" s="51">
        <v>24.584747623593273</v>
      </c>
      <c r="AB584" s="51">
        <v>24.336705250556818</v>
      </c>
      <c r="AC584" s="51">
        <v>22.081665679007536</v>
      </c>
      <c r="AD584" s="51">
        <v>24.188247823862689</v>
      </c>
      <c r="AE584" s="51">
        <v>29.699240074556222</v>
      </c>
      <c r="AF584" s="51">
        <v>26.125531855803285</v>
      </c>
      <c r="AG584" s="51">
        <v>24.217816508024811</v>
      </c>
      <c r="AH584" s="51">
        <v>23.632054566755677</v>
      </c>
      <c r="AI584" s="51">
        <v>22.912632818353551</v>
      </c>
      <c r="AJ584" s="51">
        <v>23.020633966411189</v>
      </c>
    </row>
    <row r="585" spans="1:36" ht="15.75" x14ac:dyDescent="0.3">
      <c r="A585" s="1" t="str">
        <f t="shared" si="11"/>
        <v>ImportquoteGriechenland</v>
      </c>
      <c r="B585" s="1">
        <v>585</v>
      </c>
      <c r="C585" s="50" t="s">
        <v>245</v>
      </c>
      <c r="D585" s="50" t="s">
        <v>6</v>
      </c>
      <c r="E585" s="50" t="s">
        <v>181</v>
      </c>
      <c r="F585" s="50" t="s">
        <v>340</v>
      </c>
      <c r="G585" s="50" t="s">
        <v>32</v>
      </c>
      <c r="H585" s="50" t="s">
        <v>374</v>
      </c>
      <c r="I585" s="51">
        <v>26.084315539351728</v>
      </c>
      <c r="J585" s="51">
        <v>24.73591740351517</v>
      </c>
      <c r="K585" s="51">
        <v>23.098620497908591</v>
      </c>
      <c r="L585" s="51">
        <v>23.422294399509784</v>
      </c>
      <c r="M585" s="51">
        <v>23.256919343670791</v>
      </c>
      <c r="N585" s="51">
        <v>23.29808108274344</v>
      </c>
      <c r="O585" s="51">
        <v>24.277211541059458</v>
      </c>
      <c r="P585" s="51">
        <v>26.445183822578556</v>
      </c>
      <c r="Q585" s="51">
        <v>27.187216474808512</v>
      </c>
      <c r="R585" s="51">
        <v>21.503541634330546</v>
      </c>
      <c r="S585" s="51">
        <v>21.787760293382782</v>
      </c>
      <c r="T585" s="51">
        <v>23.487225629056425</v>
      </c>
      <c r="U585" s="51">
        <v>25.835054875987606</v>
      </c>
      <c r="V585" s="51">
        <v>25.56012192198363</v>
      </c>
      <c r="W585" s="51">
        <v>26.453895182784482</v>
      </c>
      <c r="X585" s="51">
        <v>24.207985179075525</v>
      </c>
      <c r="Y585" s="51">
        <v>24.373553223656444</v>
      </c>
      <c r="Z585" s="51">
        <v>26.98265618046295</v>
      </c>
      <c r="AA585" s="51">
        <v>30.43599873897978</v>
      </c>
      <c r="AB585" s="51">
        <v>30.501987755669163</v>
      </c>
      <c r="AC585" s="51">
        <v>29.476018553711981</v>
      </c>
      <c r="AD585" s="51">
        <v>35.821926291258528</v>
      </c>
      <c r="AE585" s="51">
        <v>45.287627097339787</v>
      </c>
      <c r="AF585" s="51">
        <v>36.635879437921972</v>
      </c>
      <c r="AG585" s="51">
        <v>35.712717058815947</v>
      </c>
      <c r="AH585" s="51">
        <v>33.453114164022161</v>
      </c>
      <c r="AI585" s="51">
        <v>33.070365376523696</v>
      </c>
      <c r="AJ585" s="51">
        <v>32.891824720419031</v>
      </c>
    </row>
    <row r="586" spans="1:36" ht="15.75" x14ac:dyDescent="0.3">
      <c r="A586" s="1" t="str">
        <f t="shared" si="11"/>
        <v>ImportquoteIrland</v>
      </c>
      <c r="B586" s="1">
        <v>586</v>
      </c>
      <c r="C586" s="50" t="s">
        <v>245</v>
      </c>
      <c r="D586" s="50" t="s">
        <v>4</v>
      </c>
      <c r="E586" s="50" t="s">
        <v>181</v>
      </c>
      <c r="F586" s="50" t="s">
        <v>340</v>
      </c>
      <c r="G586" s="50" t="s">
        <v>32</v>
      </c>
      <c r="H586" s="50" t="s">
        <v>374</v>
      </c>
      <c r="I586" s="51">
        <v>47.70376667964112</v>
      </c>
      <c r="J586" s="51">
        <v>45.268577057244315</v>
      </c>
      <c r="K586" s="51">
        <v>39.557694608350168</v>
      </c>
      <c r="L586" s="51">
        <v>32.054306711541017</v>
      </c>
      <c r="M586" s="51">
        <v>32.068191497565437</v>
      </c>
      <c r="N586" s="51">
        <v>33.900296506122451</v>
      </c>
      <c r="O586" s="51">
        <v>35.777933836422378</v>
      </c>
      <c r="P586" s="51">
        <v>36.072921519018173</v>
      </c>
      <c r="Q586" s="51">
        <v>33.92882257640283</v>
      </c>
      <c r="R586" s="51">
        <v>34.5230297998976</v>
      </c>
      <c r="S586" s="51">
        <v>37.04927671545483</v>
      </c>
      <c r="T586" s="51">
        <v>34.265746020356588</v>
      </c>
      <c r="U586" s="51">
        <v>36.786551566563851</v>
      </c>
      <c r="V586" s="51">
        <v>35.113974665930201</v>
      </c>
      <c r="W586" s="51">
        <v>36.755875162709799</v>
      </c>
      <c r="X586" s="51">
        <v>31.927451191389551</v>
      </c>
      <c r="Y586" s="51">
        <v>31.555535518495535</v>
      </c>
      <c r="Z586" s="51">
        <v>28.766444544217677</v>
      </c>
      <c r="AA586" s="51">
        <v>30.528454779964527</v>
      </c>
      <c r="AB586" s="51">
        <v>29.643255087942595</v>
      </c>
      <c r="AC586" s="51">
        <v>26.240204790475669</v>
      </c>
      <c r="AD586" s="51">
        <v>25.028808430338145</v>
      </c>
      <c r="AE586" s="51">
        <v>28.739568809928144</v>
      </c>
      <c r="AF586" s="51">
        <v>28.502095606539573</v>
      </c>
      <c r="AG586" s="51">
        <v>26.975583135441283</v>
      </c>
      <c r="AH586" s="51">
        <v>24.010113929882884</v>
      </c>
      <c r="AI586" s="51">
        <v>23.921406274922855</v>
      </c>
      <c r="AJ586" s="51">
        <v>23.437193020628307</v>
      </c>
    </row>
    <row r="587" spans="1:36" ht="15.75" x14ac:dyDescent="0.3">
      <c r="A587" s="1" t="str">
        <f t="shared" si="11"/>
        <v>ImportquoteItalien</v>
      </c>
      <c r="B587" s="1">
        <v>587</v>
      </c>
      <c r="C587" s="50" t="s">
        <v>245</v>
      </c>
      <c r="D587" s="50" t="s">
        <v>3</v>
      </c>
      <c r="E587" s="50" t="s">
        <v>181</v>
      </c>
      <c r="F587" s="50" t="s">
        <v>340</v>
      </c>
      <c r="G587" s="50" t="s">
        <v>32</v>
      </c>
      <c r="H587" s="50" t="s">
        <v>374</v>
      </c>
      <c r="I587" s="51">
        <v>19.625188854063346</v>
      </c>
      <c r="J587" s="51">
        <v>19.106830683334262</v>
      </c>
      <c r="K587" s="51">
        <v>18.405754003456824</v>
      </c>
      <c r="L587" s="51">
        <v>17.869679988223407</v>
      </c>
      <c r="M587" s="51">
        <v>18.547654993336565</v>
      </c>
      <c r="N587" s="51">
        <v>19.591232742419294</v>
      </c>
      <c r="O587" s="51">
        <v>21.531182009305681</v>
      </c>
      <c r="P587" s="51">
        <v>21.88081194316262</v>
      </c>
      <c r="Q587" s="51">
        <v>22.050827671983793</v>
      </c>
      <c r="R587" s="51">
        <v>17.87974775438121</v>
      </c>
      <c r="S587" s="51">
        <v>21.432432146784748</v>
      </c>
      <c r="T587" s="51">
        <v>22.717013818705407</v>
      </c>
      <c r="U587" s="51">
        <v>21.683203211957146</v>
      </c>
      <c r="V587" s="51">
        <v>20.681023107511333</v>
      </c>
      <c r="W587" s="51">
        <v>20.425526296179765</v>
      </c>
      <c r="X587" s="51">
        <v>20.726671198681977</v>
      </c>
      <c r="Y587" s="51">
        <v>20.057216539079207</v>
      </c>
      <c r="Z587" s="51">
        <v>21.537661658716889</v>
      </c>
      <c r="AA587" s="51">
        <v>22.421535964337728</v>
      </c>
      <c r="AB587" s="51">
        <v>21.682761414377779</v>
      </c>
      <c r="AC587" s="51">
        <v>20.260035272802547</v>
      </c>
      <c r="AD587" s="51">
        <v>23.817407734698921</v>
      </c>
      <c r="AE587" s="51">
        <v>30.256728409167916</v>
      </c>
      <c r="AF587" s="51">
        <v>25.30803088600182</v>
      </c>
      <c r="AG587" s="51">
        <v>23.589903780626777</v>
      </c>
      <c r="AH587" s="51">
        <v>23.204056995092401</v>
      </c>
      <c r="AI587" s="51">
        <v>23.117430370412343</v>
      </c>
      <c r="AJ587" s="51">
        <v>23.292643513055967</v>
      </c>
    </row>
    <row r="588" spans="1:36" ht="15.75" x14ac:dyDescent="0.3">
      <c r="A588" s="1" t="str">
        <f t="shared" si="11"/>
        <v>ImportquoteKroatien</v>
      </c>
      <c r="B588" s="1">
        <v>588</v>
      </c>
      <c r="C588" s="50" t="s">
        <v>245</v>
      </c>
      <c r="D588" s="50" t="s">
        <v>27</v>
      </c>
      <c r="E588" s="50" t="s">
        <v>181</v>
      </c>
      <c r="F588" s="50" t="s">
        <v>340</v>
      </c>
      <c r="G588" s="50" t="s">
        <v>32</v>
      </c>
      <c r="H588" s="50" t="s">
        <v>374</v>
      </c>
      <c r="I588" s="51">
        <v>30.514876587495582</v>
      </c>
      <c r="J588" s="51">
        <v>33.43333359037036</v>
      </c>
      <c r="K588" s="51">
        <v>36.103934124476588</v>
      </c>
      <c r="L588" s="51">
        <v>36.856182718996457</v>
      </c>
      <c r="M588" s="51">
        <v>36.173117588658023</v>
      </c>
      <c r="N588" s="51">
        <v>37.201553742180657</v>
      </c>
      <c r="O588" s="51">
        <v>38.442338535467357</v>
      </c>
      <c r="P588" s="51">
        <v>38.818423972513465</v>
      </c>
      <c r="Q588" s="51">
        <v>38.597508308863603</v>
      </c>
      <c r="R588" s="51">
        <v>30.626877817339277</v>
      </c>
      <c r="S588" s="51">
        <v>30.392531952706079</v>
      </c>
      <c r="T588" s="51">
        <v>33.030441201534352</v>
      </c>
      <c r="U588" s="51">
        <v>33.340983597773501</v>
      </c>
      <c r="V588" s="51">
        <v>34.681526641122339</v>
      </c>
      <c r="W588" s="51">
        <v>36.250573071554314</v>
      </c>
      <c r="X588" s="51">
        <v>38.015923191356329</v>
      </c>
      <c r="Y588" s="51">
        <v>38.044192144291543</v>
      </c>
      <c r="Z588" s="51">
        <v>40.117838459325078</v>
      </c>
      <c r="AA588" s="51">
        <v>41.202469707966991</v>
      </c>
      <c r="AB588" s="51">
        <v>41.777875885703288</v>
      </c>
      <c r="AC588" s="51">
        <v>41.125555287105762</v>
      </c>
      <c r="AD588" s="51">
        <v>44.844762250336764</v>
      </c>
      <c r="AE588" s="51">
        <v>57.536726643262902</v>
      </c>
      <c r="AF588" s="51">
        <v>46.378156431798274</v>
      </c>
      <c r="AG588" s="51">
        <v>45.70916113023619</v>
      </c>
      <c r="AH588" s="51">
        <v>44.022435513648084</v>
      </c>
      <c r="AI588" s="51">
        <v>43.078070760703696</v>
      </c>
      <c r="AJ588" s="51">
        <v>42.767044317311345</v>
      </c>
    </row>
    <row r="589" spans="1:36" ht="15.75" x14ac:dyDescent="0.3">
      <c r="A589" s="1" t="str">
        <f t="shared" si="11"/>
        <v>ImportquoteLettland</v>
      </c>
      <c r="B589" s="1">
        <v>589</v>
      </c>
      <c r="C589" s="50" t="s">
        <v>245</v>
      </c>
      <c r="D589" s="50" t="s">
        <v>19</v>
      </c>
      <c r="E589" s="50" t="s">
        <v>181</v>
      </c>
      <c r="F589" s="50" t="s">
        <v>340</v>
      </c>
      <c r="G589" s="50" t="s">
        <v>32</v>
      </c>
      <c r="H589" s="50" t="s">
        <v>374</v>
      </c>
      <c r="I589" s="51">
        <v>36.764190495198648</v>
      </c>
      <c r="J589" s="51">
        <v>40.882712627806463</v>
      </c>
      <c r="K589" s="51">
        <v>40.370358702423424</v>
      </c>
      <c r="L589" s="51">
        <v>42.3156226008754</v>
      </c>
      <c r="M589" s="51">
        <v>47.807238614970586</v>
      </c>
      <c r="N589" s="51">
        <v>49.949875709905108</v>
      </c>
      <c r="O589" s="51">
        <v>53.864341181885003</v>
      </c>
      <c r="P589" s="51">
        <v>50.939305220708711</v>
      </c>
      <c r="Q589" s="51">
        <v>44.706330653102818</v>
      </c>
      <c r="R589" s="51">
        <v>36.063326659839241</v>
      </c>
      <c r="S589" s="51">
        <v>46.945141097674679</v>
      </c>
      <c r="T589" s="51">
        <v>57.772923525651684</v>
      </c>
      <c r="U589" s="51">
        <v>59.362415201051157</v>
      </c>
      <c r="V589" s="51">
        <v>57.415516990880477</v>
      </c>
      <c r="W589" s="51">
        <v>57.118906070991827</v>
      </c>
      <c r="X589" s="51">
        <v>53.840128098327753</v>
      </c>
      <c r="Y589" s="51">
        <v>51.280687496249719</v>
      </c>
      <c r="Z589" s="51">
        <v>54.126684995616344</v>
      </c>
      <c r="AA589" s="51">
        <v>53.627585119260736</v>
      </c>
      <c r="AB589" s="51">
        <v>52.039875536916156</v>
      </c>
      <c r="AC589" s="51">
        <v>51.35205790789459</v>
      </c>
      <c r="AD589" s="51">
        <v>58.81139073553345</v>
      </c>
      <c r="AE589" s="51">
        <v>68.819803628500196</v>
      </c>
      <c r="AF589" s="51">
        <v>56.147574753148177</v>
      </c>
      <c r="AG589" s="51">
        <v>53.502737774046849</v>
      </c>
      <c r="AH589" s="51">
        <v>52.631323838706557</v>
      </c>
      <c r="AI589" s="51">
        <v>51.346977669893633</v>
      </c>
      <c r="AJ589" s="51">
        <v>51.397043412576402</v>
      </c>
    </row>
    <row r="590" spans="1:36" ht="15.75" x14ac:dyDescent="0.3">
      <c r="A590" s="1" t="str">
        <f t="shared" si="11"/>
        <v>ImportquoteLitauen</v>
      </c>
      <c r="B590" s="1">
        <v>590</v>
      </c>
      <c r="C590" s="50" t="s">
        <v>245</v>
      </c>
      <c r="D590" s="50" t="s">
        <v>20</v>
      </c>
      <c r="E590" s="50" t="s">
        <v>181</v>
      </c>
      <c r="F590" s="50" t="s">
        <v>340</v>
      </c>
      <c r="G590" s="50" t="s">
        <v>32</v>
      </c>
      <c r="H590" s="50" t="s">
        <v>374</v>
      </c>
      <c r="I590" s="51">
        <v>38.582376153055002</v>
      </c>
      <c r="J590" s="51">
        <v>43.34246851503142</v>
      </c>
      <c r="K590" s="51">
        <v>46.09532720132831</v>
      </c>
      <c r="L590" s="51">
        <v>44.96482372280218</v>
      </c>
      <c r="M590" s="51">
        <v>48.178372442384884</v>
      </c>
      <c r="N590" s="51">
        <v>54.367534897107497</v>
      </c>
      <c r="O590" s="51">
        <v>58.933756785011738</v>
      </c>
      <c r="P590" s="51">
        <v>56.102109040210024</v>
      </c>
      <c r="Q590" s="51">
        <v>60.40920230945045</v>
      </c>
      <c r="R590" s="51">
        <v>45.131770266031872</v>
      </c>
      <c r="S590" s="51">
        <v>58.502325995004952</v>
      </c>
      <c r="T590" s="51">
        <v>67.270501544431866</v>
      </c>
      <c r="U590" s="51">
        <v>67.764827350308039</v>
      </c>
      <c r="V590" s="51">
        <v>66.288782799120156</v>
      </c>
      <c r="W590" s="51">
        <v>59.312367190119886</v>
      </c>
      <c r="X590" s="51">
        <v>58.18535492516034</v>
      </c>
      <c r="Y590" s="51">
        <v>55.026261762410257</v>
      </c>
      <c r="Z590" s="51">
        <v>58.70009260891009</v>
      </c>
      <c r="AA590" s="51">
        <v>59.629728776818702</v>
      </c>
      <c r="AB590" s="51">
        <v>57.480732334766401</v>
      </c>
      <c r="AC590" s="51">
        <v>51.554403784292766</v>
      </c>
      <c r="AD590" s="51">
        <v>60.76756260721379</v>
      </c>
      <c r="AE590" s="51">
        <v>72.254860980257931</v>
      </c>
      <c r="AF590" s="51">
        <v>55.377795946201793</v>
      </c>
      <c r="AG590" s="51">
        <v>51.238002744182978</v>
      </c>
      <c r="AH590" s="51">
        <v>50.881981984133994</v>
      </c>
      <c r="AI590" s="51">
        <v>49.035111943483479</v>
      </c>
      <c r="AJ590" s="51">
        <v>48.596550755900687</v>
      </c>
    </row>
    <row r="591" spans="1:36" ht="15.75" x14ac:dyDescent="0.3">
      <c r="A591" s="1" t="str">
        <f t="shared" si="11"/>
        <v>ImportquoteLuxemburg</v>
      </c>
      <c r="B591" s="1">
        <v>591</v>
      </c>
      <c r="C591" s="50" t="s">
        <v>245</v>
      </c>
      <c r="D591" s="50" t="s">
        <v>10</v>
      </c>
      <c r="E591" s="50" t="s">
        <v>181</v>
      </c>
      <c r="F591" s="50" t="s">
        <v>340</v>
      </c>
      <c r="G591" s="50" t="s">
        <v>32</v>
      </c>
      <c r="H591" s="50" t="s">
        <v>374</v>
      </c>
      <c r="I591" s="51">
        <v>49.257005233178589</v>
      </c>
      <c r="J591" s="51">
        <v>50.830049887164478</v>
      </c>
      <c r="K591" s="51">
        <v>47.070399570750418</v>
      </c>
      <c r="L591" s="51">
        <v>44.816944487974169</v>
      </c>
      <c r="M591" s="51">
        <v>47.629054761383628</v>
      </c>
      <c r="N591" s="51">
        <v>48.101960999293617</v>
      </c>
      <c r="O591" s="51">
        <v>45.96660429172745</v>
      </c>
      <c r="P591" s="51">
        <v>42.560232081802454</v>
      </c>
      <c r="Q591" s="51">
        <v>44.836134163934815</v>
      </c>
      <c r="R591" s="51">
        <v>34.755346505597586</v>
      </c>
      <c r="S591" s="51">
        <v>39.779193410234058</v>
      </c>
      <c r="T591" s="51">
        <v>44.493267336695439</v>
      </c>
      <c r="U591" s="51">
        <v>42.780353624105452</v>
      </c>
      <c r="V591" s="51">
        <v>39.907574149359739</v>
      </c>
      <c r="W591" s="51">
        <v>37.339480824199882</v>
      </c>
      <c r="X591" s="51">
        <v>37.50509306032437</v>
      </c>
      <c r="Y591" s="51">
        <v>34.833877057155675</v>
      </c>
      <c r="Z591" s="51">
        <v>36.868763621997921</v>
      </c>
      <c r="AA591" s="51">
        <v>36.47874117676767</v>
      </c>
      <c r="AB591" s="51">
        <v>35.589328403751466</v>
      </c>
      <c r="AC591" s="51">
        <v>30.224387140065524</v>
      </c>
      <c r="AD591" s="51">
        <v>33.226747171051279</v>
      </c>
      <c r="AE591" s="51">
        <v>36.975350313822794</v>
      </c>
      <c r="AF591" s="51">
        <v>33.666957030143038</v>
      </c>
      <c r="AG591" s="51">
        <v>31.318626488565599</v>
      </c>
      <c r="AH591" s="51">
        <v>29.869253353449231</v>
      </c>
      <c r="AI591" s="51">
        <v>28.904161264956542</v>
      </c>
      <c r="AJ591" s="51">
        <v>27.837891171917246</v>
      </c>
    </row>
    <row r="592" spans="1:36" ht="15.75" x14ac:dyDescent="0.3">
      <c r="A592" s="1" t="str">
        <f t="shared" si="11"/>
        <v>ImportquoteMalta</v>
      </c>
      <c r="B592" s="1">
        <v>592</v>
      </c>
      <c r="C592" s="50" t="s">
        <v>245</v>
      </c>
      <c r="D592" s="50" t="s">
        <v>16</v>
      </c>
      <c r="E592" s="50" t="s">
        <v>181</v>
      </c>
      <c r="F592" s="50" t="s">
        <v>340</v>
      </c>
      <c r="G592" s="50" t="s">
        <v>32</v>
      </c>
      <c r="H592" s="50" t="s">
        <v>374</v>
      </c>
      <c r="I592" s="51">
        <v>80.318988521713692</v>
      </c>
      <c r="J592" s="51">
        <v>63.344881820481511</v>
      </c>
      <c r="K592" s="51">
        <v>60.118405066399127</v>
      </c>
      <c r="L592" s="51">
        <v>59.690051762272958</v>
      </c>
      <c r="M592" s="51">
        <v>59.804011319088858</v>
      </c>
      <c r="N592" s="51">
        <v>59.385439493547608</v>
      </c>
      <c r="O592" s="51">
        <v>67.196969837768123</v>
      </c>
      <c r="P592" s="51">
        <v>64.084081693402268</v>
      </c>
      <c r="Q592" s="51">
        <v>61.275519039464321</v>
      </c>
      <c r="R592" s="51">
        <v>51.034806326688035</v>
      </c>
      <c r="S592" s="51">
        <v>56.661779836140589</v>
      </c>
      <c r="T592" s="51">
        <v>59.176346296857162</v>
      </c>
      <c r="U592" s="51">
        <v>59.472207886665608</v>
      </c>
      <c r="V592" s="51">
        <v>50.23052188481779</v>
      </c>
      <c r="W592" s="51">
        <v>44.351430301973743</v>
      </c>
      <c r="X592" s="51">
        <v>47.547745369767966</v>
      </c>
      <c r="Y592" s="51">
        <v>42.756393853653329</v>
      </c>
      <c r="Z592" s="51">
        <v>34.435968228415895</v>
      </c>
      <c r="AA592" s="51">
        <v>32.452418306578608</v>
      </c>
      <c r="AB592" s="51">
        <v>36.498297949316708</v>
      </c>
      <c r="AC592" s="51">
        <v>32.943356184699191</v>
      </c>
      <c r="AD592" s="51">
        <v>31.468578395980817</v>
      </c>
      <c r="AE592" s="51">
        <v>40.878231964283231</v>
      </c>
      <c r="AF592" s="51">
        <v>33.731239075804062</v>
      </c>
      <c r="AG592" s="51">
        <v>29.975610062680452</v>
      </c>
      <c r="AH592" s="51">
        <v>29.875712785510139</v>
      </c>
      <c r="AI592" s="51">
        <v>29.414563654981681</v>
      </c>
      <c r="AJ592" s="51">
        <v>29.026573365754309</v>
      </c>
    </row>
    <row r="593" spans="1:36" ht="15.75" x14ac:dyDescent="0.3">
      <c r="A593" s="1" t="str">
        <f t="shared" si="11"/>
        <v>ImportquoteNiederlande</v>
      </c>
      <c r="B593" s="1">
        <v>593</v>
      </c>
      <c r="C593" s="50" t="s">
        <v>245</v>
      </c>
      <c r="D593" s="50" t="s">
        <v>1</v>
      </c>
      <c r="E593" s="50" t="s">
        <v>181</v>
      </c>
      <c r="F593" s="50" t="s">
        <v>340</v>
      </c>
      <c r="G593" s="50" t="s">
        <v>32</v>
      </c>
      <c r="H593" s="50" t="s">
        <v>374</v>
      </c>
      <c r="I593" s="51">
        <v>45.131813768960463</v>
      </c>
      <c r="J593" s="51">
        <v>42.114668251401319</v>
      </c>
      <c r="K593" s="51">
        <v>38.471190154722301</v>
      </c>
      <c r="L593" s="51">
        <v>37.823387408453272</v>
      </c>
      <c r="M593" s="51">
        <v>40.277064485969007</v>
      </c>
      <c r="N593" s="51">
        <v>42.288138963917547</v>
      </c>
      <c r="O593" s="51">
        <v>44.974840154976476</v>
      </c>
      <c r="P593" s="51">
        <v>45.509694512464378</v>
      </c>
      <c r="Q593" s="51">
        <v>46.364112335501822</v>
      </c>
      <c r="R593" s="51">
        <v>38.883766838630024</v>
      </c>
      <c r="S593" s="51">
        <v>45.410887963397826</v>
      </c>
      <c r="T593" s="51">
        <v>49.865322790859324</v>
      </c>
      <c r="U593" s="51">
        <v>52.402648306372221</v>
      </c>
      <c r="V593" s="51">
        <v>51.566709286968859</v>
      </c>
      <c r="W593" s="51">
        <v>50.865497541359247</v>
      </c>
      <c r="X593" s="51">
        <v>50.376086101476744</v>
      </c>
      <c r="Y593" s="51">
        <v>48.87089943416531</v>
      </c>
      <c r="Z593" s="51">
        <v>51.731412338635238</v>
      </c>
      <c r="AA593" s="51">
        <v>52.397961063061985</v>
      </c>
      <c r="AB593" s="51">
        <v>51.954464325527525</v>
      </c>
      <c r="AC593" s="51">
        <v>49.045823264495759</v>
      </c>
      <c r="AD593" s="51">
        <v>55.552689136896419</v>
      </c>
      <c r="AE593" s="51">
        <v>65.420196816324889</v>
      </c>
      <c r="AF593" s="51">
        <v>55.688469936665165</v>
      </c>
      <c r="AG593" s="51">
        <v>49.85723309270093</v>
      </c>
      <c r="AH593" s="51">
        <v>47.501129225244433</v>
      </c>
      <c r="AI593" s="51">
        <v>45.50253471224277</v>
      </c>
      <c r="AJ593" s="51">
        <v>45.100331349214244</v>
      </c>
    </row>
    <row r="594" spans="1:36" ht="15.75" x14ac:dyDescent="0.3">
      <c r="A594" s="1" t="str">
        <f t="shared" si="11"/>
        <v>ImportquoteÖsterreich</v>
      </c>
      <c r="B594" s="1">
        <v>594</v>
      </c>
      <c r="C594" s="50" t="s">
        <v>245</v>
      </c>
      <c r="D594" s="50" t="s">
        <v>56</v>
      </c>
      <c r="E594" s="50" t="s">
        <v>181</v>
      </c>
      <c r="F594" s="50" t="s">
        <v>340</v>
      </c>
      <c r="G594" s="50" t="s">
        <v>32</v>
      </c>
      <c r="H594" s="50" t="s">
        <v>374</v>
      </c>
      <c r="I594" s="51">
        <v>33.45074953105317</v>
      </c>
      <c r="J594" s="51">
        <v>33.749850141288846</v>
      </c>
      <c r="K594" s="51">
        <v>32.436658528809545</v>
      </c>
      <c r="L594" s="51">
        <v>32.360828859417168</v>
      </c>
      <c r="M594" s="51">
        <v>34.394809582520253</v>
      </c>
      <c r="N594" s="51">
        <v>35.439632584154388</v>
      </c>
      <c r="O594" s="51">
        <v>37.135601305062373</v>
      </c>
      <c r="P594" s="51">
        <v>38.125585494087119</v>
      </c>
      <c r="Q594" s="51">
        <v>38.654483080471834</v>
      </c>
      <c r="R594" s="51">
        <v>32.432291384485211</v>
      </c>
      <c r="S594" s="51">
        <v>38.015058020114296</v>
      </c>
      <c r="T594" s="51">
        <v>41.010464941011698</v>
      </c>
      <c r="U594" s="51">
        <v>40.566619079267376</v>
      </c>
      <c r="V594" s="51">
        <v>38.896719968270666</v>
      </c>
      <c r="W594" s="51">
        <v>37.926482129720966</v>
      </c>
      <c r="X594" s="51">
        <v>37.081029972970931</v>
      </c>
      <c r="Y594" s="51">
        <v>36.22682373555385</v>
      </c>
      <c r="Z594" s="51">
        <v>37.796642425473372</v>
      </c>
      <c r="AA594" s="51">
        <v>38.511770031452293</v>
      </c>
      <c r="AB594" s="51">
        <v>37.411141588505039</v>
      </c>
      <c r="AC594" s="51">
        <v>35.437216362270426</v>
      </c>
      <c r="AD594" s="51">
        <v>41.164905753613532</v>
      </c>
      <c r="AE594" s="51">
        <v>46.122219485378366</v>
      </c>
      <c r="AF594" s="51">
        <v>40.534143701162904</v>
      </c>
      <c r="AG594" s="51">
        <v>36.438468517604448</v>
      </c>
      <c r="AH594" s="51">
        <v>35.124208179140879</v>
      </c>
      <c r="AI594" s="51">
        <v>34.209841706988001</v>
      </c>
      <c r="AJ594" s="51">
        <v>33.602445932246702</v>
      </c>
    </row>
    <row r="595" spans="1:36" ht="15.75" x14ac:dyDescent="0.3">
      <c r="A595" s="1" t="str">
        <f t="shared" si="11"/>
        <v>ImportquotePolen</v>
      </c>
      <c r="B595" s="1">
        <v>595</v>
      </c>
      <c r="C595" s="50" t="s">
        <v>245</v>
      </c>
      <c r="D595" s="50" t="s">
        <v>21</v>
      </c>
      <c r="E595" s="50" t="s">
        <v>181</v>
      </c>
      <c r="F595" s="50" t="s">
        <v>340</v>
      </c>
      <c r="G595" s="50" t="s">
        <v>32</v>
      </c>
      <c r="H595" s="50" t="s">
        <v>374</v>
      </c>
      <c r="I595" s="51">
        <v>28.207496592889214</v>
      </c>
      <c r="J595" s="51">
        <v>26.019443725239956</v>
      </c>
      <c r="K595" s="51">
        <v>27.309635153129165</v>
      </c>
      <c r="L595" s="51">
        <v>30.775846848946614</v>
      </c>
      <c r="M595" s="51">
        <v>31.968476588333349</v>
      </c>
      <c r="N595" s="51">
        <v>30.902564875631032</v>
      </c>
      <c r="O595" s="51">
        <v>34.534436983888774</v>
      </c>
      <c r="P595" s="51">
        <v>36.912136123311093</v>
      </c>
      <c r="Q595" s="51">
        <v>37.495495630843571</v>
      </c>
      <c r="R595" s="51">
        <v>32.709844419080234</v>
      </c>
      <c r="S595" s="51">
        <v>36.112023173463541</v>
      </c>
      <c r="T595" s="51">
        <v>38.489387270281711</v>
      </c>
      <c r="U595" s="51">
        <v>38.397909610490572</v>
      </c>
      <c r="V595" s="51">
        <v>38.272758349121574</v>
      </c>
      <c r="W595" s="51">
        <v>39.337908008148723</v>
      </c>
      <c r="X595" s="51">
        <v>38.415662986645941</v>
      </c>
      <c r="Y595" s="51">
        <v>39.878508513253713</v>
      </c>
      <c r="Z595" s="51">
        <v>41.788659116935563</v>
      </c>
      <c r="AA595" s="51">
        <v>42.956444562115877</v>
      </c>
      <c r="AB595" s="51">
        <v>41.728073380946178</v>
      </c>
      <c r="AC595" s="51">
        <v>40.142765484603352</v>
      </c>
      <c r="AD595" s="51">
        <v>46.574210845793196</v>
      </c>
      <c r="AE595" s="51">
        <v>52.363319855166814</v>
      </c>
      <c r="AF595" s="51">
        <v>44.016995489865224</v>
      </c>
      <c r="AG595" s="51">
        <v>40.016264389710251</v>
      </c>
      <c r="AH595" s="51">
        <v>37.944502588243466</v>
      </c>
      <c r="AI595" s="51">
        <v>36.720230234418608</v>
      </c>
      <c r="AJ595" s="51">
        <v>36.150309590728789</v>
      </c>
    </row>
    <row r="596" spans="1:36" ht="15.75" x14ac:dyDescent="0.3">
      <c r="A596" s="1" t="str">
        <f t="shared" si="11"/>
        <v>ImportquotePortugal</v>
      </c>
      <c r="B596" s="1">
        <v>596</v>
      </c>
      <c r="C596" s="50" t="s">
        <v>245</v>
      </c>
      <c r="D596" s="50" t="s">
        <v>7</v>
      </c>
      <c r="E596" s="50" t="s">
        <v>181</v>
      </c>
      <c r="F596" s="50" t="s">
        <v>340</v>
      </c>
      <c r="G596" s="50" t="s">
        <v>32</v>
      </c>
      <c r="H596" s="50" t="s">
        <v>374</v>
      </c>
      <c r="I596" s="51">
        <v>33.920629648766166</v>
      </c>
      <c r="J596" s="51">
        <v>32.671240458755996</v>
      </c>
      <c r="K596" s="51">
        <v>30.384823294652858</v>
      </c>
      <c r="L596" s="51">
        <v>29.199270804679418</v>
      </c>
      <c r="M596" s="51">
        <v>30.907545229213916</v>
      </c>
      <c r="N596" s="51">
        <v>31.12223885181394</v>
      </c>
      <c r="O596" s="51">
        <v>32.931056913287932</v>
      </c>
      <c r="P596" s="51">
        <v>33.221826110048013</v>
      </c>
      <c r="Q596" s="51">
        <v>35.017167237716798</v>
      </c>
      <c r="R596" s="51">
        <v>28.507670090671095</v>
      </c>
      <c r="S596" s="51">
        <v>31.585710802853434</v>
      </c>
      <c r="T596" s="51">
        <v>32.398416497464808</v>
      </c>
      <c r="U596" s="51">
        <v>32.024926018497233</v>
      </c>
      <c r="V596" s="51">
        <v>32.180062006501807</v>
      </c>
      <c r="W596" s="51">
        <v>33.093842216253847</v>
      </c>
      <c r="X596" s="51">
        <v>32.902005884185598</v>
      </c>
      <c r="Y596" s="51">
        <v>31.908810325100635</v>
      </c>
      <c r="Z596" s="51">
        <v>34.288064486396905</v>
      </c>
      <c r="AA596" s="51">
        <v>35.277443424351453</v>
      </c>
      <c r="AB596" s="51">
        <v>34.83984094355958</v>
      </c>
      <c r="AC596" s="51">
        <v>32.403617301880871</v>
      </c>
      <c r="AD596" s="51">
        <v>36.352458211842141</v>
      </c>
      <c r="AE596" s="51">
        <v>42.334674511816814</v>
      </c>
      <c r="AF596" s="51">
        <v>37.096988370225525</v>
      </c>
      <c r="AG596" s="51">
        <v>35.058944026729691</v>
      </c>
      <c r="AH596" s="51">
        <v>34.308247401097013</v>
      </c>
      <c r="AI596" s="51">
        <v>33.121858150197056</v>
      </c>
      <c r="AJ596" s="51">
        <v>33.166844498349576</v>
      </c>
    </row>
    <row r="597" spans="1:36" ht="15.75" x14ac:dyDescent="0.3">
      <c r="A597" s="1" t="str">
        <f t="shared" si="11"/>
        <v>ImportquoteRumänien</v>
      </c>
      <c r="B597" s="1">
        <v>597</v>
      </c>
      <c r="C597" s="50" t="s">
        <v>245</v>
      </c>
      <c r="D597" s="50" t="s">
        <v>98</v>
      </c>
      <c r="E597" s="50" t="s">
        <v>181</v>
      </c>
      <c r="F597" s="50" t="s">
        <v>340</v>
      </c>
      <c r="G597" s="50" t="s">
        <v>32</v>
      </c>
      <c r="H597" s="50" t="s">
        <v>374</v>
      </c>
      <c r="I597" s="51">
        <v>21.49737075409487</v>
      </c>
      <c r="J597" s="51">
        <v>24.45503385527482</v>
      </c>
      <c r="K597" s="51">
        <v>24.586533870677929</v>
      </c>
      <c r="L597" s="51">
        <v>26.82520715966012</v>
      </c>
      <c r="M597" s="51">
        <v>29.701460785117156</v>
      </c>
      <c r="N597" s="51">
        <v>29.22685782764259</v>
      </c>
      <c r="O597" s="51">
        <v>31.155673754706857</v>
      </c>
      <c r="P597" s="51">
        <v>33.656658549845666</v>
      </c>
      <c r="Q597" s="51">
        <v>33.422376553495276</v>
      </c>
      <c r="R597" s="51">
        <v>26.444021150770315</v>
      </c>
      <c r="S597" s="51">
        <v>33.213252222931786</v>
      </c>
      <c r="T597" s="51">
        <v>35.795003706117512</v>
      </c>
      <c r="U597" s="51">
        <v>35.409111080121804</v>
      </c>
      <c r="V597" s="51">
        <v>34.961579125538506</v>
      </c>
      <c r="W597" s="51">
        <v>35.556529860909052</v>
      </c>
      <c r="X597" s="51">
        <v>35.710573300668848</v>
      </c>
      <c r="Y597" s="51">
        <v>36.908147632590534</v>
      </c>
      <c r="Z597" s="51">
        <v>37.550490868203944</v>
      </c>
      <c r="AA597" s="51">
        <v>37.676942325280535</v>
      </c>
      <c r="AB597" s="51">
        <v>36.226070331599068</v>
      </c>
      <c r="AC597" s="51">
        <v>34.7894366222489</v>
      </c>
      <c r="AD597" s="51">
        <v>38.717070273348547</v>
      </c>
      <c r="AE597" s="51">
        <v>42.060242894793085</v>
      </c>
      <c r="AF597" s="51">
        <v>35.924545645506086</v>
      </c>
      <c r="AG597" s="51">
        <v>33.715339259064201</v>
      </c>
      <c r="AH597" s="51">
        <v>32.768263155986467</v>
      </c>
      <c r="AI597" s="51">
        <v>31.021677187169889</v>
      </c>
      <c r="AJ597" s="51">
        <v>30.218474289718205</v>
      </c>
    </row>
    <row r="598" spans="1:36" ht="15.75" x14ac:dyDescent="0.3">
      <c r="A598" s="1" t="str">
        <f t="shared" si="11"/>
        <v>ImportquoteSchweden</v>
      </c>
      <c r="B598" s="1">
        <v>598</v>
      </c>
      <c r="C598" s="50" t="s">
        <v>245</v>
      </c>
      <c r="D598" s="50" t="s">
        <v>13</v>
      </c>
      <c r="E598" s="50" t="s">
        <v>181</v>
      </c>
      <c r="F598" s="50" t="s">
        <v>340</v>
      </c>
      <c r="G598" s="50" t="s">
        <v>32</v>
      </c>
      <c r="H598" s="50" t="s">
        <v>374</v>
      </c>
      <c r="I598" s="51">
        <v>27.612458324502569</v>
      </c>
      <c r="J598" s="51">
        <v>26.269370298538718</v>
      </c>
      <c r="K598" s="51">
        <v>25.147506711152452</v>
      </c>
      <c r="L598" s="51">
        <v>24.795904698489903</v>
      </c>
      <c r="M598" s="51">
        <v>25.802037729528056</v>
      </c>
      <c r="N598" s="51">
        <v>28.063489605139551</v>
      </c>
      <c r="O598" s="51">
        <v>29.805846910099515</v>
      </c>
      <c r="P598" s="51">
        <v>30.791045490157376</v>
      </c>
      <c r="Q598" s="51">
        <v>31.894503175089</v>
      </c>
      <c r="R598" s="51">
        <v>26.794427484676309</v>
      </c>
      <c r="S598" s="51">
        <v>29.516059655555519</v>
      </c>
      <c r="T598" s="51">
        <v>30.384387717360106</v>
      </c>
      <c r="U598" s="51">
        <v>29.392978993837517</v>
      </c>
      <c r="V598" s="51">
        <v>27.248424769149672</v>
      </c>
      <c r="W598" s="51">
        <v>27.857140939137999</v>
      </c>
      <c r="X598" s="51">
        <v>27.41979542479535</v>
      </c>
      <c r="Y598" s="51">
        <v>27.33369976398949</v>
      </c>
      <c r="Z598" s="51">
        <v>28.6096258655108</v>
      </c>
      <c r="AA598" s="51">
        <v>30.722752009671844</v>
      </c>
      <c r="AB598" s="51">
        <v>29.776524481298122</v>
      </c>
      <c r="AC598" s="51">
        <v>27.070142269386636</v>
      </c>
      <c r="AD598" s="51">
        <v>29.440894230637777</v>
      </c>
      <c r="AE598" s="51">
        <v>34.936090543171922</v>
      </c>
      <c r="AF598" s="51">
        <v>33.417947202865768</v>
      </c>
      <c r="AG598" s="51">
        <v>31.521951245736226</v>
      </c>
      <c r="AH598" s="51">
        <v>30.815374532440408</v>
      </c>
      <c r="AI598" s="51">
        <v>29.991708593778426</v>
      </c>
      <c r="AJ598" s="51">
        <v>29.596469384245776</v>
      </c>
    </row>
    <row r="599" spans="1:36" ht="15.75" x14ac:dyDescent="0.3">
      <c r="A599" s="1" t="str">
        <f t="shared" si="11"/>
        <v>ImportquoteSlowakei</v>
      </c>
      <c r="B599" s="1">
        <v>599</v>
      </c>
      <c r="C599" s="50" t="s">
        <v>245</v>
      </c>
      <c r="D599" s="50" t="s">
        <v>23</v>
      </c>
      <c r="E599" s="50" t="s">
        <v>181</v>
      </c>
      <c r="F599" s="50" t="s">
        <v>340</v>
      </c>
      <c r="G599" s="50" t="s">
        <v>32</v>
      </c>
      <c r="H599" s="50" t="s">
        <v>374</v>
      </c>
      <c r="I599" s="51">
        <v>47.36478578434572</v>
      </c>
      <c r="J599" s="51">
        <v>55.609371687696431</v>
      </c>
      <c r="K599" s="51">
        <v>54.512482191247472</v>
      </c>
      <c r="L599" s="51">
        <v>54.577001056340258</v>
      </c>
      <c r="M599" s="51">
        <v>63.389231912965272</v>
      </c>
      <c r="N599" s="51">
        <v>68.126074486883937</v>
      </c>
      <c r="O599" s="51">
        <v>75.896857298147609</v>
      </c>
      <c r="P599" s="51">
        <v>74.945603510902544</v>
      </c>
      <c r="Q599" s="51">
        <v>72.860500134412192</v>
      </c>
      <c r="R599" s="51">
        <v>59.976061249729526</v>
      </c>
      <c r="S599" s="51">
        <v>69.897457640929176</v>
      </c>
      <c r="T599" s="51">
        <v>76.784141959328792</v>
      </c>
      <c r="U599" s="51">
        <v>78.236430015838025</v>
      </c>
      <c r="V599" s="51">
        <v>79.198319138369527</v>
      </c>
      <c r="W599" s="51">
        <v>77.429622673300045</v>
      </c>
      <c r="X599" s="51">
        <v>79.464384468508186</v>
      </c>
      <c r="Y599" s="51">
        <v>80.449836973241261</v>
      </c>
      <c r="Z599" s="51">
        <v>82.516907588796983</v>
      </c>
      <c r="AA599" s="51">
        <v>83.36923994623146</v>
      </c>
      <c r="AB599" s="51">
        <v>81.421641274838848</v>
      </c>
      <c r="AC599" s="51">
        <v>74.499859945729753</v>
      </c>
      <c r="AD599" s="51">
        <v>82.306858163045277</v>
      </c>
      <c r="AE599" s="51">
        <v>94.255489462690718</v>
      </c>
      <c r="AF599" s="51">
        <v>80.793006563935023</v>
      </c>
      <c r="AG599" s="51">
        <v>76.392008695043117</v>
      </c>
      <c r="AH599" s="51">
        <v>77.163777784431048</v>
      </c>
      <c r="AI599" s="51">
        <v>74.774551759317916</v>
      </c>
      <c r="AJ599" s="51">
        <v>74.70850158374293</v>
      </c>
    </row>
    <row r="600" spans="1:36" ht="15.75" x14ac:dyDescent="0.3">
      <c r="A600" s="1" t="str">
        <f t="shared" si="11"/>
        <v>ImportquoteSlowenien</v>
      </c>
      <c r="B600" s="1">
        <v>600</v>
      </c>
      <c r="C600" s="50" t="s">
        <v>245</v>
      </c>
      <c r="D600" s="50" t="s">
        <v>26</v>
      </c>
      <c r="E600" s="50" t="s">
        <v>181</v>
      </c>
      <c r="F600" s="50" t="s">
        <v>340</v>
      </c>
      <c r="G600" s="50" t="s">
        <v>32</v>
      </c>
      <c r="H600" s="50" t="s">
        <v>374</v>
      </c>
      <c r="I600" s="51">
        <v>46.560012224848847</v>
      </c>
      <c r="J600" s="51">
        <v>45.658784025955235</v>
      </c>
      <c r="K600" s="51">
        <v>43.938018745755627</v>
      </c>
      <c r="L600" s="51">
        <v>43.835119162982721</v>
      </c>
      <c r="M600" s="51">
        <v>48.854362460550149</v>
      </c>
      <c r="N600" s="51">
        <v>52.460882839773369</v>
      </c>
      <c r="O600" s="51">
        <v>56.529469328760825</v>
      </c>
      <c r="P600" s="51">
        <v>59.905727209418359</v>
      </c>
      <c r="Q600" s="51">
        <v>58.672356165073182</v>
      </c>
      <c r="R600" s="51">
        <v>46.630859034310291</v>
      </c>
      <c r="S600" s="51">
        <v>53.528661515784115</v>
      </c>
      <c r="T600" s="51">
        <v>59.078179369863861</v>
      </c>
      <c r="U600" s="51">
        <v>59.011153355719081</v>
      </c>
      <c r="V600" s="51">
        <v>59.234150183941914</v>
      </c>
      <c r="W600" s="51">
        <v>58.419926736467268</v>
      </c>
      <c r="X600" s="51">
        <v>58.376563137682368</v>
      </c>
      <c r="Y600" s="51">
        <v>58.380192916530468</v>
      </c>
      <c r="Z600" s="51">
        <v>62.769334210430003</v>
      </c>
      <c r="AA600" s="51">
        <v>64.966178674087885</v>
      </c>
      <c r="AB600" s="51">
        <v>63.753370524613004</v>
      </c>
      <c r="AC600" s="51">
        <v>58.386133974629161</v>
      </c>
      <c r="AD600" s="51">
        <v>66.05983963837916</v>
      </c>
      <c r="AE600" s="51">
        <v>78.736702868746917</v>
      </c>
      <c r="AF600" s="51">
        <v>63.993729274983721</v>
      </c>
      <c r="AG600" s="51">
        <v>61.906539017426773</v>
      </c>
      <c r="AH600" s="51">
        <v>60.366326892870291</v>
      </c>
      <c r="AI600" s="51">
        <v>58.616049131317737</v>
      </c>
      <c r="AJ600" s="51">
        <v>57.899550956920052</v>
      </c>
    </row>
    <row r="601" spans="1:36" ht="15.75" x14ac:dyDescent="0.3">
      <c r="A601" s="1" t="str">
        <f t="shared" si="11"/>
        <v>ImportquoteSpanien</v>
      </c>
      <c r="B601" s="1">
        <v>601</v>
      </c>
      <c r="C601" s="50" t="s">
        <v>245</v>
      </c>
      <c r="D601" s="50" t="s">
        <v>8</v>
      </c>
      <c r="E601" s="50" t="s">
        <v>181</v>
      </c>
      <c r="F601" s="50" t="s">
        <v>340</v>
      </c>
      <c r="G601" s="50" t="s">
        <v>32</v>
      </c>
      <c r="H601" s="50" t="s">
        <v>374</v>
      </c>
      <c r="I601" s="51">
        <v>26.099458127242041</v>
      </c>
      <c r="J601" s="51">
        <v>24.676942127773703</v>
      </c>
      <c r="K601" s="51">
        <v>23.222860069570412</v>
      </c>
      <c r="L601" s="51">
        <v>22.745467388744999</v>
      </c>
      <c r="M601" s="51">
        <v>24.007655288765072</v>
      </c>
      <c r="N601" s="51">
        <v>24.570907703944094</v>
      </c>
      <c r="O601" s="51">
        <v>25.532649535909314</v>
      </c>
      <c r="P601" s="51">
        <v>26.477693192184798</v>
      </c>
      <c r="Q601" s="51">
        <v>25.291883009478333</v>
      </c>
      <c r="R601" s="51">
        <v>19.25441989207728</v>
      </c>
      <c r="S601" s="51">
        <v>22.279266022680325</v>
      </c>
      <c r="T601" s="51">
        <v>24.483339415546133</v>
      </c>
      <c r="U601" s="51">
        <v>24.59689718947763</v>
      </c>
      <c r="V601" s="51">
        <v>24.471653153311259</v>
      </c>
      <c r="W601" s="51">
        <v>25.338009854189185</v>
      </c>
      <c r="X601" s="51">
        <v>25.159597171220625</v>
      </c>
      <c r="Y601" s="51">
        <v>24.375783081782458</v>
      </c>
      <c r="Z601" s="51">
        <v>25.897246552207481</v>
      </c>
      <c r="AA601" s="51">
        <v>26.399681260703005</v>
      </c>
      <c r="AB601" s="51">
        <v>25.565162597410882</v>
      </c>
      <c r="AC601" s="51">
        <v>24.203295389536443</v>
      </c>
      <c r="AD601" s="51">
        <v>27.448898155687619</v>
      </c>
      <c r="AE601" s="51">
        <v>32.670912728956296</v>
      </c>
      <c r="AF601" s="51">
        <v>28.142006635237532</v>
      </c>
      <c r="AG601" s="51">
        <v>26.440009282896266</v>
      </c>
      <c r="AH601" s="51">
        <v>26.346939139500442</v>
      </c>
      <c r="AI601" s="51">
        <v>25.962044477280884</v>
      </c>
      <c r="AJ601" s="51">
        <v>25.579927716487504</v>
      </c>
    </row>
    <row r="602" spans="1:36" ht="15.75" x14ac:dyDescent="0.3">
      <c r="A602" s="1" t="str">
        <f t="shared" si="11"/>
        <v>ImportquoteTschechische Republik</v>
      </c>
      <c r="B602" s="1">
        <v>602</v>
      </c>
      <c r="C602" s="50" t="s">
        <v>245</v>
      </c>
      <c r="D602" s="50" t="s">
        <v>22</v>
      </c>
      <c r="E602" s="50" t="s">
        <v>181</v>
      </c>
      <c r="F602" s="50" t="s">
        <v>340</v>
      </c>
      <c r="G602" s="50" t="s">
        <v>32</v>
      </c>
      <c r="H602" s="50" t="s">
        <v>374</v>
      </c>
      <c r="I602" s="51">
        <v>40.663915373020146</v>
      </c>
      <c r="J602" s="51">
        <v>41.645730781896297</v>
      </c>
      <c r="K602" s="51">
        <v>38.315215039042307</v>
      </c>
      <c r="L602" s="51">
        <v>40.299595586760013</v>
      </c>
      <c r="M602" s="51">
        <v>48.594180652562926</v>
      </c>
      <c r="N602" s="51">
        <v>51.582294243787153</v>
      </c>
      <c r="O602" s="51">
        <v>54.062176663303376</v>
      </c>
      <c r="P602" s="51">
        <v>55.742152163700787</v>
      </c>
      <c r="Q602" s="51">
        <v>53.082849310389712</v>
      </c>
      <c r="R602" s="51">
        <v>46.791701746785577</v>
      </c>
      <c r="S602" s="51">
        <v>53.401525216313004</v>
      </c>
      <c r="T602" s="51">
        <v>57.677977471241128</v>
      </c>
      <c r="U602" s="51">
        <v>60.711116712327161</v>
      </c>
      <c r="V602" s="51">
        <v>60.312721749537268</v>
      </c>
      <c r="W602" s="51">
        <v>64.409995958973369</v>
      </c>
      <c r="X602" s="51">
        <v>63.559627901707394</v>
      </c>
      <c r="Y602" s="51">
        <v>60.358472453701083</v>
      </c>
      <c r="Z602" s="51">
        <v>60.173370881101249</v>
      </c>
      <c r="AA602" s="51">
        <v>59.566110728620735</v>
      </c>
      <c r="AB602" s="51">
        <v>55.972342236596972</v>
      </c>
      <c r="AC602" s="51">
        <v>52.439452495192448</v>
      </c>
      <c r="AD602" s="51">
        <v>58.226358346317042</v>
      </c>
      <c r="AE602" s="51">
        <v>61.508207807425144</v>
      </c>
      <c r="AF602" s="51">
        <v>53.159664109902138</v>
      </c>
      <c r="AG602" s="51">
        <v>51.480807251109148</v>
      </c>
      <c r="AH602" s="51">
        <v>50.255974442118799</v>
      </c>
      <c r="AI602" s="51">
        <v>48.893952401616694</v>
      </c>
      <c r="AJ602" s="51">
        <v>48.453084104048955</v>
      </c>
    </row>
    <row r="603" spans="1:36" ht="15.75" x14ac:dyDescent="0.3">
      <c r="A603" s="1" t="str">
        <f t="shared" si="11"/>
        <v>ImportquoteUngarn</v>
      </c>
      <c r="B603" s="1">
        <v>603</v>
      </c>
      <c r="C603" s="50" t="s">
        <v>245</v>
      </c>
      <c r="D603" s="50" t="s">
        <v>24</v>
      </c>
      <c r="E603" s="50" t="s">
        <v>181</v>
      </c>
      <c r="F603" s="50" t="s">
        <v>340</v>
      </c>
      <c r="G603" s="50" t="s">
        <v>32</v>
      </c>
      <c r="H603" s="50" t="s">
        <v>374</v>
      </c>
      <c r="I603" s="51">
        <v>60.059103313840154</v>
      </c>
      <c r="J603" s="51">
        <v>55.510199936705597</v>
      </c>
      <c r="K603" s="51">
        <v>49.832007469987509</v>
      </c>
      <c r="L603" s="51">
        <v>50.475322212530472</v>
      </c>
      <c r="M603" s="51">
        <v>55.036689320317677</v>
      </c>
      <c r="N603" s="51">
        <v>56.334417497904063</v>
      </c>
      <c r="O603" s="51">
        <v>64.72235019035864</v>
      </c>
      <c r="P603" s="51">
        <v>66.192336156887393</v>
      </c>
      <c r="Q603" s="51">
        <v>67.476604631196921</v>
      </c>
      <c r="R603" s="51">
        <v>57.999529960565624</v>
      </c>
      <c r="S603" s="51">
        <v>64.420724534753887</v>
      </c>
      <c r="T603" s="51">
        <v>67.9916372068122</v>
      </c>
      <c r="U603" s="51">
        <v>67.778492501136739</v>
      </c>
      <c r="V603" s="51">
        <v>66.113234503855409</v>
      </c>
      <c r="W603" s="51">
        <v>67.996810768536506</v>
      </c>
      <c r="X603" s="51">
        <v>66.228396817254378</v>
      </c>
      <c r="Y603" s="51">
        <v>64.351775617447217</v>
      </c>
      <c r="Z603" s="51">
        <v>66.021718408959956</v>
      </c>
      <c r="AA603" s="51">
        <v>66.618085854001336</v>
      </c>
      <c r="AB603" s="51">
        <v>65.388513494031542</v>
      </c>
      <c r="AC603" s="51">
        <v>65.113043010348136</v>
      </c>
      <c r="AD603" s="51">
        <v>68.000785047503172</v>
      </c>
      <c r="AE603" s="51">
        <v>81.758611419605927</v>
      </c>
      <c r="AF603" s="51">
        <v>64.388530867524068</v>
      </c>
      <c r="AG603" s="51">
        <v>58.568370746151245</v>
      </c>
      <c r="AH603" s="51">
        <v>57.213015486659749</v>
      </c>
      <c r="AI603" s="51">
        <v>55.734105830347758</v>
      </c>
      <c r="AJ603" s="51">
        <v>56.14661477814186</v>
      </c>
    </row>
    <row r="604" spans="1:36" ht="15.75" x14ac:dyDescent="0.3">
      <c r="A604" s="1" t="str">
        <f t="shared" si="11"/>
        <v>ImportquoteVereinigtes Königreich Großbritannien und Nordirland</v>
      </c>
      <c r="B604" s="1">
        <v>604</v>
      </c>
      <c r="C604" s="50" t="s">
        <v>245</v>
      </c>
      <c r="D604" s="50" t="s">
        <v>57</v>
      </c>
      <c r="E604" s="50" t="s">
        <v>181</v>
      </c>
      <c r="F604" s="50" t="s">
        <v>340</v>
      </c>
      <c r="G604" s="50" t="s">
        <v>32</v>
      </c>
      <c r="H604" s="50" t="s">
        <v>374</v>
      </c>
      <c r="I604" s="51">
        <v>20.515153399736828</v>
      </c>
      <c r="J604" s="51">
        <v>20.799240603067243</v>
      </c>
      <c r="K604" s="51">
        <v>20.256042527029326</v>
      </c>
      <c r="L604" s="51">
        <v>19.413434711666948</v>
      </c>
      <c r="M604" s="51">
        <v>19.473259387382367</v>
      </c>
      <c r="N604" s="51">
        <v>20.423673717832656</v>
      </c>
      <c r="O604" s="51">
        <v>22.231678810488948</v>
      </c>
      <c r="P604" s="51">
        <v>20.386420653373602</v>
      </c>
      <c r="Q604" s="51">
        <v>21.762407745755823</v>
      </c>
      <c r="R604" s="51">
        <v>20.333845082034195</v>
      </c>
      <c r="S604" s="51">
        <v>22.599281150517481</v>
      </c>
      <c r="T604" s="51">
        <v>24.338825681758525</v>
      </c>
      <c r="U604" s="51">
        <v>23.853928885642592</v>
      </c>
      <c r="V604" s="51">
        <v>23.634599503636316</v>
      </c>
      <c r="W604" s="51">
        <v>22.357613204333898</v>
      </c>
      <c r="X604" s="51">
        <v>21.03047894905329</v>
      </c>
      <c r="Y604" s="51">
        <v>21.929213137107091</v>
      </c>
      <c r="Z604" s="51">
        <v>22.910068511661922</v>
      </c>
      <c r="AA604" s="51">
        <v>22.968659704445137</v>
      </c>
      <c r="AB604" s="51">
        <v>22.828668747894266</v>
      </c>
      <c r="AC604" s="51">
        <v>20.837804609658875</v>
      </c>
      <c r="AD604" s="51">
        <v>21.329841810069887</v>
      </c>
      <c r="AE604" s="51">
        <v>25.002935071992272</v>
      </c>
      <c r="AF604" s="51">
        <v>22.145010325725583</v>
      </c>
      <c r="AG604" s="51">
        <v>20.707169215788042</v>
      </c>
      <c r="AH604" s="51">
        <v>20.654202707569542</v>
      </c>
      <c r="AI604" s="51">
        <v>20.430761298639748</v>
      </c>
      <c r="AJ604" s="51">
        <v>20.305584070469806</v>
      </c>
    </row>
    <row r="605" spans="1:36" ht="15.75" x14ac:dyDescent="0.3">
      <c r="A605" s="1" t="str">
        <f t="shared" si="11"/>
        <v>ImportquoteZypern</v>
      </c>
      <c r="B605" s="1">
        <v>605</v>
      </c>
      <c r="C605" s="50" t="s">
        <v>245</v>
      </c>
      <c r="D605" s="50" t="s">
        <v>30</v>
      </c>
      <c r="E605" s="50" t="s">
        <v>181</v>
      </c>
      <c r="F605" s="50" t="s">
        <v>340</v>
      </c>
      <c r="G605" s="50" t="s">
        <v>32</v>
      </c>
      <c r="H605" s="50" t="s">
        <v>374</v>
      </c>
      <c r="I605" s="51">
        <v>46.077959531976262</v>
      </c>
      <c r="J605" s="51">
        <v>43.261400353186652</v>
      </c>
      <c r="K605" s="51">
        <v>41.156753938400804</v>
      </c>
      <c r="L605" s="51">
        <v>36.010109289405207</v>
      </c>
      <c r="M605" s="51">
        <v>37.434047114431216</v>
      </c>
      <c r="N605" s="51">
        <v>37.687616902127694</v>
      </c>
      <c r="O605" s="51">
        <v>38.005055395998852</v>
      </c>
      <c r="P605" s="51">
        <v>39.165096736857784</v>
      </c>
      <c r="Q605" s="51">
        <v>42.145680537246029</v>
      </c>
      <c r="R605" s="51">
        <v>34.676005129729134</v>
      </c>
      <c r="S605" s="51">
        <v>37.809674977763365</v>
      </c>
      <c r="T605" s="51">
        <v>36.684261519744105</v>
      </c>
      <c r="U605" s="51">
        <v>34.976150747587759</v>
      </c>
      <c r="V605" s="51">
        <v>32.736559989135465</v>
      </c>
      <c r="W605" s="51">
        <v>34.042830667856407</v>
      </c>
      <c r="X605" s="51">
        <v>34.092726598919427</v>
      </c>
      <c r="Y605" s="51">
        <v>35.568076272942527</v>
      </c>
      <c r="Z605" s="51">
        <v>38.107337178595976</v>
      </c>
      <c r="AA605" s="51">
        <v>37.716980950385157</v>
      </c>
      <c r="AB605" s="51">
        <v>32.952734622887633</v>
      </c>
      <c r="AC605" s="51">
        <v>32.092676918016025</v>
      </c>
      <c r="AD605" s="51">
        <v>31.490282863361173</v>
      </c>
      <c r="AE605" s="51">
        <v>36.436074399400923</v>
      </c>
      <c r="AF605" s="51">
        <v>36.299953512976288</v>
      </c>
      <c r="AG605" s="51">
        <v>31.689232465645116</v>
      </c>
      <c r="AH605" s="51">
        <v>31.018293665636659</v>
      </c>
      <c r="AI605" s="51">
        <v>30.39957608607633</v>
      </c>
      <c r="AJ605" s="51">
        <v>30.210569100789403</v>
      </c>
    </row>
    <row r="606" spans="1:36" ht="15.75" x14ac:dyDescent="0.3">
      <c r="A606" s="1" t="str">
        <f t="shared" ref="A606:A669" si="12">C606&amp;D606</f>
        <v>InflationsrateBelgien</v>
      </c>
      <c r="B606" s="1">
        <v>606</v>
      </c>
      <c r="C606" s="50" t="s">
        <v>347</v>
      </c>
      <c r="D606" s="50" t="s">
        <v>9</v>
      </c>
      <c r="E606" s="50" t="s">
        <v>149</v>
      </c>
      <c r="F606" s="50" t="s">
        <v>346</v>
      </c>
      <c r="G606" s="50" t="s">
        <v>32</v>
      </c>
      <c r="H606" s="50" t="s">
        <v>374</v>
      </c>
      <c r="I606" s="51">
        <v>2.7</v>
      </c>
      <c r="J606" s="51">
        <v>2.4</v>
      </c>
      <c r="K606" s="51">
        <v>1.5</v>
      </c>
      <c r="L606" s="51">
        <v>1.5</v>
      </c>
      <c r="M606" s="51">
        <v>1.9</v>
      </c>
      <c r="N606" s="51">
        <v>2.5</v>
      </c>
      <c r="O606" s="51">
        <v>2.2999999999999998</v>
      </c>
      <c r="P606" s="51">
        <v>1.8</v>
      </c>
      <c r="Q606" s="51">
        <v>4.5</v>
      </c>
      <c r="R606" s="51">
        <v>0</v>
      </c>
      <c r="S606" s="51">
        <v>2.2999999999999998</v>
      </c>
      <c r="T606" s="51">
        <v>3.4</v>
      </c>
      <c r="U606" s="51">
        <v>2.6</v>
      </c>
      <c r="V606" s="51">
        <v>1.2</v>
      </c>
      <c r="W606" s="51">
        <v>0.5</v>
      </c>
      <c r="X606" s="51">
        <v>0.6</v>
      </c>
      <c r="Y606" s="51">
        <v>1.8</v>
      </c>
      <c r="Z606" s="51">
        <v>2.2000000000000002</v>
      </c>
      <c r="AA606" s="51">
        <v>2.2999999999999998</v>
      </c>
      <c r="AB606" s="51">
        <v>1.2</v>
      </c>
      <c r="AC606" s="51">
        <v>0.4</v>
      </c>
      <c r="AD606" s="51">
        <v>3.2</v>
      </c>
      <c r="AE606" s="51">
        <v>10.3</v>
      </c>
      <c r="AF606" s="51">
        <v>2.2999999999999998</v>
      </c>
      <c r="AG606" s="51">
        <v>4.3</v>
      </c>
      <c r="AH606" s="51">
        <v>2.8</v>
      </c>
      <c r="AI606" s="51">
        <v>1.8</v>
      </c>
      <c r="AJ606" s="51">
        <v>2</v>
      </c>
    </row>
    <row r="607" spans="1:36" ht="15.75" x14ac:dyDescent="0.3">
      <c r="A607" s="1" t="str">
        <f t="shared" si="12"/>
        <v>InflationsrateBulgarien</v>
      </c>
      <c r="B607" s="1">
        <v>607</v>
      </c>
      <c r="C607" s="50" t="s">
        <v>347</v>
      </c>
      <c r="D607" s="50" t="s">
        <v>25</v>
      </c>
      <c r="E607" s="50" t="s">
        <v>149</v>
      </c>
      <c r="F607" s="50" t="s">
        <v>346</v>
      </c>
      <c r="G607" s="50" t="s">
        <v>32</v>
      </c>
      <c r="H607" s="50" t="s">
        <v>374</v>
      </c>
      <c r="I607" s="51">
        <v>10.3</v>
      </c>
      <c r="J607" s="51">
        <v>7.4</v>
      </c>
      <c r="K607" s="51">
        <v>5.8</v>
      </c>
      <c r="L607" s="51">
        <v>2.2999999999999998</v>
      </c>
      <c r="M607" s="51">
        <v>6.1</v>
      </c>
      <c r="N607" s="51">
        <v>6</v>
      </c>
      <c r="O607" s="51">
        <v>7.4</v>
      </c>
      <c r="P607" s="51">
        <v>7.6</v>
      </c>
      <c r="Q607" s="51">
        <v>12</v>
      </c>
      <c r="R607" s="51">
        <v>2.5</v>
      </c>
      <c r="S607" s="51">
        <v>3</v>
      </c>
      <c r="T607" s="51">
        <v>3.4</v>
      </c>
      <c r="U607" s="51">
        <v>2.4</v>
      </c>
      <c r="V607" s="51">
        <v>0.4</v>
      </c>
      <c r="W607" s="51">
        <v>-1.6</v>
      </c>
      <c r="X607" s="51">
        <v>-1.1000000000000001</v>
      </c>
      <c r="Y607" s="51">
        <v>-1.3</v>
      </c>
      <c r="Z607" s="51">
        <v>1.2</v>
      </c>
      <c r="AA607" s="51">
        <v>2.6</v>
      </c>
      <c r="AB607" s="51">
        <v>2.5</v>
      </c>
      <c r="AC607" s="51">
        <v>1.2</v>
      </c>
      <c r="AD607" s="51">
        <v>2.8</v>
      </c>
      <c r="AE607" s="51">
        <v>13</v>
      </c>
      <c r="AF607" s="51">
        <v>8.6</v>
      </c>
      <c r="AG607" s="51">
        <v>2.6</v>
      </c>
      <c r="AH607" s="51">
        <v>3.5</v>
      </c>
      <c r="AI607" s="51">
        <v>2.9</v>
      </c>
      <c r="AJ607" s="51">
        <v>3.7</v>
      </c>
    </row>
    <row r="608" spans="1:36" ht="15.75" x14ac:dyDescent="0.3">
      <c r="A608" s="1" t="str">
        <f t="shared" si="12"/>
        <v>InflationsrateDänemark</v>
      </c>
      <c r="B608" s="1">
        <v>608</v>
      </c>
      <c r="C608" s="50" t="s">
        <v>347</v>
      </c>
      <c r="D608" s="50" t="s">
        <v>5</v>
      </c>
      <c r="E608" s="50" t="s">
        <v>149</v>
      </c>
      <c r="F608" s="50" t="s">
        <v>346</v>
      </c>
      <c r="G608" s="50" t="s">
        <v>32</v>
      </c>
      <c r="H608" s="50" t="s">
        <v>374</v>
      </c>
      <c r="I608" s="51">
        <v>2.8</v>
      </c>
      <c r="J608" s="51">
        <v>2.2999999999999998</v>
      </c>
      <c r="K608" s="51">
        <v>2.4</v>
      </c>
      <c r="L608" s="51">
        <v>2</v>
      </c>
      <c r="M608" s="51">
        <v>0.9</v>
      </c>
      <c r="N608" s="51">
        <v>1.7</v>
      </c>
      <c r="O608" s="51">
        <v>1.8</v>
      </c>
      <c r="P608" s="51">
        <v>1.7</v>
      </c>
      <c r="Q608" s="51">
        <v>3.6</v>
      </c>
      <c r="R608" s="51">
        <v>1</v>
      </c>
      <c r="S608" s="51">
        <v>2.2000000000000002</v>
      </c>
      <c r="T608" s="51">
        <v>2.7</v>
      </c>
      <c r="U608" s="51">
        <v>2.4</v>
      </c>
      <c r="V608" s="51">
        <v>0.5</v>
      </c>
      <c r="W608" s="51">
        <v>0.4</v>
      </c>
      <c r="X608" s="51">
        <v>0.2</v>
      </c>
      <c r="Y608" s="51">
        <v>0</v>
      </c>
      <c r="Z608" s="51">
        <v>1.1000000000000001</v>
      </c>
      <c r="AA608" s="51">
        <v>0.7</v>
      </c>
      <c r="AB608" s="51">
        <v>0.7</v>
      </c>
      <c r="AC608" s="51">
        <v>0.3</v>
      </c>
      <c r="AD608" s="51">
        <v>1.9</v>
      </c>
      <c r="AE608" s="51">
        <v>8.5</v>
      </c>
      <c r="AF608" s="51">
        <v>3.4</v>
      </c>
      <c r="AG608" s="51">
        <v>1.3</v>
      </c>
      <c r="AH608" s="51">
        <v>1.9</v>
      </c>
      <c r="AI608" s="51">
        <v>1</v>
      </c>
      <c r="AJ608" s="51">
        <v>1.8</v>
      </c>
    </row>
    <row r="609" spans="1:36" ht="15.75" x14ac:dyDescent="0.3">
      <c r="A609" s="1" t="str">
        <f t="shared" si="12"/>
        <v>InflationsrateDeutschland</v>
      </c>
      <c r="B609" s="1">
        <v>609</v>
      </c>
      <c r="C609" s="50" t="s">
        <v>347</v>
      </c>
      <c r="D609" s="50" t="s">
        <v>2</v>
      </c>
      <c r="E609" s="50" t="s">
        <v>149</v>
      </c>
      <c r="F609" s="50" t="s">
        <v>346</v>
      </c>
      <c r="G609" s="50" t="s">
        <v>32</v>
      </c>
      <c r="H609" s="50" t="s">
        <v>374</v>
      </c>
      <c r="I609" s="51">
        <v>1.4</v>
      </c>
      <c r="J609" s="51">
        <v>1.9</v>
      </c>
      <c r="K609" s="51">
        <v>1.3</v>
      </c>
      <c r="L609" s="51">
        <v>1.1000000000000001</v>
      </c>
      <c r="M609" s="51">
        <v>1.8</v>
      </c>
      <c r="N609" s="51">
        <v>1.9</v>
      </c>
      <c r="O609" s="51">
        <v>1.8</v>
      </c>
      <c r="P609" s="51">
        <v>2.2999999999999998</v>
      </c>
      <c r="Q609" s="51">
        <v>2.8</v>
      </c>
      <c r="R609" s="51">
        <v>0.2</v>
      </c>
      <c r="S609" s="51">
        <v>1.1000000000000001</v>
      </c>
      <c r="T609" s="51">
        <v>2.5</v>
      </c>
      <c r="U609" s="51">
        <v>2.2000000000000002</v>
      </c>
      <c r="V609" s="51">
        <v>1.6</v>
      </c>
      <c r="W609" s="51">
        <v>0.8</v>
      </c>
      <c r="X609" s="51">
        <v>0.7</v>
      </c>
      <c r="Y609" s="51">
        <v>0.4</v>
      </c>
      <c r="Z609" s="51">
        <v>1.7</v>
      </c>
      <c r="AA609" s="51">
        <v>1.9</v>
      </c>
      <c r="AB609" s="51">
        <v>1.4</v>
      </c>
      <c r="AC609" s="51">
        <v>0.4</v>
      </c>
      <c r="AD609" s="51">
        <v>3.2</v>
      </c>
      <c r="AE609" s="51">
        <v>8.6999999999999993</v>
      </c>
      <c r="AF609" s="51">
        <v>6</v>
      </c>
      <c r="AG609" s="51">
        <v>2.5</v>
      </c>
      <c r="AH609" s="51">
        <v>2.2999999999999998</v>
      </c>
      <c r="AI609" s="51">
        <v>2.2000000000000002</v>
      </c>
      <c r="AJ609" s="51">
        <v>1.9</v>
      </c>
    </row>
    <row r="610" spans="1:36" ht="15.75" x14ac:dyDescent="0.3">
      <c r="A610" s="1" t="str">
        <f t="shared" si="12"/>
        <v>InflationsrateEstland</v>
      </c>
      <c r="B610" s="1">
        <v>610</v>
      </c>
      <c r="C610" s="50" t="s">
        <v>347</v>
      </c>
      <c r="D610" s="50" t="s">
        <v>18</v>
      </c>
      <c r="E610" s="50" t="s">
        <v>149</v>
      </c>
      <c r="F610" s="50" t="s">
        <v>346</v>
      </c>
      <c r="G610" s="50" t="s">
        <v>32</v>
      </c>
      <c r="H610" s="50" t="s">
        <v>374</v>
      </c>
      <c r="I610" s="51">
        <v>3.9</v>
      </c>
      <c r="J610" s="51">
        <v>5.6</v>
      </c>
      <c r="K610" s="51">
        <v>3.6</v>
      </c>
      <c r="L610" s="51">
        <v>1.4</v>
      </c>
      <c r="M610" s="51">
        <v>3</v>
      </c>
      <c r="N610" s="51">
        <v>4.0999999999999996</v>
      </c>
      <c r="O610" s="51">
        <v>4.4000000000000004</v>
      </c>
      <c r="P610" s="51">
        <v>6.7</v>
      </c>
      <c r="Q610" s="51">
        <v>10.6</v>
      </c>
      <c r="R610" s="51">
        <v>0.2</v>
      </c>
      <c r="S610" s="51">
        <v>2.7</v>
      </c>
      <c r="T610" s="51">
        <v>5.0999999999999996</v>
      </c>
      <c r="U610" s="51">
        <v>4.2</v>
      </c>
      <c r="V610" s="51">
        <v>3.2</v>
      </c>
      <c r="W610" s="51">
        <v>0.5</v>
      </c>
      <c r="X610" s="51">
        <v>0.1</v>
      </c>
      <c r="Y610" s="51">
        <v>0.8</v>
      </c>
      <c r="Z610" s="51">
        <v>3.7</v>
      </c>
      <c r="AA610" s="51">
        <v>3.4</v>
      </c>
      <c r="AB610" s="51">
        <v>2.2999999999999998</v>
      </c>
      <c r="AC610" s="51">
        <v>-0.6</v>
      </c>
      <c r="AD610" s="51">
        <v>4.5</v>
      </c>
      <c r="AE610" s="51">
        <v>19.399999999999999</v>
      </c>
      <c r="AF610" s="51">
        <v>9.1</v>
      </c>
      <c r="AG610" s="51">
        <v>3.7</v>
      </c>
      <c r="AH610" s="51">
        <v>4.8</v>
      </c>
      <c r="AI610" s="51">
        <v>2.8</v>
      </c>
      <c r="AJ610" s="51">
        <v>2.2000000000000002</v>
      </c>
    </row>
    <row r="611" spans="1:36" ht="15.75" x14ac:dyDescent="0.3">
      <c r="A611" s="1" t="str">
        <f t="shared" si="12"/>
        <v>InflationsrateEU27</v>
      </c>
      <c r="B611" s="1">
        <v>611</v>
      </c>
      <c r="C611" s="50" t="s">
        <v>347</v>
      </c>
      <c r="D611" s="50" t="s">
        <v>363</v>
      </c>
      <c r="E611" s="50" t="s">
        <v>149</v>
      </c>
      <c r="F611" s="50" t="s">
        <v>346</v>
      </c>
      <c r="G611" s="50" t="s">
        <v>32</v>
      </c>
      <c r="H611" s="50" t="s">
        <v>374</v>
      </c>
      <c r="I611" s="52"/>
      <c r="J611" s="51">
        <v>3.6</v>
      </c>
      <c r="K611" s="51">
        <v>2.7</v>
      </c>
      <c r="L611" s="51">
        <v>2.2999999999999998</v>
      </c>
      <c r="M611" s="51">
        <v>2.5</v>
      </c>
      <c r="N611" s="51">
        <v>2.2999999999999998</v>
      </c>
      <c r="O611" s="51">
        <v>2.2999999999999998</v>
      </c>
      <c r="P611" s="51">
        <v>2.4</v>
      </c>
      <c r="Q611" s="51">
        <v>3.7</v>
      </c>
      <c r="R611" s="51">
        <v>0.8</v>
      </c>
      <c r="S611" s="51">
        <v>1.8</v>
      </c>
      <c r="T611" s="51">
        <v>2.9</v>
      </c>
      <c r="U611" s="51">
        <v>2.6</v>
      </c>
      <c r="V611" s="51">
        <v>1.3</v>
      </c>
      <c r="W611" s="51">
        <v>0.4</v>
      </c>
      <c r="X611" s="51">
        <v>0.1</v>
      </c>
      <c r="Y611" s="51">
        <v>0.2</v>
      </c>
      <c r="Z611" s="51">
        <v>1.6</v>
      </c>
      <c r="AA611" s="51">
        <v>1.8</v>
      </c>
      <c r="AB611" s="51">
        <v>1.4</v>
      </c>
      <c r="AC611" s="51">
        <v>0.7</v>
      </c>
      <c r="AD611" s="51">
        <v>2.9</v>
      </c>
      <c r="AE611" s="51">
        <v>9.1999999999999993</v>
      </c>
      <c r="AF611" s="51">
        <v>6.4</v>
      </c>
      <c r="AG611" s="51">
        <v>2.6</v>
      </c>
      <c r="AH611" s="51">
        <v>2.5</v>
      </c>
      <c r="AI611" s="51">
        <v>2.1</v>
      </c>
      <c r="AJ611" s="51">
        <v>2.2000000000000002</v>
      </c>
    </row>
    <row r="612" spans="1:36" ht="15.75" x14ac:dyDescent="0.3">
      <c r="A612" s="1" t="str">
        <f t="shared" si="12"/>
        <v>InflationsrateFinnland</v>
      </c>
      <c r="B612" s="1">
        <v>612</v>
      </c>
      <c r="C612" s="50" t="s">
        <v>347</v>
      </c>
      <c r="D612" s="50" t="s">
        <v>14</v>
      </c>
      <c r="E612" s="50" t="s">
        <v>149</v>
      </c>
      <c r="F612" s="50" t="s">
        <v>346</v>
      </c>
      <c r="G612" s="50" t="s">
        <v>32</v>
      </c>
      <c r="H612" s="50" t="s">
        <v>374</v>
      </c>
      <c r="I612" s="51">
        <v>3</v>
      </c>
      <c r="J612" s="51">
        <v>2.7</v>
      </c>
      <c r="K612" s="51">
        <v>2</v>
      </c>
      <c r="L612" s="51">
        <v>1.3</v>
      </c>
      <c r="M612" s="51">
        <v>0.1</v>
      </c>
      <c r="N612" s="51">
        <v>0.8</v>
      </c>
      <c r="O612" s="51">
        <v>1.3</v>
      </c>
      <c r="P612" s="51">
        <v>1.6</v>
      </c>
      <c r="Q612" s="51">
        <v>3.9</v>
      </c>
      <c r="R612" s="51">
        <v>1.6</v>
      </c>
      <c r="S612" s="51">
        <v>1.7</v>
      </c>
      <c r="T612" s="51">
        <v>3.3</v>
      </c>
      <c r="U612" s="51">
        <v>3.2</v>
      </c>
      <c r="V612" s="51">
        <v>2.2000000000000002</v>
      </c>
      <c r="W612" s="51">
        <v>1.2</v>
      </c>
      <c r="X612" s="51">
        <v>-0.2</v>
      </c>
      <c r="Y612" s="51">
        <v>0.4</v>
      </c>
      <c r="Z612" s="51">
        <v>0.8</v>
      </c>
      <c r="AA612" s="51">
        <v>1.2</v>
      </c>
      <c r="AB612" s="51">
        <v>1.1000000000000001</v>
      </c>
      <c r="AC612" s="51">
        <v>0.4</v>
      </c>
      <c r="AD612" s="51">
        <v>2.1</v>
      </c>
      <c r="AE612" s="51">
        <v>7.2</v>
      </c>
      <c r="AF612" s="51">
        <v>4.3</v>
      </c>
      <c r="AG612" s="51">
        <v>1</v>
      </c>
      <c r="AH612" s="51">
        <v>1.9</v>
      </c>
      <c r="AI612" s="51">
        <v>1.6</v>
      </c>
      <c r="AJ612" s="51">
        <v>2</v>
      </c>
    </row>
    <row r="613" spans="1:36" ht="15.75" x14ac:dyDescent="0.3">
      <c r="A613" s="1" t="str">
        <f t="shared" si="12"/>
        <v>InflationsrateFrankreich</v>
      </c>
      <c r="B613" s="1">
        <v>613</v>
      </c>
      <c r="C613" s="50" t="s">
        <v>347</v>
      </c>
      <c r="D613" s="50" t="s">
        <v>0</v>
      </c>
      <c r="E613" s="50" t="s">
        <v>149</v>
      </c>
      <c r="F613" s="50" t="s">
        <v>346</v>
      </c>
      <c r="G613" s="50" t="s">
        <v>32</v>
      </c>
      <c r="H613" s="50" t="s">
        <v>374</v>
      </c>
      <c r="I613" s="51">
        <v>1.8</v>
      </c>
      <c r="J613" s="51">
        <v>1.8</v>
      </c>
      <c r="K613" s="51">
        <v>1.9</v>
      </c>
      <c r="L613" s="51">
        <v>2.2000000000000002</v>
      </c>
      <c r="M613" s="51">
        <v>2.2999999999999998</v>
      </c>
      <c r="N613" s="51">
        <v>1.9</v>
      </c>
      <c r="O613" s="51">
        <v>1.9</v>
      </c>
      <c r="P613" s="51">
        <v>1.6</v>
      </c>
      <c r="Q613" s="51">
        <v>3.2</v>
      </c>
      <c r="R613" s="51">
        <v>0.1</v>
      </c>
      <c r="S613" s="51">
        <v>1.7</v>
      </c>
      <c r="T613" s="51">
        <v>2.2999999999999998</v>
      </c>
      <c r="U613" s="51">
        <v>2.2000000000000002</v>
      </c>
      <c r="V613" s="51">
        <v>1</v>
      </c>
      <c r="W613" s="51">
        <v>0.6</v>
      </c>
      <c r="X613" s="51">
        <v>0.1</v>
      </c>
      <c r="Y613" s="51">
        <v>0.3</v>
      </c>
      <c r="Z613" s="51">
        <v>1.2</v>
      </c>
      <c r="AA613" s="51">
        <v>2.1</v>
      </c>
      <c r="AB613" s="51">
        <v>1.3</v>
      </c>
      <c r="AC613" s="51">
        <v>0.5</v>
      </c>
      <c r="AD613" s="51">
        <v>2.1</v>
      </c>
      <c r="AE613" s="51">
        <v>5.9</v>
      </c>
      <c r="AF613" s="51">
        <v>5.7</v>
      </c>
      <c r="AG613" s="51">
        <v>2.2999999999999998</v>
      </c>
      <c r="AH613" s="51">
        <v>1</v>
      </c>
      <c r="AI613" s="51">
        <v>1.3</v>
      </c>
      <c r="AJ613" s="51">
        <v>1.8</v>
      </c>
    </row>
    <row r="614" spans="1:36" ht="15.75" x14ac:dyDescent="0.3">
      <c r="A614" s="1" t="str">
        <f t="shared" si="12"/>
        <v>InflationsrateGriechenland</v>
      </c>
      <c r="B614" s="1">
        <v>614</v>
      </c>
      <c r="C614" s="50" t="s">
        <v>347</v>
      </c>
      <c r="D614" s="50" t="s">
        <v>6</v>
      </c>
      <c r="E614" s="50" t="s">
        <v>149</v>
      </c>
      <c r="F614" s="50" t="s">
        <v>346</v>
      </c>
      <c r="G614" s="50" t="s">
        <v>32</v>
      </c>
      <c r="H614" s="50" t="s">
        <v>374</v>
      </c>
      <c r="I614" s="51">
        <v>2.9</v>
      </c>
      <c r="J614" s="51">
        <v>3.6</v>
      </c>
      <c r="K614" s="51">
        <v>3.9</v>
      </c>
      <c r="L614" s="51">
        <v>3.4</v>
      </c>
      <c r="M614" s="51">
        <v>3</v>
      </c>
      <c r="N614" s="51">
        <v>3.5</v>
      </c>
      <c r="O614" s="51">
        <v>3.3</v>
      </c>
      <c r="P614" s="51">
        <v>3</v>
      </c>
      <c r="Q614" s="51">
        <v>4.2</v>
      </c>
      <c r="R614" s="51">
        <v>1.3</v>
      </c>
      <c r="S614" s="51">
        <v>4.7</v>
      </c>
      <c r="T614" s="51">
        <v>3.1</v>
      </c>
      <c r="U614" s="51">
        <v>1</v>
      </c>
      <c r="V614" s="51">
        <v>-0.9</v>
      </c>
      <c r="W614" s="51">
        <v>-1.4</v>
      </c>
      <c r="X614" s="51">
        <v>-1.1000000000000001</v>
      </c>
      <c r="Y614" s="51">
        <v>0</v>
      </c>
      <c r="Z614" s="51">
        <v>1.1000000000000001</v>
      </c>
      <c r="AA614" s="51">
        <v>0.8</v>
      </c>
      <c r="AB614" s="51">
        <v>0.5</v>
      </c>
      <c r="AC614" s="51">
        <v>-1.3</v>
      </c>
      <c r="AD614" s="51">
        <v>0.6</v>
      </c>
      <c r="AE614" s="51">
        <v>9.3000000000000007</v>
      </c>
      <c r="AF614" s="51">
        <v>4.2</v>
      </c>
      <c r="AG614" s="51">
        <v>3</v>
      </c>
      <c r="AH614" s="51">
        <v>2.8</v>
      </c>
      <c r="AI614" s="51">
        <v>2.2999999999999998</v>
      </c>
      <c r="AJ614" s="51">
        <v>2.4</v>
      </c>
    </row>
    <row r="615" spans="1:36" ht="15.75" x14ac:dyDescent="0.3">
      <c r="A615" s="1" t="str">
        <f t="shared" si="12"/>
        <v>InflationsrateIrland</v>
      </c>
      <c r="B615" s="1">
        <v>615</v>
      </c>
      <c r="C615" s="50" t="s">
        <v>347</v>
      </c>
      <c r="D615" s="50" t="s">
        <v>4</v>
      </c>
      <c r="E615" s="50" t="s">
        <v>149</v>
      </c>
      <c r="F615" s="50" t="s">
        <v>346</v>
      </c>
      <c r="G615" s="50" t="s">
        <v>32</v>
      </c>
      <c r="H615" s="50" t="s">
        <v>374</v>
      </c>
      <c r="I615" s="51">
        <v>5.3</v>
      </c>
      <c r="J615" s="51">
        <v>4</v>
      </c>
      <c r="K615" s="51">
        <v>4.7</v>
      </c>
      <c r="L615" s="51">
        <v>4</v>
      </c>
      <c r="M615" s="51">
        <v>2.2999999999999998</v>
      </c>
      <c r="N615" s="51">
        <v>2.2000000000000002</v>
      </c>
      <c r="O615" s="51">
        <v>2.7</v>
      </c>
      <c r="P615" s="51">
        <v>2.9</v>
      </c>
      <c r="Q615" s="51">
        <v>3.1</v>
      </c>
      <c r="R615" s="51">
        <v>-1.7</v>
      </c>
      <c r="S615" s="51">
        <v>-1.6</v>
      </c>
      <c r="T615" s="51">
        <v>1.2</v>
      </c>
      <c r="U615" s="51">
        <v>1.9</v>
      </c>
      <c r="V615" s="51">
        <v>0.5</v>
      </c>
      <c r="W615" s="51">
        <v>0.3</v>
      </c>
      <c r="X615" s="51">
        <v>0</v>
      </c>
      <c r="Y615" s="51">
        <v>-0.2</v>
      </c>
      <c r="Z615" s="51">
        <v>0.3</v>
      </c>
      <c r="AA615" s="51">
        <v>0.7</v>
      </c>
      <c r="AB615" s="51">
        <v>0.9</v>
      </c>
      <c r="AC615" s="51">
        <v>-0.5</v>
      </c>
      <c r="AD615" s="51">
        <v>2.4</v>
      </c>
      <c r="AE615" s="51">
        <v>8.1</v>
      </c>
      <c r="AF615" s="51">
        <v>5.2</v>
      </c>
      <c r="AG615" s="51">
        <v>1.3</v>
      </c>
      <c r="AH615" s="51">
        <v>1.9</v>
      </c>
      <c r="AI615" s="51">
        <v>1.9</v>
      </c>
      <c r="AJ615" s="51">
        <v>1.7</v>
      </c>
    </row>
    <row r="616" spans="1:36" ht="15.75" x14ac:dyDescent="0.3">
      <c r="A616" s="1" t="str">
        <f t="shared" si="12"/>
        <v>InflationsrateItalien</v>
      </c>
      <c r="B616" s="1">
        <v>616</v>
      </c>
      <c r="C616" s="50" t="s">
        <v>347</v>
      </c>
      <c r="D616" s="50" t="s">
        <v>3</v>
      </c>
      <c r="E616" s="50" t="s">
        <v>149</v>
      </c>
      <c r="F616" s="50" t="s">
        <v>346</v>
      </c>
      <c r="G616" s="50" t="s">
        <v>32</v>
      </c>
      <c r="H616" s="50" t="s">
        <v>374</v>
      </c>
      <c r="I616" s="51">
        <v>2.6</v>
      </c>
      <c r="J616" s="51">
        <v>2.2999999999999998</v>
      </c>
      <c r="K616" s="51">
        <v>2.6</v>
      </c>
      <c r="L616" s="51">
        <v>2.8</v>
      </c>
      <c r="M616" s="51">
        <v>2.2999999999999998</v>
      </c>
      <c r="N616" s="51">
        <v>2.2000000000000002</v>
      </c>
      <c r="O616" s="51">
        <v>2.2000000000000002</v>
      </c>
      <c r="P616" s="51">
        <v>2</v>
      </c>
      <c r="Q616" s="51">
        <v>3.5</v>
      </c>
      <c r="R616" s="51">
        <v>0.8</v>
      </c>
      <c r="S616" s="51">
        <v>1.6</v>
      </c>
      <c r="T616" s="51">
        <v>2.9</v>
      </c>
      <c r="U616" s="51">
        <v>3.3</v>
      </c>
      <c r="V616" s="51">
        <v>1.2</v>
      </c>
      <c r="W616" s="51">
        <v>0.2</v>
      </c>
      <c r="X616" s="51">
        <v>0.1</v>
      </c>
      <c r="Y616" s="51">
        <v>-0.1</v>
      </c>
      <c r="Z616" s="51">
        <v>1.3</v>
      </c>
      <c r="AA616" s="51">
        <v>1.2</v>
      </c>
      <c r="AB616" s="51">
        <v>0.6</v>
      </c>
      <c r="AC616" s="51">
        <v>-0.1</v>
      </c>
      <c r="AD616" s="51">
        <v>1.9</v>
      </c>
      <c r="AE616" s="51">
        <v>8.6999999999999993</v>
      </c>
      <c r="AF616" s="51">
        <v>5.9</v>
      </c>
      <c r="AG616" s="51">
        <v>1.1000000000000001</v>
      </c>
      <c r="AH616" s="51">
        <v>1.7</v>
      </c>
      <c r="AI616" s="51">
        <v>1.3</v>
      </c>
      <c r="AJ616" s="51">
        <v>2</v>
      </c>
    </row>
    <row r="617" spans="1:36" ht="15.75" x14ac:dyDescent="0.3">
      <c r="A617" s="1" t="str">
        <f t="shared" si="12"/>
        <v>InflationsrateKroatien</v>
      </c>
      <c r="B617" s="1">
        <v>617</v>
      </c>
      <c r="C617" s="50" t="s">
        <v>347</v>
      </c>
      <c r="D617" s="50" t="s">
        <v>27</v>
      </c>
      <c r="E617" s="50" t="s">
        <v>149</v>
      </c>
      <c r="F617" s="50" t="s">
        <v>346</v>
      </c>
      <c r="G617" s="50" t="s">
        <v>32</v>
      </c>
      <c r="H617" s="50" t="s">
        <v>374</v>
      </c>
      <c r="I617" s="51">
        <v>4.5</v>
      </c>
      <c r="J617" s="51">
        <v>4.3</v>
      </c>
      <c r="K617" s="51">
        <v>2.5</v>
      </c>
      <c r="L617" s="51">
        <v>2.4</v>
      </c>
      <c r="M617" s="51">
        <v>2.1</v>
      </c>
      <c r="N617" s="51">
        <v>3</v>
      </c>
      <c r="O617" s="51">
        <v>3.3</v>
      </c>
      <c r="P617" s="51">
        <v>2.7</v>
      </c>
      <c r="Q617" s="51">
        <v>5.8</v>
      </c>
      <c r="R617" s="51">
        <v>2.2000000000000002</v>
      </c>
      <c r="S617" s="51">
        <v>1.1000000000000001</v>
      </c>
      <c r="T617" s="51">
        <v>2.2000000000000002</v>
      </c>
      <c r="U617" s="51">
        <v>3.4</v>
      </c>
      <c r="V617" s="51">
        <v>2.2999999999999998</v>
      </c>
      <c r="W617" s="51">
        <v>0.2</v>
      </c>
      <c r="X617" s="51">
        <v>-0.3</v>
      </c>
      <c r="Y617" s="51">
        <v>-0.6</v>
      </c>
      <c r="Z617" s="51">
        <v>1.3</v>
      </c>
      <c r="AA617" s="51">
        <v>1.6</v>
      </c>
      <c r="AB617" s="51">
        <v>0.8</v>
      </c>
      <c r="AC617" s="51">
        <v>0</v>
      </c>
      <c r="AD617" s="51">
        <v>2.7</v>
      </c>
      <c r="AE617" s="51">
        <v>10.7</v>
      </c>
      <c r="AF617" s="51">
        <v>8.4</v>
      </c>
      <c r="AG617" s="51">
        <v>4</v>
      </c>
      <c r="AH617" s="51">
        <v>4.3</v>
      </c>
      <c r="AI617" s="51">
        <v>2.8</v>
      </c>
      <c r="AJ617" s="51">
        <v>2.2000000000000002</v>
      </c>
    </row>
    <row r="618" spans="1:36" ht="15.75" x14ac:dyDescent="0.3">
      <c r="A618" s="1" t="str">
        <f t="shared" si="12"/>
        <v>InflationsrateLettland</v>
      </c>
      <c r="B618" s="1">
        <v>618</v>
      </c>
      <c r="C618" s="50" t="s">
        <v>347</v>
      </c>
      <c r="D618" s="50" t="s">
        <v>19</v>
      </c>
      <c r="E618" s="50" t="s">
        <v>149</v>
      </c>
      <c r="F618" s="50" t="s">
        <v>346</v>
      </c>
      <c r="G618" s="50" t="s">
        <v>32</v>
      </c>
      <c r="H618" s="50" t="s">
        <v>374</v>
      </c>
      <c r="I618" s="51">
        <v>2.6</v>
      </c>
      <c r="J618" s="51">
        <v>2.5</v>
      </c>
      <c r="K618" s="51">
        <v>2</v>
      </c>
      <c r="L618" s="51">
        <v>2.9</v>
      </c>
      <c r="M618" s="51">
        <v>6.2</v>
      </c>
      <c r="N618" s="51">
        <v>6.9</v>
      </c>
      <c r="O618" s="51">
        <v>6.6</v>
      </c>
      <c r="P618" s="51">
        <v>10.1</v>
      </c>
      <c r="Q618" s="51">
        <v>15.3</v>
      </c>
      <c r="R618" s="51">
        <v>3.3</v>
      </c>
      <c r="S618" s="51">
        <v>-1.2</v>
      </c>
      <c r="T618" s="51">
        <v>4.2</v>
      </c>
      <c r="U618" s="51">
        <v>2.2999999999999998</v>
      </c>
      <c r="V618" s="51">
        <v>0</v>
      </c>
      <c r="W618" s="51">
        <v>0.7</v>
      </c>
      <c r="X618" s="51">
        <v>0.2</v>
      </c>
      <c r="Y618" s="51">
        <v>0.1</v>
      </c>
      <c r="Z618" s="51">
        <v>2.9</v>
      </c>
      <c r="AA618" s="51">
        <v>2.6</v>
      </c>
      <c r="AB618" s="51">
        <v>2.7</v>
      </c>
      <c r="AC618" s="51">
        <v>0.1</v>
      </c>
      <c r="AD618" s="51">
        <v>3.2</v>
      </c>
      <c r="AE618" s="51">
        <v>17.2</v>
      </c>
      <c r="AF618" s="51">
        <v>9.1</v>
      </c>
      <c r="AG618" s="51">
        <v>1.3</v>
      </c>
      <c r="AH618" s="51">
        <v>3.6</v>
      </c>
      <c r="AI618" s="51">
        <v>2.2000000000000002</v>
      </c>
      <c r="AJ618" s="51">
        <v>2.4</v>
      </c>
    </row>
    <row r="619" spans="1:36" ht="15.75" x14ac:dyDescent="0.3">
      <c r="A619" s="1" t="str">
        <f t="shared" si="12"/>
        <v>InflationsrateLitauen</v>
      </c>
      <c r="B619" s="1">
        <v>619</v>
      </c>
      <c r="C619" s="50" t="s">
        <v>347</v>
      </c>
      <c r="D619" s="50" t="s">
        <v>20</v>
      </c>
      <c r="E619" s="50" t="s">
        <v>149</v>
      </c>
      <c r="F619" s="50" t="s">
        <v>346</v>
      </c>
      <c r="G619" s="50" t="s">
        <v>32</v>
      </c>
      <c r="H619" s="50" t="s">
        <v>374</v>
      </c>
      <c r="I619" s="51">
        <v>1.1000000000000001</v>
      </c>
      <c r="J619" s="51">
        <v>1.5</v>
      </c>
      <c r="K619" s="51">
        <v>0.3</v>
      </c>
      <c r="L619" s="51">
        <v>-1.1000000000000001</v>
      </c>
      <c r="M619" s="51">
        <v>1.2</v>
      </c>
      <c r="N619" s="51">
        <v>2.7</v>
      </c>
      <c r="O619" s="51">
        <v>3.8</v>
      </c>
      <c r="P619" s="51">
        <v>5.8</v>
      </c>
      <c r="Q619" s="51">
        <v>11.1</v>
      </c>
      <c r="R619" s="51">
        <v>4.2</v>
      </c>
      <c r="S619" s="51">
        <v>1.2</v>
      </c>
      <c r="T619" s="51">
        <v>4.0999999999999996</v>
      </c>
      <c r="U619" s="51">
        <v>3.2</v>
      </c>
      <c r="V619" s="51">
        <v>1.2</v>
      </c>
      <c r="W619" s="51">
        <v>0.2</v>
      </c>
      <c r="X619" s="51">
        <v>-0.7</v>
      </c>
      <c r="Y619" s="51">
        <v>0.7</v>
      </c>
      <c r="Z619" s="51">
        <v>3.7</v>
      </c>
      <c r="AA619" s="51">
        <v>2.5</v>
      </c>
      <c r="AB619" s="51">
        <v>2.2000000000000002</v>
      </c>
      <c r="AC619" s="51">
        <v>1.1000000000000001</v>
      </c>
      <c r="AD619" s="51">
        <v>4.5999999999999996</v>
      </c>
      <c r="AE619" s="51">
        <v>18.899999999999999</v>
      </c>
      <c r="AF619" s="51">
        <v>8.6999999999999993</v>
      </c>
      <c r="AG619" s="51">
        <v>0.9</v>
      </c>
      <c r="AH619" s="51">
        <v>3.4</v>
      </c>
      <c r="AI619" s="51">
        <v>2.8</v>
      </c>
      <c r="AJ619" s="51">
        <v>2.7</v>
      </c>
    </row>
    <row r="620" spans="1:36" ht="15.75" x14ac:dyDescent="0.3">
      <c r="A620" s="1" t="str">
        <f t="shared" si="12"/>
        <v>InflationsrateLuxemburg</v>
      </c>
      <c r="B620" s="1">
        <v>620</v>
      </c>
      <c r="C620" s="50" t="s">
        <v>347</v>
      </c>
      <c r="D620" s="50" t="s">
        <v>10</v>
      </c>
      <c r="E620" s="50" t="s">
        <v>149</v>
      </c>
      <c r="F620" s="50" t="s">
        <v>346</v>
      </c>
      <c r="G620" s="50" t="s">
        <v>32</v>
      </c>
      <c r="H620" s="50" t="s">
        <v>374</v>
      </c>
      <c r="I620" s="51">
        <v>3.8</v>
      </c>
      <c r="J620" s="51">
        <v>2.4</v>
      </c>
      <c r="K620" s="51">
        <v>2.1</v>
      </c>
      <c r="L620" s="51">
        <v>2.5</v>
      </c>
      <c r="M620" s="51">
        <v>3.2</v>
      </c>
      <c r="N620" s="51">
        <v>3.8</v>
      </c>
      <c r="O620" s="51">
        <v>3</v>
      </c>
      <c r="P620" s="51">
        <v>2.7</v>
      </c>
      <c r="Q620" s="51">
        <v>4.0999999999999996</v>
      </c>
      <c r="R620" s="51">
        <v>0</v>
      </c>
      <c r="S620" s="51">
        <v>2.8</v>
      </c>
      <c r="T620" s="51">
        <v>3.7</v>
      </c>
      <c r="U620" s="51">
        <v>2.9</v>
      </c>
      <c r="V620" s="51">
        <v>1.7</v>
      </c>
      <c r="W620" s="51">
        <v>0.7</v>
      </c>
      <c r="X620" s="51">
        <v>0.1</v>
      </c>
      <c r="Y620" s="51">
        <v>0</v>
      </c>
      <c r="Z620" s="51">
        <v>2.1</v>
      </c>
      <c r="AA620" s="51">
        <v>2</v>
      </c>
      <c r="AB620" s="51">
        <v>1.6</v>
      </c>
      <c r="AC620" s="51">
        <v>0</v>
      </c>
      <c r="AD620" s="51">
        <v>3.5</v>
      </c>
      <c r="AE620" s="51">
        <v>8.1999999999999993</v>
      </c>
      <c r="AF620" s="51">
        <v>2.9</v>
      </c>
      <c r="AG620" s="51">
        <v>2.2999999999999998</v>
      </c>
      <c r="AH620" s="51">
        <v>2.2999999999999998</v>
      </c>
      <c r="AI620" s="51">
        <v>1.7</v>
      </c>
      <c r="AJ620" s="51">
        <v>1.9</v>
      </c>
    </row>
    <row r="621" spans="1:36" ht="15.75" x14ac:dyDescent="0.3">
      <c r="A621" s="1" t="str">
        <f t="shared" si="12"/>
        <v>InflationsrateMalta</v>
      </c>
      <c r="B621" s="1">
        <v>621</v>
      </c>
      <c r="C621" s="50" t="s">
        <v>347</v>
      </c>
      <c r="D621" s="50" t="s">
        <v>16</v>
      </c>
      <c r="E621" s="50" t="s">
        <v>149</v>
      </c>
      <c r="F621" s="50" t="s">
        <v>346</v>
      </c>
      <c r="G621" s="50" t="s">
        <v>32</v>
      </c>
      <c r="H621" s="50" t="s">
        <v>374</v>
      </c>
      <c r="I621" s="51">
        <v>3</v>
      </c>
      <c r="J621" s="51">
        <v>2.5</v>
      </c>
      <c r="K621" s="51">
        <v>2.6</v>
      </c>
      <c r="L621" s="51">
        <v>1.9</v>
      </c>
      <c r="M621" s="51">
        <v>2.7</v>
      </c>
      <c r="N621" s="51">
        <v>2.5</v>
      </c>
      <c r="O621" s="51">
        <v>2.6</v>
      </c>
      <c r="P621" s="51">
        <v>0.7</v>
      </c>
      <c r="Q621" s="51">
        <v>4.7</v>
      </c>
      <c r="R621" s="51">
        <v>1.8</v>
      </c>
      <c r="S621" s="51">
        <v>2</v>
      </c>
      <c r="T621" s="51">
        <v>2.5</v>
      </c>
      <c r="U621" s="51">
        <v>3.2</v>
      </c>
      <c r="V621" s="51">
        <v>1</v>
      </c>
      <c r="W621" s="51">
        <v>0.8</v>
      </c>
      <c r="X621" s="51">
        <v>1.2</v>
      </c>
      <c r="Y621" s="51">
        <v>0.9</v>
      </c>
      <c r="Z621" s="51">
        <v>1.3</v>
      </c>
      <c r="AA621" s="51">
        <v>1.7</v>
      </c>
      <c r="AB621" s="51">
        <v>1.5</v>
      </c>
      <c r="AC621" s="51">
        <v>0.8</v>
      </c>
      <c r="AD621" s="51">
        <v>0.7</v>
      </c>
      <c r="AE621" s="51">
        <v>6.1</v>
      </c>
      <c r="AF621" s="51">
        <v>5.6</v>
      </c>
      <c r="AG621" s="51">
        <v>2.4</v>
      </c>
      <c r="AH621" s="51">
        <v>2.4</v>
      </c>
      <c r="AI621" s="51">
        <v>2.1</v>
      </c>
      <c r="AJ621" s="51">
        <v>2</v>
      </c>
    </row>
    <row r="622" spans="1:36" ht="15.75" x14ac:dyDescent="0.3">
      <c r="A622" s="1" t="str">
        <f t="shared" si="12"/>
        <v>InflationsrateNiederlande</v>
      </c>
      <c r="B622" s="1">
        <v>622</v>
      </c>
      <c r="C622" s="50" t="s">
        <v>347</v>
      </c>
      <c r="D622" s="50" t="s">
        <v>1</v>
      </c>
      <c r="E622" s="50" t="s">
        <v>149</v>
      </c>
      <c r="F622" s="50" t="s">
        <v>346</v>
      </c>
      <c r="G622" s="50" t="s">
        <v>32</v>
      </c>
      <c r="H622" s="50" t="s">
        <v>374</v>
      </c>
      <c r="I622" s="51">
        <v>2.2999999999999998</v>
      </c>
      <c r="J622" s="51">
        <v>5.0999999999999996</v>
      </c>
      <c r="K622" s="51">
        <v>3.9</v>
      </c>
      <c r="L622" s="51">
        <v>2.2000000000000002</v>
      </c>
      <c r="M622" s="51">
        <v>1.4</v>
      </c>
      <c r="N622" s="51">
        <v>1.5</v>
      </c>
      <c r="O622" s="51">
        <v>1.6</v>
      </c>
      <c r="P622" s="51">
        <v>1.6</v>
      </c>
      <c r="Q622" s="51">
        <v>2.2000000000000002</v>
      </c>
      <c r="R622" s="51">
        <v>1</v>
      </c>
      <c r="S622" s="51">
        <v>0.9</v>
      </c>
      <c r="T622" s="51">
        <v>2.5</v>
      </c>
      <c r="U622" s="51">
        <v>2.8</v>
      </c>
      <c r="V622" s="51">
        <v>2.6</v>
      </c>
      <c r="W622" s="51">
        <v>0.3</v>
      </c>
      <c r="X622" s="51">
        <v>0.2</v>
      </c>
      <c r="Y622" s="51">
        <v>0.1</v>
      </c>
      <c r="Z622" s="51">
        <v>1.3</v>
      </c>
      <c r="AA622" s="51">
        <v>1.6</v>
      </c>
      <c r="AB622" s="51">
        <v>2.7</v>
      </c>
      <c r="AC622" s="51">
        <v>1.1000000000000001</v>
      </c>
      <c r="AD622" s="51">
        <v>2.8</v>
      </c>
      <c r="AE622" s="51">
        <v>11.6</v>
      </c>
      <c r="AF622" s="51">
        <v>4.0999999999999996</v>
      </c>
      <c r="AG622" s="51">
        <v>3.2</v>
      </c>
      <c r="AH622" s="51">
        <v>3</v>
      </c>
      <c r="AI622" s="51">
        <v>2.5</v>
      </c>
      <c r="AJ622" s="51">
        <v>2.1</v>
      </c>
    </row>
    <row r="623" spans="1:36" ht="15.75" x14ac:dyDescent="0.3">
      <c r="A623" s="1" t="str">
        <f t="shared" si="12"/>
        <v>InflationsrateÖsterreich</v>
      </c>
      <c r="B623" s="1">
        <v>623</v>
      </c>
      <c r="C623" s="50" t="s">
        <v>347</v>
      </c>
      <c r="D623" s="50" t="s">
        <v>56</v>
      </c>
      <c r="E623" s="50" t="s">
        <v>149</v>
      </c>
      <c r="F623" s="50" t="s">
        <v>346</v>
      </c>
      <c r="G623" s="50" t="s">
        <v>32</v>
      </c>
      <c r="H623" s="50" t="s">
        <v>374</v>
      </c>
      <c r="I623" s="51">
        <v>2</v>
      </c>
      <c r="J623" s="51">
        <v>2.2999999999999998</v>
      </c>
      <c r="K623" s="51">
        <v>1.7</v>
      </c>
      <c r="L623" s="51">
        <v>1.3</v>
      </c>
      <c r="M623" s="51">
        <v>2</v>
      </c>
      <c r="N623" s="51">
        <v>2.1</v>
      </c>
      <c r="O623" s="51">
        <v>1.7</v>
      </c>
      <c r="P623" s="51">
        <v>2.2000000000000002</v>
      </c>
      <c r="Q623" s="51">
        <v>3.2</v>
      </c>
      <c r="R623" s="51">
        <v>0.4</v>
      </c>
      <c r="S623" s="51">
        <v>1.7</v>
      </c>
      <c r="T623" s="51">
        <v>3.6</v>
      </c>
      <c r="U623" s="51">
        <v>2.6</v>
      </c>
      <c r="V623" s="51">
        <v>2.1</v>
      </c>
      <c r="W623" s="51">
        <v>1.5</v>
      </c>
      <c r="X623" s="51">
        <v>0.8</v>
      </c>
      <c r="Y623" s="51">
        <v>1</v>
      </c>
      <c r="Z623" s="51">
        <v>2.2000000000000002</v>
      </c>
      <c r="AA623" s="51">
        <v>2.1</v>
      </c>
      <c r="AB623" s="51">
        <v>1.5</v>
      </c>
      <c r="AC623" s="51">
        <v>1.4</v>
      </c>
      <c r="AD623" s="51">
        <v>2.8</v>
      </c>
      <c r="AE623" s="51">
        <v>8.6</v>
      </c>
      <c r="AF623" s="51">
        <v>7.7</v>
      </c>
      <c r="AG623" s="51">
        <v>2.9</v>
      </c>
      <c r="AH623" s="51">
        <v>3.5</v>
      </c>
      <c r="AI623" s="51">
        <v>2.4</v>
      </c>
      <c r="AJ623" s="51">
        <v>2.2000000000000002</v>
      </c>
    </row>
    <row r="624" spans="1:36" ht="15.75" x14ac:dyDescent="0.3">
      <c r="A624" s="1" t="str">
        <f t="shared" si="12"/>
        <v>InflationsratePolen</v>
      </c>
      <c r="B624" s="1">
        <v>624</v>
      </c>
      <c r="C624" s="50" t="s">
        <v>347</v>
      </c>
      <c r="D624" s="50" t="s">
        <v>21</v>
      </c>
      <c r="E624" s="50" t="s">
        <v>149</v>
      </c>
      <c r="F624" s="50" t="s">
        <v>346</v>
      </c>
      <c r="G624" s="50" t="s">
        <v>32</v>
      </c>
      <c r="H624" s="50" t="s">
        <v>374</v>
      </c>
      <c r="I624" s="51">
        <v>10.1</v>
      </c>
      <c r="J624" s="51">
        <v>5.3</v>
      </c>
      <c r="K624" s="51">
        <v>1.9</v>
      </c>
      <c r="L624" s="51">
        <v>0.7</v>
      </c>
      <c r="M624" s="51">
        <v>3.6</v>
      </c>
      <c r="N624" s="51">
        <v>2.2000000000000002</v>
      </c>
      <c r="O624" s="51">
        <v>1.3</v>
      </c>
      <c r="P624" s="51">
        <v>2.6</v>
      </c>
      <c r="Q624" s="51">
        <v>4.2</v>
      </c>
      <c r="R624" s="51">
        <v>4</v>
      </c>
      <c r="S624" s="51">
        <v>2.6</v>
      </c>
      <c r="T624" s="51">
        <v>3.9</v>
      </c>
      <c r="U624" s="51">
        <v>3.7</v>
      </c>
      <c r="V624" s="51">
        <v>0.8</v>
      </c>
      <c r="W624" s="51">
        <v>0.1</v>
      </c>
      <c r="X624" s="51">
        <v>-0.7</v>
      </c>
      <c r="Y624" s="51">
        <v>-0.2</v>
      </c>
      <c r="Z624" s="51">
        <v>1.6</v>
      </c>
      <c r="AA624" s="51">
        <v>1.2</v>
      </c>
      <c r="AB624" s="51">
        <v>2.1</v>
      </c>
      <c r="AC624" s="51">
        <v>3.7</v>
      </c>
      <c r="AD624" s="51">
        <v>5.2</v>
      </c>
      <c r="AE624" s="51">
        <v>13.2</v>
      </c>
      <c r="AF624" s="51">
        <v>10.9</v>
      </c>
      <c r="AG624" s="51">
        <v>3.7</v>
      </c>
      <c r="AH624" s="51">
        <v>3.4</v>
      </c>
      <c r="AI624" s="51">
        <v>2.9</v>
      </c>
      <c r="AJ624" s="51">
        <v>3.7</v>
      </c>
    </row>
    <row r="625" spans="1:36" ht="15.75" x14ac:dyDescent="0.3">
      <c r="A625" s="1" t="str">
        <f t="shared" si="12"/>
        <v>InflationsratePortugal</v>
      </c>
      <c r="B625" s="1">
        <v>625</v>
      </c>
      <c r="C625" s="50" t="s">
        <v>347</v>
      </c>
      <c r="D625" s="50" t="s">
        <v>7</v>
      </c>
      <c r="E625" s="50" t="s">
        <v>149</v>
      </c>
      <c r="F625" s="50" t="s">
        <v>346</v>
      </c>
      <c r="G625" s="50" t="s">
        <v>32</v>
      </c>
      <c r="H625" s="50" t="s">
        <v>374</v>
      </c>
      <c r="I625" s="51">
        <v>2.8</v>
      </c>
      <c r="J625" s="51">
        <v>4.4000000000000004</v>
      </c>
      <c r="K625" s="51">
        <v>3.7</v>
      </c>
      <c r="L625" s="51">
        <v>3.2</v>
      </c>
      <c r="M625" s="51">
        <v>2.5</v>
      </c>
      <c r="N625" s="51">
        <v>2.1</v>
      </c>
      <c r="O625" s="51">
        <v>3</v>
      </c>
      <c r="P625" s="51">
        <v>2.4</v>
      </c>
      <c r="Q625" s="51">
        <v>2.7</v>
      </c>
      <c r="R625" s="51">
        <v>-0.9</v>
      </c>
      <c r="S625" s="51">
        <v>1.4</v>
      </c>
      <c r="T625" s="51">
        <v>3.6</v>
      </c>
      <c r="U625" s="51">
        <v>2.8</v>
      </c>
      <c r="V625" s="51">
        <v>0.4</v>
      </c>
      <c r="W625" s="51">
        <v>-0.2</v>
      </c>
      <c r="X625" s="51">
        <v>0.5</v>
      </c>
      <c r="Y625" s="51">
        <v>0.6</v>
      </c>
      <c r="Z625" s="51">
        <v>1.6</v>
      </c>
      <c r="AA625" s="51">
        <v>1.2</v>
      </c>
      <c r="AB625" s="51">
        <v>0.3</v>
      </c>
      <c r="AC625" s="51">
        <v>-0.1</v>
      </c>
      <c r="AD625" s="51">
        <v>0.9</v>
      </c>
      <c r="AE625" s="51">
        <v>8.1</v>
      </c>
      <c r="AF625" s="51">
        <v>5.3</v>
      </c>
      <c r="AG625" s="51">
        <v>2.7</v>
      </c>
      <c r="AH625" s="51">
        <v>2.2000000000000002</v>
      </c>
      <c r="AI625" s="51">
        <v>2</v>
      </c>
      <c r="AJ625" s="51">
        <v>2</v>
      </c>
    </row>
    <row r="626" spans="1:36" ht="15.75" x14ac:dyDescent="0.3">
      <c r="A626" s="1" t="str">
        <f t="shared" si="12"/>
        <v>InflationsrateRumänien</v>
      </c>
      <c r="B626" s="1">
        <v>626</v>
      </c>
      <c r="C626" s="50" t="s">
        <v>347</v>
      </c>
      <c r="D626" s="50" t="s">
        <v>98</v>
      </c>
      <c r="E626" s="50" t="s">
        <v>149</v>
      </c>
      <c r="F626" s="50" t="s">
        <v>346</v>
      </c>
      <c r="G626" s="50" t="s">
        <v>32</v>
      </c>
      <c r="H626" s="50" t="s">
        <v>374</v>
      </c>
      <c r="I626" s="51">
        <v>45.7</v>
      </c>
      <c r="J626" s="51">
        <v>34.5</v>
      </c>
      <c r="K626" s="51">
        <v>22.5</v>
      </c>
      <c r="L626" s="51">
        <v>15.3</v>
      </c>
      <c r="M626" s="51">
        <v>11.9</v>
      </c>
      <c r="N626" s="51">
        <v>9.1</v>
      </c>
      <c r="O626" s="51">
        <v>6.6</v>
      </c>
      <c r="P626" s="51">
        <v>4.9000000000000004</v>
      </c>
      <c r="Q626" s="51">
        <v>7.9</v>
      </c>
      <c r="R626" s="51">
        <v>5.6</v>
      </c>
      <c r="S626" s="51">
        <v>6.1</v>
      </c>
      <c r="T626" s="51">
        <v>5.8</v>
      </c>
      <c r="U626" s="51">
        <v>3.4</v>
      </c>
      <c r="V626" s="51">
        <v>3.2</v>
      </c>
      <c r="W626" s="51">
        <v>1.4</v>
      </c>
      <c r="X626" s="51">
        <v>-0.4</v>
      </c>
      <c r="Y626" s="51">
        <v>-1.1000000000000001</v>
      </c>
      <c r="Z626" s="51">
        <v>1.1000000000000001</v>
      </c>
      <c r="AA626" s="51">
        <v>4.0999999999999996</v>
      </c>
      <c r="AB626" s="51">
        <v>3.9</v>
      </c>
      <c r="AC626" s="51">
        <v>2.2999999999999998</v>
      </c>
      <c r="AD626" s="51">
        <v>4.0999999999999996</v>
      </c>
      <c r="AE626" s="51">
        <v>12</v>
      </c>
      <c r="AF626" s="51">
        <v>9.6999999999999993</v>
      </c>
      <c r="AG626" s="51">
        <v>5.8</v>
      </c>
      <c r="AH626" s="51">
        <v>6.7</v>
      </c>
      <c r="AI626" s="51">
        <v>5.9</v>
      </c>
      <c r="AJ626" s="51">
        <v>3.8</v>
      </c>
    </row>
    <row r="627" spans="1:36" ht="15.75" x14ac:dyDescent="0.3">
      <c r="A627" s="1" t="str">
        <f t="shared" si="12"/>
        <v>InflationsrateSchweden</v>
      </c>
      <c r="B627" s="1">
        <v>627</v>
      </c>
      <c r="C627" s="50" t="s">
        <v>347</v>
      </c>
      <c r="D627" s="50" t="s">
        <v>13</v>
      </c>
      <c r="E627" s="50" t="s">
        <v>149</v>
      </c>
      <c r="F627" s="50" t="s">
        <v>346</v>
      </c>
      <c r="G627" s="50" t="s">
        <v>32</v>
      </c>
      <c r="H627" s="50" t="s">
        <v>374</v>
      </c>
      <c r="I627" s="51">
        <v>1.3</v>
      </c>
      <c r="J627" s="51">
        <v>2.7</v>
      </c>
      <c r="K627" s="51">
        <v>1.9</v>
      </c>
      <c r="L627" s="51">
        <v>2.2999999999999998</v>
      </c>
      <c r="M627" s="51">
        <v>1</v>
      </c>
      <c r="N627" s="51">
        <v>0.8</v>
      </c>
      <c r="O627" s="51">
        <v>1.5</v>
      </c>
      <c r="P627" s="51">
        <v>1.7</v>
      </c>
      <c r="Q627" s="51">
        <v>3.3</v>
      </c>
      <c r="R627" s="51">
        <v>1.9</v>
      </c>
      <c r="S627" s="51">
        <v>1.9</v>
      </c>
      <c r="T627" s="51">
        <v>1.4</v>
      </c>
      <c r="U627" s="51">
        <v>0.9</v>
      </c>
      <c r="V627" s="51">
        <v>0.4</v>
      </c>
      <c r="W627" s="51">
        <v>0.2</v>
      </c>
      <c r="X627" s="51">
        <v>0.7</v>
      </c>
      <c r="Y627" s="51">
        <v>1.1000000000000001</v>
      </c>
      <c r="Z627" s="51">
        <v>1.9</v>
      </c>
      <c r="AA627" s="51">
        <v>2</v>
      </c>
      <c r="AB627" s="51">
        <v>1.7</v>
      </c>
      <c r="AC627" s="51">
        <v>0.7</v>
      </c>
      <c r="AD627" s="51">
        <v>2.7</v>
      </c>
      <c r="AE627" s="51">
        <v>8.1</v>
      </c>
      <c r="AF627" s="51">
        <v>5.9</v>
      </c>
      <c r="AG627" s="51">
        <v>2</v>
      </c>
      <c r="AH627" s="51">
        <v>2.5</v>
      </c>
      <c r="AI627" s="51">
        <v>0.6</v>
      </c>
      <c r="AJ627" s="51">
        <v>1.6</v>
      </c>
    </row>
    <row r="628" spans="1:36" ht="15.75" x14ac:dyDescent="0.3">
      <c r="A628" s="1" t="str">
        <f t="shared" si="12"/>
        <v>InflationsrateSlowakei</v>
      </c>
      <c r="B628" s="1">
        <v>628</v>
      </c>
      <c r="C628" s="50" t="s">
        <v>347</v>
      </c>
      <c r="D628" s="50" t="s">
        <v>23</v>
      </c>
      <c r="E628" s="50" t="s">
        <v>149</v>
      </c>
      <c r="F628" s="50" t="s">
        <v>346</v>
      </c>
      <c r="G628" s="50" t="s">
        <v>32</v>
      </c>
      <c r="H628" s="50" t="s">
        <v>374</v>
      </c>
      <c r="I628" s="51">
        <v>12.2</v>
      </c>
      <c r="J628" s="51">
        <v>7.2</v>
      </c>
      <c r="K628" s="51">
        <v>3.5</v>
      </c>
      <c r="L628" s="51">
        <v>8.4</v>
      </c>
      <c r="M628" s="51">
        <v>7.5</v>
      </c>
      <c r="N628" s="51">
        <v>2.8</v>
      </c>
      <c r="O628" s="51">
        <v>4.3</v>
      </c>
      <c r="P628" s="51">
        <v>1.9</v>
      </c>
      <c r="Q628" s="51">
        <v>3.9</v>
      </c>
      <c r="R628" s="51">
        <v>0.9</v>
      </c>
      <c r="S628" s="51">
        <v>0.7</v>
      </c>
      <c r="T628" s="51">
        <v>4.0999999999999996</v>
      </c>
      <c r="U628" s="51">
        <v>3.7</v>
      </c>
      <c r="V628" s="51">
        <v>1.5</v>
      </c>
      <c r="W628" s="51">
        <v>-0.1</v>
      </c>
      <c r="X628" s="51">
        <v>-0.3</v>
      </c>
      <c r="Y628" s="51">
        <v>-0.5</v>
      </c>
      <c r="Z628" s="51">
        <v>1.4</v>
      </c>
      <c r="AA628" s="51">
        <v>2.5</v>
      </c>
      <c r="AB628" s="51">
        <v>2.8</v>
      </c>
      <c r="AC628" s="51">
        <v>2</v>
      </c>
      <c r="AD628" s="51">
        <v>2.8</v>
      </c>
      <c r="AE628" s="51">
        <v>12.1</v>
      </c>
      <c r="AF628" s="51">
        <v>11</v>
      </c>
      <c r="AG628" s="51">
        <v>3.2</v>
      </c>
      <c r="AH628" s="51">
        <v>4.2</v>
      </c>
      <c r="AI628" s="51">
        <v>4.0999999999999996</v>
      </c>
      <c r="AJ628" s="51">
        <v>3.1</v>
      </c>
    </row>
    <row r="629" spans="1:36" ht="15.75" x14ac:dyDescent="0.3">
      <c r="A629" s="1" t="str">
        <f t="shared" si="12"/>
        <v>InflationsrateSlowenien</v>
      </c>
      <c r="B629" s="1">
        <v>629</v>
      </c>
      <c r="C629" s="50" t="s">
        <v>347</v>
      </c>
      <c r="D629" s="50" t="s">
        <v>26</v>
      </c>
      <c r="E629" s="50" t="s">
        <v>149</v>
      </c>
      <c r="F629" s="50" t="s">
        <v>346</v>
      </c>
      <c r="G629" s="50" t="s">
        <v>32</v>
      </c>
      <c r="H629" s="50" t="s">
        <v>374</v>
      </c>
      <c r="I629" s="51">
        <v>9</v>
      </c>
      <c r="J629" s="51">
        <v>8.6</v>
      </c>
      <c r="K629" s="51">
        <v>7.5</v>
      </c>
      <c r="L629" s="51">
        <v>5.6</v>
      </c>
      <c r="M629" s="51">
        <v>3.7</v>
      </c>
      <c r="N629" s="51">
        <v>2.4</v>
      </c>
      <c r="O629" s="51">
        <v>2.5</v>
      </c>
      <c r="P629" s="51">
        <v>3.8</v>
      </c>
      <c r="Q629" s="51">
        <v>5.5</v>
      </c>
      <c r="R629" s="51">
        <v>0.8</v>
      </c>
      <c r="S629" s="51">
        <v>2.1</v>
      </c>
      <c r="T629" s="51">
        <v>2.1</v>
      </c>
      <c r="U629" s="51">
        <v>2.8</v>
      </c>
      <c r="V629" s="51">
        <v>1.9</v>
      </c>
      <c r="W629" s="51">
        <v>0.4</v>
      </c>
      <c r="X629" s="51">
        <v>-0.8</v>
      </c>
      <c r="Y629" s="51">
        <v>-0.2</v>
      </c>
      <c r="Z629" s="51">
        <v>1.6</v>
      </c>
      <c r="AA629" s="51">
        <v>1.9</v>
      </c>
      <c r="AB629" s="51">
        <v>1.7</v>
      </c>
      <c r="AC629" s="51">
        <v>-0.3</v>
      </c>
      <c r="AD629" s="51">
        <v>2</v>
      </c>
      <c r="AE629" s="51">
        <v>9.3000000000000007</v>
      </c>
      <c r="AF629" s="51">
        <v>7.2</v>
      </c>
      <c r="AG629" s="51">
        <v>2</v>
      </c>
      <c r="AH629" s="51">
        <v>2.5</v>
      </c>
      <c r="AI629" s="51">
        <v>2.2999999999999998</v>
      </c>
      <c r="AJ629" s="51">
        <v>2.1</v>
      </c>
    </row>
    <row r="630" spans="1:36" ht="15.75" x14ac:dyDescent="0.3">
      <c r="A630" s="1" t="str">
        <f t="shared" si="12"/>
        <v>InflationsrateSpanien</v>
      </c>
      <c r="B630" s="1">
        <v>630</v>
      </c>
      <c r="C630" s="50" t="s">
        <v>347</v>
      </c>
      <c r="D630" s="50" t="s">
        <v>8</v>
      </c>
      <c r="E630" s="50" t="s">
        <v>149</v>
      </c>
      <c r="F630" s="50" t="s">
        <v>346</v>
      </c>
      <c r="G630" s="50" t="s">
        <v>32</v>
      </c>
      <c r="H630" s="50" t="s">
        <v>374</v>
      </c>
      <c r="I630" s="51">
        <v>3.5</v>
      </c>
      <c r="J630" s="51">
        <v>2.8</v>
      </c>
      <c r="K630" s="51">
        <v>3.6</v>
      </c>
      <c r="L630" s="51">
        <v>3.1</v>
      </c>
      <c r="M630" s="51">
        <v>3.1</v>
      </c>
      <c r="N630" s="51">
        <v>3.4</v>
      </c>
      <c r="O630" s="51">
        <v>3.6</v>
      </c>
      <c r="P630" s="51">
        <v>2.8</v>
      </c>
      <c r="Q630" s="51">
        <v>4.0999999999999996</v>
      </c>
      <c r="R630" s="51">
        <v>-0.2</v>
      </c>
      <c r="S630" s="51">
        <v>2</v>
      </c>
      <c r="T630" s="51">
        <v>3</v>
      </c>
      <c r="U630" s="51">
        <v>2.4</v>
      </c>
      <c r="V630" s="51">
        <v>1.5</v>
      </c>
      <c r="W630" s="51">
        <v>-0.2</v>
      </c>
      <c r="X630" s="51">
        <v>-0.6</v>
      </c>
      <c r="Y630" s="51">
        <v>-0.3</v>
      </c>
      <c r="Z630" s="51">
        <v>2</v>
      </c>
      <c r="AA630" s="51">
        <v>1.7</v>
      </c>
      <c r="AB630" s="51">
        <v>0.8</v>
      </c>
      <c r="AC630" s="51">
        <v>-0.3</v>
      </c>
      <c r="AD630" s="51">
        <v>3</v>
      </c>
      <c r="AE630" s="51">
        <v>8.3000000000000007</v>
      </c>
      <c r="AF630" s="51">
        <v>3.4</v>
      </c>
      <c r="AG630" s="51">
        <v>2.9</v>
      </c>
      <c r="AH630" s="51">
        <v>2.6</v>
      </c>
      <c r="AI630" s="51">
        <v>2</v>
      </c>
      <c r="AJ630" s="51">
        <v>2</v>
      </c>
    </row>
    <row r="631" spans="1:36" ht="15.75" x14ac:dyDescent="0.3">
      <c r="A631" s="1" t="str">
        <f t="shared" si="12"/>
        <v>InflationsrateTschechische Republik</v>
      </c>
      <c r="B631" s="1">
        <v>631</v>
      </c>
      <c r="C631" s="50" t="s">
        <v>347</v>
      </c>
      <c r="D631" s="50" t="s">
        <v>22</v>
      </c>
      <c r="E631" s="50" t="s">
        <v>149</v>
      </c>
      <c r="F631" s="50" t="s">
        <v>346</v>
      </c>
      <c r="G631" s="50" t="s">
        <v>32</v>
      </c>
      <c r="H631" s="50" t="s">
        <v>374</v>
      </c>
      <c r="I631" s="51">
        <v>3.9</v>
      </c>
      <c r="J631" s="51">
        <v>4.5</v>
      </c>
      <c r="K631" s="51">
        <v>1.4</v>
      </c>
      <c r="L631" s="51">
        <v>-0.1</v>
      </c>
      <c r="M631" s="51">
        <v>2.6</v>
      </c>
      <c r="N631" s="51">
        <v>1.6</v>
      </c>
      <c r="O631" s="51">
        <v>2.1</v>
      </c>
      <c r="P631" s="51">
        <v>2.9</v>
      </c>
      <c r="Q631" s="51">
        <v>6.3</v>
      </c>
      <c r="R631" s="51">
        <v>0.6</v>
      </c>
      <c r="S631" s="51">
        <v>1.2</v>
      </c>
      <c r="T631" s="51">
        <v>2.2000000000000002</v>
      </c>
      <c r="U631" s="51">
        <v>3.5</v>
      </c>
      <c r="V631" s="51">
        <v>1.4</v>
      </c>
      <c r="W631" s="51">
        <v>0.4</v>
      </c>
      <c r="X631" s="51">
        <v>0.3</v>
      </c>
      <c r="Y631" s="51">
        <v>0.6</v>
      </c>
      <c r="Z631" s="51">
        <v>2.4</v>
      </c>
      <c r="AA631" s="51">
        <v>2</v>
      </c>
      <c r="AB631" s="51">
        <v>2.6</v>
      </c>
      <c r="AC631" s="51">
        <v>3.3</v>
      </c>
      <c r="AD631" s="51">
        <v>3.3</v>
      </c>
      <c r="AE631" s="51">
        <v>14.8</v>
      </c>
      <c r="AF631" s="51">
        <v>12</v>
      </c>
      <c r="AG631" s="51">
        <v>2.7</v>
      </c>
      <c r="AH631" s="51">
        <v>2.2999999999999998</v>
      </c>
      <c r="AI631" s="51">
        <v>2.1</v>
      </c>
      <c r="AJ631" s="51">
        <v>2.4</v>
      </c>
    </row>
    <row r="632" spans="1:36" ht="15.75" x14ac:dyDescent="0.3">
      <c r="A632" s="1" t="str">
        <f t="shared" si="12"/>
        <v>InflationsrateUngarn</v>
      </c>
      <c r="B632" s="1">
        <v>632</v>
      </c>
      <c r="C632" s="50" t="s">
        <v>347</v>
      </c>
      <c r="D632" s="50" t="s">
        <v>24</v>
      </c>
      <c r="E632" s="50" t="s">
        <v>149</v>
      </c>
      <c r="F632" s="50" t="s">
        <v>346</v>
      </c>
      <c r="G632" s="50" t="s">
        <v>32</v>
      </c>
      <c r="H632" s="50" t="s">
        <v>374</v>
      </c>
      <c r="I632" s="51">
        <v>10</v>
      </c>
      <c r="J632" s="51">
        <v>9.1</v>
      </c>
      <c r="K632" s="51">
        <v>5.2</v>
      </c>
      <c r="L632" s="51">
        <v>4.7</v>
      </c>
      <c r="M632" s="51">
        <v>6.8</v>
      </c>
      <c r="N632" s="51">
        <v>3.5</v>
      </c>
      <c r="O632" s="51">
        <v>4</v>
      </c>
      <c r="P632" s="51">
        <v>7.9</v>
      </c>
      <c r="Q632" s="51">
        <v>6</v>
      </c>
      <c r="R632" s="51">
        <v>4</v>
      </c>
      <c r="S632" s="51">
        <v>4.7</v>
      </c>
      <c r="T632" s="51">
        <v>3.9</v>
      </c>
      <c r="U632" s="51">
        <v>5.7</v>
      </c>
      <c r="V632" s="51">
        <v>1.7</v>
      </c>
      <c r="W632" s="51">
        <v>0</v>
      </c>
      <c r="X632" s="51">
        <v>0.1</v>
      </c>
      <c r="Y632" s="51">
        <v>0.4</v>
      </c>
      <c r="Z632" s="51">
        <v>2.4</v>
      </c>
      <c r="AA632" s="51">
        <v>2.9</v>
      </c>
      <c r="AB632" s="51">
        <v>3.4</v>
      </c>
      <c r="AC632" s="51">
        <v>3.4</v>
      </c>
      <c r="AD632" s="51">
        <v>5.2</v>
      </c>
      <c r="AE632" s="51">
        <v>15.3</v>
      </c>
      <c r="AF632" s="51">
        <v>17</v>
      </c>
      <c r="AG632" s="51">
        <v>3.7</v>
      </c>
      <c r="AH632" s="51">
        <v>4.5</v>
      </c>
      <c r="AI632" s="51">
        <v>3.6</v>
      </c>
      <c r="AJ632" s="51">
        <v>3.5</v>
      </c>
    </row>
    <row r="633" spans="1:36" ht="15.75" x14ac:dyDescent="0.3">
      <c r="A633" s="1" t="str">
        <f t="shared" si="12"/>
        <v>InflationsrateVereinigtes Königreich Großbritannien und Nordirland</v>
      </c>
      <c r="B633" s="1">
        <v>633</v>
      </c>
      <c r="C633" s="50" t="s">
        <v>347</v>
      </c>
      <c r="D633" s="50" t="s">
        <v>57</v>
      </c>
      <c r="E633" s="50" t="s">
        <v>149</v>
      </c>
      <c r="F633" s="50" t="s">
        <v>346</v>
      </c>
      <c r="G633" s="50" t="s">
        <v>32</v>
      </c>
      <c r="H633" s="50" t="s">
        <v>374</v>
      </c>
      <c r="I633" s="51">
        <v>0.8</v>
      </c>
      <c r="J633" s="51">
        <v>1.2</v>
      </c>
      <c r="K633" s="51">
        <v>1.3</v>
      </c>
      <c r="L633" s="51">
        <v>1.4</v>
      </c>
      <c r="M633" s="51">
        <v>1.3</v>
      </c>
      <c r="N633" s="51">
        <v>2.1</v>
      </c>
      <c r="O633" s="51">
        <v>2.2999999999999998</v>
      </c>
      <c r="P633" s="51">
        <v>2.2999999999999998</v>
      </c>
      <c r="Q633" s="51">
        <v>3.6</v>
      </c>
      <c r="R633" s="51">
        <v>2.2000000000000002</v>
      </c>
      <c r="S633" s="51">
        <v>3.3</v>
      </c>
      <c r="T633" s="51">
        <v>4.5</v>
      </c>
      <c r="U633" s="51">
        <v>2.8</v>
      </c>
      <c r="V633" s="51">
        <v>2.6</v>
      </c>
      <c r="W633" s="51">
        <v>1.5</v>
      </c>
      <c r="X633" s="51">
        <v>0</v>
      </c>
      <c r="Y633" s="51">
        <v>0.7</v>
      </c>
      <c r="Z633" s="51">
        <v>2.7</v>
      </c>
      <c r="AA633" s="51">
        <v>2.5</v>
      </c>
      <c r="AB633" s="51">
        <v>1.8</v>
      </c>
      <c r="AC633" s="52"/>
      <c r="AD633" s="52"/>
      <c r="AE633" s="51">
        <v>7.9</v>
      </c>
      <c r="AF633" s="51">
        <v>6.8</v>
      </c>
      <c r="AG633" s="51">
        <v>3.3</v>
      </c>
      <c r="AH633" s="51">
        <v>3.7</v>
      </c>
      <c r="AI633" s="51">
        <v>2.6</v>
      </c>
      <c r="AJ633" s="51">
        <v>2</v>
      </c>
    </row>
    <row r="634" spans="1:36" ht="15.75" x14ac:dyDescent="0.3">
      <c r="A634" s="1" t="str">
        <f t="shared" si="12"/>
        <v>InflationsrateZypern</v>
      </c>
      <c r="B634" s="1">
        <v>634</v>
      </c>
      <c r="C634" s="50" t="s">
        <v>347</v>
      </c>
      <c r="D634" s="50" t="s">
        <v>30</v>
      </c>
      <c r="E634" s="50" t="s">
        <v>149</v>
      </c>
      <c r="F634" s="50" t="s">
        <v>346</v>
      </c>
      <c r="G634" s="50" t="s">
        <v>32</v>
      </c>
      <c r="H634" s="50" t="s">
        <v>374</v>
      </c>
      <c r="I634" s="51">
        <v>4.9000000000000004</v>
      </c>
      <c r="J634" s="51">
        <v>2</v>
      </c>
      <c r="K634" s="51">
        <v>2.8</v>
      </c>
      <c r="L634" s="51">
        <v>4</v>
      </c>
      <c r="M634" s="51">
        <v>1.9</v>
      </c>
      <c r="N634" s="51">
        <v>2</v>
      </c>
      <c r="O634" s="51">
        <v>2.2000000000000002</v>
      </c>
      <c r="P634" s="51">
        <v>2.2000000000000002</v>
      </c>
      <c r="Q634" s="51">
        <v>4.4000000000000004</v>
      </c>
      <c r="R634" s="51">
        <v>0.2</v>
      </c>
      <c r="S634" s="51">
        <v>2.6</v>
      </c>
      <c r="T634" s="51">
        <v>3.5</v>
      </c>
      <c r="U634" s="51">
        <v>3.1</v>
      </c>
      <c r="V634" s="51">
        <v>0.4</v>
      </c>
      <c r="W634" s="51">
        <v>-0.3</v>
      </c>
      <c r="X634" s="51">
        <v>-1.5</v>
      </c>
      <c r="Y634" s="51">
        <v>-1.2</v>
      </c>
      <c r="Z634" s="51">
        <v>0.7</v>
      </c>
      <c r="AA634" s="51">
        <v>0.8</v>
      </c>
      <c r="AB634" s="51">
        <v>0.5</v>
      </c>
      <c r="AC634" s="51">
        <v>-1.1000000000000001</v>
      </c>
      <c r="AD634" s="51">
        <v>2.2999999999999998</v>
      </c>
      <c r="AE634" s="51">
        <v>8.1</v>
      </c>
      <c r="AF634" s="51">
        <v>3.9</v>
      </c>
      <c r="AG634" s="51">
        <v>2.2999999999999998</v>
      </c>
      <c r="AH634" s="51">
        <v>0.9</v>
      </c>
      <c r="AI634" s="51">
        <v>1.5</v>
      </c>
      <c r="AJ634" s="51">
        <v>1.9</v>
      </c>
    </row>
    <row r="635" spans="1:36" ht="15.75" x14ac:dyDescent="0.3">
      <c r="A635" s="1" t="str">
        <f t="shared" si="12"/>
        <v>InvestitionsquoteBelgien</v>
      </c>
      <c r="B635" s="1">
        <v>635</v>
      </c>
      <c r="C635" s="50" t="s">
        <v>180</v>
      </c>
      <c r="D635" s="50" t="s">
        <v>9</v>
      </c>
      <c r="E635" s="50" t="s">
        <v>181</v>
      </c>
      <c r="F635" s="50" t="s">
        <v>340</v>
      </c>
      <c r="G635" s="50" t="s">
        <v>32</v>
      </c>
      <c r="H635" s="50" t="s">
        <v>374</v>
      </c>
      <c r="I635" s="51">
        <v>22.507063832708475</v>
      </c>
      <c r="J635" s="51">
        <v>22.390270826894216</v>
      </c>
      <c r="K635" s="51">
        <v>20.696424121126022</v>
      </c>
      <c r="L635" s="51">
        <v>20.494188837703533</v>
      </c>
      <c r="M635" s="51">
        <v>21.461850409524704</v>
      </c>
      <c r="N635" s="51">
        <v>22.153893592261067</v>
      </c>
      <c r="O635" s="51">
        <v>22.325439064559134</v>
      </c>
      <c r="P635" s="51">
        <v>23.293014441289461</v>
      </c>
      <c r="Q635" s="51">
        <v>24.118141905271205</v>
      </c>
      <c r="R635" s="51">
        <v>22.550051777949236</v>
      </c>
      <c r="S635" s="51">
        <v>21.938242892349571</v>
      </c>
      <c r="T635" s="51">
        <v>22.790006162451082</v>
      </c>
      <c r="U635" s="51">
        <v>22.823623241940851</v>
      </c>
      <c r="V635" s="51">
        <v>22.155851139448622</v>
      </c>
      <c r="W635" s="51">
        <v>22.840919670000588</v>
      </c>
      <c r="X635" s="51">
        <v>23.151986099947536</v>
      </c>
      <c r="Y635" s="51">
        <v>23.519822175378224</v>
      </c>
      <c r="Z635" s="51">
        <v>23.504151488744434</v>
      </c>
      <c r="AA635" s="51">
        <v>23.774983579685209</v>
      </c>
      <c r="AB635" s="51">
        <v>24.231209884597789</v>
      </c>
      <c r="AC635" s="51">
        <v>24.033872494910522</v>
      </c>
      <c r="AD635" s="51">
        <v>23.916385665210676</v>
      </c>
      <c r="AE635" s="51">
        <v>23.933622312554707</v>
      </c>
      <c r="AF635" s="51">
        <v>24.166106800682563</v>
      </c>
      <c r="AG635" s="51">
        <v>24.247676583072131</v>
      </c>
      <c r="AH635" s="51">
        <v>23.582084057506442</v>
      </c>
      <c r="AI635" s="51">
        <v>23.550816075128356</v>
      </c>
      <c r="AJ635" s="51">
        <v>23.552164820686482</v>
      </c>
    </row>
    <row r="636" spans="1:36" ht="15.75" x14ac:dyDescent="0.3">
      <c r="A636" s="1" t="str">
        <f t="shared" si="12"/>
        <v>InvestitionsquoteBulgarien</v>
      </c>
      <c r="B636" s="1">
        <v>636</v>
      </c>
      <c r="C636" s="50" t="s">
        <v>180</v>
      </c>
      <c r="D636" s="50" t="s">
        <v>25</v>
      </c>
      <c r="E636" s="50" t="s">
        <v>181</v>
      </c>
      <c r="F636" s="50" t="s">
        <v>340</v>
      </c>
      <c r="G636" s="50" t="s">
        <v>32</v>
      </c>
      <c r="H636" s="50" t="s">
        <v>374</v>
      </c>
      <c r="I636" s="51">
        <v>16.731200652015783</v>
      </c>
      <c r="J636" s="51">
        <v>19.265945602035949</v>
      </c>
      <c r="K636" s="51">
        <v>18.977269139246975</v>
      </c>
      <c r="L636" s="51">
        <v>19.805131889901443</v>
      </c>
      <c r="M636" s="51">
        <v>20.950740747245902</v>
      </c>
      <c r="N636" s="51">
        <v>25.665144035677905</v>
      </c>
      <c r="O636" s="51">
        <v>27.437762590862459</v>
      </c>
      <c r="P636" s="51">
        <v>28.288805337075711</v>
      </c>
      <c r="Q636" s="51">
        <v>32.979605118494256</v>
      </c>
      <c r="R636" s="51">
        <v>27.781021987546328</v>
      </c>
      <c r="S636" s="51">
        <v>22.182237286435782</v>
      </c>
      <c r="T636" s="51">
        <v>20.839248944592267</v>
      </c>
      <c r="U636" s="51">
        <v>21.122429008337789</v>
      </c>
      <c r="V636" s="51">
        <v>21.182527568920221</v>
      </c>
      <c r="W636" s="51">
        <v>21.060858315690091</v>
      </c>
      <c r="X636" s="51">
        <v>20.859783322619414</v>
      </c>
      <c r="Y636" s="51">
        <v>18.410469937369992</v>
      </c>
      <c r="Z636" s="51">
        <v>18.30381419619485</v>
      </c>
      <c r="AA636" s="51">
        <v>18.829925665659935</v>
      </c>
      <c r="AB636" s="51">
        <v>18.718847241300761</v>
      </c>
      <c r="AC636" s="51">
        <v>18.995967217169678</v>
      </c>
      <c r="AD636" s="51">
        <v>16.282249581078702</v>
      </c>
      <c r="AE636" s="51">
        <v>17.004226041462996</v>
      </c>
      <c r="AF636" s="51">
        <v>18.728452154141902</v>
      </c>
      <c r="AG636" s="51">
        <v>18.312540888266387</v>
      </c>
      <c r="AH636" s="51">
        <v>18.87181536988048</v>
      </c>
      <c r="AI636" s="51">
        <v>18.839373775385614</v>
      </c>
      <c r="AJ636" s="51">
        <v>19.053129387237107</v>
      </c>
    </row>
    <row r="637" spans="1:36" ht="15.75" x14ac:dyDescent="0.3">
      <c r="A637" s="1" t="str">
        <f t="shared" si="12"/>
        <v>InvestitionsquoteDänemark</v>
      </c>
      <c r="B637" s="1">
        <v>637</v>
      </c>
      <c r="C637" s="50" t="s">
        <v>180</v>
      </c>
      <c r="D637" s="50" t="s">
        <v>5</v>
      </c>
      <c r="E637" s="50" t="s">
        <v>181</v>
      </c>
      <c r="F637" s="50" t="s">
        <v>340</v>
      </c>
      <c r="G637" s="50" t="s">
        <v>32</v>
      </c>
      <c r="H637" s="50" t="s">
        <v>374</v>
      </c>
      <c r="I637" s="51">
        <v>21.45958659577564</v>
      </c>
      <c r="J637" s="51">
        <v>21.26379221832206</v>
      </c>
      <c r="K637" s="51">
        <v>20.587114109106867</v>
      </c>
      <c r="L637" s="51">
        <v>20.697645892158928</v>
      </c>
      <c r="M637" s="51">
        <v>20.657939812791138</v>
      </c>
      <c r="N637" s="51">
        <v>21.172379684183653</v>
      </c>
      <c r="O637" s="51">
        <v>23.274764471785236</v>
      </c>
      <c r="P637" s="51">
        <v>23.498386424527762</v>
      </c>
      <c r="Q637" s="51">
        <v>22.939387585659965</v>
      </c>
      <c r="R637" s="51">
        <v>20.102431239358051</v>
      </c>
      <c r="S637" s="51">
        <v>17.993914487528738</v>
      </c>
      <c r="T637" s="51">
        <v>18.147531203843251</v>
      </c>
      <c r="U637" s="51">
        <v>18.798643794982425</v>
      </c>
      <c r="V637" s="51">
        <v>18.806538202544992</v>
      </c>
      <c r="W637" s="51">
        <v>19.334256820925876</v>
      </c>
      <c r="X637" s="51">
        <v>19.802912406047952</v>
      </c>
      <c r="Y637" s="51">
        <v>20.98488215383658</v>
      </c>
      <c r="Z637" s="51">
        <v>21.230383000297838</v>
      </c>
      <c r="AA637" s="51">
        <v>21.762945472895982</v>
      </c>
      <c r="AB637" s="51">
        <v>21.353408813783048</v>
      </c>
      <c r="AC637" s="51">
        <v>22.184424690794664</v>
      </c>
      <c r="AD637" s="51">
        <v>23.206237972168378</v>
      </c>
      <c r="AE637" s="51">
        <v>23.089742224088241</v>
      </c>
      <c r="AF637" s="51">
        <v>23.530535600875275</v>
      </c>
      <c r="AG637" s="51">
        <v>23.332038244534711</v>
      </c>
      <c r="AH637" s="51">
        <v>22.3293240328392</v>
      </c>
      <c r="AI637" s="51">
        <v>22.274814623428021</v>
      </c>
      <c r="AJ637" s="51">
        <v>22.410715418432623</v>
      </c>
    </row>
    <row r="638" spans="1:36" ht="15.75" x14ac:dyDescent="0.3">
      <c r="A638" s="1" t="str">
        <f t="shared" si="12"/>
        <v>InvestitionsquoteDeutschland</v>
      </c>
      <c r="B638" s="1">
        <v>638</v>
      </c>
      <c r="C638" s="50" t="s">
        <v>180</v>
      </c>
      <c r="D638" s="50" t="s">
        <v>2</v>
      </c>
      <c r="E638" s="50" t="s">
        <v>181</v>
      </c>
      <c r="F638" s="50" t="s">
        <v>340</v>
      </c>
      <c r="G638" s="50" t="s">
        <v>32</v>
      </c>
      <c r="H638" s="50" t="s">
        <v>374</v>
      </c>
      <c r="I638" s="51">
        <v>22.882948451865559</v>
      </c>
      <c r="J638" s="51">
        <v>21.54336310594708</v>
      </c>
      <c r="K638" s="51">
        <v>19.886703008059872</v>
      </c>
      <c r="L638" s="51">
        <v>19.263882256862473</v>
      </c>
      <c r="M638" s="51">
        <v>18.8314639081743</v>
      </c>
      <c r="N638" s="51">
        <v>18.764420327555886</v>
      </c>
      <c r="O638" s="51">
        <v>19.46240592206679</v>
      </c>
      <c r="P638" s="51">
        <v>19.715170205568359</v>
      </c>
      <c r="Q638" s="51">
        <v>19.963039918432923</v>
      </c>
      <c r="R638" s="51">
        <v>18.838197732931832</v>
      </c>
      <c r="S638" s="51">
        <v>19.186161222975915</v>
      </c>
      <c r="T638" s="51">
        <v>20.008118212828236</v>
      </c>
      <c r="U638" s="51">
        <v>19.966312766139861</v>
      </c>
      <c r="V638" s="51">
        <v>19.57714688398314</v>
      </c>
      <c r="W638" s="51">
        <v>19.782574460456967</v>
      </c>
      <c r="X638" s="51">
        <v>19.747751074657518</v>
      </c>
      <c r="Y638" s="51">
        <v>20.043846883303441</v>
      </c>
      <c r="Z638" s="51">
        <v>20.133928973241208</v>
      </c>
      <c r="AA638" s="51">
        <v>20.817523434565217</v>
      </c>
      <c r="AB638" s="51">
        <v>21.152297810747239</v>
      </c>
      <c r="AC638" s="51">
        <v>21.342676311030743</v>
      </c>
      <c r="AD638" s="51">
        <v>21.181504152251012</v>
      </c>
      <c r="AE638" s="51">
        <v>21.601046776574865</v>
      </c>
      <c r="AF638" s="51">
        <v>21.191687740412529</v>
      </c>
      <c r="AG638" s="51">
        <v>20.460317350316586</v>
      </c>
      <c r="AH638" s="51">
        <v>20.33341846388425</v>
      </c>
      <c r="AI638" s="51">
        <v>20.904383371276847</v>
      </c>
      <c r="AJ638" s="51">
        <v>21.61140544457146</v>
      </c>
    </row>
    <row r="639" spans="1:36" ht="15.75" x14ac:dyDescent="0.3">
      <c r="A639" s="1" t="str">
        <f t="shared" si="12"/>
        <v>InvestitionsquoteEstland</v>
      </c>
      <c r="B639" s="1">
        <v>639</v>
      </c>
      <c r="C639" s="50" t="s">
        <v>180</v>
      </c>
      <c r="D639" s="50" t="s">
        <v>18</v>
      </c>
      <c r="E639" s="50" t="s">
        <v>181</v>
      </c>
      <c r="F639" s="50" t="s">
        <v>340</v>
      </c>
      <c r="G639" s="50" t="s">
        <v>32</v>
      </c>
      <c r="H639" s="50" t="s">
        <v>374</v>
      </c>
      <c r="I639" s="51">
        <v>26.687233863284316</v>
      </c>
      <c r="J639" s="51">
        <v>27.450401883668569</v>
      </c>
      <c r="K639" s="51">
        <v>30.552751103534121</v>
      </c>
      <c r="L639" s="51">
        <v>32.750942925968737</v>
      </c>
      <c r="M639" s="51">
        <v>31.71452469523356</v>
      </c>
      <c r="N639" s="51">
        <v>32.856460392897944</v>
      </c>
      <c r="O639" s="51">
        <v>36.794275507767942</v>
      </c>
      <c r="P639" s="51">
        <v>36.390572948928686</v>
      </c>
      <c r="Q639" s="51">
        <v>31.12903846940716</v>
      </c>
      <c r="R639" s="51">
        <v>22.677169142984912</v>
      </c>
      <c r="S639" s="51">
        <v>21.233271174356947</v>
      </c>
      <c r="T639" s="51">
        <v>26.355614011824258</v>
      </c>
      <c r="U639" s="51">
        <v>28.440399943383376</v>
      </c>
      <c r="V639" s="51">
        <v>27.532780225463032</v>
      </c>
      <c r="W639" s="51">
        <v>25.342759695525487</v>
      </c>
      <c r="X639" s="51">
        <v>24.051729389725708</v>
      </c>
      <c r="Y639" s="51">
        <v>23.944880697427905</v>
      </c>
      <c r="Z639" s="51">
        <v>25.403929574290636</v>
      </c>
      <c r="AA639" s="51">
        <v>26.576046193293333</v>
      </c>
      <c r="AB639" s="51">
        <v>26.615355545050129</v>
      </c>
      <c r="AC639" s="51">
        <v>31.175345818217192</v>
      </c>
      <c r="AD639" s="51">
        <v>29.982154501386344</v>
      </c>
      <c r="AE639" s="51">
        <v>25.160815439163674</v>
      </c>
      <c r="AF639" s="51">
        <v>25.408685848615324</v>
      </c>
      <c r="AG639" s="51">
        <v>23.8965622642589</v>
      </c>
      <c r="AH639" s="51">
        <v>23.768903400723676</v>
      </c>
      <c r="AI639" s="51">
        <v>24.758346296895141</v>
      </c>
      <c r="AJ639" s="51">
        <v>24.59369009409146</v>
      </c>
    </row>
    <row r="640" spans="1:36" ht="15.75" x14ac:dyDescent="0.3">
      <c r="A640" s="1" t="str">
        <f t="shared" si="12"/>
        <v>InvestitionsquoteEU27</v>
      </c>
      <c r="B640" s="1">
        <v>640</v>
      </c>
      <c r="C640" s="50" t="s">
        <v>180</v>
      </c>
      <c r="D640" s="50" t="s">
        <v>363</v>
      </c>
      <c r="E640" s="50" t="s">
        <v>181</v>
      </c>
      <c r="F640" s="50" t="s">
        <v>340</v>
      </c>
      <c r="G640" s="50" t="s">
        <v>32</v>
      </c>
      <c r="H640" s="50" t="s">
        <v>374</v>
      </c>
      <c r="I640" s="51">
        <v>22.706573256428943</v>
      </c>
      <c r="J640" s="51">
        <v>22.241374539280002</v>
      </c>
      <c r="K640" s="51">
        <v>21.535870794555812</v>
      </c>
      <c r="L640" s="51">
        <v>21.420314842005368</v>
      </c>
      <c r="M640" s="51">
        <v>21.548271895700417</v>
      </c>
      <c r="N640" s="51">
        <v>21.881134815726124</v>
      </c>
      <c r="O640" s="51">
        <v>22.613843440518398</v>
      </c>
      <c r="P640" s="51">
        <v>23.255081091305122</v>
      </c>
      <c r="Q640" s="51">
        <v>23.047831653290935</v>
      </c>
      <c r="R640" s="51">
        <v>21.055952630707935</v>
      </c>
      <c r="S640" s="51">
        <v>20.516963316697531</v>
      </c>
      <c r="T640" s="51">
        <v>20.597450065808694</v>
      </c>
      <c r="U640" s="51">
        <v>20.127694455549179</v>
      </c>
      <c r="V640" s="51">
        <v>19.552789370740197</v>
      </c>
      <c r="W640" s="51">
        <v>19.599879469553159</v>
      </c>
      <c r="X640" s="51">
        <v>20.013929339000686</v>
      </c>
      <c r="Y640" s="51">
        <v>20.193592383657894</v>
      </c>
      <c r="Z640" s="51">
        <v>20.499328314586162</v>
      </c>
      <c r="AA640" s="51">
        <v>20.904228337908801</v>
      </c>
      <c r="AB640" s="51">
        <v>21.990516242279963</v>
      </c>
      <c r="AC640" s="51">
        <v>21.906082337910838</v>
      </c>
      <c r="AD640" s="51">
        <v>21.805072240989347</v>
      </c>
      <c r="AE640" s="51">
        <v>22.049396333253508</v>
      </c>
      <c r="AF640" s="51">
        <v>22.111453648924211</v>
      </c>
      <c r="AG640" s="51">
        <v>21.244076109324272</v>
      </c>
      <c r="AH640" s="51">
        <v>21.250370976530718</v>
      </c>
      <c r="AI640" s="51">
        <v>21.464486498969073</v>
      </c>
      <c r="AJ640" s="51">
        <v>21.661805324774917</v>
      </c>
    </row>
    <row r="641" spans="1:36" ht="15.75" x14ac:dyDescent="0.3">
      <c r="A641" s="1" t="str">
        <f t="shared" si="12"/>
        <v>InvestitionsquoteFinnland</v>
      </c>
      <c r="B641" s="1">
        <v>641</v>
      </c>
      <c r="C641" s="50" t="s">
        <v>180</v>
      </c>
      <c r="D641" s="50" t="s">
        <v>14</v>
      </c>
      <c r="E641" s="50" t="s">
        <v>181</v>
      </c>
      <c r="F641" s="50" t="s">
        <v>340</v>
      </c>
      <c r="G641" s="50" t="s">
        <v>32</v>
      </c>
      <c r="H641" s="50" t="s">
        <v>374</v>
      </c>
      <c r="I641" s="51">
        <v>23.066883697740241</v>
      </c>
      <c r="J641" s="51">
        <v>22.877611279760465</v>
      </c>
      <c r="K641" s="51">
        <v>21.608730800323364</v>
      </c>
      <c r="L641" s="51">
        <v>21.788364949839828</v>
      </c>
      <c r="M641" s="51">
        <v>22.260159631097192</v>
      </c>
      <c r="N641" s="51">
        <v>22.920942999769231</v>
      </c>
      <c r="O641" s="51">
        <v>22.768582849804179</v>
      </c>
      <c r="P641" s="51">
        <v>24.197178430334816</v>
      </c>
      <c r="Q641" s="51">
        <v>24.49537458880944</v>
      </c>
      <c r="R641" s="51">
        <v>22.956502599939473</v>
      </c>
      <c r="S641" s="51">
        <v>22.820985718613638</v>
      </c>
      <c r="T641" s="51">
        <v>22.908603374566798</v>
      </c>
      <c r="U641" s="51">
        <v>23.314934773278505</v>
      </c>
      <c r="V641" s="51">
        <v>22.331533142994736</v>
      </c>
      <c r="W641" s="51">
        <v>21.716742367200215</v>
      </c>
      <c r="X641" s="51">
        <v>21.419939864504833</v>
      </c>
      <c r="Y641" s="51">
        <v>23.052425168160134</v>
      </c>
      <c r="Z641" s="51">
        <v>23.689176078965403</v>
      </c>
      <c r="AA641" s="51">
        <v>24.593260171190789</v>
      </c>
      <c r="AB641" s="51">
        <v>24.420798430307144</v>
      </c>
      <c r="AC641" s="51">
        <v>24.656178216230167</v>
      </c>
      <c r="AD641" s="51">
        <v>24.420736119374183</v>
      </c>
      <c r="AE641" s="51">
        <v>24.664174197305879</v>
      </c>
      <c r="AF641" s="51">
        <v>23.339734943998121</v>
      </c>
      <c r="AG641" s="51">
        <v>21.994977587575143</v>
      </c>
      <c r="AH641" s="51">
        <v>21.957318266717451</v>
      </c>
      <c r="AI641" s="51">
        <v>22.607238002231217</v>
      </c>
      <c r="AJ641" s="51">
        <v>22.98421110378742</v>
      </c>
    </row>
    <row r="642" spans="1:36" ht="15.75" x14ac:dyDescent="0.3">
      <c r="A642" s="1" t="str">
        <f t="shared" si="12"/>
        <v>InvestitionsquoteFrankreich</v>
      </c>
      <c r="B642" s="1">
        <v>642</v>
      </c>
      <c r="C642" s="50" t="s">
        <v>180</v>
      </c>
      <c r="D642" s="50" t="s">
        <v>0</v>
      </c>
      <c r="E642" s="50" t="s">
        <v>181</v>
      </c>
      <c r="F642" s="50" t="s">
        <v>340</v>
      </c>
      <c r="G642" s="50" t="s">
        <v>32</v>
      </c>
      <c r="H642" s="50" t="s">
        <v>374</v>
      </c>
      <c r="I642" s="51">
        <v>20.881437903715145</v>
      </c>
      <c r="J642" s="51">
        <v>20.860288238930629</v>
      </c>
      <c r="K642" s="51">
        <v>20.336331353688681</v>
      </c>
      <c r="L642" s="51">
        <v>20.498950633934466</v>
      </c>
      <c r="M642" s="51">
        <v>20.837279377954594</v>
      </c>
      <c r="N642" s="51">
        <v>21.255264542497912</v>
      </c>
      <c r="O642" s="51">
        <v>21.897786850505693</v>
      </c>
      <c r="P642" s="51">
        <v>22.585708902059437</v>
      </c>
      <c r="Q642" s="51">
        <v>22.933013507489473</v>
      </c>
      <c r="R642" s="51">
        <v>21.449523571212126</v>
      </c>
      <c r="S642" s="51">
        <v>21.482167679963545</v>
      </c>
      <c r="T642" s="51">
        <v>21.699292783705324</v>
      </c>
      <c r="U642" s="51">
        <v>21.655924926400193</v>
      </c>
      <c r="V642" s="51">
        <v>21.269563792689318</v>
      </c>
      <c r="W642" s="51">
        <v>20.958386162147946</v>
      </c>
      <c r="X642" s="51">
        <v>20.559869675755664</v>
      </c>
      <c r="Y642" s="51">
        <v>20.921260109241825</v>
      </c>
      <c r="Z642" s="51">
        <v>21.420433607564409</v>
      </c>
      <c r="AA642" s="51">
        <v>21.875390067296642</v>
      </c>
      <c r="AB642" s="51">
        <v>22.416095539244441</v>
      </c>
      <c r="AC642" s="51">
        <v>22.43623085118158</v>
      </c>
      <c r="AD642" s="51">
        <v>23.483228734330332</v>
      </c>
      <c r="AE642" s="51">
        <v>23.485770821461305</v>
      </c>
      <c r="AF642" s="51">
        <v>22.834467493224494</v>
      </c>
      <c r="AG642" s="51">
        <v>22.096846539157045</v>
      </c>
      <c r="AH642" s="51">
        <v>21.808211997742962</v>
      </c>
      <c r="AI642" s="51">
        <v>21.723902891512942</v>
      </c>
      <c r="AJ642" s="51">
        <v>21.741569741815788</v>
      </c>
    </row>
    <row r="643" spans="1:36" ht="15.75" x14ac:dyDescent="0.3">
      <c r="A643" s="1" t="str">
        <f t="shared" si="12"/>
        <v>InvestitionsquoteGriechenland</v>
      </c>
      <c r="B643" s="1">
        <v>643</v>
      </c>
      <c r="C643" s="50" t="s">
        <v>180</v>
      </c>
      <c r="D643" s="50" t="s">
        <v>6</v>
      </c>
      <c r="E643" s="50" t="s">
        <v>181</v>
      </c>
      <c r="F643" s="50" t="s">
        <v>340</v>
      </c>
      <c r="G643" s="50" t="s">
        <v>32</v>
      </c>
      <c r="H643" s="50" t="s">
        <v>374</v>
      </c>
      <c r="I643" s="51">
        <v>25.937357911950958</v>
      </c>
      <c r="J643" s="51">
        <v>25.598201069569786</v>
      </c>
      <c r="K643" s="51">
        <v>23.875852992902679</v>
      </c>
      <c r="L643" s="51">
        <v>24.878008404672798</v>
      </c>
      <c r="M643" s="51">
        <v>25.044922003205837</v>
      </c>
      <c r="N643" s="51">
        <v>21.356886654634224</v>
      </c>
      <c r="O643" s="51">
        <v>24.056585086052952</v>
      </c>
      <c r="P643" s="51">
        <v>25.530876131686654</v>
      </c>
      <c r="Q643" s="51">
        <v>23.280694861340212</v>
      </c>
      <c r="R643" s="51">
        <v>20.438445952782789</v>
      </c>
      <c r="S643" s="51">
        <v>16.820057955058822</v>
      </c>
      <c r="T643" s="51">
        <v>13.865595963415455</v>
      </c>
      <c r="U643" s="51">
        <v>12.279533699883313</v>
      </c>
      <c r="V643" s="51">
        <v>11.53623046825655</v>
      </c>
      <c r="W643" s="51">
        <v>11.233783891847782</v>
      </c>
      <c r="X643" s="51">
        <v>11.161096350607382</v>
      </c>
      <c r="Y643" s="51">
        <v>11.368470568165286</v>
      </c>
      <c r="Z643" s="51">
        <v>12.049281519300598</v>
      </c>
      <c r="AA643" s="51">
        <v>11.331049588944834</v>
      </c>
      <c r="AB643" s="51">
        <v>10.970465092003664</v>
      </c>
      <c r="AC643" s="51">
        <v>12.299868114699148</v>
      </c>
      <c r="AD643" s="51">
        <v>13.791547026681572</v>
      </c>
      <c r="AE643" s="51">
        <v>15.721337455157675</v>
      </c>
      <c r="AF643" s="51">
        <v>15.884248185380645</v>
      </c>
      <c r="AG643" s="51">
        <v>16.039524204076315</v>
      </c>
      <c r="AH643" s="51">
        <v>16.360882749905446</v>
      </c>
      <c r="AI643" s="51">
        <v>17.042170293187308</v>
      </c>
      <c r="AJ643" s="51">
        <v>16.938111217874884</v>
      </c>
    </row>
    <row r="644" spans="1:36" ht="15.75" x14ac:dyDescent="0.3">
      <c r="A644" s="1" t="str">
        <f t="shared" si="12"/>
        <v>InvestitionsquoteIrland</v>
      </c>
      <c r="B644" s="1">
        <v>644</v>
      </c>
      <c r="C644" s="50" t="s">
        <v>180</v>
      </c>
      <c r="D644" s="50" t="s">
        <v>4</v>
      </c>
      <c r="E644" s="50" t="s">
        <v>181</v>
      </c>
      <c r="F644" s="50" t="s">
        <v>340</v>
      </c>
      <c r="G644" s="50" t="s">
        <v>32</v>
      </c>
      <c r="H644" s="50" t="s">
        <v>374</v>
      </c>
      <c r="I644" s="51">
        <v>23.742044470317563</v>
      </c>
      <c r="J644" s="51">
        <v>23.936390099138197</v>
      </c>
      <c r="K644" s="51">
        <v>23.593086628035184</v>
      </c>
      <c r="L644" s="51">
        <v>24.911076177290553</v>
      </c>
      <c r="M644" s="51">
        <v>26.950251807964872</v>
      </c>
      <c r="N644" s="51">
        <v>29.828925767308018</v>
      </c>
      <c r="O644" s="51">
        <v>30.986694300078781</v>
      </c>
      <c r="P644" s="51">
        <v>28.70707984090884</v>
      </c>
      <c r="Q644" s="51">
        <v>24.842118595080024</v>
      </c>
      <c r="R644" s="51">
        <v>21.163126104923137</v>
      </c>
      <c r="S644" s="51">
        <v>17.591384081294763</v>
      </c>
      <c r="T644" s="51">
        <v>16.56507167468007</v>
      </c>
      <c r="U644" s="51">
        <v>19.503174889230898</v>
      </c>
      <c r="V644" s="51">
        <v>18.275567424019307</v>
      </c>
      <c r="W644" s="51">
        <v>20.1917127790955</v>
      </c>
      <c r="X644" s="51">
        <v>24.281583602936504</v>
      </c>
      <c r="Y644" s="51">
        <v>34.110933539914775</v>
      </c>
      <c r="Z644" s="51">
        <v>32.475450029421218</v>
      </c>
      <c r="AA644" s="51">
        <v>27.898895123041999</v>
      </c>
      <c r="AB644" s="51">
        <v>53.210661322228795</v>
      </c>
      <c r="AC644" s="51">
        <v>41.387811327464021</v>
      </c>
      <c r="AD644" s="51">
        <v>22.077731607381526</v>
      </c>
      <c r="AE644" s="51">
        <v>21.144060228024593</v>
      </c>
      <c r="AF644" s="51">
        <v>24.888270368261697</v>
      </c>
      <c r="AG644" s="51">
        <v>17.348014294603349</v>
      </c>
      <c r="AH644" s="51">
        <v>21.280003118212136</v>
      </c>
      <c r="AI644" s="51">
        <v>21.796210142306059</v>
      </c>
      <c r="AJ644" s="51">
        <v>21.707222859160989</v>
      </c>
    </row>
    <row r="645" spans="1:36" ht="15.75" x14ac:dyDescent="0.3">
      <c r="A645" s="1" t="str">
        <f t="shared" si="12"/>
        <v>InvestitionsquoteItalien</v>
      </c>
      <c r="B645" s="1">
        <v>645</v>
      </c>
      <c r="C645" s="50" t="s">
        <v>180</v>
      </c>
      <c r="D645" s="50" t="s">
        <v>3</v>
      </c>
      <c r="E645" s="50" t="s">
        <v>181</v>
      </c>
      <c r="F645" s="50" t="s">
        <v>340</v>
      </c>
      <c r="G645" s="50" t="s">
        <v>32</v>
      </c>
      <c r="H645" s="50" t="s">
        <v>374</v>
      </c>
      <c r="I645" s="51">
        <v>21.225758673950835</v>
      </c>
      <c r="J645" s="51">
        <v>21.191892455512974</v>
      </c>
      <c r="K645" s="51">
        <v>21.81208675062004</v>
      </c>
      <c r="L645" s="51">
        <v>21.284234657199658</v>
      </c>
      <c r="M645" s="51">
        <v>21.359802085447612</v>
      </c>
      <c r="N645" s="51">
        <v>21.67343940732443</v>
      </c>
      <c r="O645" s="51">
        <v>21.92424186669583</v>
      </c>
      <c r="P645" s="51">
        <v>21.994475599743357</v>
      </c>
      <c r="Q645" s="51">
        <v>21.562045770845963</v>
      </c>
      <c r="R645" s="51">
        <v>20.315959757258792</v>
      </c>
      <c r="S645" s="51">
        <v>20.238664522959283</v>
      </c>
      <c r="T645" s="51">
        <v>19.908846720409095</v>
      </c>
      <c r="U645" s="51">
        <v>18.482391893923598</v>
      </c>
      <c r="V645" s="51">
        <v>17.311898080302569</v>
      </c>
      <c r="W645" s="51">
        <v>16.83972944805479</v>
      </c>
      <c r="X645" s="51">
        <v>17.080917997036813</v>
      </c>
      <c r="Y645" s="51">
        <v>17.293465192705053</v>
      </c>
      <c r="Z645" s="51">
        <v>17.579462915586362</v>
      </c>
      <c r="AA645" s="51">
        <v>17.972201178077118</v>
      </c>
      <c r="AB645" s="51">
        <v>18.129179030399538</v>
      </c>
      <c r="AC645" s="51">
        <v>18.201816406218423</v>
      </c>
      <c r="AD645" s="51">
        <v>20.770521735760735</v>
      </c>
      <c r="AE645" s="51">
        <v>21.775735276085566</v>
      </c>
      <c r="AF645" s="51">
        <v>22.658714403148284</v>
      </c>
      <c r="AG645" s="51">
        <v>22.152327807256111</v>
      </c>
      <c r="AH645" s="51">
        <v>22.310514989013413</v>
      </c>
      <c r="AI645" s="51">
        <v>22.46082441392392</v>
      </c>
      <c r="AJ645" s="51">
        <v>22.53060829738796</v>
      </c>
    </row>
    <row r="646" spans="1:36" ht="15.75" x14ac:dyDescent="0.3">
      <c r="A646" s="1" t="str">
        <f t="shared" si="12"/>
        <v>InvestitionsquoteKroatien</v>
      </c>
      <c r="B646" s="1">
        <v>646</v>
      </c>
      <c r="C646" s="50" t="s">
        <v>180</v>
      </c>
      <c r="D646" s="50" t="s">
        <v>27</v>
      </c>
      <c r="E646" s="50" t="s">
        <v>181</v>
      </c>
      <c r="F646" s="50" t="s">
        <v>340</v>
      </c>
      <c r="G646" s="50" t="s">
        <v>32</v>
      </c>
      <c r="H646" s="50" t="s">
        <v>374</v>
      </c>
      <c r="I646" s="51">
        <v>19.911271972850827</v>
      </c>
      <c r="J646" s="51">
        <v>20.409857356345892</v>
      </c>
      <c r="K646" s="51">
        <v>22.127257608467868</v>
      </c>
      <c r="L646" s="51">
        <v>25.564118512869793</v>
      </c>
      <c r="M646" s="51">
        <v>25.43406566614615</v>
      </c>
      <c r="N646" s="51">
        <v>25.183078100056161</v>
      </c>
      <c r="O646" s="51">
        <v>26.300053279419156</v>
      </c>
      <c r="P646" s="51">
        <v>26.499044774808407</v>
      </c>
      <c r="Q646" s="51">
        <v>27.855949640456206</v>
      </c>
      <c r="R646" s="51">
        <v>24.785266104398669</v>
      </c>
      <c r="S646" s="51">
        <v>20.819802877575583</v>
      </c>
      <c r="T646" s="51">
        <v>19.82113331665888</v>
      </c>
      <c r="U646" s="51">
        <v>19.206956322943562</v>
      </c>
      <c r="V646" s="51">
        <v>19.220559261845025</v>
      </c>
      <c r="W646" s="51">
        <v>18.792735202272805</v>
      </c>
      <c r="X646" s="51">
        <v>19.089163519027032</v>
      </c>
      <c r="Y646" s="51">
        <v>19.558309815094503</v>
      </c>
      <c r="Z646" s="51">
        <v>19.472320810801953</v>
      </c>
      <c r="AA646" s="51">
        <v>19.976961393577149</v>
      </c>
      <c r="AB646" s="51">
        <v>21.91076598491372</v>
      </c>
      <c r="AC646" s="51">
        <v>22.353904952741228</v>
      </c>
      <c r="AD646" s="51">
        <v>20.948804734202458</v>
      </c>
      <c r="AE646" s="51">
        <v>21.663010567192366</v>
      </c>
      <c r="AF646" s="51">
        <v>24.746127267168461</v>
      </c>
      <c r="AG646" s="51">
        <v>25.202749588121705</v>
      </c>
      <c r="AH646" s="51">
        <v>25.480170003147805</v>
      </c>
      <c r="AI646" s="51">
        <v>25.427301088062187</v>
      </c>
      <c r="AJ646" s="51">
        <v>25.246334435476903</v>
      </c>
    </row>
    <row r="647" spans="1:36" ht="15.75" x14ac:dyDescent="0.3">
      <c r="A647" s="1" t="str">
        <f t="shared" si="12"/>
        <v>InvestitionsquoteLettland</v>
      </c>
      <c r="B647" s="1">
        <v>647</v>
      </c>
      <c r="C647" s="50" t="s">
        <v>180</v>
      </c>
      <c r="D647" s="50" t="s">
        <v>19</v>
      </c>
      <c r="E647" s="50" t="s">
        <v>181</v>
      </c>
      <c r="F647" s="50" t="s">
        <v>340</v>
      </c>
      <c r="G647" s="50" t="s">
        <v>32</v>
      </c>
      <c r="H647" s="50" t="s">
        <v>374</v>
      </c>
      <c r="I647" s="51">
        <v>25.198120024604503</v>
      </c>
      <c r="J647" s="51">
        <v>27.169453957096046</v>
      </c>
      <c r="K647" s="51">
        <v>24.301298637444763</v>
      </c>
      <c r="L647" s="51">
        <v>25.376554370283845</v>
      </c>
      <c r="M647" s="51">
        <v>29.438783238481609</v>
      </c>
      <c r="N647" s="51">
        <v>32.029700930042999</v>
      </c>
      <c r="O647" s="51">
        <v>35.321246458228117</v>
      </c>
      <c r="P647" s="51">
        <v>38.113507022301491</v>
      </c>
      <c r="Q647" s="51">
        <v>33.418151592868931</v>
      </c>
      <c r="R647" s="51">
        <v>22.916500969295807</v>
      </c>
      <c r="S647" s="51">
        <v>19.519809657532548</v>
      </c>
      <c r="T647" s="51">
        <v>23.725000340006879</v>
      </c>
      <c r="U647" s="51">
        <v>27.011565872974881</v>
      </c>
      <c r="V647" s="51">
        <v>24.964896004270322</v>
      </c>
      <c r="W647" s="51">
        <v>23.644227356035469</v>
      </c>
      <c r="X647" s="51">
        <v>22.307580863754019</v>
      </c>
      <c r="Y647" s="51">
        <v>20.169873913031058</v>
      </c>
      <c r="Z647" s="51">
        <v>21.526548085818845</v>
      </c>
      <c r="AA647" s="51">
        <v>22.903773038037269</v>
      </c>
      <c r="AB647" s="51">
        <v>22.724050461663342</v>
      </c>
      <c r="AC647" s="51">
        <v>23.029604774650171</v>
      </c>
      <c r="AD647" s="51">
        <v>22.928944504020286</v>
      </c>
      <c r="AE647" s="51">
        <v>23.288067136730181</v>
      </c>
      <c r="AF647" s="51">
        <v>24.022715473728535</v>
      </c>
      <c r="AG647" s="51">
        <v>22.406262922940186</v>
      </c>
      <c r="AH647" s="51">
        <v>23.959906580440428</v>
      </c>
      <c r="AI647" s="51">
        <v>24.16141820387125</v>
      </c>
      <c r="AJ647" s="51">
        <v>24.471458132743223</v>
      </c>
    </row>
    <row r="648" spans="1:36" ht="15.75" x14ac:dyDescent="0.3">
      <c r="A648" s="1" t="str">
        <f t="shared" si="12"/>
        <v>InvestitionsquoteLitauen</v>
      </c>
      <c r="B648" s="1">
        <v>648</v>
      </c>
      <c r="C648" s="50" t="s">
        <v>180</v>
      </c>
      <c r="D648" s="50" t="s">
        <v>20</v>
      </c>
      <c r="E648" s="50" t="s">
        <v>181</v>
      </c>
      <c r="F648" s="50" t="s">
        <v>340</v>
      </c>
      <c r="G648" s="50" t="s">
        <v>32</v>
      </c>
      <c r="H648" s="50" t="s">
        <v>374</v>
      </c>
      <c r="I648" s="51">
        <v>19.106182574722677</v>
      </c>
      <c r="J648" s="51">
        <v>20.501418957497453</v>
      </c>
      <c r="K648" s="51">
        <v>20.688054208896805</v>
      </c>
      <c r="L648" s="51">
        <v>21.531753861469859</v>
      </c>
      <c r="M648" s="51">
        <v>22.803721986807044</v>
      </c>
      <c r="N648" s="51">
        <v>23.403148197034401</v>
      </c>
      <c r="O648" s="51">
        <v>26.012527714015111</v>
      </c>
      <c r="P648" s="51">
        <v>28.582533755182705</v>
      </c>
      <c r="Q648" s="51">
        <v>26.048079894502052</v>
      </c>
      <c r="R648" s="51">
        <v>17.834271168771082</v>
      </c>
      <c r="S648" s="51">
        <v>17.085010788611534</v>
      </c>
      <c r="T648" s="51">
        <v>18.798871064724505</v>
      </c>
      <c r="U648" s="51">
        <v>17.577901368905273</v>
      </c>
      <c r="V648" s="51">
        <v>18.670655499235391</v>
      </c>
      <c r="W648" s="51">
        <v>19.107539577584589</v>
      </c>
      <c r="X648" s="51">
        <v>19.597251227340507</v>
      </c>
      <c r="Y648" s="51">
        <v>19.91901227953128</v>
      </c>
      <c r="Z648" s="51">
        <v>20.137363969575077</v>
      </c>
      <c r="AA648" s="51">
        <v>20.69209574426409</v>
      </c>
      <c r="AB648" s="51">
        <v>21.20031121526474</v>
      </c>
      <c r="AC648" s="51">
        <v>21.43370852772955</v>
      </c>
      <c r="AD648" s="51">
        <v>22.474251055209464</v>
      </c>
      <c r="AE648" s="51">
        <v>22.435582470894939</v>
      </c>
      <c r="AF648" s="51">
        <v>23.818570644093803</v>
      </c>
      <c r="AG648" s="51">
        <v>22.411777074312067</v>
      </c>
      <c r="AH648" s="51">
        <v>22.8019066910955</v>
      </c>
      <c r="AI648" s="51">
        <v>22.640997016960426</v>
      </c>
      <c r="AJ648" s="51">
        <v>22.902907190842644</v>
      </c>
    </row>
    <row r="649" spans="1:36" ht="15.75" x14ac:dyDescent="0.3">
      <c r="A649" s="1" t="str">
        <f t="shared" si="12"/>
        <v>InvestitionsquoteLuxemburg</v>
      </c>
      <c r="B649" s="1">
        <v>649</v>
      </c>
      <c r="C649" s="50" t="s">
        <v>180</v>
      </c>
      <c r="D649" s="50" t="s">
        <v>10</v>
      </c>
      <c r="E649" s="50" t="s">
        <v>181</v>
      </c>
      <c r="F649" s="50" t="s">
        <v>340</v>
      </c>
      <c r="G649" s="50" t="s">
        <v>32</v>
      </c>
      <c r="H649" s="50" t="s">
        <v>374</v>
      </c>
      <c r="I649" s="51">
        <v>20.625049214675172</v>
      </c>
      <c r="J649" s="51">
        <v>21.879162759962462</v>
      </c>
      <c r="K649" s="51">
        <v>21.302670135527883</v>
      </c>
      <c r="L649" s="51">
        <v>21.048991336886118</v>
      </c>
      <c r="M649" s="51">
        <v>21.243276282317566</v>
      </c>
      <c r="N649" s="51">
        <v>19.34778222244385</v>
      </c>
      <c r="O649" s="51">
        <v>18.215042845584716</v>
      </c>
      <c r="P649" s="51">
        <v>18.917642308172542</v>
      </c>
      <c r="Q649" s="51">
        <v>20.144085563550309</v>
      </c>
      <c r="R649" s="51">
        <v>18.019248802967628</v>
      </c>
      <c r="S649" s="51">
        <v>16.824085813362917</v>
      </c>
      <c r="T649" s="51">
        <v>19.213252031034575</v>
      </c>
      <c r="U649" s="51">
        <v>19.177522189628906</v>
      </c>
      <c r="V649" s="51">
        <v>18.454270530155213</v>
      </c>
      <c r="W649" s="51">
        <v>19.151742029359358</v>
      </c>
      <c r="X649" s="51">
        <v>17.309460440358095</v>
      </c>
      <c r="Y649" s="51">
        <v>17.284831163923613</v>
      </c>
      <c r="Z649" s="51">
        <v>17.81132421893669</v>
      </c>
      <c r="AA649" s="51">
        <v>16.151632007251298</v>
      </c>
      <c r="AB649" s="51">
        <v>18.048377129675337</v>
      </c>
      <c r="AC649" s="51">
        <v>17.175148110272307</v>
      </c>
      <c r="AD649" s="51">
        <v>18.145277555295422</v>
      </c>
      <c r="AE649" s="51">
        <v>16.601356423462686</v>
      </c>
      <c r="AF649" s="51">
        <v>16.068628724891912</v>
      </c>
      <c r="AG649" s="51">
        <v>15.375141505690165</v>
      </c>
      <c r="AH649" s="51">
        <v>14.747813879746818</v>
      </c>
      <c r="AI649" s="51">
        <v>14.686863749388987</v>
      </c>
      <c r="AJ649" s="51">
        <v>14.698120648484519</v>
      </c>
    </row>
    <row r="650" spans="1:36" ht="15.75" x14ac:dyDescent="0.3">
      <c r="A650" s="1" t="str">
        <f t="shared" si="12"/>
        <v>InvestitionsquoteMalta</v>
      </c>
      <c r="B650" s="1">
        <v>650</v>
      </c>
      <c r="C650" s="50" t="s">
        <v>180</v>
      </c>
      <c r="D650" s="50" t="s">
        <v>16</v>
      </c>
      <c r="E650" s="50" t="s">
        <v>181</v>
      </c>
      <c r="F650" s="50" t="s">
        <v>340</v>
      </c>
      <c r="G650" s="50" t="s">
        <v>32</v>
      </c>
      <c r="H650" s="50" t="s">
        <v>374</v>
      </c>
      <c r="I650" s="51">
        <v>23.720458346177093</v>
      </c>
      <c r="J650" s="51">
        <v>21.371981581938115</v>
      </c>
      <c r="K650" s="51">
        <v>17.445710628538922</v>
      </c>
      <c r="L650" s="51">
        <v>21.8553422793137</v>
      </c>
      <c r="M650" s="51">
        <v>21.144122268247397</v>
      </c>
      <c r="N650" s="51">
        <v>22.543586471708423</v>
      </c>
      <c r="O650" s="51">
        <v>20.444674077281775</v>
      </c>
      <c r="P650" s="51">
        <v>21.976778195247991</v>
      </c>
      <c r="Q650" s="51">
        <v>20.215761354088503</v>
      </c>
      <c r="R650" s="51">
        <v>19.729946800473943</v>
      </c>
      <c r="S650" s="51">
        <v>20.822269957067785</v>
      </c>
      <c r="T650" s="51">
        <v>17.989111038119898</v>
      </c>
      <c r="U650" s="51">
        <v>19.776695109005193</v>
      </c>
      <c r="V650" s="51">
        <v>17.295537913100386</v>
      </c>
      <c r="W650" s="51">
        <v>16.839992579728801</v>
      </c>
      <c r="X650" s="51">
        <v>23.663369339455123</v>
      </c>
      <c r="Y650" s="51">
        <v>21.315882971261946</v>
      </c>
      <c r="Z650" s="51">
        <v>18.697913882956954</v>
      </c>
      <c r="AA650" s="51">
        <v>19.111413611646825</v>
      </c>
      <c r="AB650" s="51">
        <v>20.076866362983552</v>
      </c>
      <c r="AC650" s="51">
        <v>19.935971614732377</v>
      </c>
      <c r="AD650" s="51">
        <v>22.325471316570749</v>
      </c>
      <c r="AE650" s="51">
        <v>24.938594417168524</v>
      </c>
      <c r="AF650" s="51">
        <v>19.100862458544842</v>
      </c>
      <c r="AG650" s="51">
        <v>18.466827821432894</v>
      </c>
      <c r="AH650" s="51">
        <v>18.761172489017358</v>
      </c>
      <c r="AI650" s="51">
        <v>18.219402256610493</v>
      </c>
      <c r="AJ650" s="51">
        <v>18.102466724405968</v>
      </c>
    </row>
    <row r="651" spans="1:36" ht="15.75" x14ac:dyDescent="0.3">
      <c r="A651" s="1" t="str">
        <f t="shared" si="12"/>
        <v>InvestitionsquoteNiederlande</v>
      </c>
      <c r="B651" s="1">
        <v>651</v>
      </c>
      <c r="C651" s="50" t="s">
        <v>180</v>
      </c>
      <c r="D651" s="50" t="s">
        <v>1</v>
      </c>
      <c r="E651" s="50" t="s">
        <v>181</v>
      </c>
      <c r="F651" s="50" t="s">
        <v>340</v>
      </c>
      <c r="G651" s="50" t="s">
        <v>32</v>
      </c>
      <c r="H651" s="50" t="s">
        <v>374</v>
      </c>
      <c r="I651" s="51">
        <v>22.527869860302395</v>
      </c>
      <c r="J651" s="51">
        <v>22.092139619539449</v>
      </c>
      <c r="K651" s="51">
        <v>21.014474021725945</v>
      </c>
      <c r="L651" s="51">
        <v>20.516176896141204</v>
      </c>
      <c r="M651" s="51">
        <v>20.178978240053581</v>
      </c>
      <c r="N651" s="51">
        <v>20.312336157303452</v>
      </c>
      <c r="O651" s="51">
        <v>20.909567550268619</v>
      </c>
      <c r="P651" s="51">
        <v>23.103849704949621</v>
      </c>
      <c r="Q651" s="51">
        <v>21.931094627813032</v>
      </c>
      <c r="R651" s="51">
        <v>21.082464656530824</v>
      </c>
      <c r="S651" s="51">
        <v>19.440081365800857</v>
      </c>
      <c r="T651" s="51">
        <v>19.931464772801753</v>
      </c>
      <c r="U651" s="51">
        <v>18.590405814363326</v>
      </c>
      <c r="V651" s="51">
        <v>18.199219612751232</v>
      </c>
      <c r="W651" s="51">
        <v>17.389817970696715</v>
      </c>
      <c r="X651" s="51">
        <v>21.806843780169487</v>
      </c>
      <c r="Y651" s="51">
        <v>19.294199326552576</v>
      </c>
      <c r="Z651" s="51">
        <v>19.758250861344511</v>
      </c>
      <c r="AA651" s="51">
        <v>19.951020802186786</v>
      </c>
      <c r="AB651" s="51">
        <v>20.907555976557273</v>
      </c>
      <c r="AC651" s="51">
        <v>21.273958525983421</v>
      </c>
      <c r="AD651" s="51">
        <v>20.685884134372724</v>
      </c>
      <c r="AE651" s="51">
        <v>20.468696544645908</v>
      </c>
      <c r="AF651" s="51">
        <v>20.346470399463684</v>
      </c>
      <c r="AG651" s="51">
        <v>19.849010075200962</v>
      </c>
      <c r="AH651" s="51">
        <v>19.749451654743535</v>
      </c>
      <c r="AI651" s="51">
        <v>19.450583665801194</v>
      </c>
      <c r="AJ651" s="51">
        <v>19.381968431089618</v>
      </c>
    </row>
    <row r="652" spans="1:36" ht="15.75" x14ac:dyDescent="0.3">
      <c r="A652" s="1" t="str">
        <f t="shared" si="12"/>
        <v>InvestitionsquoteÖsterreich</v>
      </c>
      <c r="B652" s="1">
        <v>652</v>
      </c>
      <c r="C652" s="50" t="s">
        <v>180</v>
      </c>
      <c r="D652" s="50" t="s">
        <v>56</v>
      </c>
      <c r="E652" s="50" t="s">
        <v>181</v>
      </c>
      <c r="F652" s="50" t="s">
        <v>340</v>
      </c>
      <c r="G652" s="50" t="s">
        <v>32</v>
      </c>
      <c r="H652" s="50" t="s">
        <v>374</v>
      </c>
      <c r="I652" s="51">
        <v>25.706049631836191</v>
      </c>
      <c r="J652" s="51">
        <v>24.927915110909122</v>
      </c>
      <c r="K652" s="51">
        <v>23.623075818551261</v>
      </c>
      <c r="L652" s="51">
        <v>24.19412144093392</v>
      </c>
      <c r="M652" s="51">
        <v>23.768245950505136</v>
      </c>
      <c r="N652" s="51">
        <v>23.23458868031625</v>
      </c>
      <c r="O652" s="51">
        <v>22.830679757902018</v>
      </c>
      <c r="P652" s="51">
        <v>23.139396041001355</v>
      </c>
      <c r="Q652" s="51">
        <v>23.533796225546194</v>
      </c>
      <c r="R652" s="51">
        <v>22.663710479183013</v>
      </c>
      <c r="S652" s="51">
        <v>21.861155125643165</v>
      </c>
      <c r="T652" s="51">
        <v>22.707359531137413</v>
      </c>
      <c r="U652" s="51">
        <v>22.952745008116349</v>
      </c>
      <c r="V652" s="51">
        <v>23.312111635757972</v>
      </c>
      <c r="W652" s="51">
        <v>22.96717783230179</v>
      </c>
      <c r="X652" s="51">
        <v>22.895962781488986</v>
      </c>
      <c r="Y652" s="51">
        <v>23.32190968145359</v>
      </c>
      <c r="Z652" s="51">
        <v>23.845945043070298</v>
      </c>
      <c r="AA652" s="51">
        <v>24.313594878454516</v>
      </c>
      <c r="AB652" s="51">
        <v>25.080111720100216</v>
      </c>
      <c r="AC652" s="51">
        <v>25.134256112281651</v>
      </c>
      <c r="AD652" s="51">
        <v>25.864654165535022</v>
      </c>
      <c r="AE652" s="51">
        <v>25.21271926686725</v>
      </c>
      <c r="AF652" s="51">
        <v>24.687558420770515</v>
      </c>
      <c r="AG652" s="51">
        <v>23.547911224480131</v>
      </c>
      <c r="AH652" s="51">
        <v>23.188305536091011</v>
      </c>
      <c r="AI652" s="51">
        <v>23.017370563155069</v>
      </c>
      <c r="AJ652" s="51">
        <v>23.007464693786204</v>
      </c>
    </row>
    <row r="653" spans="1:36" ht="15.75" x14ac:dyDescent="0.3">
      <c r="A653" s="1" t="str">
        <f t="shared" si="12"/>
        <v>InvestitionsquotePolen</v>
      </c>
      <c r="B653" s="1">
        <v>653</v>
      </c>
      <c r="C653" s="50" t="s">
        <v>180</v>
      </c>
      <c r="D653" s="50" t="s">
        <v>21</v>
      </c>
      <c r="E653" s="50" t="s">
        <v>181</v>
      </c>
      <c r="F653" s="50" t="s">
        <v>340</v>
      </c>
      <c r="G653" s="50" t="s">
        <v>32</v>
      </c>
      <c r="H653" s="50" t="s">
        <v>374</v>
      </c>
      <c r="I653" s="51">
        <v>23.812742044703185</v>
      </c>
      <c r="J653" s="51">
        <v>20.565767440675916</v>
      </c>
      <c r="K653" s="51">
        <v>18.543252000589131</v>
      </c>
      <c r="L653" s="51">
        <v>18.250919704800349</v>
      </c>
      <c r="M653" s="51">
        <v>18.599567499058505</v>
      </c>
      <c r="N653" s="51">
        <v>19.115105009297356</v>
      </c>
      <c r="O653" s="51">
        <v>20.687364620938627</v>
      </c>
      <c r="P653" s="51">
        <v>22.692718360895554</v>
      </c>
      <c r="Q653" s="51">
        <v>23.21873747984182</v>
      </c>
      <c r="R653" s="51">
        <v>21.639028702193301</v>
      </c>
      <c r="S653" s="51">
        <v>19.610376998578019</v>
      </c>
      <c r="T653" s="51">
        <v>20.398098386441891</v>
      </c>
      <c r="U653" s="51">
        <v>19.423735792810199</v>
      </c>
      <c r="V653" s="51">
        <v>18.801014551511567</v>
      </c>
      <c r="W653" s="51">
        <v>19.984796966410066</v>
      </c>
      <c r="X653" s="51">
        <v>20.241063593219138</v>
      </c>
      <c r="Y653" s="51">
        <v>18.347017085039337</v>
      </c>
      <c r="Z653" s="51">
        <v>17.474043937509141</v>
      </c>
      <c r="AA653" s="51">
        <v>18.755747729894061</v>
      </c>
      <c r="AB653" s="51">
        <v>19.145617691813364</v>
      </c>
      <c r="AC653" s="51">
        <v>18.397492243670829</v>
      </c>
      <c r="AD653" s="51">
        <v>16.927933607813287</v>
      </c>
      <c r="AE653" s="51">
        <v>16.436170727381203</v>
      </c>
      <c r="AF653" s="51">
        <v>17.901286983123466</v>
      </c>
      <c r="AG653" s="51">
        <v>17.040716783561322</v>
      </c>
      <c r="AH653" s="51">
        <v>16.854417369176939</v>
      </c>
      <c r="AI653" s="51">
        <v>17.45863538289241</v>
      </c>
      <c r="AJ653" s="51">
        <v>17.74860128521199</v>
      </c>
    </row>
    <row r="654" spans="1:36" ht="15.75" x14ac:dyDescent="0.3">
      <c r="A654" s="1" t="str">
        <f t="shared" si="12"/>
        <v>InvestitionsquotePortugal</v>
      </c>
      <c r="B654" s="1">
        <v>654</v>
      </c>
      <c r="C654" s="50" t="s">
        <v>180</v>
      </c>
      <c r="D654" s="50" t="s">
        <v>7</v>
      </c>
      <c r="E654" s="50" t="s">
        <v>181</v>
      </c>
      <c r="F654" s="50" t="s">
        <v>340</v>
      </c>
      <c r="G654" s="50" t="s">
        <v>32</v>
      </c>
      <c r="H654" s="50" t="s">
        <v>374</v>
      </c>
      <c r="I654" s="51">
        <v>28.003047943592023</v>
      </c>
      <c r="J654" s="51">
        <v>27.381592533117839</v>
      </c>
      <c r="K654" s="51">
        <v>25.857108724776097</v>
      </c>
      <c r="L654" s="51">
        <v>23.760442577853883</v>
      </c>
      <c r="M654" s="51">
        <v>23.424070362911557</v>
      </c>
      <c r="N654" s="51">
        <v>23.126575580232949</v>
      </c>
      <c r="O654" s="51">
        <v>22.532854622629181</v>
      </c>
      <c r="P654" s="51">
        <v>22.509621992735497</v>
      </c>
      <c r="Q654" s="51">
        <v>22.852236017777056</v>
      </c>
      <c r="R654" s="51">
        <v>21.201593191607355</v>
      </c>
      <c r="S654" s="51">
        <v>20.648041661211042</v>
      </c>
      <c r="T654" s="51">
        <v>18.484113930511914</v>
      </c>
      <c r="U654" s="51">
        <v>15.878164517062102</v>
      </c>
      <c r="V654" s="51">
        <v>14.83092052088274</v>
      </c>
      <c r="W654" s="51">
        <v>15.110748137298796</v>
      </c>
      <c r="X654" s="51">
        <v>15.65407535233734</v>
      </c>
      <c r="Y654" s="51">
        <v>15.726726070154776</v>
      </c>
      <c r="Z654" s="51">
        <v>17.085661570604831</v>
      </c>
      <c r="AA654" s="51">
        <v>17.828789744662927</v>
      </c>
      <c r="AB654" s="51">
        <v>18.432825974556376</v>
      </c>
      <c r="AC654" s="51">
        <v>19.496299880750747</v>
      </c>
      <c r="AD654" s="51">
        <v>20.502979878171999</v>
      </c>
      <c r="AE654" s="51">
        <v>20.573240974468092</v>
      </c>
      <c r="AF654" s="51">
        <v>20.485952753111842</v>
      </c>
      <c r="AG654" s="51">
        <v>20.440429444327719</v>
      </c>
      <c r="AH654" s="51">
        <v>20.426972106904039</v>
      </c>
      <c r="AI654" s="51">
        <v>20.6177341730208</v>
      </c>
      <c r="AJ654" s="51">
        <v>20.526298538474499</v>
      </c>
    </row>
    <row r="655" spans="1:36" ht="15.75" x14ac:dyDescent="0.3">
      <c r="A655" s="1" t="str">
        <f t="shared" si="12"/>
        <v>InvestitionsquoteRumänien</v>
      </c>
      <c r="B655" s="1">
        <v>655</v>
      </c>
      <c r="C655" s="50" t="s">
        <v>180</v>
      </c>
      <c r="D655" s="50" t="s">
        <v>98</v>
      </c>
      <c r="E655" s="50" t="s">
        <v>181</v>
      </c>
      <c r="F655" s="50" t="s">
        <v>340</v>
      </c>
      <c r="G655" s="50" t="s">
        <v>32</v>
      </c>
      <c r="H655" s="50" t="s">
        <v>374</v>
      </c>
      <c r="I655" s="51">
        <v>19.119830945023747</v>
      </c>
      <c r="J655" s="51">
        <v>21.039701375058137</v>
      </c>
      <c r="K655" s="51">
        <v>21.463701349234757</v>
      </c>
      <c r="L655" s="51">
        <v>22.740123886501291</v>
      </c>
      <c r="M655" s="51">
        <v>22.295303862097207</v>
      </c>
      <c r="N655" s="51">
        <v>23.362949210055433</v>
      </c>
      <c r="O655" s="51">
        <v>26.616147736071554</v>
      </c>
      <c r="P655" s="51">
        <v>35.342575872504732</v>
      </c>
      <c r="Q655" s="51">
        <v>37.287067777087437</v>
      </c>
      <c r="R655" s="51">
        <v>26.004088001271757</v>
      </c>
      <c r="S655" s="51">
        <v>25.671263166172476</v>
      </c>
      <c r="T655" s="51">
        <v>26.768244399601521</v>
      </c>
      <c r="U655" s="51">
        <v>27.0083434921936</v>
      </c>
      <c r="V655" s="51">
        <v>24.405130186152107</v>
      </c>
      <c r="W655" s="51">
        <v>24.61265800076244</v>
      </c>
      <c r="X655" s="51">
        <v>24.922187763753939</v>
      </c>
      <c r="Y655" s="51">
        <v>23.03786677047863</v>
      </c>
      <c r="Z655" s="51">
        <v>22.87768755241477</v>
      </c>
      <c r="AA655" s="51">
        <v>21.210972109309782</v>
      </c>
      <c r="AB655" s="51">
        <v>23.259045079358128</v>
      </c>
      <c r="AC655" s="51">
        <v>23.461630777848409</v>
      </c>
      <c r="AD655" s="51">
        <v>24.503003923895086</v>
      </c>
      <c r="AE655" s="51">
        <v>25.123960185405465</v>
      </c>
      <c r="AF655" s="51">
        <v>26.547940234960954</v>
      </c>
      <c r="AG655" s="51">
        <v>25.291662329900472</v>
      </c>
      <c r="AH655" s="51">
        <v>25.611159857852854</v>
      </c>
      <c r="AI655" s="51">
        <v>26.427034688039829</v>
      </c>
      <c r="AJ655" s="51">
        <v>26.547887901345341</v>
      </c>
    </row>
    <row r="656" spans="1:36" ht="15.75" x14ac:dyDescent="0.3">
      <c r="A656" s="1" t="str">
        <f t="shared" si="12"/>
        <v>InvestitionsquoteSchweden</v>
      </c>
      <c r="B656" s="1">
        <v>656</v>
      </c>
      <c r="C656" s="50" t="s">
        <v>180</v>
      </c>
      <c r="D656" s="50" t="s">
        <v>13</v>
      </c>
      <c r="E656" s="50" t="s">
        <v>181</v>
      </c>
      <c r="F656" s="50" t="s">
        <v>340</v>
      </c>
      <c r="G656" s="50" t="s">
        <v>32</v>
      </c>
      <c r="H656" s="50" t="s">
        <v>374</v>
      </c>
      <c r="I656" s="51">
        <v>21.743417297173874</v>
      </c>
      <c r="J656" s="51">
        <v>22.180555289398207</v>
      </c>
      <c r="K656" s="51">
        <v>21.666941304672648</v>
      </c>
      <c r="L656" s="51">
        <v>21.099055678330949</v>
      </c>
      <c r="M656" s="51">
        <v>21.347168740397159</v>
      </c>
      <c r="N656" s="51">
        <v>21.50972608978018</v>
      </c>
      <c r="O656" s="51">
        <v>22.557601461941125</v>
      </c>
      <c r="P656" s="51">
        <v>23.509790512765935</v>
      </c>
      <c r="Q656" s="51">
        <v>23.995414922669571</v>
      </c>
      <c r="R656" s="51">
        <v>22.066492486015157</v>
      </c>
      <c r="S656" s="51">
        <v>22.046766533934541</v>
      </c>
      <c r="T656" s="51">
        <v>22.406693771919098</v>
      </c>
      <c r="U656" s="51">
        <v>22.257702050882067</v>
      </c>
      <c r="V656" s="51">
        <v>21.965683883420027</v>
      </c>
      <c r="W656" s="51">
        <v>22.693183532618537</v>
      </c>
      <c r="X656" s="51">
        <v>23.241051152747289</v>
      </c>
      <c r="Y656" s="51">
        <v>23.871420535553508</v>
      </c>
      <c r="Z656" s="51">
        <v>24.581267264597127</v>
      </c>
      <c r="AA656" s="51">
        <v>24.613815833399087</v>
      </c>
      <c r="AB656" s="51">
        <v>23.841145724424074</v>
      </c>
      <c r="AC656" s="51">
        <v>24.532606668255919</v>
      </c>
      <c r="AD656" s="51">
        <v>25.115804317651573</v>
      </c>
      <c r="AE656" s="51">
        <v>25.590797768040968</v>
      </c>
      <c r="AF656" s="51">
        <v>25.411940089077547</v>
      </c>
      <c r="AG656" s="51">
        <v>25.096887180452558</v>
      </c>
      <c r="AH656" s="51">
        <v>24.741530166507427</v>
      </c>
      <c r="AI656" s="51">
        <v>24.748930500863878</v>
      </c>
      <c r="AJ656" s="51">
        <v>24.75546423465795</v>
      </c>
    </row>
    <row r="657" spans="1:36" ht="15.75" x14ac:dyDescent="0.3">
      <c r="A657" s="1" t="str">
        <f t="shared" si="12"/>
        <v>InvestitionsquoteSlowakei</v>
      </c>
      <c r="B657" s="1">
        <v>657</v>
      </c>
      <c r="C657" s="50" t="s">
        <v>180</v>
      </c>
      <c r="D657" s="50" t="s">
        <v>23</v>
      </c>
      <c r="E657" s="50" t="s">
        <v>181</v>
      </c>
      <c r="F657" s="50" t="s">
        <v>340</v>
      </c>
      <c r="G657" s="50" t="s">
        <v>32</v>
      </c>
      <c r="H657" s="50" t="s">
        <v>374</v>
      </c>
      <c r="I657" s="51">
        <v>26.907671403849641</v>
      </c>
      <c r="J657" s="51">
        <v>29.749298473533202</v>
      </c>
      <c r="K657" s="51">
        <v>28.457096096962221</v>
      </c>
      <c r="L657" s="51">
        <v>25.310676226271152</v>
      </c>
      <c r="M657" s="51">
        <v>24.721632567163425</v>
      </c>
      <c r="N657" s="51">
        <v>27.097913712136435</v>
      </c>
      <c r="O657" s="51">
        <v>26.375683995438433</v>
      </c>
      <c r="P657" s="51">
        <v>26.229786347695793</v>
      </c>
      <c r="Q657" s="51">
        <v>25.630132160775066</v>
      </c>
      <c r="R657" s="51">
        <v>21.699929154787583</v>
      </c>
      <c r="S657" s="51">
        <v>21.849755087977428</v>
      </c>
      <c r="T657" s="51">
        <v>23.941494520486177</v>
      </c>
      <c r="U657" s="51">
        <v>21.050445009678192</v>
      </c>
      <c r="V657" s="51">
        <v>21.191056000542318</v>
      </c>
      <c r="W657" s="51">
        <v>21.176127153964813</v>
      </c>
      <c r="X657" s="51">
        <v>24.320250581296904</v>
      </c>
      <c r="Y657" s="51">
        <v>21.660119990340789</v>
      </c>
      <c r="Z657" s="51">
        <v>21.273530235332071</v>
      </c>
      <c r="AA657" s="51">
        <v>21.344756100330265</v>
      </c>
      <c r="AB657" s="51">
        <v>21.68127590497388</v>
      </c>
      <c r="AC657" s="51">
        <v>19.780964027150809</v>
      </c>
      <c r="AD657" s="51">
        <v>19.598196396424161</v>
      </c>
      <c r="AE657" s="51">
        <v>20.94011482018513</v>
      </c>
      <c r="AF657" s="51">
        <v>21.136048865659102</v>
      </c>
      <c r="AG657" s="51">
        <v>20.418398261482903</v>
      </c>
      <c r="AH657" s="51">
        <v>20.94904125624403</v>
      </c>
      <c r="AI657" s="51">
        <v>21.353236742228891</v>
      </c>
      <c r="AJ657" s="51">
        <v>21.273799017916627</v>
      </c>
    </row>
    <row r="658" spans="1:36" ht="15.75" x14ac:dyDescent="0.3">
      <c r="A658" s="1" t="str">
        <f t="shared" si="12"/>
        <v>InvestitionsquoteSlowenien</v>
      </c>
      <c r="B658" s="1">
        <v>658</v>
      </c>
      <c r="C658" s="50" t="s">
        <v>180</v>
      </c>
      <c r="D658" s="50" t="s">
        <v>26</v>
      </c>
      <c r="E658" s="50" t="s">
        <v>181</v>
      </c>
      <c r="F658" s="50" t="s">
        <v>340</v>
      </c>
      <c r="G658" s="50" t="s">
        <v>32</v>
      </c>
      <c r="H658" s="50" t="s">
        <v>374</v>
      </c>
      <c r="I658" s="51">
        <v>27.592686708036336</v>
      </c>
      <c r="J658" s="51">
        <v>26.615613280630594</v>
      </c>
      <c r="K658" s="51">
        <v>24.864142986847639</v>
      </c>
      <c r="L658" s="51">
        <v>25.264833305354518</v>
      </c>
      <c r="M658" s="51">
        <v>26.212214925268629</v>
      </c>
      <c r="N658" s="51">
        <v>26.784161208119912</v>
      </c>
      <c r="O658" s="51">
        <v>27.901505826594114</v>
      </c>
      <c r="P658" s="51">
        <v>28.763219185669257</v>
      </c>
      <c r="Q658" s="51">
        <v>29.586230742633219</v>
      </c>
      <c r="R658" s="51">
        <v>24.416563053389094</v>
      </c>
      <c r="S658" s="51">
        <v>21.221593541110622</v>
      </c>
      <c r="T658" s="51">
        <v>20.084845364104005</v>
      </c>
      <c r="U658" s="51">
        <v>19.167669906533106</v>
      </c>
      <c r="V658" s="51">
        <v>19.833735048737182</v>
      </c>
      <c r="W658" s="51">
        <v>19.436568929189583</v>
      </c>
      <c r="X658" s="51">
        <v>18.917651606527684</v>
      </c>
      <c r="Y658" s="51">
        <v>17.779975388097316</v>
      </c>
      <c r="Z658" s="51">
        <v>18.493727226062909</v>
      </c>
      <c r="AA658" s="51">
        <v>19.530275981667504</v>
      </c>
      <c r="AB658" s="51">
        <v>19.75839165885359</v>
      </c>
      <c r="AC658" s="51">
        <v>19.0238924060789</v>
      </c>
      <c r="AD658" s="51">
        <v>20.200355932073094</v>
      </c>
      <c r="AE658" s="51">
        <v>21.988364257494027</v>
      </c>
      <c r="AF658" s="51">
        <v>21.595047370016022</v>
      </c>
      <c r="AG658" s="51">
        <v>20.921405652608321</v>
      </c>
      <c r="AH658" s="51">
        <v>20.278975893223897</v>
      </c>
      <c r="AI658" s="51">
        <v>20.147140388210193</v>
      </c>
      <c r="AJ658" s="51">
        <v>19.883771511125296</v>
      </c>
    </row>
    <row r="659" spans="1:36" ht="15.75" x14ac:dyDescent="0.3">
      <c r="A659" s="1" t="str">
        <f t="shared" si="12"/>
        <v>InvestitionsquoteSpanien</v>
      </c>
      <c r="B659" s="1">
        <v>659</v>
      </c>
      <c r="C659" s="50" t="s">
        <v>180</v>
      </c>
      <c r="D659" s="50" t="s">
        <v>8</v>
      </c>
      <c r="E659" s="50" t="s">
        <v>181</v>
      </c>
      <c r="F659" s="50" t="s">
        <v>340</v>
      </c>
      <c r="G659" s="50" t="s">
        <v>32</v>
      </c>
      <c r="H659" s="50" t="s">
        <v>374</v>
      </c>
      <c r="I659" s="51">
        <v>25.972676270791222</v>
      </c>
      <c r="J659" s="51">
        <v>25.900695904747508</v>
      </c>
      <c r="K659" s="51">
        <v>26.177335197080602</v>
      </c>
      <c r="L659" s="51">
        <v>27.123908192898067</v>
      </c>
      <c r="M659" s="51">
        <v>27.825300357301071</v>
      </c>
      <c r="N659" s="51">
        <v>29.028403593493096</v>
      </c>
      <c r="O659" s="51">
        <v>30.045493623728326</v>
      </c>
      <c r="P659" s="51">
        <v>29.875800549584657</v>
      </c>
      <c r="Q659" s="51">
        <v>27.856624045334911</v>
      </c>
      <c r="R659" s="51">
        <v>23.162191632727239</v>
      </c>
      <c r="S659" s="51">
        <v>21.874213778089299</v>
      </c>
      <c r="T659" s="51">
        <v>20.147002404813367</v>
      </c>
      <c r="U659" s="51">
        <v>18.710592259962702</v>
      </c>
      <c r="V659" s="51">
        <v>17.598366697476337</v>
      </c>
      <c r="W659" s="51">
        <v>18.029951422062101</v>
      </c>
      <c r="X659" s="51">
        <v>18.298942519262042</v>
      </c>
      <c r="Y659" s="51">
        <v>18.191718901802101</v>
      </c>
      <c r="Z659" s="51">
        <v>18.906193377229872</v>
      </c>
      <c r="AA659" s="51">
        <v>19.673902642632534</v>
      </c>
      <c r="AB659" s="51">
        <v>20.305014716321956</v>
      </c>
      <c r="AC659" s="51">
        <v>20.615932852408843</v>
      </c>
      <c r="AD659" s="51">
        <v>20.199534753463045</v>
      </c>
      <c r="AE659" s="51">
        <v>20.488231749818112</v>
      </c>
      <c r="AF659" s="51">
        <v>20.465815306981554</v>
      </c>
      <c r="AG659" s="51">
        <v>20.287832506444715</v>
      </c>
      <c r="AH659" s="51">
        <v>20.713264170455904</v>
      </c>
      <c r="AI659" s="51">
        <v>20.878199667923202</v>
      </c>
      <c r="AJ659" s="51">
        <v>20.871672183582341</v>
      </c>
    </row>
    <row r="660" spans="1:36" ht="15.75" x14ac:dyDescent="0.3">
      <c r="A660" s="1" t="str">
        <f t="shared" si="12"/>
        <v>InvestitionsquoteTschechische Republik</v>
      </c>
      <c r="B660" s="1">
        <v>660</v>
      </c>
      <c r="C660" s="50" t="s">
        <v>180</v>
      </c>
      <c r="D660" s="50" t="s">
        <v>22</v>
      </c>
      <c r="E660" s="50" t="s">
        <v>181</v>
      </c>
      <c r="F660" s="50" t="s">
        <v>340</v>
      </c>
      <c r="G660" s="50" t="s">
        <v>32</v>
      </c>
      <c r="H660" s="50" t="s">
        <v>374</v>
      </c>
      <c r="I660" s="51">
        <v>31.105846564153854</v>
      </c>
      <c r="J660" s="51">
        <v>31.000079488372702</v>
      </c>
      <c r="K660" s="51">
        <v>29.634463883073401</v>
      </c>
      <c r="L660" s="51">
        <v>29.251583987982478</v>
      </c>
      <c r="M660" s="51">
        <v>28.580464198029844</v>
      </c>
      <c r="N660" s="51">
        <v>28.524859259241243</v>
      </c>
      <c r="O660" s="51">
        <v>28.15107816665779</v>
      </c>
      <c r="P660" s="51">
        <v>29.666555948212803</v>
      </c>
      <c r="Q660" s="51">
        <v>28.905671835790098</v>
      </c>
      <c r="R660" s="51">
        <v>27.184150064440416</v>
      </c>
      <c r="S660" s="51">
        <v>26.521962076414496</v>
      </c>
      <c r="T660" s="51">
        <v>26.098348006460974</v>
      </c>
      <c r="U660" s="51">
        <v>25.375110540876932</v>
      </c>
      <c r="V660" s="51">
        <v>24.775372384481592</v>
      </c>
      <c r="W660" s="51">
        <v>24.740822902559646</v>
      </c>
      <c r="X660" s="51">
        <v>25.676462058986466</v>
      </c>
      <c r="Y660" s="51">
        <v>24.309347660452239</v>
      </c>
      <c r="Z660" s="51">
        <v>23.727406405135476</v>
      </c>
      <c r="AA660" s="51">
        <v>24.845661060091423</v>
      </c>
      <c r="AB660" s="51">
        <v>25.772045532002835</v>
      </c>
      <c r="AC660" s="51">
        <v>25.535360287479165</v>
      </c>
      <c r="AD660" s="51">
        <v>26.236957522922179</v>
      </c>
      <c r="AE660" s="51">
        <v>27.687765111196345</v>
      </c>
      <c r="AF660" s="51">
        <v>27.940866788386682</v>
      </c>
      <c r="AG660" s="51">
        <v>26.487942458215379</v>
      </c>
      <c r="AH660" s="51">
        <v>25.660265387345511</v>
      </c>
      <c r="AI660" s="51">
        <v>25.662722513859443</v>
      </c>
      <c r="AJ660" s="51">
        <v>25.55206016667103</v>
      </c>
    </row>
    <row r="661" spans="1:36" ht="15.75" x14ac:dyDescent="0.3">
      <c r="A661" s="1" t="str">
        <f t="shared" si="12"/>
        <v>InvestitionsquoteUngarn</v>
      </c>
      <c r="B661" s="1">
        <v>661</v>
      </c>
      <c r="C661" s="50" t="s">
        <v>180</v>
      </c>
      <c r="D661" s="50" t="s">
        <v>24</v>
      </c>
      <c r="E661" s="50" t="s">
        <v>181</v>
      </c>
      <c r="F661" s="50" t="s">
        <v>340</v>
      </c>
      <c r="G661" s="50" t="s">
        <v>32</v>
      </c>
      <c r="H661" s="50" t="s">
        <v>374</v>
      </c>
      <c r="I661" s="51">
        <v>25.471363405790775</v>
      </c>
      <c r="J661" s="51">
        <v>24.829256668068293</v>
      </c>
      <c r="K661" s="51">
        <v>24.70434688726764</v>
      </c>
      <c r="L661" s="51">
        <v>23.651415345804413</v>
      </c>
      <c r="M661" s="51">
        <v>24.06485129129479</v>
      </c>
      <c r="N661" s="51">
        <v>23.857729267860364</v>
      </c>
      <c r="O661" s="51">
        <v>23.514891836998753</v>
      </c>
      <c r="P661" s="51">
        <v>23.70336123329972</v>
      </c>
      <c r="Q661" s="51">
        <v>23.358443258334528</v>
      </c>
      <c r="R661" s="51">
        <v>22.684971928154209</v>
      </c>
      <c r="S661" s="51">
        <v>20.111549789695207</v>
      </c>
      <c r="T661" s="51">
        <v>19.568930552882296</v>
      </c>
      <c r="U661" s="51">
        <v>19.200974937302021</v>
      </c>
      <c r="V661" s="51">
        <v>20.859144595269395</v>
      </c>
      <c r="W661" s="51">
        <v>22.100395500379722</v>
      </c>
      <c r="X661" s="51">
        <v>22.293704786556319</v>
      </c>
      <c r="Y661" s="51">
        <v>19.612762015474715</v>
      </c>
      <c r="Z661" s="51">
        <v>22.317517910915491</v>
      </c>
      <c r="AA661" s="51">
        <v>24.877338431313198</v>
      </c>
      <c r="AB661" s="51">
        <v>27.124343894981813</v>
      </c>
      <c r="AC661" s="51">
        <v>26.447633354085493</v>
      </c>
      <c r="AD661" s="51">
        <v>27.259362799440883</v>
      </c>
      <c r="AE661" s="51">
        <v>27.537745625410988</v>
      </c>
      <c r="AF661" s="51">
        <v>25.365578757283508</v>
      </c>
      <c r="AG661" s="51">
        <v>23.058005690623609</v>
      </c>
      <c r="AH661" s="51">
        <v>21.813215044853123</v>
      </c>
      <c r="AI661" s="51">
        <v>21.748115135626605</v>
      </c>
      <c r="AJ661" s="51">
        <v>22.323237632620163</v>
      </c>
    </row>
    <row r="662" spans="1:36" ht="15.75" x14ac:dyDescent="0.3">
      <c r="A662" s="1" t="str">
        <f t="shared" si="12"/>
        <v>InvestitionsquoteVereinigtes Königreich Großbritannien und Nordirland</v>
      </c>
      <c r="B662" s="1">
        <v>662</v>
      </c>
      <c r="C662" s="50" t="s">
        <v>180</v>
      </c>
      <c r="D662" s="50" t="s">
        <v>57</v>
      </c>
      <c r="E662" s="50" t="s">
        <v>181</v>
      </c>
      <c r="F662" s="50" t="s">
        <v>340</v>
      </c>
      <c r="G662" s="50" t="s">
        <v>32</v>
      </c>
      <c r="H662" s="50" t="s">
        <v>374</v>
      </c>
      <c r="I662" s="51">
        <v>18.226871199963067</v>
      </c>
      <c r="J662" s="51">
        <v>18.106770548141661</v>
      </c>
      <c r="K662" s="51">
        <v>18.125871597109104</v>
      </c>
      <c r="L662" s="51">
        <v>17.865476648749866</v>
      </c>
      <c r="M662" s="51">
        <v>17.798760193890185</v>
      </c>
      <c r="N662" s="51">
        <v>18.130068148988528</v>
      </c>
      <c r="O662" s="51">
        <v>18.354757523273438</v>
      </c>
      <c r="P662" s="51">
        <v>18.819781031352768</v>
      </c>
      <c r="Q662" s="51">
        <v>18.412612024463602</v>
      </c>
      <c r="R662" s="51">
        <v>16.988851517085042</v>
      </c>
      <c r="S662" s="51">
        <v>16.592804109815397</v>
      </c>
      <c r="T662" s="51">
        <v>16.181131713918724</v>
      </c>
      <c r="U662" s="51">
        <v>16.272155324828599</v>
      </c>
      <c r="V662" s="51">
        <v>16.594580877684077</v>
      </c>
      <c r="W662" s="51">
        <v>17.178061998884306</v>
      </c>
      <c r="X662" s="51">
        <v>17.949954772159565</v>
      </c>
      <c r="Y662" s="51">
        <v>18.568952315869019</v>
      </c>
      <c r="Z662" s="51">
        <v>18.967662936970907</v>
      </c>
      <c r="AA662" s="51">
        <v>18.69012078419237</v>
      </c>
      <c r="AB662" s="51">
        <v>18.831306889022937</v>
      </c>
      <c r="AC662" s="51">
        <v>18.221648028916754</v>
      </c>
      <c r="AD662" s="51">
        <v>18.536612458517247</v>
      </c>
      <c r="AE662" s="51">
        <v>19.002661424150574</v>
      </c>
      <c r="AF662" s="51">
        <v>18.897529362349044</v>
      </c>
      <c r="AG662" s="51">
        <v>18.667887653493096</v>
      </c>
      <c r="AH662" s="51">
        <v>18.591887126130921</v>
      </c>
      <c r="AI662" s="51">
        <v>18.602701477250978</v>
      </c>
      <c r="AJ662" s="51">
        <v>18.629735072889549</v>
      </c>
    </row>
    <row r="663" spans="1:36" ht="15.75" x14ac:dyDescent="0.3">
      <c r="A663" s="1" t="str">
        <f t="shared" si="12"/>
        <v>InvestitionsquoteZypern</v>
      </c>
      <c r="B663" s="1">
        <v>663</v>
      </c>
      <c r="C663" s="50" t="s">
        <v>180</v>
      </c>
      <c r="D663" s="50" t="s">
        <v>30</v>
      </c>
      <c r="E663" s="50" t="s">
        <v>181</v>
      </c>
      <c r="F663" s="50" t="s">
        <v>340</v>
      </c>
      <c r="G663" s="50" t="s">
        <v>32</v>
      </c>
      <c r="H663" s="50" t="s">
        <v>374</v>
      </c>
      <c r="I663" s="51">
        <v>20.083662262694222</v>
      </c>
      <c r="J663" s="51">
        <v>19.022693570665918</v>
      </c>
      <c r="K663" s="51">
        <v>20.94764352060783</v>
      </c>
      <c r="L663" s="51">
        <v>20.286190502511037</v>
      </c>
      <c r="M663" s="51">
        <v>20.645706978127141</v>
      </c>
      <c r="N663" s="51">
        <v>21.526671618661329</v>
      </c>
      <c r="O663" s="51">
        <v>25.077578173486359</v>
      </c>
      <c r="P663" s="51">
        <v>25.548338096856078</v>
      </c>
      <c r="Q663" s="51">
        <v>27.183298491178636</v>
      </c>
      <c r="R663" s="51">
        <v>23.439328101866348</v>
      </c>
      <c r="S663" s="51">
        <v>22.393149832512297</v>
      </c>
      <c r="T663" s="51">
        <v>18.983557322762319</v>
      </c>
      <c r="U663" s="51">
        <v>15.461773744227475</v>
      </c>
      <c r="V663" s="51">
        <v>14.079549454417458</v>
      </c>
      <c r="W663" s="51">
        <v>13.304333401972224</v>
      </c>
      <c r="X663" s="51">
        <v>12.832984566000619</v>
      </c>
      <c r="Y663" s="51">
        <v>18.034619029737318</v>
      </c>
      <c r="Z663" s="51">
        <v>20.794744501399144</v>
      </c>
      <c r="AA663" s="51">
        <v>18.580608122143509</v>
      </c>
      <c r="AB663" s="51">
        <v>18.683936694607251</v>
      </c>
      <c r="AC663" s="51">
        <v>20.818382703931945</v>
      </c>
      <c r="AD663" s="51">
        <v>19.217138391169122</v>
      </c>
      <c r="AE663" s="51">
        <v>20.365351791508971</v>
      </c>
      <c r="AF663" s="51">
        <v>21.986728386308403</v>
      </c>
      <c r="AG663" s="51">
        <v>20.548533412404943</v>
      </c>
      <c r="AH663" s="51">
        <v>20.830349693938114</v>
      </c>
      <c r="AI663" s="51">
        <v>21.010836587943661</v>
      </c>
      <c r="AJ663" s="51">
        <v>20.697252970304987</v>
      </c>
    </row>
    <row r="664" spans="1:36" ht="15.75" x14ac:dyDescent="0.3">
      <c r="A664" s="1" t="str">
        <f t="shared" si="12"/>
        <v>JugendarbeitslosigkeitBelgien</v>
      </c>
      <c r="B664" s="1">
        <v>664</v>
      </c>
      <c r="C664" s="50" t="s">
        <v>83</v>
      </c>
      <c r="D664" s="50" t="s">
        <v>9</v>
      </c>
      <c r="E664" s="50" t="s">
        <v>84</v>
      </c>
      <c r="F664" s="50" t="s">
        <v>67</v>
      </c>
      <c r="G664" s="50" t="s">
        <v>32</v>
      </c>
      <c r="H664" s="50" t="s">
        <v>370</v>
      </c>
      <c r="I664" s="51">
        <v>15.2</v>
      </c>
      <c r="J664" s="51">
        <v>15.3</v>
      </c>
      <c r="K664" s="51">
        <v>15.7</v>
      </c>
      <c r="L664" s="51">
        <v>19</v>
      </c>
      <c r="M664" s="51">
        <v>17.5</v>
      </c>
      <c r="N664" s="51">
        <v>21.5</v>
      </c>
      <c r="O664" s="51">
        <v>20.5</v>
      </c>
      <c r="P664" s="51">
        <v>18.8</v>
      </c>
      <c r="Q664" s="51">
        <v>18</v>
      </c>
      <c r="R664" s="51">
        <v>21.9</v>
      </c>
      <c r="S664" s="51">
        <v>22.4</v>
      </c>
      <c r="T664" s="51">
        <v>18.7</v>
      </c>
      <c r="U664" s="51">
        <v>19.8</v>
      </c>
      <c r="V664" s="51">
        <v>23.7</v>
      </c>
      <c r="W664" s="51">
        <v>23.2</v>
      </c>
      <c r="X664" s="51">
        <v>22.1</v>
      </c>
      <c r="Y664" s="51">
        <v>20.100000000000001</v>
      </c>
      <c r="Z664" s="51">
        <v>19.3</v>
      </c>
      <c r="AA664" s="51">
        <v>15.8</v>
      </c>
      <c r="AB664" s="51">
        <v>14.2</v>
      </c>
      <c r="AC664" s="51">
        <v>15.3</v>
      </c>
      <c r="AD664" s="51">
        <v>18.2</v>
      </c>
      <c r="AE664" s="51">
        <v>16.399999999999999</v>
      </c>
      <c r="AF664" s="51">
        <v>16.100000000000001</v>
      </c>
      <c r="AG664" s="51">
        <v>17.399999999999999</v>
      </c>
      <c r="AH664" s="52"/>
      <c r="AI664" s="52"/>
      <c r="AJ664" s="52"/>
    </row>
    <row r="665" spans="1:36" ht="15.75" x14ac:dyDescent="0.3">
      <c r="A665" s="1" t="str">
        <f t="shared" si="12"/>
        <v>JugendarbeitslosigkeitBulgarien</v>
      </c>
      <c r="B665" s="1">
        <v>665</v>
      </c>
      <c r="C665" s="50" t="s">
        <v>83</v>
      </c>
      <c r="D665" s="50" t="s">
        <v>25</v>
      </c>
      <c r="E665" s="50" t="s">
        <v>84</v>
      </c>
      <c r="F665" s="50" t="s">
        <v>67</v>
      </c>
      <c r="G665" s="50" t="s">
        <v>32</v>
      </c>
      <c r="H665" s="50" t="s">
        <v>370</v>
      </c>
      <c r="I665" s="51">
        <v>33.299999999999997</v>
      </c>
      <c r="J665" s="51">
        <v>39.299999999999997</v>
      </c>
      <c r="K665" s="51">
        <v>35.6</v>
      </c>
      <c r="L665" s="51">
        <v>27.1</v>
      </c>
      <c r="M665" s="51">
        <v>24.5</v>
      </c>
      <c r="N665" s="51">
        <v>22.3</v>
      </c>
      <c r="O665" s="51">
        <v>19.5</v>
      </c>
      <c r="P665" s="51">
        <v>15.1</v>
      </c>
      <c r="Q665" s="51">
        <v>12.7</v>
      </c>
      <c r="R665" s="51">
        <v>16.2</v>
      </c>
      <c r="S665" s="51">
        <v>21.9</v>
      </c>
      <c r="T665" s="51">
        <v>25</v>
      </c>
      <c r="U665" s="51">
        <v>28.1</v>
      </c>
      <c r="V665" s="51">
        <v>28.4</v>
      </c>
      <c r="W665" s="51">
        <v>23.8</v>
      </c>
      <c r="X665" s="51">
        <v>21.6</v>
      </c>
      <c r="Y665" s="51">
        <v>17.2</v>
      </c>
      <c r="Z665" s="51">
        <v>12.9</v>
      </c>
      <c r="AA665" s="51">
        <v>12.7</v>
      </c>
      <c r="AB665" s="51">
        <v>8.8000000000000007</v>
      </c>
      <c r="AC665" s="51">
        <v>14.2</v>
      </c>
      <c r="AD665" s="51">
        <v>15.8</v>
      </c>
      <c r="AE665" s="51">
        <v>10.6</v>
      </c>
      <c r="AF665" s="51">
        <v>12.1</v>
      </c>
      <c r="AG665" s="51">
        <v>12.3</v>
      </c>
      <c r="AH665" s="52"/>
      <c r="AI665" s="52"/>
      <c r="AJ665" s="52"/>
    </row>
    <row r="666" spans="1:36" ht="15.75" x14ac:dyDescent="0.3">
      <c r="A666" s="1" t="str">
        <f t="shared" si="12"/>
        <v>JugendarbeitslosigkeitDänemark</v>
      </c>
      <c r="B666" s="1">
        <v>666</v>
      </c>
      <c r="C666" s="50" t="s">
        <v>83</v>
      </c>
      <c r="D666" s="50" t="s">
        <v>5</v>
      </c>
      <c r="E666" s="50" t="s">
        <v>84</v>
      </c>
      <c r="F666" s="50" t="s">
        <v>67</v>
      </c>
      <c r="G666" s="50" t="s">
        <v>32</v>
      </c>
      <c r="H666" s="50" t="s">
        <v>370</v>
      </c>
      <c r="I666" s="51">
        <v>6.7</v>
      </c>
      <c r="J666" s="51">
        <v>8.3000000000000007</v>
      </c>
      <c r="K666" s="51">
        <v>7.1</v>
      </c>
      <c r="L666" s="51">
        <v>9.8000000000000007</v>
      </c>
      <c r="M666" s="51">
        <v>7.8</v>
      </c>
      <c r="N666" s="51">
        <v>8.6</v>
      </c>
      <c r="O666" s="51">
        <v>7.7</v>
      </c>
      <c r="P666" s="51">
        <v>7.5</v>
      </c>
      <c r="Q666" s="51">
        <v>9.5</v>
      </c>
      <c r="R666" s="51">
        <v>13.5</v>
      </c>
      <c r="S666" s="51">
        <v>15.6</v>
      </c>
      <c r="T666" s="51">
        <v>16.399999999999999</v>
      </c>
      <c r="U666" s="51">
        <v>15.8</v>
      </c>
      <c r="V666" s="51">
        <v>14.8</v>
      </c>
      <c r="W666" s="51">
        <v>14.2</v>
      </c>
      <c r="X666" s="51">
        <v>12.2</v>
      </c>
      <c r="Y666" s="51">
        <v>12.2</v>
      </c>
      <c r="Z666" s="51">
        <v>12.4</v>
      </c>
      <c r="AA666" s="51">
        <v>10.5</v>
      </c>
      <c r="AB666" s="51">
        <v>10.1</v>
      </c>
      <c r="AC666" s="51">
        <v>11.7</v>
      </c>
      <c r="AD666" s="51">
        <v>10.8</v>
      </c>
      <c r="AE666" s="51">
        <v>10.6</v>
      </c>
      <c r="AF666" s="51">
        <v>11.5</v>
      </c>
      <c r="AG666" s="51">
        <v>14.6</v>
      </c>
      <c r="AH666" s="52"/>
      <c r="AI666" s="52"/>
      <c r="AJ666" s="52"/>
    </row>
    <row r="667" spans="1:36" ht="15.75" x14ac:dyDescent="0.3">
      <c r="A667" s="1" t="str">
        <f t="shared" si="12"/>
        <v>JugendarbeitslosigkeitDeutschland</v>
      </c>
      <c r="B667" s="1">
        <v>667</v>
      </c>
      <c r="C667" s="50" t="s">
        <v>83</v>
      </c>
      <c r="D667" s="50" t="s">
        <v>2</v>
      </c>
      <c r="E667" s="50" t="s">
        <v>84</v>
      </c>
      <c r="F667" s="50" t="s">
        <v>67</v>
      </c>
      <c r="G667" s="50" t="s">
        <v>32</v>
      </c>
      <c r="H667" s="50" t="s">
        <v>370</v>
      </c>
      <c r="I667" s="51">
        <v>8.5</v>
      </c>
      <c r="J667" s="51">
        <v>7.8</v>
      </c>
      <c r="K667" s="51">
        <v>9.3000000000000007</v>
      </c>
      <c r="L667" s="51">
        <v>11</v>
      </c>
      <c r="M667" s="51">
        <v>13</v>
      </c>
      <c r="N667" s="51">
        <v>15.5</v>
      </c>
      <c r="O667" s="51">
        <v>13.8</v>
      </c>
      <c r="P667" s="51">
        <v>11.9</v>
      </c>
      <c r="Q667" s="51">
        <v>10.6</v>
      </c>
      <c r="R667" s="51">
        <v>11.2</v>
      </c>
      <c r="S667" s="51">
        <v>9.8000000000000007</v>
      </c>
      <c r="T667" s="51">
        <v>8.5</v>
      </c>
      <c r="U667" s="51">
        <v>8</v>
      </c>
      <c r="V667" s="51">
        <v>7.8</v>
      </c>
      <c r="W667" s="51">
        <v>7.7</v>
      </c>
      <c r="X667" s="51">
        <v>7.2</v>
      </c>
      <c r="Y667" s="51">
        <v>7.1</v>
      </c>
      <c r="Z667" s="51">
        <v>6.8</v>
      </c>
      <c r="AA667" s="51">
        <v>6.2</v>
      </c>
      <c r="AB667" s="51">
        <v>5.8</v>
      </c>
      <c r="AC667" s="51">
        <v>7.1</v>
      </c>
      <c r="AD667" s="51">
        <v>7</v>
      </c>
      <c r="AE667" s="51">
        <v>6</v>
      </c>
      <c r="AF667" s="51">
        <v>5.9</v>
      </c>
      <c r="AG667" s="51">
        <v>6.5</v>
      </c>
      <c r="AH667" s="52"/>
      <c r="AI667" s="52"/>
      <c r="AJ667" s="52"/>
    </row>
    <row r="668" spans="1:36" ht="15.75" x14ac:dyDescent="0.3">
      <c r="A668" s="1" t="str">
        <f t="shared" si="12"/>
        <v>JugendarbeitslosigkeitEstland</v>
      </c>
      <c r="B668" s="1">
        <v>668</v>
      </c>
      <c r="C668" s="50" t="s">
        <v>83</v>
      </c>
      <c r="D668" s="50" t="s">
        <v>18</v>
      </c>
      <c r="E668" s="50" t="s">
        <v>84</v>
      </c>
      <c r="F668" s="50" t="s">
        <v>67</v>
      </c>
      <c r="G668" s="50" t="s">
        <v>32</v>
      </c>
      <c r="H668" s="50" t="s">
        <v>370</v>
      </c>
      <c r="I668" s="51">
        <v>21.1</v>
      </c>
      <c r="J668" s="51">
        <v>24</v>
      </c>
      <c r="K668" s="51">
        <v>20.2</v>
      </c>
      <c r="L668" s="51">
        <v>26.9</v>
      </c>
      <c r="M668" s="51">
        <v>25.7</v>
      </c>
      <c r="N668" s="51">
        <v>15.1</v>
      </c>
      <c r="O668" s="51">
        <v>12.1</v>
      </c>
      <c r="P668" s="51">
        <v>10.1</v>
      </c>
      <c r="Q668" s="51">
        <v>12</v>
      </c>
      <c r="R668" s="51">
        <v>27.4</v>
      </c>
      <c r="S668" s="51">
        <v>32.9</v>
      </c>
      <c r="T668" s="51">
        <v>22.4</v>
      </c>
      <c r="U668" s="51">
        <v>20.9</v>
      </c>
      <c r="V668" s="51">
        <v>18.7</v>
      </c>
      <c r="W668" s="51">
        <v>15</v>
      </c>
      <c r="X668" s="51">
        <v>14.4</v>
      </c>
      <c r="Y668" s="51">
        <v>14.1</v>
      </c>
      <c r="Z668" s="51">
        <v>12.2</v>
      </c>
      <c r="AA668" s="51">
        <v>12.1</v>
      </c>
      <c r="AB668" s="51">
        <v>11.7</v>
      </c>
      <c r="AC668" s="51">
        <v>18.5</v>
      </c>
      <c r="AD668" s="51">
        <v>16.7</v>
      </c>
      <c r="AE668" s="51">
        <v>18.600000000000001</v>
      </c>
      <c r="AF668" s="51">
        <v>17.3</v>
      </c>
      <c r="AG668" s="51">
        <v>19.100000000000001</v>
      </c>
      <c r="AH668" s="52"/>
      <c r="AI668" s="52"/>
      <c r="AJ668" s="52"/>
    </row>
    <row r="669" spans="1:36" ht="15.75" x14ac:dyDescent="0.3">
      <c r="A669" s="1" t="str">
        <f t="shared" si="12"/>
        <v>JugendarbeitslosigkeitEU27</v>
      </c>
      <c r="B669" s="1">
        <v>669</v>
      </c>
      <c r="C669" s="50" t="s">
        <v>83</v>
      </c>
      <c r="D669" s="50" t="s">
        <v>363</v>
      </c>
      <c r="E669" s="50" t="s">
        <v>84</v>
      </c>
      <c r="F669" s="50" t="s">
        <v>67</v>
      </c>
      <c r="G669" s="50" t="s">
        <v>32</v>
      </c>
      <c r="H669" s="50" t="s">
        <v>370</v>
      </c>
      <c r="I669" s="52"/>
      <c r="J669" s="52"/>
      <c r="K669" s="51">
        <v>19.399999999999999</v>
      </c>
      <c r="L669" s="51">
        <v>19.600000000000001</v>
      </c>
      <c r="M669" s="51">
        <v>20.3</v>
      </c>
      <c r="N669" s="51">
        <v>20.2</v>
      </c>
      <c r="O669" s="51">
        <v>18.399999999999999</v>
      </c>
      <c r="P669" s="51">
        <v>16</v>
      </c>
      <c r="Q669" s="51">
        <v>16</v>
      </c>
      <c r="R669" s="51">
        <v>20.399999999999999</v>
      </c>
      <c r="S669" s="51">
        <v>21.5</v>
      </c>
      <c r="T669" s="51">
        <v>21.8</v>
      </c>
      <c r="U669" s="51">
        <v>23.7</v>
      </c>
      <c r="V669" s="51">
        <v>24.4</v>
      </c>
      <c r="W669" s="51">
        <v>23.5</v>
      </c>
      <c r="X669" s="51">
        <v>21.8</v>
      </c>
      <c r="Y669" s="51">
        <v>20.100000000000001</v>
      </c>
      <c r="Z669" s="51">
        <v>18</v>
      </c>
      <c r="AA669" s="51">
        <v>16.100000000000001</v>
      </c>
      <c r="AB669" s="51">
        <v>15.1</v>
      </c>
      <c r="AC669" s="51">
        <v>16.8</v>
      </c>
      <c r="AD669" s="51">
        <v>16.7</v>
      </c>
      <c r="AE669" s="51">
        <v>14.6</v>
      </c>
      <c r="AF669" s="51">
        <v>14.6</v>
      </c>
      <c r="AG669" s="51">
        <v>14.9</v>
      </c>
      <c r="AH669" s="52"/>
      <c r="AI669" s="52"/>
      <c r="AJ669" s="52"/>
    </row>
    <row r="670" spans="1:36" ht="15.75" x14ac:dyDescent="0.3">
      <c r="A670" s="1" t="str">
        <f t="shared" ref="A670:A733" si="13">C670&amp;D670</f>
        <v>JugendarbeitslosigkeitFinnland</v>
      </c>
      <c r="B670" s="1">
        <v>670</v>
      </c>
      <c r="C670" s="50" t="s">
        <v>83</v>
      </c>
      <c r="D670" s="50" t="s">
        <v>14</v>
      </c>
      <c r="E670" s="50" t="s">
        <v>84</v>
      </c>
      <c r="F670" s="50" t="s">
        <v>67</v>
      </c>
      <c r="G670" s="50" t="s">
        <v>32</v>
      </c>
      <c r="H670" s="50" t="s">
        <v>370</v>
      </c>
      <c r="I670" s="51">
        <v>28.4</v>
      </c>
      <c r="J670" s="51">
        <v>26.6</v>
      </c>
      <c r="K670" s="51">
        <v>28.2</v>
      </c>
      <c r="L670" s="51">
        <v>27.8</v>
      </c>
      <c r="M670" s="51">
        <v>27.5</v>
      </c>
      <c r="N670" s="51">
        <v>20.100000000000001</v>
      </c>
      <c r="O670" s="51">
        <v>18.7</v>
      </c>
      <c r="P670" s="51">
        <v>16.5</v>
      </c>
      <c r="Q670" s="51">
        <v>16.5</v>
      </c>
      <c r="R670" s="51">
        <v>21.5</v>
      </c>
      <c r="S670" s="51">
        <v>21.4</v>
      </c>
      <c r="T670" s="51">
        <v>20.100000000000001</v>
      </c>
      <c r="U670" s="51">
        <v>19</v>
      </c>
      <c r="V670" s="51">
        <v>19.899999999999999</v>
      </c>
      <c r="W670" s="51">
        <v>20.5</v>
      </c>
      <c r="X670" s="51">
        <v>22.4</v>
      </c>
      <c r="Y670" s="51">
        <v>20.100000000000001</v>
      </c>
      <c r="Z670" s="51">
        <v>20.100000000000001</v>
      </c>
      <c r="AA670" s="51">
        <v>17</v>
      </c>
      <c r="AB670" s="51">
        <v>17.2</v>
      </c>
      <c r="AC670" s="51">
        <v>21.4</v>
      </c>
      <c r="AD670" s="51">
        <v>17.100000000000001</v>
      </c>
      <c r="AE670" s="51">
        <v>14.2</v>
      </c>
      <c r="AF670" s="51">
        <v>16.2</v>
      </c>
      <c r="AG670" s="51">
        <v>18.8</v>
      </c>
      <c r="AH670" s="52"/>
      <c r="AI670" s="52"/>
      <c r="AJ670" s="52"/>
    </row>
    <row r="671" spans="1:36" ht="15.75" x14ac:dyDescent="0.3">
      <c r="A671" s="1" t="str">
        <f t="shared" si="13"/>
        <v>JugendarbeitslosigkeitFrankreich</v>
      </c>
      <c r="B671" s="1">
        <v>671</v>
      </c>
      <c r="C671" s="50" t="s">
        <v>83</v>
      </c>
      <c r="D671" s="50" t="s">
        <v>0</v>
      </c>
      <c r="E671" s="50" t="s">
        <v>84</v>
      </c>
      <c r="F671" s="50" t="s">
        <v>67</v>
      </c>
      <c r="G671" s="50" t="s">
        <v>32</v>
      </c>
      <c r="H671" s="50" t="s">
        <v>370</v>
      </c>
      <c r="I671" s="51">
        <v>20.6</v>
      </c>
      <c r="J671" s="51">
        <v>18</v>
      </c>
      <c r="K671" s="51">
        <v>18.899999999999999</v>
      </c>
      <c r="L671" s="51">
        <v>17.3</v>
      </c>
      <c r="M671" s="51">
        <v>19.8</v>
      </c>
      <c r="N671" s="51">
        <v>20.3</v>
      </c>
      <c r="O671" s="51">
        <v>21.3</v>
      </c>
      <c r="P671" s="51">
        <v>18.8</v>
      </c>
      <c r="Q671" s="51">
        <v>18.3</v>
      </c>
      <c r="R671" s="51">
        <v>22.9</v>
      </c>
      <c r="S671" s="51">
        <v>22.5</v>
      </c>
      <c r="T671" s="51">
        <v>21.9</v>
      </c>
      <c r="U671" s="51">
        <v>23.7</v>
      </c>
      <c r="V671" s="51">
        <v>24.1</v>
      </c>
      <c r="W671" s="51">
        <v>24.2</v>
      </c>
      <c r="X671" s="51">
        <v>24.7</v>
      </c>
      <c r="Y671" s="51">
        <v>24.5</v>
      </c>
      <c r="Z671" s="51">
        <v>22.1</v>
      </c>
      <c r="AA671" s="51">
        <v>20.8</v>
      </c>
      <c r="AB671" s="51">
        <v>19.5</v>
      </c>
      <c r="AC671" s="51">
        <v>20.2</v>
      </c>
      <c r="AD671" s="51">
        <v>18.899999999999999</v>
      </c>
      <c r="AE671" s="51">
        <v>17.3</v>
      </c>
      <c r="AF671" s="51">
        <v>17.2</v>
      </c>
      <c r="AG671" s="51">
        <v>18.7</v>
      </c>
      <c r="AH671" s="52"/>
      <c r="AI671" s="52"/>
      <c r="AJ671" s="52"/>
    </row>
    <row r="672" spans="1:36" ht="15.75" x14ac:dyDescent="0.3">
      <c r="A672" s="1" t="str">
        <f t="shared" si="13"/>
        <v>JugendarbeitslosigkeitGriechenland</v>
      </c>
      <c r="B672" s="1">
        <v>672</v>
      </c>
      <c r="C672" s="50" t="s">
        <v>83</v>
      </c>
      <c r="D672" s="50" t="s">
        <v>6</v>
      </c>
      <c r="E672" s="50" t="s">
        <v>84</v>
      </c>
      <c r="F672" s="50" t="s">
        <v>67</v>
      </c>
      <c r="G672" s="50" t="s">
        <v>32</v>
      </c>
      <c r="H672" s="50" t="s">
        <v>370</v>
      </c>
      <c r="I672" s="51">
        <v>29.2</v>
      </c>
      <c r="J672" s="51">
        <v>27.9</v>
      </c>
      <c r="K672" s="51">
        <v>25.8</v>
      </c>
      <c r="L672" s="51">
        <v>25.4</v>
      </c>
      <c r="M672" s="51">
        <v>26.1</v>
      </c>
      <c r="N672" s="51">
        <v>25.8</v>
      </c>
      <c r="O672" s="51">
        <v>25</v>
      </c>
      <c r="P672" s="51">
        <v>22.7</v>
      </c>
      <c r="Q672" s="51">
        <v>21.9</v>
      </c>
      <c r="R672" s="51">
        <v>25.7</v>
      </c>
      <c r="S672" s="51">
        <v>33</v>
      </c>
      <c r="T672" s="51">
        <v>44.7</v>
      </c>
      <c r="U672" s="51">
        <v>55.3</v>
      </c>
      <c r="V672" s="51">
        <v>58.3</v>
      </c>
      <c r="W672" s="51">
        <v>52.4</v>
      </c>
      <c r="X672" s="51">
        <v>49.8</v>
      </c>
      <c r="Y672" s="51">
        <v>47.3</v>
      </c>
      <c r="Z672" s="51">
        <v>43.6</v>
      </c>
      <c r="AA672" s="51">
        <v>39.9</v>
      </c>
      <c r="AB672" s="51">
        <v>35.200000000000003</v>
      </c>
      <c r="AC672" s="51">
        <v>35</v>
      </c>
      <c r="AD672" s="51">
        <v>35.5</v>
      </c>
      <c r="AE672" s="51">
        <v>31.4</v>
      </c>
      <c r="AF672" s="51">
        <v>26.7</v>
      </c>
      <c r="AG672" s="51">
        <v>22.5</v>
      </c>
      <c r="AH672" s="52"/>
      <c r="AI672" s="52"/>
      <c r="AJ672" s="52"/>
    </row>
    <row r="673" spans="1:36" ht="15.75" x14ac:dyDescent="0.3">
      <c r="A673" s="1" t="str">
        <f t="shared" si="13"/>
        <v>JugendarbeitslosigkeitIrland</v>
      </c>
      <c r="B673" s="1">
        <v>673</v>
      </c>
      <c r="C673" s="50" t="s">
        <v>83</v>
      </c>
      <c r="D673" s="50" t="s">
        <v>4</v>
      </c>
      <c r="E673" s="50" t="s">
        <v>84</v>
      </c>
      <c r="F673" s="50" t="s">
        <v>67</v>
      </c>
      <c r="G673" s="50" t="s">
        <v>32</v>
      </c>
      <c r="H673" s="50" t="s">
        <v>370</v>
      </c>
      <c r="I673" s="51">
        <v>6.5</v>
      </c>
      <c r="J673" s="51">
        <v>6.2</v>
      </c>
      <c r="K673" s="51">
        <v>7.8</v>
      </c>
      <c r="L673" s="51">
        <v>8.1</v>
      </c>
      <c r="M673" s="51">
        <v>8.3000000000000007</v>
      </c>
      <c r="N673" s="51">
        <v>8.6</v>
      </c>
      <c r="O673" s="51">
        <v>8.6</v>
      </c>
      <c r="P673" s="51">
        <v>9.1999999999999993</v>
      </c>
      <c r="Q673" s="51">
        <v>13.5</v>
      </c>
      <c r="R673" s="51">
        <v>24.5</v>
      </c>
      <c r="S673" s="51">
        <v>28.1</v>
      </c>
      <c r="T673" s="51">
        <v>29.6</v>
      </c>
      <c r="U673" s="51">
        <v>30.8</v>
      </c>
      <c r="V673" s="51">
        <v>26.7</v>
      </c>
      <c r="W673" s="51">
        <v>23.4</v>
      </c>
      <c r="X673" s="51">
        <v>20.2</v>
      </c>
      <c r="Y673" s="51">
        <v>16.8</v>
      </c>
      <c r="Z673" s="51">
        <v>14.4</v>
      </c>
      <c r="AA673" s="51">
        <v>13.8</v>
      </c>
      <c r="AB673" s="51">
        <v>12.5</v>
      </c>
      <c r="AC673" s="51">
        <v>15.3</v>
      </c>
      <c r="AD673" s="51">
        <v>14.6</v>
      </c>
      <c r="AE673" s="51">
        <v>10.1</v>
      </c>
      <c r="AF673" s="51">
        <v>10.7</v>
      </c>
      <c r="AG673" s="51">
        <v>10.6</v>
      </c>
      <c r="AH673" s="52"/>
      <c r="AI673" s="52"/>
      <c r="AJ673" s="52"/>
    </row>
    <row r="674" spans="1:36" ht="15.75" x14ac:dyDescent="0.3">
      <c r="A674" s="1" t="str">
        <f t="shared" si="13"/>
        <v>JugendarbeitslosigkeitItalien</v>
      </c>
      <c r="B674" s="1">
        <v>674</v>
      </c>
      <c r="C674" s="50" t="s">
        <v>83</v>
      </c>
      <c r="D674" s="50" t="s">
        <v>3</v>
      </c>
      <c r="E674" s="50" t="s">
        <v>84</v>
      </c>
      <c r="F674" s="50" t="s">
        <v>67</v>
      </c>
      <c r="G674" s="50" t="s">
        <v>32</v>
      </c>
      <c r="H674" s="50" t="s">
        <v>370</v>
      </c>
      <c r="I674" s="51">
        <v>31.5</v>
      </c>
      <c r="J674" s="51">
        <v>27.8</v>
      </c>
      <c r="K674" s="51">
        <v>27.1</v>
      </c>
      <c r="L674" s="51">
        <v>26.8</v>
      </c>
      <c r="M674" s="51">
        <v>24.4</v>
      </c>
      <c r="N674" s="51">
        <v>24.1</v>
      </c>
      <c r="O674" s="51">
        <v>21.8</v>
      </c>
      <c r="P674" s="51">
        <v>20.399999999999999</v>
      </c>
      <c r="Q674" s="51">
        <v>21.2</v>
      </c>
      <c r="R674" s="51">
        <v>25.3</v>
      </c>
      <c r="S674" s="51">
        <v>27.9</v>
      </c>
      <c r="T674" s="51">
        <v>29.2</v>
      </c>
      <c r="U674" s="51">
        <v>35.299999999999997</v>
      </c>
      <c r="V674" s="51">
        <v>40</v>
      </c>
      <c r="W674" s="51">
        <v>42.7</v>
      </c>
      <c r="X674" s="51">
        <v>40.299999999999997</v>
      </c>
      <c r="Y674" s="51">
        <v>37.799999999999997</v>
      </c>
      <c r="Z674" s="51">
        <v>34.700000000000003</v>
      </c>
      <c r="AA674" s="51">
        <v>32.200000000000003</v>
      </c>
      <c r="AB674" s="51">
        <v>29.1</v>
      </c>
      <c r="AC674" s="51">
        <v>29.7</v>
      </c>
      <c r="AD674" s="51">
        <v>29.7</v>
      </c>
      <c r="AE674" s="51">
        <v>23.7</v>
      </c>
      <c r="AF674" s="51">
        <v>22.7</v>
      </c>
      <c r="AG674" s="51">
        <v>20.3</v>
      </c>
      <c r="AH674" s="52"/>
      <c r="AI674" s="52"/>
      <c r="AJ674" s="52"/>
    </row>
    <row r="675" spans="1:36" ht="15.75" x14ac:dyDescent="0.3">
      <c r="A675" s="1" t="str">
        <f t="shared" si="13"/>
        <v>JugendarbeitslosigkeitKroatien</v>
      </c>
      <c r="B675" s="1">
        <v>675</v>
      </c>
      <c r="C675" s="50" t="s">
        <v>83</v>
      </c>
      <c r="D675" s="50" t="s">
        <v>27</v>
      </c>
      <c r="E675" s="50" t="s">
        <v>84</v>
      </c>
      <c r="F675" s="50" t="s">
        <v>67</v>
      </c>
      <c r="G675" s="50" t="s">
        <v>32</v>
      </c>
      <c r="H675" s="50" t="s">
        <v>370</v>
      </c>
      <c r="I675" s="52"/>
      <c r="J675" s="52"/>
      <c r="K675" s="51">
        <v>36.299999999999997</v>
      </c>
      <c r="L675" s="51">
        <v>35.799999999999997</v>
      </c>
      <c r="M675" s="51">
        <v>32.799999999999997</v>
      </c>
      <c r="N675" s="51">
        <v>32.299999999999997</v>
      </c>
      <c r="O675" s="51">
        <v>28.9</v>
      </c>
      <c r="P675" s="51">
        <v>25.2</v>
      </c>
      <c r="Q675" s="51">
        <v>23.7</v>
      </c>
      <c r="R675" s="51">
        <v>25.2</v>
      </c>
      <c r="S675" s="51">
        <v>32.4</v>
      </c>
      <c r="T675" s="51">
        <v>36.700000000000003</v>
      </c>
      <c r="U675" s="51">
        <v>42.5</v>
      </c>
      <c r="V675" s="51">
        <v>50.5</v>
      </c>
      <c r="W675" s="51">
        <v>45.7</v>
      </c>
      <c r="X675" s="51">
        <v>42.3</v>
      </c>
      <c r="Y675" s="51">
        <v>30.9</v>
      </c>
      <c r="Z675" s="51">
        <v>27.4</v>
      </c>
      <c r="AA675" s="51">
        <v>23.5</v>
      </c>
      <c r="AB675" s="51">
        <v>16.7</v>
      </c>
      <c r="AC675" s="51">
        <v>20.6</v>
      </c>
      <c r="AD675" s="51">
        <v>21.5</v>
      </c>
      <c r="AE675" s="51">
        <v>17.7</v>
      </c>
      <c r="AF675" s="51">
        <v>18.899999999999999</v>
      </c>
      <c r="AG675" s="51">
        <v>16.8</v>
      </c>
      <c r="AH675" s="52"/>
      <c r="AI675" s="52"/>
      <c r="AJ675" s="52"/>
    </row>
    <row r="676" spans="1:36" ht="15.75" x14ac:dyDescent="0.3">
      <c r="A676" s="1" t="str">
        <f t="shared" si="13"/>
        <v>JugendarbeitslosigkeitLettland</v>
      </c>
      <c r="B676" s="1">
        <v>676</v>
      </c>
      <c r="C676" s="50" t="s">
        <v>83</v>
      </c>
      <c r="D676" s="50" t="s">
        <v>19</v>
      </c>
      <c r="E676" s="50" t="s">
        <v>84</v>
      </c>
      <c r="F676" s="50" t="s">
        <v>67</v>
      </c>
      <c r="G676" s="50" t="s">
        <v>32</v>
      </c>
      <c r="H676" s="50" t="s">
        <v>370</v>
      </c>
      <c r="I676" s="51">
        <v>21.3</v>
      </c>
      <c r="J676" s="51">
        <v>24.2</v>
      </c>
      <c r="K676" s="51">
        <v>25.3</v>
      </c>
      <c r="L676" s="51">
        <v>20.399999999999999</v>
      </c>
      <c r="M676" s="51">
        <v>21.8</v>
      </c>
      <c r="N676" s="51">
        <v>15.1</v>
      </c>
      <c r="O676" s="51">
        <v>13.6</v>
      </c>
      <c r="P676" s="51">
        <v>10.6</v>
      </c>
      <c r="Q676" s="51">
        <v>13.6</v>
      </c>
      <c r="R676" s="51">
        <v>33.299999999999997</v>
      </c>
      <c r="S676" s="51">
        <v>36.200000000000003</v>
      </c>
      <c r="T676" s="51">
        <v>31</v>
      </c>
      <c r="U676" s="51">
        <v>28.5</v>
      </c>
      <c r="V676" s="51">
        <v>23.2</v>
      </c>
      <c r="W676" s="51">
        <v>19.600000000000001</v>
      </c>
      <c r="X676" s="51">
        <v>16.3</v>
      </c>
      <c r="Y676" s="51">
        <v>17.3</v>
      </c>
      <c r="Z676" s="51">
        <v>17</v>
      </c>
      <c r="AA676" s="51">
        <v>12.2</v>
      </c>
      <c r="AB676" s="51">
        <v>12.4</v>
      </c>
      <c r="AC676" s="51">
        <v>14.9</v>
      </c>
      <c r="AD676" s="51">
        <v>14.8</v>
      </c>
      <c r="AE676" s="51">
        <v>15.3</v>
      </c>
      <c r="AF676" s="51">
        <v>12.3</v>
      </c>
      <c r="AG676" s="51">
        <v>13.6</v>
      </c>
      <c r="AH676" s="52"/>
      <c r="AI676" s="52"/>
      <c r="AJ676" s="52"/>
    </row>
    <row r="677" spans="1:36" ht="15.75" x14ac:dyDescent="0.3">
      <c r="A677" s="1" t="str">
        <f t="shared" si="13"/>
        <v>JugendarbeitslosigkeitLitauen</v>
      </c>
      <c r="B677" s="1">
        <v>677</v>
      </c>
      <c r="C677" s="50" t="s">
        <v>83</v>
      </c>
      <c r="D677" s="50" t="s">
        <v>20</v>
      </c>
      <c r="E677" s="50" t="s">
        <v>84</v>
      </c>
      <c r="F677" s="50" t="s">
        <v>67</v>
      </c>
      <c r="G677" s="50" t="s">
        <v>32</v>
      </c>
      <c r="H677" s="50" t="s">
        <v>370</v>
      </c>
      <c r="I677" s="51">
        <v>28.6</v>
      </c>
      <c r="J677" s="51">
        <v>31.6</v>
      </c>
      <c r="K677" s="51">
        <v>20.399999999999999</v>
      </c>
      <c r="L677" s="51">
        <v>26.9</v>
      </c>
      <c r="M677" s="51">
        <v>20.3</v>
      </c>
      <c r="N677" s="51">
        <v>15.8</v>
      </c>
      <c r="O677" s="51">
        <v>10</v>
      </c>
      <c r="P677" s="51">
        <v>8.4</v>
      </c>
      <c r="Q677" s="51">
        <v>13.3</v>
      </c>
      <c r="R677" s="51">
        <v>29.6</v>
      </c>
      <c r="S677" s="51">
        <v>35.700000000000003</v>
      </c>
      <c r="T677" s="51">
        <v>32.6</v>
      </c>
      <c r="U677" s="51">
        <v>26.7</v>
      </c>
      <c r="V677" s="51">
        <v>21.9</v>
      </c>
      <c r="W677" s="51">
        <v>19.3</v>
      </c>
      <c r="X677" s="51">
        <v>16.3</v>
      </c>
      <c r="Y677" s="51">
        <v>14.5</v>
      </c>
      <c r="Z677" s="51">
        <v>13.3</v>
      </c>
      <c r="AA677" s="51">
        <v>11.1</v>
      </c>
      <c r="AB677" s="51">
        <v>11.9</v>
      </c>
      <c r="AC677" s="51">
        <v>19.600000000000001</v>
      </c>
      <c r="AD677" s="51">
        <v>14.3</v>
      </c>
      <c r="AE677" s="51">
        <v>11.9</v>
      </c>
      <c r="AF677" s="51">
        <v>13.8</v>
      </c>
      <c r="AG677" s="51">
        <v>16.2</v>
      </c>
      <c r="AH677" s="52"/>
      <c r="AI677" s="52"/>
      <c r="AJ677" s="52"/>
    </row>
    <row r="678" spans="1:36" ht="15.75" x14ac:dyDescent="0.3">
      <c r="A678" s="1" t="str">
        <f t="shared" si="13"/>
        <v>JugendarbeitslosigkeitLuxemburg</v>
      </c>
      <c r="B678" s="1">
        <v>678</v>
      </c>
      <c r="C678" s="50" t="s">
        <v>83</v>
      </c>
      <c r="D678" s="50" t="s">
        <v>10</v>
      </c>
      <c r="E678" s="50" t="s">
        <v>84</v>
      </c>
      <c r="F678" s="50" t="s">
        <v>67</v>
      </c>
      <c r="G678" s="50" t="s">
        <v>32</v>
      </c>
      <c r="H678" s="50" t="s">
        <v>370</v>
      </c>
      <c r="I678" s="51">
        <v>6.4</v>
      </c>
      <c r="J678" s="51">
        <v>6.3</v>
      </c>
      <c r="K678" s="51">
        <v>7</v>
      </c>
      <c r="L678" s="51">
        <v>10.9</v>
      </c>
      <c r="M678" s="51">
        <v>16.899999999999999</v>
      </c>
      <c r="N678" s="51">
        <v>13.7</v>
      </c>
      <c r="O678" s="51">
        <v>16.2</v>
      </c>
      <c r="P678" s="51">
        <v>15.2</v>
      </c>
      <c r="Q678" s="51">
        <v>17.899999999999999</v>
      </c>
      <c r="R678" s="51">
        <v>17.2</v>
      </c>
      <c r="S678" s="51">
        <v>14.2</v>
      </c>
      <c r="T678" s="51">
        <v>16.8</v>
      </c>
      <c r="U678" s="51">
        <v>18.8</v>
      </c>
      <c r="V678" s="51">
        <v>15.5</v>
      </c>
      <c r="W678" s="51">
        <v>22.6</v>
      </c>
      <c r="X678" s="51">
        <v>17.3</v>
      </c>
      <c r="Y678" s="51">
        <v>18.899999999999999</v>
      </c>
      <c r="Z678" s="51">
        <v>15.4</v>
      </c>
      <c r="AA678" s="51">
        <v>14.2</v>
      </c>
      <c r="AB678" s="51">
        <v>17</v>
      </c>
      <c r="AC678" s="51">
        <v>23.2</v>
      </c>
      <c r="AD678" s="51">
        <v>16.899999999999999</v>
      </c>
      <c r="AE678" s="51">
        <v>17.600000000000001</v>
      </c>
      <c r="AF678" s="51">
        <v>18.8</v>
      </c>
      <c r="AG678" s="51">
        <v>21.6</v>
      </c>
      <c r="AH678" s="52"/>
      <c r="AI678" s="52"/>
      <c r="AJ678" s="52"/>
    </row>
    <row r="679" spans="1:36" ht="15.75" x14ac:dyDescent="0.3">
      <c r="A679" s="1" t="str">
        <f t="shared" si="13"/>
        <v>JugendarbeitslosigkeitMalta</v>
      </c>
      <c r="B679" s="1">
        <v>679</v>
      </c>
      <c r="C679" s="50" t="s">
        <v>83</v>
      </c>
      <c r="D679" s="50" t="s">
        <v>16</v>
      </c>
      <c r="E679" s="50" t="s">
        <v>84</v>
      </c>
      <c r="F679" s="50" t="s">
        <v>67</v>
      </c>
      <c r="G679" s="50" t="s">
        <v>32</v>
      </c>
      <c r="H679" s="50" t="s">
        <v>370</v>
      </c>
      <c r="I679" s="51">
        <v>11.8</v>
      </c>
      <c r="J679" s="51">
        <v>17.600000000000001</v>
      </c>
      <c r="K679" s="51">
        <v>15.3</v>
      </c>
      <c r="L679" s="51">
        <v>17.399999999999999</v>
      </c>
      <c r="M679" s="51">
        <v>18.3</v>
      </c>
      <c r="N679" s="51">
        <v>16.100000000000001</v>
      </c>
      <c r="O679" s="51">
        <v>15.5</v>
      </c>
      <c r="P679" s="51">
        <v>13.5</v>
      </c>
      <c r="Q679" s="51">
        <v>11.7</v>
      </c>
      <c r="R679" s="51">
        <v>14.5</v>
      </c>
      <c r="S679" s="51">
        <v>13.2</v>
      </c>
      <c r="T679" s="51">
        <v>13.3</v>
      </c>
      <c r="U679" s="51">
        <v>13.8</v>
      </c>
      <c r="V679" s="51">
        <v>12.7</v>
      </c>
      <c r="W679" s="51">
        <v>11.7</v>
      </c>
      <c r="X679" s="51">
        <v>11.6</v>
      </c>
      <c r="Y679" s="51">
        <v>10.7</v>
      </c>
      <c r="Z679" s="51">
        <v>10.6</v>
      </c>
      <c r="AA679" s="51">
        <v>9.4</v>
      </c>
      <c r="AB679" s="51">
        <v>10.1</v>
      </c>
      <c r="AC679" s="51">
        <v>11.5</v>
      </c>
      <c r="AD679" s="51">
        <v>9.9</v>
      </c>
      <c r="AE679" s="51">
        <v>9</v>
      </c>
      <c r="AF679" s="51">
        <v>9.1999999999999993</v>
      </c>
      <c r="AG679" s="51">
        <v>9.1999999999999993</v>
      </c>
      <c r="AH679" s="52"/>
      <c r="AI679" s="52"/>
      <c r="AJ679" s="52"/>
    </row>
    <row r="680" spans="1:36" ht="15.75" x14ac:dyDescent="0.3">
      <c r="A680" s="1" t="str">
        <f t="shared" si="13"/>
        <v>JugendarbeitslosigkeitNiederlande</v>
      </c>
      <c r="B680" s="1">
        <v>680</v>
      </c>
      <c r="C680" s="50" t="s">
        <v>83</v>
      </c>
      <c r="D680" s="50" t="s">
        <v>1</v>
      </c>
      <c r="E680" s="50" t="s">
        <v>84</v>
      </c>
      <c r="F680" s="50" t="s">
        <v>67</v>
      </c>
      <c r="G680" s="50" t="s">
        <v>32</v>
      </c>
      <c r="H680" s="50" t="s">
        <v>370</v>
      </c>
      <c r="I680" s="51">
        <v>5.3</v>
      </c>
      <c r="J680" s="51">
        <v>4.4000000000000004</v>
      </c>
      <c r="K680" s="51">
        <v>4.5999999999999996</v>
      </c>
      <c r="L680" s="51">
        <v>6.6</v>
      </c>
      <c r="M680" s="51">
        <v>8</v>
      </c>
      <c r="N680" s="51">
        <v>11.8</v>
      </c>
      <c r="O680" s="51">
        <v>10</v>
      </c>
      <c r="P680" s="51">
        <v>9.4</v>
      </c>
      <c r="Q680" s="51">
        <v>8.6</v>
      </c>
      <c r="R680" s="51">
        <v>10.199999999999999</v>
      </c>
      <c r="S680" s="51">
        <v>11.1</v>
      </c>
      <c r="T680" s="51">
        <v>10</v>
      </c>
      <c r="U680" s="51">
        <v>11.7</v>
      </c>
      <c r="V680" s="51">
        <v>13.2</v>
      </c>
      <c r="W680" s="51">
        <v>12.7</v>
      </c>
      <c r="X680" s="51">
        <v>11.3</v>
      </c>
      <c r="Y680" s="51">
        <v>10.8</v>
      </c>
      <c r="Z680" s="51">
        <v>8.9</v>
      </c>
      <c r="AA680" s="51">
        <v>7.2</v>
      </c>
      <c r="AB680" s="51">
        <v>6.7</v>
      </c>
      <c r="AC680" s="51">
        <v>9.1</v>
      </c>
      <c r="AD680" s="51">
        <v>9.3000000000000007</v>
      </c>
      <c r="AE680" s="51">
        <v>7.6</v>
      </c>
      <c r="AF680" s="51">
        <v>8.1999999999999993</v>
      </c>
      <c r="AG680" s="51">
        <v>8.6999999999999993</v>
      </c>
      <c r="AH680" s="52"/>
      <c r="AI680" s="52"/>
      <c r="AJ680" s="52"/>
    </row>
    <row r="681" spans="1:36" ht="15.75" x14ac:dyDescent="0.3">
      <c r="A681" s="1" t="str">
        <f t="shared" si="13"/>
        <v>JugendarbeitslosigkeitÖsterreich</v>
      </c>
      <c r="B681" s="1">
        <v>681</v>
      </c>
      <c r="C681" s="50" t="s">
        <v>83</v>
      </c>
      <c r="D681" s="50" t="s">
        <v>56</v>
      </c>
      <c r="E681" s="50" t="s">
        <v>84</v>
      </c>
      <c r="F681" s="50" t="s">
        <v>67</v>
      </c>
      <c r="G681" s="50" t="s">
        <v>32</v>
      </c>
      <c r="H681" s="50" t="s">
        <v>370</v>
      </c>
      <c r="I681" s="51">
        <v>6.3</v>
      </c>
      <c r="J681" s="51">
        <v>6</v>
      </c>
      <c r="K681" s="51">
        <v>7.2</v>
      </c>
      <c r="L681" s="51">
        <v>7.5</v>
      </c>
      <c r="M681" s="51">
        <v>12.1</v>
      </c>
      <c r="N681" s="51">
        <v>11</v>
      </c>
      <c r="O681" s="51">
        <v>9.8000000000000007</v>
      </c>
      <c r="P681" s="51">
        <v>9.4</v>
      </c>
      <c r="Q681" s="51">
        <v>8.5</v>
      </c>
      <c r="R681" s="51">
        <v>10.7</v>
      </c>
      <c r="S681" s="51">
        <v>9.5</v>
      </c>
      <c r="T681" s="51">
        <v>8.9</v>
      </c>
      <c r="U681" s="51">
        <v>9.4</v>
      </c>
      <c r="V681" s="51">
        <v>9.6999999999999993</v>
      </c>
      <c r="W681" s="51">
        <v>10.3</v>
      </c>
      <c r="X681" s="51">
        <v>10.6</v>
      </c>
      <c r="Y681" s="51">
        <v>11.2</v>
      </c>
      <c r="Z681" s="51">
        <v>9.8000000000000007</v>
      </c>
      <c r="AA681" s="51">
        <v>9.4</v>
      </c>
      <c r="AB681" s="51">
        <v>8.5</v>
      </c>
      <c r="AC681" s="51">
        <v>10.5</v>
      </c>
      <c r="AD681" s="51">
        <v>11</v>
      </c>
      <c r="AE681" s="51">
        <v>9.5</v>
      </c>
      <c r="AF681" s="51">
        <v>10.4</v>
      </c>
      <c r="AG681" s="51">
        <v>10.3</v>
      </c>
      <c r="AH681" s="52"/>
      <c r="AI681" s="52"/>
      <c r="AJ681" s="52"/>
    </row>
    <row r="682" spans="1:36" ht="15.75" x14ac:dyDescent="0.3">
      <c r="A682" s="1" t="str">
        <f t="shared" si="13"/>
        <v>JugendarbeitslosigkeitPolen</v>
      </c>
      <c r="B682" s="1">
        <v>682</v>
      </c>
      <c r="C682" s="50" t="s">
        <v>83</v>
      </c>
      <c r="D682" s="50" t="s">
        <v>21</v>
      </c>
      <c r="E682" s="50" t="s">
        <v>84</v>
      </c>
      <c r="F682" s="50" t="s">
        <v>67</v>
      </c>
      <c r="G682" s="50" t="s">
        <v>32</v>
      </c>
      <c r="H682" s="50" t="s">
        <v>370</v>
      </c>
      <c r="I682" s="51">
        <v>35.700000000000003</v>
      </c>
      <c r="J682" s="51">
        <v>39.200000000000003</v>
      </c>
      <c r="K682" s="51">
        <v>41.6</v>
      </c>
      <c r="L682" s="51">
        <v>41.4</v>
      </c>
      <c r="M682" s="51">
        <v>40.1</v>
      </c>
      <c r="N682" s="51">
        <v>36.9</v>
      </c>
      <c r="O682" s="51">
        <v>29.8</v>
      </c>
      <c r="P682" s="51">
        <v>21.7</v>
      </c>
      <c r="Q682" s="51">
        <v>17.3</v>
      </c>
      <c r="R682" s="51">
        <v>20.6</v>
      </c>
      <c r="S682" s="51">
        <v>23.7</v>
      </c>
      <c r="T682" s="51">
        <v>25.8</v>
      </c>
      <c r="U682" s="51">
        <v>26.5</v>
      </c>
      <c r="V682" s="51">
        <v>27.3</v>
      </c>
      <c r="W682" s="51">
        <v>23.9</v>
      </c>
      <c r="X682" s="51">
        <v>20.8</v>
      </c>
      <c r="Y682" s="51">
        <v>17.7</v>
      </c>
      <c r="Z682" s="51">
        <v>14.8</v>
      </c>
      <c r="AA682" s="51">
        <v>11.7</v>
      </c>
      <c r="AB682" s="51">
        <v>9.6999999999999993</v>
      </c>
      <c r="AC682" s="51">
        <v>10.8</v>
      </c>
      <c r="AD682" s="51">
        <v>11.9</v>
      </c>
      <c r="AE682" s="51">
        <v>10.8</v>
      </c>
      <c r="AF682" s="51">
        <v>11.4</v>
      </c>
      <c r="AG682" s="51">
        <v>10.8</v>
      </c>
      <c r="AH682" s="52"/>
      <c r="AI682" s="52"/>
      <c r="AJ682" s="52"/>
    </row>
    <row r="683" spans="1:36" ht="15.75" x14ac:dyDescent="0.3">
      <c r="A683" s="1" t="str">
        <f t="shared" si="13"/>
        <v>JugendarbeitslosigkeitPortugal</v>
      </c>
      <c r="B683" s="1">
        <v>683</v>
      </c>
      <c r="C683" s="50" t="s">
        <v>83</v>
      </c>
      <c r="D683" s="50" t="s">
        <v>7</v>
      </c>
      <c r="E683" s="50" t="s">
        <v>84</v>
      </c>
      <c r="F683" s="50" t="s">
        <v>67</v>
      </c>
      <c r="G683" s="50" t="s">
        <v>32</v>
      </c>
      <c r="H683" s="50" t="s">
        <v>370</v>
      </c>
      <c r="I683" s="51">
        <v>8.3000000000000007</v>
      </c>
      <c r="J683" s="51">
        <v>9</v>
      </c>
      <c r="K683" s="51">
        <v>10.5</v>
      </c>
      <c r="L683" s="51">
        <v>13.5</v>
      </c>
      <c r="M683" s="51">
        <v>14.1</v>
      </c>
      <c r="N683" s="51">
        <v>16.2</v>
      </c>
      <c r="O683" s="51">
        <v>16.5</v>
      </c>
      <c r="P683" s="51">
        <v>16.7</v>
      </c>
      <c r="Q683" s="51">
        <v>16.7</v>
      </c>
      <c r="R683" s="51">
        <v>20.3</v>
      </c>
      <c r="S683" s="51">
        <v>22.8</v>
      </c>
      <c r="T683" s="51">
        <v>30.3</v>
      </c>
      <c r="U683" s="51">
        <v>38</v>
      </c>
      <c r="V683" s="51">
        <v>38.5</v>
      </c>
      <c r="W683" s="51">
        <v>34.700000000000003</v>
      </c>
      <c r="X683" s="51">
        <v>31.8</v>
      </c>
      <c r="Y683" s="51">
        <v>27.8</v>
      </c>
      <c r="Z683" s="51">
        <v>23.8</v>
      </c>
      <c r="AA683" s="51">
        <v>20.2</v>
      </c>
      <c r="AB683" s="51">
        <v>18.3</v>
      </c>
      <c r="AC683" s="51">
        <v>22.5</v>
      </c>
      <c r="AD683" s="51">
        <v>23.4</v>
      </c>
      <c r="AE683" s="51">
        <v>19.2</v>
      </c>
      <c r="AF683" s="51">
        <v>20.5</v>
      </c>
      <c r="AG683" s="51">
        <v>21.6</v>
      </c>
      <c r="AH683" s="52"/>
      <c r="AI683" s="52"/>
      <c r="AJ683" s="52"/>
    </row>
    <row r="684" spans="1:36" ht="15.75" x14ac:dyDescent="0.3">
      <c r="A684" s="1" t="str">
        <f t="shared" si="13"/>
        <v>JugendarbeitslosigkeitRumänien</v>
      </c>
      <c r="B684" s="1">
        <v>684</v>
      </c>
      <c r="C684" s="50" t="s">
        <v>83</v>
      </c>
      <c r="D684" s="50" t="s">
        <v>98</v>
      </c>
      <c r="E684" s="50" t="s">
        <v>84</v>
      </c>
      <c r="F684" s="50" t="s">
        <v>67</v>
      </c>
      <c r="G684" s="50" t="s">
        <v>32</v>
      </c>
      <c r="H684" s="50" t="s">
        <v>370</v>
      </c>
      <c r="I684" s="51">
        <v>17.8</v>
      </c>
      <c r="J684" s="51">
        <v>17.600000000000001</v>
      </c>
      <c r="K684" s="51">
        <v>22.2</v>
      </c>
      <c r="L684" s="51">
        <v>19.5</v>
      </c>
      <c r="M684" s="51">
        <v>22.3</v>
      </c>
      <c r="N684" s="51">
        <v>20.2</v>
      </c>
      <c r="O684" s="51">
        <v>21.4</v>
      </c>
      <c r="P684" s="51">
        <v>20.100000000000001</v>
      </c>
      <c r="Q684" s="51">
        <v>18.600000000000001</v>
      </c>
      <c r="R684" s="51">
        <v>20.8</v>
      </c>
      <c r="S684" s="51">
        <v>22.1</v>
      </c>
      <c r="T684" s="51">
        <v>23.9</v>
      </c>
      <c r="U684" s="51">
        <v>22.6</v>
      </c>
      <c r="V684" s="51">
        <v>23.7</v>
      </c>
      <c r="W684" s="51">
        <v>24</v>
      </c>
      <c r="X684" s="51">
        <v>21.7</v>
      </c>
      <c r="Y684" s="51">
        <v>20.6</v>
      </c>
      <c r="Z684" s="51">
        <v>18.3</v>
      </c>
      <c r="AA684" s="51">
        <v>16.2</v>
      </c>
      <c r="AB684" s="51">
        <v>16.8</v>
      </c>
      <c r="AC684" s="51">
        <v>17.3</v>
      </c>
      <c r="AD684" s="51">
        <v>21</v>
      </c>
      <c r="AE684" s="51">
        <v>22.8</v>
      </c>
      <c r="AF684" s="51">
        <v>21.8</v>
      </c>
      <c r="AG684" s="51">
        <v>23.9</v>
      </c>
      <c r="AH684" s="52"/>
      <c r="AI684" s="52"/>
      <c r="AJ684" s="52"/>
    </row>
    <row r="685" spans="1:36" ht="15.75" x14ac:dyDescent="0.3">
      <c r="A685" s="1" t="str">
        <f t="shared" si="13"/>
        <v>JugendarbeitslosigkeitSchweden</v>
      </c>
      <c r="B685" s="1">
        <v>685</v>
      </c>
      <c r="C685" s="50" t="s">
        <v>83</v>
      </c>
      <c r="D685" s="50" t="s">
        <v>13</v>
      </c>
      <c r="E685" s="50" t="s">
        <v>84</v>
      </c>
      <c r="F685" s="50" t="s">
        <v>67</v>
      </c>
      <c r="G685" s="50" t="s">
        <v>32</v>
      </c>
      <c r="H685" s="50" t="s">
        <v>370</v>
      </c>
      <c r="I685" s="51">
        <v>9.5</v>
      </c>
      <c r="J685" s="51">
        <v>11.7</v>
      </c>
      <c r="K685" s="51">
        <v>12.9</v>
      </c>
      <c r="L685" s="51">
        <v>14.3</v>
      </c>
      <c r="M685" s="51">
        <v>18.5</v>
      </c>
      <c r="N685" s="51">
        <v>21.9</v>
      </c>
      <c r="O685" s="51">
        <v>21.5</v>
      </c>
      <c r="P685" s="51">
        <v>19.3</v>
      </c>
      <c r="Q685" s="51">
        <v>20.2</v>
      </c>
      <c r="R685" s="51">
        <v>25</v>
      </c>
      <c r="S685" s="51">
        <v>24.8</v>
      </c>
      <c r="T685" s="51">
        <v>22.8</v>
      </c>
      <c r="U685" s="51">
        <v>23.6</v>
      </c>
      <c r="V685" s="51">
        <v>23.5</v>
      </c>
      <c r="W685" s="51">
        <v>22.9</v>
      </c>
      <c r="X685" s="51">
        <v>20.399999999999999</v>
      </c>
      <c r="Y685" s="51">
        <v>18.899999999999999</v>
      </c>
      <c r="Z685" s="51">
        <v>17.899999999999999</v>
      </c>
      <c r="AA685" s="51">
        <v>17.399999999999999</v>
      </c>
      <c r="AB685" s="51">
        <v>20.100000000000001</v>
      </c>
      <c r="AC685" s="51">
        <v>23.9</v>
      </c>
      <c r="AD685" s="51">
        <v>24.7</v>
      </c>
      <c r="AE685" s="51">
        <v>21.7</v>
      </c>
      <c r="AF685" s="51">
        <v>22.1</v>
      </c>
      <c r="AG685" s="51">
        <v>24.3</v>
      </c>
      <c r="AH685" s="52"/>
      <c r="AI685" s="52"/>
      <c r="AJ685" s="52"/>
    </row>
    <row r="686" spans="1:36" ht="15.75" x14ac:dyDescent="0.3">
      <c r="A686" s="1" t="str">
        <f t="shared" si="13"/>
        <v>JugendarbeitslosigkeitSlowakei</v>
      </c>
      <c r="B686" s="1">
        <v>686</v>
      </c>
      <c r="C686" s="50" t="s">
        <v>83</v>
      </c>
      <c r="D686" s="50" t="s">
        <v>23</v>
      </c>
      <c r="E686" s="50" t="s">
        <v>84</v>
      </c>
      <c r="F686" s="50" t="s">
        <v>67</v>
      </c>
      <c r="G686" s="50" t="s">
        <v>32</v>
      </c>
      <c r="H686" s="50" t="s">
        <v>370</v>
      </c>
      <c r="I686" s="51">
        <v>36.9</v>
      </c>
      <c r="J686" s="51">
        <v>38.9</v>
      </c>
      <c r="K686" s="51">
        <v>37.700000000000003</v>
      </c>
      <c r="L686" s="51">
        <v>32.9</v>
      </c>
      <c r="M686" s="51">
        <v>32.799999999999997</v>
      </c>
      <c r="N686" s="51">
        <v>30.1</v>
      </c>
      <c r="O686" s="51">
        <v>26.6</v>
      </c>
      <c r="P686" s="51">
        <v>20.3</v>
      </c>
      <c r="Q686" s="51">
        <v>19</v>
      </c>
      <c r="R686" s="51">
        <v>27.3</v>
      </c>
      <c r="S686" s="51">
        <v>33.6</v>
      </c>
      <c r="T686" s="51">
        <v>33.4</v>
      </c>
      <c r="U686" s="51">
        <v>34</v>
      </c>
      <c r="V686" s="51">
        <v>33.700000000000003</v>
      </c>
      <c r="W686" s="51">
        <v>29.7</v>
      </c>
      <c r="X686" s="51">
        <v>26.5</v>
      </c>
      <c r="Y686" s="51">
        <v>22.2</v>
      </c>
      <c r="Z686" s="51">
        <v>18.899999999999999</v>
      </c>
      <c r="AA686" s="51">
        <v>14.9</v>
      </c>
      <c r="AB686" s="51">
        <v>16.100000000000001</v>
      </c>
      <c r="AC686" s="51">
        <v>19.3</v>
      </c>
      <c r="AD686" s="51">
        <v>20.6</v>
      </c>
      <c r="AE686" s="51">
        <v>19.899999999999999</v>
      </c>
      <c r="AF686" s="51">
        <v>19.8</v>
      </c>
      <c r="AG686" s="51">
        <v>19.2</v>
      </c>
      <c r="AH686" s="52"/>
      <c r="AI686" s="52"/>
      <c r="AJ686" s="52"/>
    </row>
    <row r="687" spans="1:36" ht="15.75" x14ac:dyDescent="0.3">
      <c r="A687" s="1" t="str">
        <f t="shared" si="13"/>
        <v>JugendarbeitslosigkeitSlowenien</v>
      </c>
      <c r="B687" s="1">
        <v>687</v>
      </c>
      <c r="C687" s="50" t="s">
        <v>83</v>
      </c>
      <c r="D687" s="50" t="s">
        <v>26</v>
      </c>
      <c r="E687" s="50" t="s">
        <v>84</v>
      </c>
      <c r="F687" s="50" t="s">
        <v>67</v>
      </c>
      <c r="G687" s="50" t="s">
        <v>32</v>
      </c>
      <c r="H687" s="50" t="s">
        <v>370</v>
      </c>
      <c r="I687" s="51">
        <v>16.399999999999999</v>
      </c>
      <c r="J687" s="51">
        <v>15.7</v>
      </c>
      <c r="K687" s="51">
        <v>14.8</v>
      </c>
      <c r="L687" s="51">
        <v>15.3</v>
      </c>
      <c r="M687" s="51">
        <v>14</v>
      </c>
      <c r="N687" s="51">
        <v>15.9</v>
      </c>
      <c r="O687" s="51">
        <v>13.9</v>
      </c>
      <c r="P687" s="51">
        <v>10.1</v>
      </c>
      <c r="Q687" s="51">
        <v>10.4</v>
      </c>
      <c r="R687" s="51">
        <v>13.6</v>
      </c>
      <c r="S687" s="51">
        <v>14.7</v>
      </c>
      <c r="T687" s="51">
        <v>15.7</v>
      </c>
      <c r="U687" s="51">
        <v>20.6</v>
      </c>
      <c r="V687" s="51">
        <v>21.6</v>
      </c>
      <c r="W687" s="51">
        <v>20.2</v>
      </c>
      <c r="X687" s="51">
        <v>16.3</v>
      </c>
      <c r="Y687" s="51">
        <v>15.2</v>
      </c>
      <c r="Z687" s="51">
        <v>11.2</v>
      </c>
      <c r="AA687" s="51">
        <v>8.8000000000000007</v>
      </c>
      <c r="AB687" s="51">
        <v>8.1</v>
      </c>
      <c r="AC687" s="51">
        <v>14.2</v>
      </c>
      <c r="AD687" s="51">
        <v>12.8</v>
      </c>
      <c r="AE687" s="51">
        <v>10.1</v>
      </c>
      <c r="AF687" s="51">
        <v>9.9</v>
      </c>
      <c r="AG687" s="51">
        <v>10.9</v>
      </c>
      <c r="AH687" s="52"/>
      <c r="AI687" s="52"/>
      <c r="AJ687" s="52"/>
    </row>
    <row r="688" spans="1:36" ht="15.75" x14ac:dyDescent="0.3">
      <c r="A688" s="1" t="str">
        <f t="shared" si="13"/>
        <v>JugendarbeitslosigkeitSpanien</v>
      </c>
      <c r="B688" s="1">
        <v>688</v>
      </c>
      <c r="C688" s="50" t="s">
        <v>83</v>
      </c>
      <c r="D688" s="50" t="s">
        <v>8</v>
      </c>
      <c r="E688" s="50" t="s">
        <v>84</v>
      </c>
      <c r="F688" s="50" t="s">
        <v>67</v>
      </c>
      <c r="G688" s="50" t="s">
        <v>32</v>
      </c>
      <c r="H688" s="50" t="s">
        <v>370</v>
      </c>
      <c r="I688" s="51">
        <v>25.3</v>
      </c>
      <c r="J688" s="51">
        <v>20.7</v>
      </c>
      <c r="K688" s="51">
        <v>21.5</v>
      </c>
      <c r="L688" s="51">
        <v>22.3</v>
      </c>
      <c r="M688" s="51">
        <v>22.5</v>
      </c>
      <c r="N688" s="51">
        <v>19.600000000000001</v>
      </c>
      <c r="O688" s="51">
        <v>17.899999999999999</v>
      </c>
      <c r="P688" s="51">
        <v>18.100000000000001</v>
      </c>
      <c r="Q688" s="51">
        <v>24.5</v>
      </c>
      <c r="R688" s="51">
        <v>37.700000000000003</v>
      </c>
      <c r="S688" s="51">
        <v>41.5</v>
      </c>
      <c r="T688" s="51">
        <v>46.2</v>
      </c>
      <c r="U688" s="51">
        <v>52.9</v>
      </c>
      <c r="V688" s="51">
        <v>55.5</v>
      </c>
      <c r="W688" s="51">
        <v>53.2</v>
      </c>
      <c r="X688" s="51">
        <v>48.3</v>
      </c>
      <c r="Y688" s="51">
        <v>44.4</v>
      </c>
      <c r="Z688" s="51">
        <v>38.6</v>
      </c>
      <c r="AA688" s="51">
        <v>34.299999999999997</v>
      </c>
      <c r="AB688" s="51">
        <v>32.5</v>
      </c>
      <c r="AC688" s="51">
        <v>38.299999999999997</v>
      </c>
      <c r="AD688" s="51">
        <v>35</v>
      </c>
      <c r="AE688" s="51">
        <v>29.7</v>
      </c>
      <c r="AF688" s="51">
        <v>28.7</v>
      </c>
      <c r="AG688" s="51">
        <v>26.5</v>
      </c>
      <c r="AH688" s="52"/>
      <c r="AI688" s="52"/>
      <c r="AJ688" s="52"/>
    </row>
    <row r="689" spans="1:36" ht="15.75" x14ac:dyDescent="0.3">
      <c r="A689" s="1" t="str">
        <f t="shared" si="13"/>
        <v>JugendarbeitslosigkeitTschechische Republik</v>
      </c>
      <c r="B689" s="1">
        <v>689</v>
      </c>
      <c r="C689" s="50" t="s">
        <v>83</v>
      </c>
      <c r="D689" s="50" t="s">
        <v>22</v>
      </c>
      <c r="E689" s="50" t="s">
        <v>84</v>
      </c>
      <c r="F689" s="50" t="s">
        <v>67</v>
      </c>
      <c r="G689" s="50" t="s">
        <v>32</v>
      </c>
      <c r="H689" s="50" t="s">
        <v>370</v>
      </c>
      <c r="I689" s="51">
        <v>17</v>
      </c>
      <c r="J689" s="51">
        <v>16.3</v>
      </c>
      <c r="K689" s="51">
        <v>15.4</v>
      </c>
      <c r="L689" s="51">
        <v>16.8</v>
      </c>
      <c r="M689" s="51">
        <v>19.899999999999999</v>
      </c>
      <c r="N689" s="51">
        <v>19.2</v>
      </c>
      <c r="O689" s="51">
        <v>17.5</v>
      </c>
      <c r="P689" s="51">
        <v>10.7</v>
      </c>
      <c r="Q689" s="51">
        <v>9.9</v>
      </c>
      <c r="R689" s="51">
        <v>16.600000000000001</v>
      </c>
      <c r="S689" s="51">
        <v>18.3</v>
      </c>
      <c r="T689" s="51">
        <v>18.100000000000001</v>
      </c>
      <c r="U689" s="51">
        <v>19.5</v>
      </c>
      <c r="V689" s="51">
        <v>19</v>
      </c>
      <c r="W689" s="51">
        <v>15.9</v>
      </c>
      <c r="X689" s="51">
        <v>12.6</v>
      </c>
      <c r="Y689" s="51">
        <v>10.5</v>
      </c>
      <c r="Z689" s="51">
        <v>7.9</v>
      </c>
      <c r="AA689" s="51">
        <v>6.7</v>
      </c>
      <c r="AB689" s="51">
        <v>5.6</v>
      </c>
      <c r="AC689" s="51">
        <v>8</v>
      </c>
      <c r="AD689" s="51">
        <v>8.1999999999999993</v>
      </c>
      <c r="AE689" s="51">
        <v>6.8</v>
      </c>
      <c r="AF689" s="51">
        <v>8.3000000000000007</v>
      </c>
      <c r="AG689" s="51">
        <v>9.1</v>
      </c>
      <c r="AH689" s="52"/>
      <c r="AI689" s="52"/>
      <c r="AJ689" s="52"/>
    </row>
    <row r="690" spans="1:36" ht="15.75" x14ac:dyDescent="0.3">
      <c r="A690" s="1" t="str">
        <f t="shared" si="13"/>
        <v>JugendarbeitslosigkeitUngarn</v>
      </c>
      <c r="B690" s="1">
        <v>690</v>
      </c>
      <c r="C690" s="50" t="s">
        <v>83</v>
      </c>
      <c r="D690" s="50" t="s">
        <v>24</v>
      </c>
      <c r="E690" s="50" t="s">
        <v>84</v>
      </c>
      <c r="F690" s="50" t="s">
        <v>67</v>
      </c>
      <c r="G690" s="50" t="s">
        <v>32</v>
      </c>
      <c r="H690" s="50" t="s">
        <v>370</v>
      </c>
      <c r="I690" s="51">
        <v>12.3</v>
      </c>
      <c r="J690" s="51">
        <v>10.7</v>
      </c>
      <c r="K690" s="51">
        <v>11.4</v>
      </c>
      <c r="L690" s="51">
        <v>12.9</v>
      </c>
      <c r="M690" s="51">
        <v>14.4</v>
      </c>
      <c r="N690" s="51">
        <v>19.399999999999999</v>
      </c>
      <c r="O690" s="51">
        <v>19.100000000000001</v>
      </c>
      <c r="P690" s="51">
        <v>18</v>
      </c>
      <c r="Q690" s="51">
        <v>19.5</v>
      </c>
      <c r="R690" s="51">
        <v>26.4</v>
      </c>
      <c r="S690" s="51">
        <v>26.4</v>
      </c>
      <c r="T690" s="51">
        <v>26</v>
      </c>
      <c r="U690" s="51">
        <v>28.2</v>
      </c>
      <c r="V690" s="51">
        <v>26.6</v>
      </c>
      <c r="W690" s="51">
        <v>20.399999999999999</v>
      </c>
      <c r="X690" s="51">
        <v>17.3</v>
      </c>
      <c r="Y690" s="51">
        <v>12.9</v>
      </c>
      <c r="Z690" s="51">
        <v>10.7</v>
      </c>
      <c r="AA690" s="51">
        <v>10.199999999999999</v>
      </c>
      <c r="AB690" s="51">
        <v>11.5</v>
      </c>
      <c r="AC690" s="51">
        <v>12.9</v>
      </c>
      <c r="AD690" s="51">
        <v>13.6</v>
      </c>
      <c r="AE690" s="51">
        <v>10.6</v>
      </c>
      <c r="AF690" s="51">
        <v>12.8</v>
      </c>
      <c r="AG690" s="51">
        <v>15.2</v>
      </c>
      <c r="AH690" s="52"/>
      <c r="AI690" s="52"/>
      <c r="AJ690" s="52"/>
    </row>
    <row r="691" spans="1:36" ht="15.75" x14ac:dyDescent="0.3">
      <c r="A691" s="1" t="str">
        <f t="shared" si="13"/>
        <v>JugendarbeitslosigkeitVereinigtes Königreich Großbritannien und Nordirland</v>
      </c>
      <c r="B691" s="1">
        <v>691</v>
      </c>
      <c r="C691" s="50" t="s">
        <v>83</v>
      </c>
      <c r="D691" s="50" t="s">
        <v>57</v>
      </c>
      <c r="E691" s="50" t="s">
        <v>84</v>
      </c>
      <c r="F691" s="50" t="s">
        <v>67</v>
      </c>
      <c r="G691" s="50" t="s">
        <v>32</v>
      </c>
      <c r="H691" s="50" t="s">
        <v>370</v>
      </c>
      <c r="I691" s="51">
        <v>12</v>
      </c>
      <c r="J691" s="51">
        <v>10.3</v>
      </c>
      <c r="K691" s="51">
        <v>10.9</v>
      </c>
      <c r="L691" s="51">
        <v>11.4</v>
      </c>
      <c r="M691" s="51">
        <v>10.7</v>
      </c>
      <c r="N691" s="51">
        <v>12.7</v>
      </c>
      <c r="O691" s="51">
        <v>13.9</v>
      </c>
      <c r="P691" s="51">
        <v>14.3</v>
      </c>
      <c r="Q691" s="51">
        <v>15</v>
      </c>
      <c r="R691" s="51">
        <v>19.100000000000001</v>
      </c>
      <c r="S691" s="51">
        <v>19.899999999999999</v>
      </c>
      <c r="T691" s="51">
        <v>21.3</v>
      </c>
      <c r="U691" s="51">
        <v>21.2</v>
      </c>
      <c r="V691" s="51">
        <v>20.7</v>
      </c>
      <c r="W691" s="51">
        <v>17</v>
      </c>
      <c r="X691" s="51">
        <v>14.6</v>
      </c>
      <c r="Y691" s="51">
        <v>13</v>
      </c>
      <c r="Z691" s="51">
        <v>12.1</v>
      </c>
      <c r="AA691" s="51">
        <v>11.3</v>
      </c>
      <c r="AB691" s="51">
        <v>11.2</v>
      </c>
      <c r="AC691" s="51">
        <v>13.513</v>
      </c>
      <c r="AD691" s="51">
        <v>12.531000000000001</v>
      </c>
      <c r="AE691" s="51">
        <v>10.406000000000001</v>
      </c>
      <c r="AF691" s="51">
        <v>10.385999999999999</v>
      </c>
      <c r="AG691" s="51">
        <v>12.114000000000001</v>
      </c>
      <c r="AH691" s="52"/>
      <c r="AI691" s="52"/>
      <c r="AJ691" s="52"/>
    </row>
    <row r="692" spans="1:36" ht="15.75" x14ac:dyDescent="0.3">
      <c r="A692" s="1" t="str">
        <f t="shared" si="13"/>
        <v>JugendarbeitslosigkeitZypern</v>
      </c>
      <c r="B692" s="1">
        <v>692</v>
      </c>
      <c r="C692" s="50" t="s">
        <v>83</v>
      </c>
      <c r="D692" s="50" t="s">
        <v>30</v>
      </c>
      <c r="E692" s="50" t="s">
        <v>84</v>
      </c>
      <c r="F692" s="50" t="s">
        <v>67</v>
      </c>
      <c r="G692" s="50" t="s">
        <v>32</v>
      </c>
      <c r="H692" s="50" t="s">
        <v>370</v>
      </c>
      <c r="I692" s="51">
        <v>10.199999999999999</v>
      </c>
      <c r="J692" s="51">
        <v>8.1999999999999993</v>
      </c>
      <c r="K692" s="51">
        <v>7.7</v>
      </c>
      <c r="L692" s="51">
        <v>8.9</v>
      </c>
      <c r="M692" s="51">
        <v>8.6999999999999993</v>
      </c>
      <c r="N692" s="51">
        <v>13.9</v>
      </c>
      <c r="O692" s="51">
        <v>10</v>
      </c>
      <c r="P692" s="51">
        <v>10.199999999999999</v>
      </c>
      <c r="Q692" s="51">
        <v>9</v>
      </c>
      <c r="R692" s="51">
        <v>13.8</v>
      </c>
      <c r="S692" s="51">
        <v>16.600000000000001</v>
      </c>
      <c r="T692" s="51">
        <v>22.4</v>
      </c>
      <c r="U692" s="51">
        <v>27.7</v>
      </c>
      <c r="V692" s="51">
        <v>38.9</v>
      </c>
      <c r="W692" s="51">
        <v>36</v>
      </c>
      <c r="X692" s="51">
        <v>32.799999999999997</v>
      </c>
      <c r="Y692" s="51">
        <v>29.1</v>
      </c>
      <c r="Z692" s="51">
        <v>24.7</v>
      </c>
      <c r="AA692" s="51">
        <v>20.2</v>
      </c>
      <c r="AB692" s="51">
        <v>17.600000000000001</v>
      </c>
      <c r="AC692" s="51">
        <v>17.600000000000001</v>
      </c>
      <c r="AD692" s="51">
        <v>17.3</v>
      </c>
      <c r="AE692" s="51">
        <v>18.100000000000001</v>
      </c>
      <c r="AF692" s="51">
        <v>16.600000000000001</v>
      </c>
      <c r="AG692" s="51">
        <v>13</v>
      </c>
      <c r="AH692" s="52"/>
      <c r="AI692" s="52"/>
      <c r="AJ692" s="52"/>
    </row>
    <row r="693" spans="1:36" ht="15.75" x14ac:dyDescent="0.3">
      <c r="A693" s="1" t="str">
        <f t="shared" si="13"/>
        <v>KonsumausgabenBelgien</v>
      </c>
      <c r="B693" s="1">
        <v>693</v>
      </c>
      <c r="C693" s="50" t="s">
        <v>85</v>
      </c>
      <c r="D693" s="50" t="s">
        <v>9</v>
      </c>
      <c r="E693" s="50" t="s">
        <v>149</v>
      </c>
      <c r="F693" s="50" t="s">
        <v>340</v>
      </c>
      <c r="G693" s="50" t="s">
        <v>32</v>
      </c>
      <c r="H693" s="50" t="s">
        <v>374</v>
      </c>
      <c r="I693" s="51">
        <v>2.8168679537813546</v>
      </c>
      <c r="J693" s="51">
        <v>0.94324663760005478</v>
      </c>
      <c r="K693" s="51">
        <v>0.61158134713301138</v>
      </c>
      <c r="L693" s="51">
        <v>0.71787687114041887</v>
      </c>
      <c r="M693" s="51">
        <v>1.0642125735486303</v>
      </c>
      <c r="N693" s="51">
        <v>1.4442332754678375</v>
      </c>
      <c r="O693" s="51">
        <v>1.7748339065871761</v>
      </c>
      <c r="P693" s="51">
        <v>2.0923151090603227</v>
      </c>
      <c r="Q693" s="51">
        <v>1.3749419978191497</v>
      </c>
      <c r="R693" s="51">
        <v>1.5451441115280034</v>
      </c>
      <c r="S693" s="51">
        <v>3.7969973731461835</v>
      </c>
      <c r="T693" s="51">
        <v>0.6081627681509616</v>
      </c>
      <c r="U693" s="51">
        <v>1.3931862872316145</v>
      </c>
      <c r="V693" s="51">
        <v>1.3250619009116775</v>
      </c>
      <c r="W693" s="51">
        <v>0.99360094447914094</v>
      </c>
      <c r="X693" s="51">
        <v>1.6258250224670832</v>
      </c>
      <c r="Y693" s="51">
        <v>1.6078829619641652</v>
      </c>
      <c r="Z693" s="51">
        <v>1.9103574380842048</v>
      </c>
      <c r="AA693" s="51">
        <v>1.612509924243227</v>
      </c>
      <c r="AB693" s="51">
        <v>1.4470147064883605</v>
      </c>
      <c r="AC693" s="51">
        <v>-7.1946368273682992</v>
      </c>
      <c r="AD693" s="51">
        <v>5.5785512296225193</v>
      </c>
      <c r="AE693" s="51">
        <v>3.6790072476256057</v>
      </c>
      <c r="AF693" s="51">
        <v>1.0716175796088265</v>
      </c>
      <c r="AG693" s="51">
        <v>2.0332039688998123</v>
      </c>
      <c r="AH693" s="51">
        <v>2.1498996262164525</v>
      </c>
      <c r="AI693" s="51">
        <v>1.2999996985736573</v>
      </c>
      <c r="AJ693" s="51">
        <v>1.3999997648923852</v>
      </c>
    </row>
    <row r="694" spans="1:36" ht="15.75" x14ac:dyDescent="0.3">
      <c r="A694" s="1" t="str">
        <f t="shared" si="13"/>
        <v>KonsumausgabenBulgarien</v>
      </c>
      <c r="B694" s="1">
        <v>694</v>
      </c>
      <c r="C694" s="50" t="s">
        <v>85</v>
      </c>
      <c r="D694" s="50" t="s">
        <v>25</v>
      </c>
      <c r="E694" s="50" t="s">
        <v>149</v>
      </c>
      <c r="F694" s="50" t="s">
        <v>340</v>
      </c>
      <c r="G694" s="50" t="s">
        <v>32</v>
      </c>
      <c r="H694" s="50" t="s">
        <v>374</v>
      </c>
      <c r="I694" s="51">
        <v>8.9994486877546365</v>
      </c>
      <c r="J694" s="51">
        <v>7.6754327722388354</v>
      </c>
      <c r="K694" s="51">
        <v>5.6925034134192032</v>
      </c>
      <c r="L694" s="51">
        <v>6.4946231651966286</v>
      </c>
      <c r="M694" s="51">
        <v>9.4727748543222958</v>
      </c>
      <c r="N694" s="51">
        <v>7.3146265841647988</v>
      </c>
      <c r="O694" s="51">
        <v>8.533097889503054</v>
      </c>
      <c r="P694" s="51">
        <v>11.492394177494532</v>
      </c>
      <c r="Q694" s="51">
        <v>3.4907138215509548</v>
      </c>
      <c r="R694" s="51">
        <v>-4.2640625222391577</v>
      </c>
      <c r="S694" s="51">
        <v>2.3659981122355447</v>
      </c>
      <c r="T694" s="51">
        <v>1.9888933247138851</v>
      </c>
      <c r="U694" s="51">
        <v>3.730625096866234</v>
      </c>
      <c r="V694" s="51">
        <v>-3.8635766481849174</v>
      </c>
      <c r="W694" s="51">
        <v>1.4816384232386355</v>
      </c>
      <c r="X694" s="51">
        <v>2.780282059781868</v>
      </c>
      <c r="Y694" s="51">
        <v>2.0851753305406646</v>
      </c>
      <c r="Z694" s="51">
        <v>2.4572946461235432</v>
      </c>
      <c r="AA694" s="51">
        <v>3.2895297584258714</v>
      </c>
      <c r="AB694" s="51">
        <v>5.9973152068042452</v>
      </c>
      <c r="AC694" s="51">
        <v>-0.25779293988770746</v>
      </c>
      <c r="AD694" s="51">
        <v>8.631707584267545</v>
      </c>
      <c r="AE694" s="51">
        <v>4.0137354544493462</v>
      </c>
      <c r="AF694" s="51">
        <v>1.0670815194624907</v>
      </c>
      <c r="AG694" s="51">
        <v>4.9455176555017033</v>
      </c>
      <c r="AH694" s="51">
        <v>5.7999997674064332</v>
      </c>
      <c r="AI694" s="51">
        <v>2.6200192714105413</v>
      </c>
      <c r="AJ694" s="51">
        <v>2.3399895969994162</v>
      </c>
    </row>
    <row r="695" spans="1:36" ht="15.75" x14ac:dyDescent="0.3">
      <c r="A695" s="1" t="str">
        <f t="shared" si="13"/>
        <v>KonsumausgabenDänemark</v>
      </c>
      <c r="B695" s="1">
        <v>695</v>
      </c>
      <c r="C695" s="50" t="s">
        <v>85</v>
      </c>
      <c r="D695" s="50" t="s">
        <v>5</v>
      </c>
      <c r="E695" s="50" t="s">
        <v>149</v>
      </c>
      <c r="F695" s="50" t="s">
        <v>340</v>
      </c>
      <c r="G695" s="50" t="s">
        <v>32</v>
      </c>
      <c r="H695" s="50" t="s">
        <v>374</v>
      </c>
      <c r="I695" s="51">
        <v>0.36042214290661434</v>
      </c>
      <c r="J695" s="51">
        <v>0.50376804158493371</v>
      </c>
      <c r="K695" s="51">
        <v>1.467446366615917</v>
      </c>
      <c r="L695" s="51">
        <v>1.3130834094743307</v>
      </c>
      <c r="M695" s="51">
        <v>4.8319349337817812</v>
      </c>
      <c r="N695" s="51">
        <v>3.8798594610891115</v>
      </c>
      <c r="O695" s="51">
        <v>2.7809421551056062</v>
      </c>
      <c r="P695" s="51">
        <v>1.9064395874712545</v>
      </c>
      <c r="Q695" s="51">
        <v>0.19372383670732063</v>
      </c>
      <c r="R695" s="51">
        <v>-3.5956426286798262</v>
      </c>
      <c r="S695" s="51">
        <v>1.3037082301927256</v>
      </c>
      <c r="T695" s="51">
        <v>0.2404824008196158</v>
      </c>
      <c r="U695" s="51">
        <v>0.35792233891986314</v>
      </c>
      <c r="V695" s="51">
        <v>1.5098834513644306</v>
      </c>
      <c r="W695" s="51">
        <v>-0.2337802612156139</v>
      </c>
      <c r="X695" s="51">
        <v>1.9703989104629756</v>
      </c>
      <c r="Y695" s="51">
        <v>3.2818056228362025</v>
      </c>
      <c r="Z695" s="51">
        <v>2.7136534431829489</v>
      </c>
      <c r="AA695" s="51">
        <v>3.7556538064873877</v>
      </c>
      <c r="AB695" s="51">
        <v>1.7701207707829099</v>
      </c>
      <c r="AC695" s="51">
        <v>-1.2739533422373341</v>
      </c>
      <c r="AD695" s="51">
        <v>5.6163266166149128</v>
      </c>
      <c r="AE695" s="51">
        <v>-2.1854806244652281</v>
      </c>
      <c r="AF695" s="51">
        <v>-2.5411988622264516</v>
      </c>
      <c r="AG695" s="51">
        <v>0.9801161727330765</v>
      </c>
      <c r="AH695" s="51">
        <v>2.0199995734120506</v>
      </c>
      <c r="AI695" s="51">
        <v>1.9500001331576442</v>
      </c>
      <c r="AJ695" s="51">
        <v>1.9999998611447438</v>
      </c>
    </row>
    <row r="696" spans="1:36" ht="15.75" x14ac:dyDescent="0.3">
      <c r="A696" s="1" t="str">
        <f t="shared" si="13"/>
        <v>KonsumausgabenDeutschland</v>
      </c>
      <c r="B696" s="1">
        <v>696</v>
      </c>
      <c r="C696" s="50" t="s">
        <v>85</v>
      </c>
      <c r="D696" s="50" t="s">
        <v>2</v>
      </c>
      <c r="E696" s="50" t="s">
        <v>149</v>
      </c>
      <c r="F696" s="50" t="s">
        <v>340</v>
      </c>
      <c r="G696" s="50" t="s">
        <v>32</v>
      </c>
      <c r="H696" s="50" t="s">
        <v>374</v>
      </c>
      <c r="I696" s="51">
        <v>2.2108846569590384</v>
      </c>
      <c r="J696" s="51">
        <v>0.98724322520824614</v>
      </c>
      <c r="K696" s="51">
        <v>-0.56019257684081936</v>
      </c>
      <c r="L696" s="51">
        <v>0.75113100655906351</v>
      </c>
      <c r="M696" s="51">
        <v>0.63589643421009612</v>
      </c>
      <c r="N696" s="51">
        <v>0.90423714047413739</v>
      </c>
      <c r="O696" s="51">
        <v>1.4251781047400556</v>
      </c>
      <c r="P696" s="51">
        <v>-0.1490315043169943</v>
      </c>
      <c r="Q696" s="51">
        <v>6.3965799981474447E-2</v>
      </c>
      <c r="R696" s="51">
        <v>0.36224196842566414</v>
      </c>
      <c r="S696" s="51">
        <v>0.56263235311068627</v>
      </c>
      <c r="T696" s="51">
        <v>1.1823080555056293</v>
      </c>
      <c r="U696" s="51">
        <v>1.1267602575232445</v>
      </c>
      <c r="V696" s="51">
        <v>8.2534071011025389E-2</v>
      </c>
      <c r="W696" s="51">
        <v>0.98958856475121593</v>
      </c>
      <c r="X696" s="51">
        <v>2.3068286685491728</v>
      </c>
      <c r="Y696" s="51">
        <v>2.2348595140107932</v>
      </c>
      <c r="Z696" s="51">
        <v>1.5028793163307483</v>
      </c>
      <c r="AA696" s="51">
        <v>1.4133259605038262</v>
      </c>
      <c r="AB696" s="51">
        <v>1.6685630653870049</v>
      </c>
      <c r="AC696" s="51">
        <v>-6.7512124530204431</v>
      </c>
      <c r="AD696" s="51">
        <v>1.9699994681973294</v>
      </c>
      <c r="AE696" s="51">
        <v>6.5313324761647067</v>
      </c>
      <c r="AF696" s="51">
        <v>-0.65359425516113845</v>
      </c>
      <c r="AG696" s="51">
        <v>0.52816884057220648</v>
      </c>
      <c r="AH696" s="51">
        <v>1.1094503473014612</v>
      </c>
      <c r="AI696" s="51">
        <v>1.2213809914015883</v>
      </c>
      <c r="AJ696" s="51">
        <v>0.98892011106741506</v>
      </c>
    </row>
    <row r="697" spans="1:36" ht="15.75" x14ac:dyDescent="0.3">
      <c r="A697" s="1" t="str">
        <f t="shared" si="13"/>
        <v>KonsumausgabenEstland</v>
      </c>
      <c r="B697" s="1">
        <v>697</v>
      </c>
      <c r="C697" s="50" t="s">
        <v>85</v>
      </c>
      <c r="D697" s="50" t="s">
        <v>18</v>
      </c>
      <c r="E697" s="50" t="s">
        <v>149</v>
      </c>
      <c r="F697" s="50" t="s">
        <v>340</v>
      </c>
      <c r="G697" s="50" t="s">
        <v>32</v>
      </c>
      <c r="H697" s="50" t="s">
        <v>374</v>
      </c>
      <c r="I697" s="51">
        <v>7.0381183463857724</v>
      </c>
      <c r="J697" s="51">
        <v>6.9476141477124287</v>
      </c>
      <c r="K697" s="51">
        <v>9.654378144888895</v>
      </c>
      <c r="L697" s="51">
        <v>9.7123093564938756</v>
      </c>
      <c r="M697" s="51">
        <v>8.1358525880292945</v>
      </c>
      <c r="N697" s="51">
        <v>9.7286736135641121</v>
      </c>
      <c r="O697" s="51">
        <v>12.874753283020837</v>
      </c>
      <c r="P697" s="51">
        <v>8.4309237849766134</v>
      </c>
      <c r="Q697" s="51">
        <v>-4.5305326006013331</v>
      </c>
      <c r="R697" s="51">
        <v>-13.946624836205174</v>
      </c>
      <c r="S697" s="51">
        <v>-1.2697069199077191</v>
      </c>
      <c r="T697" s="51">
        <v>3.7343780242006943</v>
      </c>
      <c r="U697" s="51">
        <v>5.2960731007548389</v>
      </c>
      <c r="V697" s="51">
        <v>4.3381655778190265</v>
      </c>
      <c r="W697" s="51">
        <v>4.1983392299354705</v>
      </c>
      <c r="X697" s="51">
        <v>4.7268652997416183</v>
      </c>
      <c r="Y697" s="51">
        <v>4.2847981982760075</v>
      </c>
      <c r="Z697" s="51">
        <v>2.2617405878009578</v>
      </c>
      <c r="AA697" s="51">
        <v>4.6042869738891028</v>
      </c>
      <c r="AB697" s="51">
        <v>4.273871983977358</v>
      </c>
      <c r="AC697" s="51">
        <v>-0.83659352398298381</v>
      </c>
      <c r="AD697" s="51">
        <v>7.1745340596991412</v>
      </c>
      <c r="AE697" s="51">
        <v>2.9116851667911163</v>
      </c>
      <c r="AF697" s="51">
        <v>-1.3414475592955739</v>
      </c>
      <c r="AG697" s="51">
        <v>9.4908687715360429E-2</v>
      </c>
      <c r="AH697" s="51">
        <v>0.50003567050826803</v>
      </c>
      <c r="AI697" s="51">
        <v>2.5999612803304046</v>
      </c>
      <c r="AJ697" s="51">
        <v>2.6999998113075918</v>
      </c>
    </row>
    <row r="698" spans="1:36" ht="15.75" x14ac:dyDescent="0.3">
      <c r="A698" s="1" t="str">
        <f t="shared" si="13"/>
        <v>KonsumausgabenEU27</v>
      </c>
      <c r="B698" s="1">
        <v>698</v>
      </c>
      <c r="C698" s="50" t="s">
        <v>85</v>
      </c>
      <c r="D698" s="50" t="s">
        <v>363</v>
      </c>
      <c r="E698" s="50" t="s">
        <v>149</v>
      </c>
      <c r="F698" s="50" t="s">
        <v>340</v>
      </c>
      <c r="G698" s="50" t="s">
        <v>32</v>
      </c>
      <c r="H698" s="50" t="s">
        <v>374</v>
      </c>
      <c r="I698" s="51">
        <v>3.1197116091487231</v>
      </c>
      <c r="J698" s="51">
        <v>1.8805683383307041</v>
      </c>
      <c r="K698" s="51">
        <v>1.2800561503311059</v>
      </c>
      <c r="L698" s="51">
        <v>1.4628800724990185</v>
      </c>
      <c r="M698" s="51">
        <v>2.0027907444889763</v>
      </c>
      <c r="N698" s="51">
        <v>2.1960400691277044</v>
      </c>
      <c r="O698" s="51">
        <v>2.3757034298621278</v>
      </c>
      <c r="P698" s="51">
        <v>2.2359529649172316</v>
      </c>
      <c r="Q698" s="51">
        <v>0.58485520056146356</v>
      </c>
      <c r="R698" s="51">
        <v>-0.98441445642362169</v>
      </c>
      <c r="S698" s="51">
        <v>0.96993951508540022</v>
      </c>
      <c r="T698" s="51">
        <v>0.29651841914805743</v>
      </c>
      <c r="U698" s="51">
        <v>-0.88747290646695376</v>
      </c>
      <c r="V698" s="51">
        <v>-0.59490048379015548</v>
      </c>
      <c r="W698" s="51">
        <v>1.1306296877867652</v>
      </c>
      <c r="X698" s="51">
        <v>2.2752440238128315</v>
      </c>
      <c r="Y698" s="51">
        <v>2.084676568344392</v>
      </c>
      <c r="Z698" s="51">
        <v>2.2101714348838897</v>
      </c>
      <c r="AA698" s="51">
        <v>1.8375877528859235</v>
      </c>
      <c r="AB698" s="51">
        <v>1.5346636488481096</v>
      </c>
      <c r="AC698" s="51">
        <v>-7.1433261606493517</v>
      </c>
      <c r="AD698" s="51">
        <v>4.8150559897043337</v>
      </c>
      <c r="AE698" s="51">
        <v>5.0154340340866383</v>
      </c>
      <c r="AF698" s="51">
        <v>0.31553154888422341</v>
      </c>
      <c r="AG698" s="51">
        <v>1.4995913415732076</v>
      </c>
      <c r="AH698" s="51">
        <v>1.4831366193905922</v>
      </c>
      <c r="AI698" s="51">
        <v>1.502323591224112</v>
      </c>
      <c r="AJ698" s="51">
        <v>1.4726263910922626</v>
      </c>
    </row>
    <row r="699" spans="1:36" ht="15.75" x14ac:dyDescent="0.3">
      <c r="A699" s="1" t="str">
        <f t="shared" si="13"/>
        <v>KonsumausgabenFinnland</v>
      </c>
      <c r="B699" s="1">
        <v>699</v>
      </c>
      <c r="C699" s="50" t="s">
        <v>85</v>
      </c>
      <c r="D699" s="50" t="s">
        <v>14</v>
      </c>
      <c r="E699" s="50" t="s">
        <v>149</v>
      </c>
      <c r="F699" s="50" t="s">
        <v>340</v>
      </c>
      <c r="G699" s="50" t="s">
        <v>32</v>
      </c>
      <c r="H699" s="50" t="s">
        <v>374</v>
      </c>
      <c r="I699" s="51">
        <v>2.099220762254987</v>
      </c>
      <c r="J699" s="51">
        <v>2.6854362176543418</v>
      </c>
      <c r="K699" s="51">
        <v>2.504295384650618</v>
      </c>
      <c r="L699" s="51">
        <v>4.1309628382369112</v>
      </c>
      <c r="M699" s="51">
        <v>3.7539035486017838</v>
      </c>
      <c r="N699" s="51">
        <v>3.1751045625864691</v>
      </c>
      <c r="O699" s="51">
        <v>3.9240661685101514</v>
      </c>
      <c r="P699" s="51">
        <v>3.5033658579090741</v>
      </c>
      <c r="Q699" s="51">
        <v>1.9687123231432366</v>
      </c>
      <c r="R699" s="51">
        <v>-2.9216123604298474</v>
      </c>
      <c r="S699" s="51">
        <v>2.2031142363773171</v>
      </c>
      <c r="T699" s="51">
        <v>2.8922499909484145</v>
      </c>
      <c r="U699" s="51">
        <v>0.39147110748614011</v>
      </c>
      <c r="V699" s="51">
        <v>-0.48699152021998771</v>
      </c>
      <c r="W699" s="51">
        <v>0.53411387562742618</v>
      </c>
      <c r="X699" s="51">
        <v>1.3579839119750119</v>
      </c>
      <c r="Y699" s="51">
        <v>1.8481438610772614</v>
      </c>
      <c r="Z699" s="51">
        <v>0.4456815220535475</v>
      </c>
      <c r="AA699" s="51">
        <v>1.1414335153206281</v>
      </c>
      <c r="AB699" s="51">
        <v>0.41238736902771223</v>
      </c>
      <c r="AC699" s="51">
        <v>-3.4249910480027097</v>
      </c>
      <c r="AD699" s="51">
        <v>3.2008288200264587</v>
      </c>
      <c r="AE699" s="51">
        <v>0.85974793981739595</v>
      </c>
      <c r="AF699" s="51">
        <v>-4.2030641583906458E-2</v>
      </c>
      <c r="AG699" s="51">
        <v>-0.3784510239541703</v>
      </c>
      <c r="AH699" s="51">
        <v>-1.4000006013469033</v>
      </c>
      <c r="AI699" s="51">
        <v>1.1999987802294072</v>
      </c>
      <c r="AJ699" s="51">
        <v>1.3999965795343741</v>
      </c>
    </row>
    <row r="700" spans="1:36" ht="15.75" x14ac:dyDescent="0.3">
      <c r="A700" s="1" t="str">
        <f t="shared" si="13"/>
        <v>KonsumausgabenFrankreich</v>
      </c>
      <c r="B700" s="1">
        <v>700</v>
      </c>
      <c r="C700" s="50" t="s">
        <v>85</v>
      </c>
      <c r="D700" s="50" t="s">
        <v>0</v>
      </c>
      <c r="E700" s="50" t="s">
        <v>149</v>
      </c>
      <c r="F700" s="50" t="s">
        <v>340</v>
      </c>
      <c r="G700" s="50" t="s">
        <v>32</v>
      </c>
      <c r="H700" s="50" t="s">
        <v>374</v>
      </c>
      <c r="I700" s="51">
        <v>3.8925938633977069</v>
      </c>
      <c r="J700" s="51">
        <v>2.5675930472119859</v>
      </c>
      <c r="K700" s="51">
        <v>2.1503939173785938</v>
      </c>
      <c r="L700" s="51">
        <v>1.6106378783366182</v>
      </c>
      <c r="M700" s="51">
        <v>1.9297056539215447</v>
      </c>
      <c r="N700" s="51">
        <v>2.533672454994317</v>
      </c>
      <c r="O700" s="51">
        <v>2.7513670643444073</v>
      </c>
      <c r="P700" s="51">
        <v>2.7679812531402774</v>
      </c>
      <c r="Q700" s="51">
        <v>0.54303742671176281</v>
      </c>
      <c r="R700" s="51">
        <v>0.27957865971006868</v>
      </c>
      <c r="S700" s="51">
        <v>1.9860548021218563</v>
      </c>
      <c r="T700" s="51">
        <v>0.80015458489111779</v>
      </c>
      <c r="U700" s="51">
        <v>-0.35810714302736812</v>
      </c>
      <c r="V700" s="51">
        <v>0.6024378099645844</v>
      </c>
      <c r="W700" s="51">
        <v>1.0210193567364882</v>
      </c>
      <c r="X700" s="51">
        <v>1.6121126225171309</v>
      </c>
      <c r="Y700" s="51">
        <v>1.7138599998514508</v>
      </c>
      <c r="Z700" s="51">
        <v>1.4696683807877093</v>
      </c>
      <c r="AA700" s="51">
        <v>1.0603396014937658</v>
      </c>
      <c r="AB700" s="51">
        <v>1.6758416675083083</v>
      </c>
      <c r="AC700" s="51">
        <v>-6.4546058949746055</v>
      </c>
      <c r="AD700" s="51">
        <v>5.2540428719284478</v>
      </c>
      <c r="AE700" s="51">
        <v>3.3183743725711139</v>
      </c>
      <c r="AF700" s="51">
        <v>0.677384593653656</v>
      </c>
      <c r="AG700" s="51">
        <v>1.0632136745499849</v>
      </c>
      <c r="AH700" s="51">
        <v>0.34999970168641426</v>
      </c>
      <c r="AI700" s="51">
        <v>0.60000015806230067</v>
      </c>
      <c r="AJ700" s="51">
        <v>0.80000032288793932</v>
      </c>
    </row>
    <row r="701" spans="1:36" ht="15.75" x14ac:dyDescent="0.3">
      <c r="A701" s="1" t="str">
        <f t="shared" si="13"/>
        <v>KonsumausgabenGriechenland</v>
      </c>
      <c r="B701" s="1">
        <v>701</v>
      </c>
      <c r="C701" s="50" t="s">
        <v>85</v>
      </c>
      <c r="D701" s="50" t="s">
        <v>6</v>
      </c>
      <c r="E701" s="50" t="s">
        <v>149</v>
      </c>
      <c r="F701" s="50" t="s">
        <v>340</v>
      </c>
      <c r="G701" s="50" t="s">
        <v>32</v>
      </c>
      <c r="H701" s="50" t="s">
        <v>374</v>
      </c>
      <c r="I701" s="51">
        <v>0.40154391319873639</v>
      </c>
      <c r="J701" s="51">
        <v>5.3894797430583452</v>
      </c>
      <c r="K701" s="51">
        <v>5.8708259464192736</v>
      </c>
      <c r="L701" s="51">
        <v>3.7203443103290397</v>
      </c>
      <c r="M701" s="51">
        <v>4.1915944836872825</v>
      </c>
      <c r="N701" s="51">
        <v>3.5118004121751198</v>
      </c>
      <c r="O701" s="51">
        <v>1.8457566187841508</v>
      </c>
      <c r="P701" s="51">
        <v>4.7165643533558068</v>
      </c>
      <c r="Q701" s="51">
        <v>3.6753438329027404</v>
      </c>
      <c r="R701" s="51">
        <v>-1.5245499033610344</v>
      </c>
      <c r="S701" s="51">
        <v>-7.3670739970993822</v>
      </c>
      <c r="T701" s="51">
        <v>-7.946375740513929</v>
      </c>
      <c r="U701" s="51">
        <v>-9.3875936774409041</v>
      </c>
      <c r="V701" s="51">
        <v>-3.1145513421507616</v>
      </c>
      <c r="W701" s="51">
        <v>0.1152318653264075</v>
      </c>
      <c r="X701" s="51">
        <v>0.38306904356764448</v>
      </c>
      <c r="Y701" s="51">
        <v>0.33910431261176655</v>
      </c>
      <c r="Z701" s="51">
        <v>2.5677349739501096</v>
      </c>
      <c r="AA701" s="51">
        <v>2.2646969455818891</v>
      </c>
      <c r="AB701" s="51">
        <v>2.6141582553036073</v>
      </c>
      <c r="AC701" s="51">
        <v>-6.1966800876960377</v>
      </c>
      <c r="AD701" s="51">
        <v>5.0900849671808146</v>
      </c>
      <c r="AE701" s="51">
        <v>9.2509555178659184</v>
      </c>
      <c r="AF701" s="51">
        <v>2.2963386360222842</v>
      </c>
      <c r="AG701" s="51">
        <v>2.4115161537376082</v>
      </c>
      <c r="AH701" s="51">
        <v>1.7999991899476697</v>
      </c>
      <c r="AI701" s="51">
        <v>1.900002490083736</v>
      </c>
      <c r="AJ701" s="51">
        <v>1.7599965317612458</v>
      </c>
    </row>
    <row r="702" spans="1:36" ht="15.75" x14ac:dyDescent="0.3">
      <c r="A702" s="1" t="str">
        <f t="shared" si="13"/>
        <v>KonsumausgabenIrland</v>
      </c>
      <c r="B702" s="1">
        <v>702</v>
      </c>
      <c r="C702" s="50" t="s">
        <v>85</v>
      </c>
      <c r="D702" s="50" t="s">
        <v>4</v>
      </c>
      <c r="E702" s="50" t="s">
        <v>149</v>
      </c>
      <c r="F702" s="50" t="s">
        <v>340</v>
      </c>
      <c r="G702" s="50" t="s">
        <v>32</v>
      </c>
      <c r="H702" s="50" t="s">
        <v>374</v>
      </c>
      <c r="I702" s="51">
        <v>10.395799993968808</v>
      </c>
      <c r="J702" s="51">
        <v>4.734318905823784</v>
      </c>
      <c r="K702" s="51">
        <v>3.6358740623236372</v>
      </c>
      <c r="L702" s="51">
        <v>2.7918032720045005</v>
      </c>
      <c r="M702" s="51">
        <v>3.8174234812440062</v>
      </c>
      <c r="N702" s="51">
        <v>7.023503902473621</v>
      </c>
      <c r="O702" s="51">
        <v>6.38723591787695</v>
      </c>
      <c r="P702" s="51">
        <v>6.6745449870763167</v>
      </c>
      <c r="Q702" s="51">
        <v>0.19110294209367851</v>
      </c>
      <c r="R702" s="51">
        <v>-5.3238845379637922</v>
      </c>
      <c r="S702" s="51">
        <v>0.30212762064635967</v>
      </c>
      <c r="T702" s="51">
        <v>-1.5240780805711722</v>
      </c>
      <c r="U702" s="51">
        <v>-1.0588676314739587</v>
      </c>
      <c r="V702" s="51">
        <v>-5.8961491441394287E-2</v>
      </c>
      <c r="W702" s="51">
        <v>2.494773285820969</v>
      </c>
      <c r="X702" s="51">
        <v>3.1858283145621726</v>
      </c>
      <c r="Y702" s="51">
        <v>4.2839977602616557</v>
      </c>
      <c r="Z702" s="51">
        <v>3.4092660649796471</v>
      </c>
      <c r="AA702" s="51">
        <v>5.4775426663623961</v>
      </c>
      <c r="AB702" s="51">
        <v>2.7536454037377212</v>
      </c>
      <c r="AC702" s="51">
        <v>-10.189271310663329</v>
      </c>
      <c r="AD702" s="51">
        <v>8.9721560360473234</v>
      </c>
      <c r="AE702" s="51">
        <v>10.805665316182697</v>
      </c>
      <c r="AF702" s="51">
        <v>4.3791401291826304</v>
      </c>
      <c r="AG702" s="51">
        <v>2.9920118017648321</v>
      </c>
      <c r="AH702" s="51">
        <v>2.8999970182777872</v>
      </c>
      <c r="AI702" s="51">
        <v>2.550006063829386</v>
      </c>
      <c r="AJ702" s="51">
        <v>2.2999979442924712</v>
      </c>
    </row>
    <row r="703" spans="1:36" ht="15.75" x14ac:dyDescent="0.3">
      <c r="A703" s="1" t="str">
        <f t="shared" si="13"/>
        <v>KonsumausgabenItalien</v>
      </c>
      <c r="B703" s="1">
        <v>703</v>
      </c>
      <c r="C703" s="50" t="s">
        <v>85</v>
      </c>
      <c r="D703" s="50" t="s">
        <v>3</v>
      </c>
      <c r="E703" s="50" t="s">
        <v>149</v>
      </c>
      <c r="F703" s="50" t="s">
        <v>340</v>
      </c>
      <c r="G703" s="50" t="s">
        <v>32</v>
      </c>
      <c r="H703" s="50" t="s">
        <v>374</v>
      </c>
      <c r="I703" s="51">
        <v>2.7301739057436833</v>
      </c>
      <c r="J703" s="51">
        <v>0.6992626853985513</v>
      </c>
      <c r="K703" s="51">
        <v>2.8981926405009517E-3</v>
      </c>
      <c r="L703" s="51">
        <v>0.71036918854032649</v>
      </c>
      <c r="M703" s="51">
        <v>0.95252556804406652</v>
      </c>
      <c r="N703" s="51">
        <v>1.3015459509513363</v>
      </c>
      <c r="O703" s="51">
        <v>1.3226107063224504</v>
      </c>
      <c r="P703" s="51">
        <v>1.1327269230783372</v>
      </c>
      <c r="Q703" s="51">
        <v>-1.0648037218057596</v>
      </c>
      <c r="R703" s="51">
        <v>-1.4700071774521462</v>
      </c>
      <c r="S703" s="51">
        <v>1.0168415187592075</v>
      </c>
      <c r="T703" s="51">
        <v>0.19007711339527589</v>
      </c>
      <c r="U703" s="51">
        <v>-3.6219800292555249</v>
      </c>
      <c r="V703" s="51">
        <v>-2.2641142653158539</v>
      </c>
      <c r="W703" s="51">
        <v>0.2882980766051304</v>
      </c>
      <c r="X703" s="51">
        <v>1.8372671718278895</v>
      </c>
      <c r="Y703" s="51">
        <v>0.7773196152066788</v>
      </c>
      <c r="Z703" s="51">
        <v>1.2204386919157315</v>
      </c>
      <c r="AA703" s="51">
        <v>0.51001127719902684</v>
      </c>
      <c r="AB703" s="51">
        <v>-2.0575830897556102E-2</v>
      </c>
      <c r="AC703" s="51">
        <v>-10.585579993559364</v>
      </c>
      <c r="AD703" s="51">
        <v>5.8293757291946235</v>
      </c>
      <c r="AE703" s="51">
        <v>5.2694224516541794</v>
      </c>
      <c r="AF703" s="51">
        <v>0.55984293963669529</v>
      </c>
      <c r="AG703" s="51">
        <v>0.55479627202359438</v>
      </c>
      <c r="AH703" s="51">
        <v>0.56978004887113798</v>
      </c>
      <c r="AI703" s="51">
        <v>1.0625569063458187</v>
      </c>
      <c r="AJ703" s="51">
        <v>1.0411737474475871</v>
      </c>
    </row>
    <row r="704" spans="1:36" ht="15.75" x14ac:dyDescent="0.3">
      <c r="A704" s="1" t="str">
        <f t="shared" si="13"/>
        <v>KonsumausgabenKroatien</v>
      </c>
      <c r="B704" s="1">
        <v>704</v>
      </c>
      <c r="C704" s="50" t="s">
        <v>85</v>
      </c>
      <c r="D704" s="50" t="s">
        <v>27</v>
      </c>
      <c r="E704" s="50" t="s">
        <v>149</v>
      </c>
      <c r="F704" s="50" t="s">
        <v>340</v>
      </c>
      <c r="G704" s="50" t="s">
        <v>32</v>
      </c>
      <c r="H704" s="50" t="s">
        <v>374</v>
      </c>
      <c r="I704" s="51">
        <v>4.4722916152886114</v>
      </c>
      <c r="J704" s="51">
        <v>5.3087713386533295</v>
      </c>
      <c r="K704" s="51">
        <v>9.5157427869622495</v>
      </c>
      <c r="L704" s="51">
        <v>4.5672684433257302</v>
      </c>
      <c r="M704" s="51">
        <v>4.5990455029712365</v>
      </c>
      <c r="N704" s="51">
        <v>4.5829317149316893</v>
      </c>
      <c r="O704" s="51">
        <v>1.3029045671491843</v>
      </c>
      <c r="P704" s="51">
        <v>5.0304859550220868</v>
      </c>
      <c r="Q704" s="51">
        <v>3.0967181636325449</v>
      </c>
      <c r="R704" s="51">
        <v>-8.9100579765005818</v>
      </c>
      <c r="S704" s="51">
        <v>-1.5356539302112111</v>
      </c>
      <c r="T704" s="51">
        <v>0.99337771329801683</v>
      </c>
      <c r="U704" s="51">
        <v>-2.3976210056976299</v>
      </c>
      <c r="V704" s="51">
        <v>-1.5828326059361899</v>
      </c>
      <c r="W704" s="51">
        <v>-2.4786034899870515</v>
      </c>
      <c r="X704" s="51">
        <v>0.37555905544164148</v>
      </c>
      <c r="Y704" s="51">
        <v>3.1652315024634134</v>
      </c>
      <c r="Z704" s="51">
        <v>3.1751812663455041</v>
      </c>
      <c r="AA704" s="51">
        <v>3.3724254583887614</v>
      </c>
      <c r="AB704" s="51">
        <v>4.0799141665116565</v>
      </c>
      <c r="AC704" s="51">
        <v>-5.1692063172911702</v>
      </c>
      <c r="AD704" s="51">
        <v>10.74805357047903</v>
      </c>
      <c r="AE704" s="51">
        <v>6.8901166591049474</v>
      </c>
      <c r="AF704" s="51">
        <v>3.2729559519558649</v>
      </c>
      <c r="AG704" s="51">
        <v>6.0131763970052958</v>
      </c>
      <c r="AH704" s="51">
        <v>4.1999871201883821</v>
      </c>
      <c r="AI704" s="51">
        <v>3.8000074263674293</v>
      </c>
      <c r="AJ704" s="51">
        <v>3.2000044175412086</v>
      </c>
    </row>
    <row r="705" spans="1:36" ht="15.75" x14ac:dyDescent="0.3">
      <c r="A705" s="1" t="str">
        <f t="shared" si="13"/>
        <v>KonsumausgabenLettland</v>
      </c>
      <c r="B705" s="1">
        <v>705</v>
      </c>
      <c r="C705" s="50" t="s">
        <v>85</v>
      </c>
      <c r="D705" s="50" t="s">
        <v>19</v>
      </c>
      <c r="E705" s="50" t="s">
        <v>149</v>
      </c>
      <c r="F705" s="50" t="s">
        <v>340</v>
      </c>
      <c r="G705" s="50" t="s">
        <v>32</v>
      </c>
      <c r="H705" s="50" t="s">
        <v>374</v>
      </c>
      <c r="I705" s="51">
        <v>2.2352469192951503</v>
      </c>
      <c r="J705" s="51">
        <v>5.1604836219166828</v>
      </c>
      <c r="K705" s="51">
        <v>6.9476905616466524</v>
      </c>
      <c r="L705" s="51">
        <v>7.935778774746737</v>
      </c>
      <c r="M705" s="51">
        <v>10.37520478887977</v>
      </c>
      <c r="N705" s="51">
        <v>11.505877887928889</v>
      </c>
      <c r="O705" s="51">
        <v>19.948836584018267</v>
      </c>
      <c r="P705" s="51">
        <v>11.821232597161128</v>
      </c>
      <c r="Q705" s="51">
        <v>-9.2212864251618925</v>
      </c>
      <c r="R705" s="51">
        <v>-18.976996265179892</v>
      </c>
      <c r="S705" s="51">
        <v>3.7558781596338804</v>
      </c>
      <c r="T705" s="51">
        <v>0.63444608764572763</v>
      </c>
      <c r="U705" s="51">
        <v>5.9031253748390355</v>
      </c>
      <c r="V705" s="51">
        <v>6.7014337318414903</v>
      </c>
      <c r="W705" s="51">
        <v>0.89632450872724689</v>
      </c>
      <c r="X705" s="51">
        <v>1.8346201766534165</v>
      </c>
      <c r="Y705" s="51">
        <v>3.9045565830305549</v>
      </c>
      <c r="Z705" s="51">
        <v>2.8063816761624025</v>
      </c>
      <c r="AA705" s="51">
        <v>3.6127319696426952</v>
      </c>
      <c r="AB705" s="51">
        <v>-0.11447605483813561</v>
      </c>
      <c r="AC705" s="51">
        <v>-4.780062804774488</v>
      </c>
      <c r="AD705" s="51">
        <v>8.0518130621455555</v>
      </c>
      <c r="AE705" s="51">
        <v>5.0656296020409286</v>
      </c>
      <c r="AF705" s="51">
        <v>-0.90574470167351251</v>
      </c>
      <c r="AG705" s="51">
        <v>9.1078628838687337E-2</v>
      </c>
      <c r="AH705" s="51">
        <v>0.29995707851013265</v>
      </c>
      <c r="AI705" s="51">
        <v>1.8000440501428443</v>
      </c>
      <c r="AJ705" s="51">
        <v>2.5999788475569119</v>
      </c>
    </row>
    <row r="706" spans="1:36" ht="15.75" x14ac:dyDescent="0.3">
      <c r="A706" s="1" t="str">
        <f t="shared" si="13"/>
        <v>KonsumausgabenLitauen</v>
      </c>
      <c r="B706" s="1">
        <v>706</v>
      </c>
      <c r="C706" s="50" t="s">
        <v>85</v>
      </c>
      <c r="D706" s="50" t="s">
        <v>20</v>
      </c>
      <c r="E706" s="50" t="s">
        <v>149</v>
      </c>
      <c r="F706" s="50" t="s">
        <v>340</v>
      </c>
      <c r="G706" s="50" t="s">
        <v>32</v>
      </c>
      <c r="H706" s="50" t="s">
        <v>374</v>
      </c>
      <c r="I706" s="51">
        <v>5.7210477818179015</v>
      </c>
      <c r="J706" s="51">
        <v>4.1751716056794379</v>
      </c>
      <c r="K706" s="51">
        <v>6.0345647604969486</v>
      </c>
      <c r="L706" s="51">
        <v>11.35606738232778</v>
      </c>
      <c r="M706" s="51">
        <v>10.877329776924725</v>
      </c>
      <c r="N706" s="51">
        <v>11.651748992745439</v>
      </c>
      <c r="O706" s="51">
        <v>9.1782395917298913</v>
      </c>
      <c r="P706" s="51">
        <v>12.516075701544494</v>
      </c>
      <c r="Q706" s="51">
        <v>3.8885894341542837</v>
      </c>
      <c r="R706" s="51">
        <v>-17.383654886874396</v>
      </c>
      <c r="S706" s="51">
        <v>-4.3339777167383033</v>
      </c>
      <c r="T706" s="51">
        <v>3.9309778421581001</v>
      </c>
      <c r="U706" s="51">
        <v>2.9838248527616571</v>
      </c>
      <c r="V706" s="51">
        <v>3.6434065552103334</v>
      </c>
      <c r="W706" s="51">
        <v>4.0531052043066182</v>
      </c>
      <c r="X706" s="51">
        <v>4.1825268797463337</v>
      </c>
      <c r="Y706" s="51">
        <v>3.7861937171544753</v>
      </c>
      <c r="Z706" s="51">
        <v>3.1061707992098917</v>
      </c>
      <c r="AA706" s="51">
        <v>3.5514530334900911</v>
      </c>
      <c r="AB706" s="51">
        <v>2.8190860013655339</v>
      </c>
      <c r="AC706" s="51">
        <v>-3.1827010425005255</v>
      </c>
      <c r="AD706" s="51">
        <v>8.0615283465774468</v>
      </c>
      <c r="AE706" s="51">
        <v>1.8512915380089368</v>
      </c>
      <c r="AF706" s="51">
        <v>-0.12353718904834921</v>
      </c>
      <c r="AG706" s="51">
        <v>3.1209923877368055</v>
      </c>
      <c r="AH706" s="51">
        <v>2.5999885377522958</v>
      </c>
      <c r="AI706" s="51">
        <v>5.5999934068168074</v>
      </c>
      <c r="AJ706" s="51">
        <v>2.1000279514263696</v>
      </c>
    </row>
    <row r="707" spans="1:36" ht="15.75" x14ac:dyDescent="0.3">
      <c r="A707" s="1" t="str">
        <f t="shared" si="13"/>
        <v>KonsumausgabenLuxemburg</v>
      </c>
      <c r="B707" s="1">
        <v>707</v>
      </c>
      <c r="C707" s="50" t="s">
        <v>85</v>
      </c>
      <c r="D707" s="50" t="s">
        <v>10</v>
      </c>
      <c r="E707" s="50" t="s">
        <v>149</v>
      </c>
      <c r="F707" s="50" t="s">
        <v>340</v>
      </c>
      <c r="G707" s="50" t="s">
        <v>32</v>
      </c>
      <c r="H707" s="50" t="s">
        <v>374</v>
      </c>
      <c r="I707" s="51">
        <v>5.0800815014571583</v>
      </c>
      <c r="J707" s="51">
        <v>3.315615336243539</v>
      </c>
      <c r="K707" s="51">
        <v>5.1625016395327066</v>
      </c>
      <c r="L707" s="51">
        <v>2.4312022388614025</v>
      </c>
      <c r="M707" s="51">
        <v>1.1872619028888636</v>
      </c>
      <c r="N707" s="51">
        <v>-0.49769910499341563</v>
      </c>
      <c r="O707" s="51">
        <v>4.1216975972333927</v>
      </c>
      <c r="P707" s="51">
        <v>2.3742096299534694</v>
      </c>
      <c r="Q707" s="51">
        <v>2.379636623228464</v>
      </c>
      <c r="R707" s="51">
        <v>2.3186606642016727</v>
      </c>
      <c r="S707" s="51">
        <v>3.3183406836259053</v>
      </c>
      <c r="T707" s="51">
        <v>1.6511111843995963</v>
      </c>
      <c r="U707" s="51">
        <v>2.4319774003443797</v>
      </c>
      <c r="V707" s="51">
        <v>0.7672985784671198</v>
      </c>
      <c r="W707" s="51">
        <v>3.0160749938116851</v>
      </c>
      <c r="X707" s="51">
        <v>3.0461701250081035</v>
      </c>
      <c r="Y707" s="51">
        <v>3.357976933505654</v>
      </c>
      <c r="Z707" s="51">
        <v>2.9757997887181631</v>
      </c>
      <c r="AA707" s="51">
        <v>3.0585164518526398</v>
      </c>
      <c r="AB707" s="51">
        <v>2.2033590282621844</v>
      </c>
      <c r="AC707" s="51">
        <v>-7.6737932729201361</v>
      </c>
      <c r="AD707" s="51">
        <v>11.421016521760905</v>
      </c>
      <c r="AE707" s="51">
        <v>6.600465923872207</v>
      </c>
      <c r="AF707" s="51">
        <v>3.8018461919602657</v>
      </c>
      <c r="AG707" s="51">
        <v>3.2269893656032451</v>
      </c>
      <c r="AH707" s="51">
        <v>1.3499914702311173</v>
      </c>
      <c r="AI707" s="51">
        <v>1.7999870886333582</v>
      </c>
      <c r="AJ707" s="51">
        <v>1.9000099208086141</v>
      </c>
    </row>
    <row r="708" spans="1:36" ht="15.75" x14ac:dyDescent="0.3">
      <c r="A708" s="1" t="str">
        <f t="shared" si="13"/>
        <v>KonsumausgabenMalta</v>
      </c>
      <c r="B708" s="1">
        <v>708</v>
      </c>
      <c r="C708" s="50" t="s">
        <v>85</v>
      </c>
      <c r="D708" s="50" t="s">
        <v>16</v>
      </c>
      <c r="E708" s="50" t="s">
        <v>149</v>
      </c>
      <c r="F708" s="50" t="s">
        <v>340</v>
      </c>
      <c r="G708" s="50" t="s">
        <v>32</v>
      </c>
      <c r="H708" s="50" t="s">
        <v>374</v>
      </c>
      <c r="I708" s="51">
        <v>7.3651807411481371</v>
      </c>
      <c r="J708" s="51">
        <v>1.6815947184230566</v>
      </c>
      <c r="K708" s="51">
        <v>-1.5537968420267987</v>
      </c>
      <c r="L708" s="51">
        <v>5.8216406180646487</v>
      </c>
      <c r="M708" s="51">
        <v>2.0557662367782825</v>
      </c>
      <c r="N708" s="51">
        <v>3.4388138219814408</v>
      </c>
      <c r="O708" s="51">
        <v>2.8780778534784019</v>
      </c>
      <c r="P708" s="51">
        <v>2.8039230386510496</v>
      </c>
      <c r="Q708" s="51">
        <v>1.2609638218739576</v>
      </c>
      <c r="R708" s="51">
        <v>-1.5462106381910559</v>
      </c>
      <c r="S708" s="51">
        <v>2.4394190613833473</v>
      </c>
      <c r="T708" s="51">
        <v>3.7852411730720377</v>
      </c>
      <c r="U708" s="51">
        <v>0.97887955298878637</v>
      </c>
      <c r="V708" s="51">
        <v>3.5125174211531487</v>
      </c>
      <c r="W708" s="51">
        <v>3.1647374919465392</v>
      </c>
      <c r="X708" s="51">
        <v>3.3880313919292888</v>
      </c>
      <c r="Y708" s="51">
        <v>2.8489357166100007</v>
      </c>
      <c r="Z708" s="51">
        <v>6.633755182195074</v>
      </c>
      <c r="AA708" s="51">
        <v>10.225205177655823</v>
      </c>
      <c r="AB708" s="51">
        <v>5.6636056484449426</v>
      </c>
      <c r="AC708" s="51">
        <v>-10.328131908675914</v>
      </c>
      <c r="AD708" s="51">
        <v>11.140699620392652</v>
      </c>
      <c r="AE708" s="51">
        <v>9.5839778818849197</v>
      </c>
      <c r="AF708" s="51">
        <v>13.039380761125429</v>
      </c>
      <c r="AG708" s="51">
        <v>6.1783768078129526</v>
      </c>
      <c r="AH708" s="51">
        <v>3.5999740872455703</v>
      </c>
      <c r="AI708" s="51">
        <v>3.8000394590870741</v>
      </c>
      <c r="AJ708" s="51">
        <v>3.7999979227037954</v>
      </c>
    </row>
    <row r="709" spans="1:36" ht="15.75" x14ac:dyDescent="0.3">
      <c r="A709" s="1" t="str">
        <f t="shared" si="13"/>
        <v>KonsumausgabenNiederlande</v>
      </c>
      <c r="B709" s="1">
        <v>709</v>
      </c>
      <c r="C709" s="50" t="s">
        <v>85</v>
      </c>
      <c r="D709" s="50" t="s">
        <v>1</v>
      </c>
      <c r="E709" s="50" t="s">
        <v>149</v>
      </c>
      <c r="F709" s="50" t="s">
        <v>340</v>
      </c>
      <c r="G709" s="50" t="s">
        <v>32</v>
      </c>
      <c r="H709" s="50" t="s">
        <v>374</v>
      </c>
      <c r="I709" s="51">
        <v>3.6680338593088493</v>
      </c>
      <c r="J709" s="51">
        <v>2.1310624007230672</v>
      </c>
      <c r="K709" s="51">
        <v>1.2177211970630992</v>
      </c>
      <c r="L709" s="51">
        <v>-0.10392802836869919</v>
      </c>
      <c r="M709" s="51">
        <v>0.76176325702542158</v>
      </c>
      <c r="N709" s="51">
        <v>0.88501859576501829</v>
      </c>
      <c r="O709" s="51">
        <v>-0.1703917205452683</v>
      </c>
      <c r="P709" s="51">
        <v>1.8462968268249966</v>
      </c>
      <c r="Q709" s="51">
        <v>0.83358720882895909</v>
      </c>
      <c r="R709" s="51">
        <v>-1.9653816029183275</v>
      </c>
      <c r="S709" s="51">
        <v>0.13814513328482292</v>
      </c>
      <c r="T709" s="51">
        <v>0.4349190383516941</v>
      </c>
      <c r="U709" s="51">
        <v>-0.81115190944450433</v>
      </c>
      <c r="V709" s="51">
        <v>-0.6276118660680936</v>
      </c>
      <c r="W709" s="51">
        <v>0.66297030180277261</v>
      </c>
      <c r="X709" s="51">
        <v>2.2143680566835116</v>
      </c>
      <c r="Y709" s="51">
        <v>1.3294808444221076</v>
      </c>
      <c r="Z709" s="51">
        <v>2.2488615098389886</v>
      </c>
      <c r="AA709" s="51">
        <v>2.3745185765034762</v>
      </c>
      <c r="AB709" s="51">
        <v>1.0425787945929557</v>
      </c>
      <c r="AC709" s="51">
        <v>-6.1321656888963645</v>
      </c>
      <c r="AD709" s="51">
        <v>4.4565145697054618</v>
      </c>
      <c r="AE709" s="51">
        <v>6.9377311300422946</v>
      </c>
      <c r="AF709" s="51">
        <v>0.73585952927912501</v>
      </c>
      <c r="AG709" s="51">
        <v>1.1309434716347369</v>
      </c>
      <c r="AH709" s="51">
        <v>1.5600009737484442</v>
      </c>
      <c r="AI709" s="51">
        <v>1.6299998057107672</v>
      </c>
      <c r="AJ709" s="51">
        <v>1.5999992968345396</v>
      </c>
    </row>
    <row r="710" spans="1:36" ht="15.75" x14ac:dyDescent="0.3">
      <c r="A710" s="1" t="str">
        <f t="shared" si="13"/>
        <v>KonsumausgabenÖsterreich</v>
      </c>
      <c r="B710" s="1">
        <v>710</v>
      </c>
      <c r="C710" s="50" t="s">
        <v>85</v>
      </c>
      <c r="D710" s="50" t="s">
        <v>56</v>
      </c>
      <c r="E710" s="50" t="s">
        <v>149</v>
      </c>
      <c r="F710" s="50" t="s">
        <v>340</v>
      </c>
      <c r="G710" s="50" t="s">
        <v>32</v>
      </c>
      <c r="H710" s="50" t="s">
        <v>374</v>
      </c>
      <c r="I710" s="51">
        <v>3.1748438890455901</v>
      </c>
      <c r="J710" s="51">
        <v>1.5741360417592887</v>
      </c>
      <c r="K710" s="51">
        <v>0.41399132248956505</v>
      </c>
      <c r="L710" s="51">
        <v>2.2674173338558745</v>
      </c>
      <c r="M710" s="51">
        <v>2.0630813549327769</v>
      </c>
      <c r="N710" s="51">
        <v>2.1824802050219603</v>
      </c>
      <c r="O710" s="51">
        <v>1.9480446579106996</v>
      </c>
      <c r="P710" s="51">
        <v>1.205558341524295</v>
      </c>
      <c r="Q710" s="51">
        <v>1.0352041250689439</v>
      </c>
      <c r="R710" s="51">
        <v>0.86157559864381028</v>
      </c>
      <c r="S710" s="51">
        <v>1.2645481387332183</v>
      </c>
      <c r="T710" s="51">
        <v>1.1292726710397289</v>
      </c>
      <c r="U710" s="51">
        <v>0.65432624265085337</v>
      </c>
      <c r="V710" s="51">
        <v>-0.30119553733800331</v>
      </c>
      <c r="W710" s="51">
        <v>1.2958863596395531E-2</v>
      </c>
      <c r="X710" s="51">
        <v>1.1436672987600929</v>
      </c>
      <c r="Y710" s="51">
        <v>1.814996745717437</v>
      </c>
      <c r="Z710" s="51">
        <v>1.8783018410720018</v>
      </c>
      <c r="AA710" s="51">
        <v>0.84754997752858685</v>
      </c>
      <c r="AB710" s="51">
        <v>0.68519399627797384</v>
      </c>
      <c r="AC710" s="51">
        <v>-7.5755657856390002</v>
      </c>
      <c r="AD710" s="51">
        <v>4.9170009372230226</v>
      </c>
      <c r="AE710" s="51">
        <v>5.3669226606113654</v>
      </c>
      <c r="AF710" s="51">
        <v>-0.22907737804175099</v>
      </c>
      <c r="AG710" s="51">
        <v>0.9815866393648065</v>
      </c>
      <c r="AH710" s="51">
        <v>0.71999943253528897</v>
      </c>
      <c r="AI710" s="51">
        <v>0.74999933827896825</v>
      </c>
      <c r="AJ710" s="51">
        <v>0.85600101221501745</v>
      </c>
    </row>
    <row r="711" spans="1:36" ht="15.75" x14ac:dyDescent="0.3">
      <c r="A711" s="1" t="str">
        <f t="shared" si="13"/>
        <v>KonsumausgabenPolen</v>
      </c>
      <c r="B711" s="1">
        <v>711</v>
      </c>
      <c r="C711" s="50" t="s">
        <v>85</v>
      </c>
      <c r="D711" s="50" t="s">
        <v>21</v>
      </c>
      <c r="E711" s="50" t="s">
        <v>149</v>
      </c>
      <c r="F711" s="50" t="s">
        <v>340</v>
      </c>
      <c r="G711" s="50" t="s">
        <v>32</v>
      </c>
      <c r="H711" s="50" t="s">
        <v>374</v>
      </c>
      <c r="I711" s="51">
        <v>3.0104421350749249</v>
      </c>
      <c r="J711" s="51">
        <v>1.9889871544588118</v>
      </c>
      <c r="K711" s="51">
        <v>3.6969993367589495</v>
      </c>
      <c r="L711" s="51">
        <v>1.4534949678716345</v>
      </c>
      <c r="M711" s="51">
        <v>3.9791091930867708</v>
      </c>
      <c r="N711" s="51">
        <v>1.6329837987602076</v>
      </c>
      <c r="O711" s="51">
        <v>4.8714627023223045</v>
      </c>
      <c r="P711" s="51">
        <v>5.2317243027815152</v>
      </c>
      <c r="Q711" s="51">
        <v>7.0050453370492676</v>
      </c>
      <c r="R711" s="51">
        <v>3.0072205825757692</v>
      </c>
      <c r="S711" s="51">
        <v>3.9478523899542921</v>
      </c>
      <c r="T711" s="51">
        <v>2.7905341140627087</v>
      </c>
      <c r="U711" s="51">
        <v>0.8223066735127702</v>
      </c>
      <c r="V711" s="51">
        <v>-0.30102207396492986</v>
      </c>
      <c r="W711" s="51">
        <v>3.1750161266889734</v>
      </c>
      <c r="X711" s="51">
        <v>3.9170499722565495</v>
      </c>
      <c r="Y711" s="51">
        <v>3.7758519222132065</v>
      </c>
      <c r="Z711" s="51">
        <v>6.0641435693908079</v>
      </c>
      <c r="AA711" s="51">
        <v>4.8554625985648414</v>
      </c>
      <c r="AB711" s="51">
        <v>3.2443804812300101</v>
      </c>
      <c r="AC711" s="51">
        <v>-3.234708121176368</v>
      </c>
      <c r="AD711" s="51">
        <v>6.1994540779244858</v>
      </c>
      <c r="AE711" s="51">
        <v>5.1524102760121906</v>
      </c>
      <c r="AF711" s="51">
        <v>-0.25171680831685705</v>
      </c>
      <c r="AG711" s="51">
        <v>2.9996114780648639</v>
      </c>
      <c r="AH711" s="51">
        <v>3.4500002500752913</v>
      </c>
      <c r="AI711" s="51">
        <v>3.0999998352804141</v>
      </c>
      <c r="AJ711" s="51">
        <v>2.7400001436681691</v>
      </c>
    </row>
    <row r="712" spans="1:36" ht="15.75" x14ac:dyDescent="0.3">
      <c r="A712" s="1" t="str">
        <f t="shared" si="13"/>
        <v>KonsumausgabenPortugal</v>
      </c>
      <c r="B712" s="1">
        <v>712</v>
      </c>
      <c r="C712" s="50" t="s">
        <v>85</v>
      </c>
      <c r="D712" s="50" t="s">
        <v>7</v>
      </c>
      <c r="E712" s="50" t="s">
        <v>149</v>
      </c>
      <c r="F712" s="50" t="s">
        <v>340</v>
      </c>
      <c r="G712" s="50" t="s">
        <v>32</v>
      </c>
      <c r="H712" s="50" t="s">
        <v>374</v>
      </c>
      <c r="I712" s="51">
        <v>3.7287376910256427</v>
      </c>
      <c r="J712" s="51">
        <v>0.86716708199112702</v>
      </c>
      <c r="K712" s="51">
        <v>1.2964723238634974</v>
      </c>
      <c r="L712" s="51">
        <v>-0.32016391546456191</v>
      </c>
      <c r="M712" s="51">
        <v>2.5401722396794355</v>
      </c>
      <c r="N712" s="51">
        <v>1.5907906554093074</v>
      </c>
      <c r="O712" s="51">
        <v>1.5043053466308862</v>
      </c>
      <c r="P712" s="51">
        <v>2.4791195567244415</v>
      </c>
      <c r="Q712" s="51">
        <v>1.4126951260714122</v>
      </c>
      <c r="R712" s="51">
        <v>-2.3672395532658044</v>
      </c>
      <c r="S712" s="51">
        <v>2.2767976229589806</v>
      </c>
      <c r="T712" s="51">
        <v>-3.6914041064513157</v>
      </c>
      <c r="U712" s="51">
        <v>-5.3519060893592894</v>
      </c>
      <c r="V712" s="51">
        <v>-1.1589056744515602</v>
      </c>
      <c r="W712" s="51">
        <v>2.3362855124359641</v>
      </c>
      <c r="X712" s="51">
        <v>1.7689215690531341</v>
      </c>
      <c r="Y712" s="51">
        <v>2.3593600829438657</v>
      </c>
      <c r="Z712" s="51">
        <v>1.7794252262511208</v>
      </c>
      <c r="AA712" s="51">
        <v>2.5596436966702072</v>
      </c>
      <c r="AB712" s="51">
        <v>3.4606003869663198</v>
      </c>
      <c r="AC712" s="51">
        <v>-6.7585538878349212</v>
      </c>
      <c r="AD712" s="51">
        <v>4.8947859564455456</v>
      </c>
      <c r="AE712" s="51">
        <v>5.5758677196167099</v>
      </c>
      <c r="AF712" s="51">
        <v>2.4120703018696759</v>
      </c>
      <c r="AG712" s="51">
        <v>2.9784129820680221</v>
      </c>
      <c r="AH712" s="51">
        <v>3.5000003343370167</v>
      </c>
      <c r="AI712" s="51">
        <v>2.5600007339262589</v>
      </c>
      <c r="AJ712" s="51">
        <v>2.8999962896798763</v>
      </c>
    </row>
    <row r="713" spans="1:36" ht="15.75" x14ac:dyDescent="0.3">
      <c r="A713" s="1" t="str">
        <f t="shared" si="13"/>
        <v>KonsumausgabenRumänien</v>
      </c>
      <c r="B713" s="1">
        <v>713</v>
      </c>
      <c r="C713" s="50" t="s">
        <v>85</v>
      </c>
      <c r="D713" s="50" t="s">
        <v>98</v>
      </c>
      <c r="E713" s="50" t="s">
        <v>149</v>
      </c>
      <c r="F713" s="50" t="s">
        <v>340</v>
      </c>
      <c r="G713" s="50" t="s">
        <v>32</v>
      </c>
      <c r="H713" s="50" t="s">
        <v>374</v>
      </c>
      <c r="I713" s="51">
        <v>1.5456784889170052</v>
      </c>
      <c r="J713" s="51">
        <v>8.3363276074265968</v>
      </c>
      <c r="K713" s="51">
        <v>7.0952366598081511</v>
      </c>
      <c r="L713" s="51">
        <v>8.3800709982213988</v>
      </c>
      <c r="M713" s="51">
        <v>15.840254459362725</v>
      </c>
      <c r="N713" s="51">
        <v>11.225475351026446</v>
      </c>
      <c r="O713" s="51">
        <v>10.206865840194894</v>
      </c>
      <c r="P713" s="51">
        <v>13.841481117841383</v>
      </c>
      <c r="Q713" s="51">
        <v>8.7023539214829242</v>
      </c>
      <c r="R713" s="51">
        <v>-6.3510961291515002</v>
      </c>
      <c r="S713" s="51">
        <v>-4.9882417498163534</v>
      </c>
      <c r="T713" s="51">
        <v>4.4910871217434476</v>
      </c>
      <c r="U713" s="51">
        <v>1.8859099365805037</v>
      </c>
      <c r="V713" s="51">
        <v>-4.9501496595565015</v>
      </c>
      <c r="W713" s="51">
        <v>4.0627655352330407</v>
      </c>
      <c r="X713" s="51">
        <v>5.9085350720523735</v>
      </c>
      <c r="Y713" s="51">
        <v>6.0439696001666476</v>
      </c>
      <c r="Z713" s="51">
        <v>11.570242407127424</v>
      </c>
      <c r="AA713" s="51">
        <v>9.3655695151147569</v>
      </c>
      <c r="AB713" s="51">
        <v>3.1341070796548678</v>
      </c>
      <c r="AC713" s="51">
        <v>-3.6231639176008343</v>
      </c>
      <c r="AD713" s="51">
        <v>6.9739245959675458</v>
      </c>
      <c r="AE713" s="51">
        <v>5.4395798300988787</v>
      </c>
      <c r="AF713" s="51">
        <v>2.5236992930541646</v>
      </c>
      <c r="AG713" s="51">
        <v>5.7080031608159203</v>
      </c>
      <c r="AH713" s="51">
        <v>0.69999958160371989</v>
      </c>
      <c r="AI713" s="51">
        <v>-0.80000003992675772</v>
      </c>
      <c r="AJ713" s="51">
        <v>2.40000034211441</v>
      </c>
    </row>
    <row r="714" spans="1:36" ht="15.75" x14ac:dyDescent="0.3">
      <c r="A714" s="1" t="str">
        <f t="shared" si="13"/>
        <v>KonsumausgabenSchweden</v>
      </c>
      <c r="B714" s="1">
        <v>714</v>
      </c>
      <c r="C714" s="50" t="s">
        <v>85</v>
      </c>
      <c r="D714" s="50" t="s">
        <v>13</v>
      </c>
      <c r="E714" s="50" t="s">
        <v>149</v>
      </c>
      <c r="F714" s="50" t="s">
        <v>340</v>
      </c>
      <c r="G714" s="50" t="s">
        <v>32</v>
      </c>
      <c r="H714" s="50" t="s">
        <v>374</v>
      </c>
      <c r="I714" s="51">
        <v>6.0856491520286227</v>
      </c>
      <c r="J714" s="51">
        <v>0.8049742324618876</v>
      </c>
      <c r="K714" s="51">
        <v>2.2222027066702452</v>
      </c>
      <c r="L714" s="51">
        <v>1.5797449329721047</v>
      </c>
      <c r="M714" s="51">
        <v>2.8480799334886058</v>
      </c>
      <c r="N714" s="51">
        <v>3.1613188069636351</v>
      </c>
      <c r="O714" s="51">
        <v>2.845598396769617</v>
      </c>
      <c r="P714" s="51">
        <v>4.4252910382193562</v>
      </c>
      <c r="Q714" s="51">
        <v>-1.0571388506065205E-2</v>
      </c>
      <c r="R714" s="51">
        <v>1.0620161605459799</v>
      </c>
      <c r="S714" s="51">
        <v>3.9748891602851444</v>
      </c>
      <c r="T714" s="51">
        <v>1.8530229512504235</v>
      </c>
      <c r="U714" s="51">
        <v>1.1298839301984174</v>
      </c>
      <c r="V714" s="51">
        <v>1.8280874979627697</v>
      </c>
      <c r="W714" s="51">
        <v>2.8936145148430938</v>
      </c>
      <c r="X714" s="51">
        <v>4.1816677486889517</v>
      </c>
      <c r="Y714" s="51">
        <v>2.1587932423948359</v>
      </c>
      <c r="Z714" s="51">
        <v>2.5032010449300657</v>
      </c>
      <c r="AA714" s="51">
        <v>1.8871028008447581</v>
      </c>
      <c r="AB714" s="51">
        <v>0.78572030808199145</v>
      </c>
      <c r="AC714" s="51">
        <v>-2.9976390940157955</v>
      </c>
      <c r="AD714" s="51">
        <v>5.6529669363403201</v>
      </c>
      <c r="AE714" s="51">
        <v>2.7774540292249128</v>
      </c>
      <c r="AF714" s="51">
        <v>-1.6088450245713233</v>
      </c>
      <c r="AG714" s="51">
        <v>0.62000054090376011</v>
      </c>
      <c r="AH714" s="51">
        <v>1.7322161233203985</v>
      </c>
      <c r="AI714" s="51">
        <v>2.8573293827107307</v>
      </c>
      <c r="AJ714" s="51">
        <v>2.6909232603142783</v>
      </c>
    </row>
    <row r="715" spans="1:36" ht="15.75" x14ac:dyDescent="0.3">
      <c r="A715" s="1" t="str">
        <f t="shared" si="13"/>
        <v>KonsumausgabenSlowakei</v>
      </c>
      <c r="B715" s="1">
        <v>715</v>
      </c>
      <c r="C715" s="50" t="s">
        <v>85</v>
      </c>
      <c r="D715" s="50" t="s">
        <v>23</v>
      </c>
      <c r="E715" s="50" t="s">
        <v>149</v>
      </c>
      <c r="F715" s="50" t="s">
        <v>340</v>
      </c>
      <c r="G715" s="50" t="s">
        <v>32</v>
      </c>
      <c r="H715" s="50" t="s">
        <v>374</v>
      </c>
      <c r="I715" s="51">
        <v>2.5357966377055732</v>
      </c>
      <c r="J715" s="51">
        <v>5.18711956244573</v>
      </c>
      <c r="K715" s="51">
        <v>5.7432952990715194</v>
      </c>
      <c r="L715" s="51">
        <v>0.53886779037826216</v>
      </c>
      <c r="M715" s="51">
        <v>6.796061007775279</v>
      </c>
      <c r="N715" s="51">
        <v>4.8048273778377819</v>
      </c>
      <c r="O715" s="51">
        <v>6.4490706269904905</v>
      </c>
      <c r="P715" s="51">
        <v>7.9438931365753263</v>
      </c>
      <c r="Q715" s="51">
        <v>7.0343153267872367</v>
      </c>
      <c r="R715" s="51">
        <v>1.6019960962125879E-2</v>
      </c>
      <c r="S715" s="51">
        <v>1.2954578660836944</v>
      </c>
      <c r="T715" s="51">
        <v>-1.7426281264502279</v>
      </c>
      <c r="U715" s="51">
        <v>0.57141515517542985</v>
      </c>
      <c r="V715" s="51">
        <v>-1.5866018475224024</v>
      </c>
      <c r="W715" s="51">
        <v>2.4893201835346304</v>
      </c>
      <c r="X715" s="51">
        <v>3.2024712835974043</v>
      </c>
      <c r="Y715" s="51">
        <v>3.6366411535593954</v>
      </c>
      <c r="Z715" s="51">
        <v>5.9482222690506461</v>
      </c>
      <c r="AA715" s="51">
        <v>4.1245274458198793</v>
      </c>
      <c r="AB715" s="51">
        <v>2.8072293745714916</v>
      </c>
      <c r="AC715" s="51">
        <v>0.41341542980421764</v>
      </c>
      <c r="AD715" s="51">
        <v>3.0675475909225582</v>
      </c>
      <c r="AE715" s="51">
        <v>4.926938445577747</v>
      </c>
      <c r="AF715" s="51">
        <v>-2.9198468659620005</v>
      </c>
      <c r="AG715" s="51">
        <v>3.5088530073761746</v>
      </c>
      <c r="AH715" s="51">
        <v>1.140007360910019</v>
      </c>
      <c r="AI715" s="51">
        <v>0.73509553724247212</v>
      </c>
      <c r="AJ715" s="51">
        <v>1.2360027219752823</v>
      </c>
    </row>
    <row r="716" spans="1:36" ht="15.75" x14ac:dyDescent="0.3">
      <c r="A716" s="1" t="str">
        <f t="shared" si="13"/>
        <v>KonsumausgabenSlowenien</v>
      </c>
      <c r="B716" s="1">
        <v>716</v>
      </c>
      <c r="C716" s="50" t="s">
        <v>85</v>
      </c>
      <c r="D716" s="50" t="s">
        <v>26</v>
      </c>
      <c r="E716" s="50" t="s">
        <v>149</v>
      </c>
      <c r="F716" s="50" t="s">
        <v>340</v>
      </c>
      <c r="G716" s="50" t="s">
        <v>32</v>
      </c>
      <c r="H716" s="50" t="s">
        <v>374</v>
      </c>
      <c r="I716" s="51">
        <v>-0.65704700804410265</v>
      </c>
      <c r="J716" s="51">
        <v>2.2622236508446747</v>
      </c>
      <c r="K716" s="51">
        <v>2.0107174622688575</v>
      </c>
      <c r="L716" s="51">
        <v>3.8291296882658798</v>
      </c>
      <c r="M716" s="51">
        <v>2.8136527309418682</v>
      </c>
      <c r="N716" s="51">
        <v>2.1199076966991015</v>
      </c>
      <c r="O716" s="51">
        <v>1.4108209173973876</v>
      </c>
      <c r="P716" s="51">
        <v>6.8190323015214744</v>
      </c>
      <c r="Q716" s="51">
        <v>2.7053224599217174</v>
      </c>
      <c r="R716" s="51">
        <v>2.1243942601740855</v>
      </c>
      <c r="S716" s="51">
        <v>1.0303807055385192</v>
      </c>
      <c r="T716" s="51">
        <v>0.54668904068361712</v>
      </c>
      <c r="U716" s="51">
        <v>-2.437359666105678</v>
      </c>
      <c r="V716" s="51">
        <v>-3.8033900983839715</v>
      </c>
      <c r="W716" s="51">
        <v>1.1339277603066336</v>
      </c>
      <c r="X716" s="51">
        <v>2.4070313582523966</v>
      </c>
      <c r="Y716" s="51">
        <v>4.0930589323781703</v>
      </c>
      <c r="Z716" s="51">
        <v>2.5081879845612747</v>
      </c>
      <c r="AA716" s="51">
        <v>3.4052902288660221</v>
      </c>
      <c r="AB716" s="51">
        <v>5.4989980332782409</v>
      </c>
      <c r="AC716" s="51">
        <v>-6.1496850364665221</v>
      </c>
      <c r="AD716" s="51">
        <v>11.260689893160873</v>
      </c>
      <c r="AE716" s="51">
        <v>3.9363885627160755</v>
      </c>
      <c r="AF716" s="51">
        <v>-1.8946129837502212E-2</v>
      </c>
      <c r="AG716" s="51">
        <v>3.8163554184378938</v>
      </c>
      <c r="AH716" s="51">
        <v>2.7499938622562041</v>
      </c>
      <c r="AI716" s="51">
        <v>2.4999939399543081</v>
      </c>
      <c r="AJ716" s="51">
        <v>3.200008378488775</v>
      </c>
    </row>
    <row r="717" spans="1:36" ht="15.75" x14ac:dyDescent="0.3">
      <c r="A717" s="1" t="str">
        <f t="shared" si="13"/>
        <v>KonsumausgabenSpanien</v>
      </c>
      <c r="B717" s="1">
        <v>717</v>
      </c>
      <c r="C717" s="50" t="s">
        <v>85</v>
      </c>
      <c r="D717" s="50" t="s">
        <v>8</v>
      </c>
      <c r="E717" s="50" t="s">
        <v>149</v>
      </c>
      <c r="F717" s="50" t="s">
        <v>340</v>
      </c>
      <c r="G717" s="50" t="s">
        <v>32</v>
      </c>
      <c r="H717" s="50" t="s">
        <v>374</v>
      </c>
      <c r="I717" s="51">
        <v>4.4446482825495792</v>
      </c>
      <c r="J717" s="51">
        <v>3.9441799776318334</v>
      </c>
      <c r="K717" s="51">
        <v>3.1091040138496453</v>
      </c>
      <c r="L717" s="51">
        <v>2.4161626026593268</v>
      </c>
      <c r="M717" s="51">
        <v>4.1220010417670068</v>
      </c>
      <c r="N717" s="51">
        <v>4.1973450009017199</v>
      </c>
      <c r="O717" s="51">
        <v>4.078081964992549</v>
      </c>
      <c r="P717" s="51">
        <v>3.4734774975922988</v>
      </c>
      <c r="Q717" s="51">
        <v>-0.63615756359479292</v>
      </c>
      <c r="R717" s="51">
        <v>-3.5291437058540538</v>
      </c>
      <c r="S717" s="51">
        <v>0.47339124248068742</v>
      </c>
      <c r="T717" s="51">
        <v>-2.4161683467580986</v>
      </c>
      <c r="U717" s="51">
        <v>-3.3002328631460642</v>
      </c>
      <c r="V717" s="51">
        <v>-2.8703498671390548</v>
      </c>
      <c r="W717" s="51">
        <v>1.7353294133665145</v>
      </c>
      <c r="X717" s="51">
        <v>2.9956473632856557</v>
      </c>
      <c r="Y717" s="51">
        <v>2.6571015443099384</v>
      </c>
      <c r="Z717" s="51">
        <v>3.0763796389647382</v>
      </c>
      <c r="AA717" s="51">
        <v>1.733736758160731</v>
      </c>
      <c r="AB717" s="51">
        <v>1.1415087321871908</v>
      </c>
      <c r="AC717" s="51">
        <v>-12.071407191784118</v>
      </c>
      <c r="AD717" s="51">
        <v>7.1053179803795246</v>
      </c>
      <c r="AE717" s="51">
        <v>4.9087519984675367</v>
      </c>
      <c r="AF717" s="51">
        <v>1.7784756966000828</v>
      </c>
      <c r="AG717" s="51">
        <v>3.0752670365156831</v>
      </c>
      <c r="AH717" s="51">
        <v>3.3599994109015228</v>
      </c>
      <c r="AI717" s="51">
        <v>2.3400000909326479</v>
      </c>
      <c r="AJ717" s="51">
        <v>1.8600006680464958</v>
      </c>
    </row>
    <row r="718" spans="1:36" ht="15.75" x14ac:dyDescent="0.3">
      <c r="A718" s="1" t="str">
        <f t="shared" si="13"/>
        <v>KonsumausgabenTschechische Republik</v>
      </c>
      <c r="B718" s="1">
        <v>718</v>
      </c>
      <c r="C718" s="50" t="s">
        <v>85</v>
      </c>
      <c r="D718" s="50" t="s">
        <v>22</v>
      </c>
      <c r="E718" s="50" t="s">
        <v>149</v>
      </c>
      <c r="F718" s="50" t="s">
        <v>340</v>
      </c>
      <c r="G718" s="50" t="s">
        <v>32</v>
      </c>
      <c r="H718" s="50" t="s">
        <v>374</v>
      </c>
      <c r="I718" s="51">
        <v>1.6511044611278578</v>
      </c>
      <c r="J718" s="51">
        <v>2.9266867230136882</v>
      </c>
      <c r="K718" s="51">
        <v>3.2446708984385566</v>
      </c>
      <c r="L718" s="51">
        <v>4.8363543415885175</v>
      </c>
      <c r="M718" s="51">
        <v>3.0147577767108089</v>
      </c>
      <c r="N718" s="51">
        <v>3.4619188701187795</v>
      </c>
      <c r="O718" s="51">
        <v>3.6945648923094438</v>
      </c>
      <c r="P718" s="51">
        <v>4.1337560887529321</v>
      </c>
      <c r="Q718" s="51">
        <v>3.0616922745647628</v>
      </c>
      <c r="R718" s="51">
        <v>-0.61730657200878625</v>
      </c>
      <c r="S718" s="51">
        <v>1.7892503416169205</v>
      </c>
      <c r="T718" s="51">
        <v>0.56025546483297717</v>
      </c>
      <c r="U718" s="51">
        <v>-0.68143813886159421</v>
      </c>
      <c r="V718" s="51">
        <v>0.78979988255640876</v>
      </c>
      <c r="W718" s="51">
        <v>1.370575692081772</v>
      </c>
      <c r="X718" s="51">
        <v>3.6214336485760299</v>
      </c>
      <c r="Y718" s="51">
        <v>3.5876471996622854</v>
      </c>
      <c r="Z718" s="51">
        <v>4.4940663665224321</v>
      </c>
      <c r="AA718" s="51">
        <v>3.5290479603307716</v>
      </c>
      <c r="AB718" s="51">
        <v>3.0721775120232735</v>
      </c>
      <c r="AC718" s="51">
        <v>-6.4307436348511402</v>
      </c>
      <c r="AD718" s="51">
        <v>4.1812532245887724</v>
      </c>
      <c r="AE718" s="51">
        <v>0.53076076175500475</v>
      </c>
      <c r="AF718" s="51">
        <v>-2.5928971900191442</v>
      </c>
      <c r="AG718" s="51">
        <v>2.4491274086264809</v>
      </c>
      <c r="AH718" s="51">
        <v>3.2999999999999972</v>
      </c>
      <c r="AI718" s="51">
        <v>3.1700001582426438</v>
      </c>
      <c r="AJ718" s="51">
        <v>3.1899997754410379</v>
      </c>
    </row>
    <row r="719" spans="1:36" ht="15.75" x14ac:dyDescent="0.3">
      <c r="A719" s="1" t="str">
        <f t="shared" si="13"/>
        <v>KonsumausgabenUngarn</v>
      </c>
      <c r="B719" s="1">
        <v>719</v>
      </c>
      <c r="C719" s="50" t="s">
        <v>85</v>
      </c>
      <c r="D719" s="50" t="s">
        <v>24</v>
      </c>
      <c r="E719" s="50" t="s">
        <v>149</v>
      </c>
      <c r="F719" s="50" t="s">
        <v>340</v>
      </c>
      <c r="G719" s="50" t="s">
        <v>32</v>
      </c>
      <c r="H719" s="50" t="s">
        <v>374</v>
      </c>
      <c r="I719" s="51">
        <v>3.1560613433162814</v>
      </c>
      <c r="J719" s="51">
        <v>4.6635184536515766</v>
      </c>
      <c r="K719" s="51">
        <v>7.47004724555336</v>
      </c>
      <c r="L719" s="51">
        <v>8.1392861204305547</v>
      </c>
      <c r="M719" s="51">
        <v>1.9534103015358255</v>
      </c>
      <c r="N719" s="51">
        <v>2.9593251506769604</v>
      </c>
      <c r="O719" s="51">
        <v>2.1901499406898921</v>
      </c>
      <c r="P719" s="51">
        <v>0.9682116090805124</v>
      </c>
      <c r="Q719" s="51">
        <v>-1.2887665517852867</v>
      </c>
      <c r="R719" s="51">
        <v>-6.598172031450602</v>
      </c>
      <c r="S719" s="51">
        <v>-1.5492709800314799</v>
      </c>
      <c r="T719" s="51">
        <v>0.57789474039755362</v>
      </c>
      <c r="U719" s="51">
        <v>-1.7589814577663248</v>
      </c>
      <c r="V719" s="51">
        <v>0.29937723827613638</v>
      </c>
      <c r="W719" s="51">
        <v>2.4936088598187354</v>
      </c>
      <c r="X719" s="51">
        <v>3.8959231763380444</v>
      </c>
      <c r="Y719" s="51">
        <v>4.8435029874362812</v>
      </c>
      <c r="Z719" s="51">
        <v>5.5010421759366324</v>
      </c>
      <c r="AA719" s="51">
        <v>5.0318609813982249</v>
      </c>
      <c r="AB719" s="51">
        <v>5.1826516927603734</v>
      </c>
      <c r="AC719" s="51">
        <v>0.1657225528517472</v>
      </c>
      <c r="AD719" s="51">
        <v>5.2288366010053693</v>
      </c>
      <c r="AE719" s="51">
        <v>7.3902699379530361</v>
      </c>
      <c r="AF719" s="51">
        <v>-2.2799351577154141</v>
      </c>
      <c r="AG719" s="51">
        <v>5.6088811257316422</v>
      </c>
      <c r="AH719" s="51">
        <v>3.4999999881564463</v>
      </c>
      <c r="AI719" s="51">
        <v>3.6999999863708268</v>
      </c>
      <c r="AJ719" s="51">
        <v>2.4000000057973665</v>
      </c>
    </row>
    <row r="720" spans="1:36" ht="15.75" x14ac:dyDescent="0.3">
      <c r="A720" s="1" t="str">
        <f t="shared" si="13"/>
        <v>KonsumausgabenVereinigtes Königreich Großbritannien und Nordirland</v>
      </c>
      <c r="B720" s="1">
        <v>720</v>
      </c>
      <c r="C720" s="50" t="s">
        <v>85</v>
      </c>
      <c r="D720" s="50" t="s">
        <v>57</v>
      </c>
      <c r="E720" s="50" t="s">
        <v>149</v>
      </c>
      <c r="F720" s="50" t="s">
        <v>340</v>
      </c>
      <c r="G720" s="50" t="s">
        <v>32</v>
      </c>
      <c r="H720" s="50" t="s">
        <v>374</v>
      </c>
      <c r="I720" s="51">
        <v>4.6341455117310915</v>
      </c>
      <c r="J720" s="51">
        <v>3.3406614393161931</v>
      </c>
      <c r="K720" s="51">
        <v>2.696561929913571</v>
      </c>
      <c r="L720" s="51">
        <v>3.4292413726993516</v>
      </c>
      <c r="M720" s="51">
        <v>2.7972525842891827</v>
      </c>
      <c r="N720" s="51">
        <v>2.6126583417949973</v>
      </c>
      <c r="O720" s="51">
        <v>0.70226018868540052</v>
      </c>
      <c r="P720" s="51">
        <v>3.3498601212701686</v>
      </c>
      <c r="Q720" s="51">
        <v>-0.8096071434927552</v>
      </c>
      <c r="R720" s="51">
        <v>-3.0802013794792913</v>
      </c>
      <c r="S720" s="51">
        <v>2.7129761355141397</v>
      </c>
      <c r="T720" s="51">
        <v>-0.62629101711578983</v>
      </c>
      <c r="U720" s="51">
        <v>1.9753436878688717</v>
      </c>
      <c r="V720" s="51">
        <v>2.2051430946456492</v>
      </c>
      <c r="W720" s="51">
        <v>2.7718045365520538</v>
      </c>
      <c r="X720" s="51">
        <v>2.9635664299564723</v>
      </c>
      <c r="Y720" s="51">
        <v>3.5652958562470047</v>
      </c>
      <c r="Z720" s="51">
        <v>2.0706445606822683</v>
      </c>
      <c r="AA720" s="51">
        <v>2.0678322271452174</v>
      </c>
      <c r="AB720" s="51">
        <v>1.1306703425591991</v>
      </c>
      <c r="AC720" s="51">
        <v>-12.910073711405929</v>
      </c>
      <c r="AD720" s="51">
        <v>7.292539607785244</v>
      </c>
      <c r="AE720" s="51">
        <v>7.6355032158846683</v>
      </c>
      <c r="AF720" s="51">
        <v>-0.3946106531218021</v>
      </c>
      <c r="AG720" s="51">
        <v>-0.20720863729175676</v>
      </c>
      <c r="AH720" s="51">
        <v>0.9960714314045731</v>
      </c>
      <c r="AI720" s="51">
        <v>1.2746974464134695</v>
      </c>
      <c r="AJ720" s="51">
        <v>1.5970459012827547</v>
      </c>
    </row>
    <row r="721" spans="1:36" ht="15.75" x14ac:dyDescent="0.3">
      <c r="A721" s="1" t="str">
        <f t="shared" si="13"/>
        <v>KonsumausgabenZypern</v>
      </c>
      <c r="B721" s="1">
        <v>721</v>
      </c>
      <c r="C721" s="50" t="s">
        <v>85</v>
      </c>
      <c r="D721" s="50" t="s">
        <v>30</v>
      </c>
      <c r="E721" s="50" t="s">
        <v>149</v>
      </c>
      <c r="F721" s="50" t="s">
        <v>340</v>
      </c>
      <c r="G721" s="50" t="s">
        <v>32</v>
      </c>
      <c r="H721" s="50" t="s">
        <v>374</v>
      </c>
      <c r="I721" s="51">
        <v>8.0225175632416637</v>
      </c>
      <c r="J721" s="51">
        <v>5.5435511774882542</v>
      </c>
      <c r="K721" s="51">
        <v>3.0835432479959195</v>
      </c>
      <c r="L721" s="51">
        <v>4.3595840103153591</v>
      </c>
      <c r="M721" s="51">
        <v>7.1932774154494155</v>
      </c>
      <c r="N721" s="51">
        <v>3.9098965812337667</v>
      </c>
      <c r="O721" s="51">
        <v>3.915859141114808</v>
      </c>
      <c r="P721" s="51">
        <v>9.7481055076845422</v>
      </c>
      <c r="Q721" s="51">
        <v>8.2138797611771821</v>
      </c>
      <c r="R721" s="51">
        <v>-6.5258454213741288</v>
      </c>
      <c r="S721" s="51">
        <v>4.8505641607287373</v>
      </c>
      <c r="T721" s="51">
        <v>-0.89093508176138414</v>
      </c>
      <c r="U721" s="51">
        <v>-2.7728310839030001</v>
      </c>
      <c r="V721" s="51">
        <v>-7.0041414529337942</v>
      </c>
      <c r="W721" s="51">
        <v>-4.0695952298165139E-2</v>
      </c>
      <c r="X721" s="51">
        <v>3.1287658007955343</v>
      </c>
      <c r="Y721" s="51">
        <v>5.1380541822688315</v>
      </c>
      <c r="Z721" s="51">
        <v>4.8325385383165269</v>
      </c>
      <c r="AA721" s="51">
        <v>6.01200708788447</v>
      </c>
      <c r="AB721" s="51">
        <v>4.5047318252221942</v>
      </c>
      <c r="AC721" s="51">
        <v>-6.1101691100340645</v>
      </c>
      <c r="AD721" s="51">
        <v>4.7081061368830319</v>
      </c>
      <c r="AE721" s="51">
        <v>10.508806886771779</v>
      </c>
      <c r="AF721" s="51">
        <v>6.0673901947649682</v>
      </c>
      <c r="AG721" s="51">
        <v>3.9934015473335904</v>
      </c>
      <c r="AH721" s="51">
        <v>2.424990964481168</v>
      </c>
      <c r="AI721" s="51">
        <v>2.0499999722154456</v>
      </c>
      <c r="AJ721" s="51">
        <v>2.0500399683738095</v>
      </c>
    </row>
    <row r="722" spans="1:36" ht="15.75" x14ac:dyDescent="0.3">
      <c r="A722" s="1" t="str">
        <f t="shared" si="13"/>
        <v>LangzeitarbeitslosigkeitBelgien</v>
      </c>
      <c r="B722" s="1">
        <v>722</v>
      </c>
      <c r="C722" s="50" t="s">
        <v>86</v>
      </c>
      <c r="D722" s="50" t="s">
        <v>9</v>
      </c>
      <c r="E722" s="50" t="s">
        <v>84</v>
      </c>
      <c r="F722" s="50" t="s">
        <v>67</v>
      </c>
      <c r="G722" s="50" t="s">
        <v>32</v>
      </c>
      <c r="H722" s="50" t="s">
        <v>370</v>
      </c>
      <c r="I722" s="51">
        <v>56.3</v>
      </c>
      <c r="J722" s="51">
        <v>51.7</v>
      </c>
      <c r="K722" s="51">
        <v>49.6</v>
      </c>
      <c r="L722" s="51">
        <v>46.3</v>
      </c>
      <c r="M722" s="51">
        <v>49.6</v>
      </c>
      <c r="N722" s="51">
        <v>51.7</v>
      </c>
      <c r="O722" s="51">
        <v>51.2</v>
      </c>
      <c r="P722" s="51">
        <v>50.4</v>
      </c>
      <c r="Q722" s="51">
        <v>47.6</v>
      </c>
      <c r="R722" s="51">
        <v>44.2</v>
      </c>
      <c r="S722" s="51">
        <v>48.8</v>
      </c>
      <c r="T722" s="51">
        <v>48.3</v>
      </c>
      <c r="U722" s="51">
        <v>44.7</v>
      </c>
      <c r="V722" s="51">
        <v>46.1</v>
      </c>
      <c r="W722" s="51">
        <v>49.9</v>
      </c>
      <c r="X722" s="51">
        <v>51.7</v>
      </c>
      <c r="Y722" s="51">
        <v>51.6</v>
      </c>
      <c r="Z722" s="51">
        <v>48.8</v>
      </c>
      <c r="AA722" s="51">
        <v>48.7</v>
      </c>
      <c r="AB722" s="51">
        <v>43.5</v>
      </c>
      <c r="AC722" s="51">
        <v>41.6</v>
      </c>
      <c r="AD722" s="51">
        <v>42.3</v>
      </c>
      <c r="AE722" s="51">
        <v>42.2</v>
      </c>
      <c r="AF722" s="51">
        <v>40</v>
      </c>
      <c r="AG722" s="51">
        <v>36.4</v>
      </c>
      <c r="AH722" s="52"/>
      <c r="AI722" s="52"/>
      <c r="AJ722" s="52"/>
    </row>
    <row r="723" spans="1:36" ht="15.75" x14ac:dyDescent="0.3">
      <c r="A723" s="1" t="str">
        <f t="shared" si="13"/>
        <v>LangzeitarbeitslosigkeitBulgarien</v>
      </c>
      <c r="B723" s="1">
        <v>723</v>
      </c>
      <c r="C723" s="50" t="s">
        <v>86</v>
      </c>
      <c r="D723" s="50" t="s">
        <v>25</v>
      </c>
      <c r="E723" s="50" t="s">
        <v>84</v>
      </c>
      <c r="F723" s="50" t="s">
        <v>67</v>
      </c>
      <c r="G723" s="50" t="s">
        <v>32</v>
      </c>
      <c r="H723" s="50" t="s">
        <v>370</v>
      </c>
      <c r="I723" s="51">
        <v>58.7</v>
      </c>
      <c r="J723" s="51">
        <v>63.1</v>
      </c>
      <c r="K723" s="51">
        <v>65.5</v>
      </c>
      <c r="L723" s="51">
        <v>66.900000000000006</v>
      </c>
      <c r="M723" s="51">
        <v>57.5</v>
      </c>
      <c r="N723" s="51">
        <v>59.9</v>
      </c>
      <c r="O723" s="51">
        <v>55.8</v>
      </c>
      <c r="P723" s="51">
        <v>58.8</v>
      </c>
      <c r="Q723" s="51">
        <v>51.7</v>
      </c>
      <c r="R723" s="51">
        <v>43.3</v>
      </c>
      <c r="S723" s="51">
        <v>46.1</v>
      </c>
      <c r="T723" s="51">
        <v>55.9</v>
      </c>
      <c r="U723" s="51">
        <v>55.3</v>
      </c>
      <c r="V723" s="51">
        <v>57.4</v>
      </c>
      <c r="W723" s="51">
        <v>60.5</v>
      </c>
      <c r="X723" s="51">
        <v>61.3</v>
      </c>
      <c r="Y723" s="51">
        <v>59.2</v>
      </c>
      <c r="Z723" s="51">
        <v>55.1</v>
      </c>
      <c r="AA723" s="51">
        <v>58.8</v>
      </c>
      <c r="AB723" s="51">
        <v>57.4</v>
      </c>
      <c r="AC723" s="51">
        <v>45.6</v>
      </c>
      <c r="AD723" s="51">
        <v>49.6</v>
      </c>
      <c r="AE723" s="51">
        <v>54</v>
      </c>
      <c r="AF723" s="51">
        <v>52</v>
      </c>
      <c r="AG723" s="51">
        <v>51.5</v>
      </c>
      <c r="AH723" s="52"/>
      <c r="AI723" s="52"/>
      <c r="AJ723" s="52"/>
    </row>
    <row r="724" spans="1:36" ht="15.75" x14ac:dyDescent="0.3">
      <c r="A724" s="1" t="str">
        <f t="shared" si="13"/>
        <v>LangzeitarbeitslosigkeitDänemark</v>
      </c>
      <c r="B724" s="1">
        <v>724</v>
      </c>
      <c r="C724" s="50" t="s">
        <v>86</v>
      </c>
      <c r="D724" s="50" t="s">
        <v>5</v>
      </c>
      <c r="E724" s="50" t="s">
        <v>84</v>
      </c>
      <c r="F724" s="50" t="s">
        <v>67</v>
      </c>
      <c r="G724" s="50" t="s">
        <v>32</v>
      </c>
      <c r="H724" s="50" t="s">
        <v>370</v>
      </c>
      <c r="I724" s="51">
        <v>23.4</v>
      </c>
      <c r="J724" s="51">
        <v>23.1</v>
      </c>
      <c r="K724" s="51">
        <v>20.399999999999999</v>
      </c>
      <c r="L724" s="51">
        <v>20.100000000000001</v>
      </c>
      <c r="M724" s="51">
        <v>24.1</v>
      </c>
      <c r="N724" s="51">
        <v>24.3</v>
      </c>
      <c r="O724" s="51">
        <v>22.2</v>
      </c>
      <c r="P724" s="51">
        <v>16.8</v>
      </c>
      <c r="Q724" s="51">
        <v>12.9</v>
      </c>
      <c r="R724" s="51">
        <v>9.6</v>
      </c>
      <c r="S724" s="51">
        <v>19.100000000000001</v>
      </c>
      <c r="T724" s="51">
        <v>23.2</v>
      </c>
      <c r="U724" s="51">
        <v>27</v>
      </c>
      <c r="V724" s="51">
        <v>25</v>
      </c>
      <c r="W724" s="51">
        <v>24.5</v>
      </c>
      <c r="X724" s="51">
        <v>26.2</v>
      </c>
      <c r="Y724" s="51">
        <v>21</v>
      </c>
      <c r="Z724" s="51">
        <v>21</v>
      </c>
      <c r="AA724" s="51">
        <v>19.600000000000001</v>
      </c>
      <c r="AB724" s="51">
        <v>16.899999999999999</v>
      </c>
      <c r="AC724" s="51">
        <v>16.899999999999999</v>
      </c>
      <c r="AD724" s="51">
        <v>20.2</v>
      </c>
      <c r="AE724" s="51">
        <v>11.4</v>
      </c>
      <c r="AF724" s="51">
        <v>10.7</v>
      </c>
      <c r="AG724" s="51">
        <v>12.2</v>
      </c>
      <c r="AH724" s="52"/>
      <c r="AI724" s="52"/>
      <c r="AJ724" s="52"/>
    </row>
    <row r="725" spans="1:36" ht="15.75" x14ac:dyDescent="0.3">
      <c r="A725" s="1" t="str">
        <f t="shared" si="13"/>
        <v>LangzeitarbeitslosigkeitDeutschland</v>
      </c>
      <c r="B725" s="1">
        <v>725</v>
      </c>
      <c r="C725" s="50" t="s">
        <v>86</v>
      </c>
      <c r="D725" s="50" t="s">
        <v>2</v>
      </c>
      <c r="E725" s="50" t="s">
        <v>84</v>
      </c>
      <c r="F725" s="50" t="s">
        <v>67</v>
      </c>
      <c r="G725" s="50" t="s">
        <v>32</v>
      </c>
      <c r="H725" s="50" t="s">
        <v>370</v>
      </c>
      <c r="I725" s="51">
        <v>51.5</v>
      </c>
      <c r="J725" s="51">
        <v>50.4</v>
      </c>
      <c r="K725" s="51">
        <v>47.9</v>
      </c>
      <c r="L725" s="51">
        <v>50</v>
      </c>
      <c r="M725" s="51">
        <v>51.8</v>
      </c>
      <c r="N725" s="51">
        <v>53</v>
      </c>
      <c r="O725" s="51">
        <v>56.4</v>
      </c>
      <c r="P725" s="51">
        <v>56.6</v>
      </c>
      <c r="Q725" s="51">
        <v>52.5</v>
      </c>
      <c r="R725" s="51">
        <v>45.5</v>
      </c>
      <c r="S725" s="51">
        <v>47.3</v>
      </c>
      <c r="T725" s="51">
        <v>47.9</v>
      </c>
      <c r="U725" s="51">
        <v>45.4</v>
      </c>
      <c r="V725" s="51">
        <v>44.7</v>
      </c>
      <c r="W725" s="51">
        <v>44.3</v>
      </c>
      <c r="X725" s="51">
        <v>44</v>
      </c>
      <c r="Y725" s="51">
        <v>41.1</v>
      </c>
      <c r="Z725" s="51">
        <v>41.9</v>
      </c>
      <c r="AA725" s="51">
        <v>41.4</v>
      </c>
      <c r="AB725" s="51">
        <v>38.200000000000003</v>
      </c>
      <c r="AC725" s="51">
        <v>29.3</v>
      </c>
      <c r="AD725" s="51">
        <v>32.9</v>
      </c>
      <c r="AE725" s="51">
        <v>33.6</v>
      </c>
      <c r="AF725" s="51">
        <v>31.1</v>
      </c>
      <c r="AG725" s="51">
        <v>27.8</v>
      </c>
      <c r="AH725" s="52"/>
      <c r="AI725" s="52"/>
      <c r="AJ725" s="52"/>
    </row>
    <row r="726" spans="1:36" ht="15.75" x14ac:dyDescent="0.3">
      <c r="A726" s="1" t="str">
        <f t="shared" si="13"/>
        <v>LangzeitarbeitslosigkeitEstland</v>
      </c>
      <c r="B726" s="1">
        <v>726</v>
      </c>
      <c r="C726" s="50" t="s">
        <v>86</v>
      </c>
      <c r="D726" s="50" t="s">
        <v>18</v>
      </c>
      <c r="E726" s="50" t="s">
        <v>84</v>
      </c>
      <c r="F726" s="50" t="s">
        <v>67</v>
      </c>
      <c r="G726" s="50" t="s">
        <v>32</v>
      </c>
      <c r="H726" s="50" t="s">
        <v>370</v>
      </c>
      <c r="I726" s="51">
        <v>46.6</v>
      </c>
      <c r="J726" s="51">
        <v>48.2</v>
      </c>
      <c r="K726" s="51">
        <v>54.9</v>
      </c>
      <c r="L726" s="51">
        <v>41.3</v>
      </c>
      <c r="M726" s="51">
        <v>51.6</v>
      </c>
      <c r="N726" s="51">
        <v>54.2</v>
      </c>
      <c r="O726" s="51">
        <v>48.6</v>
      </c>
      <c r="P726" s="51">
        <v>49.8</v>
      </c>
      <c r="Q726" s="51">
        <v>31.1</v>
      </c>
      <c r="R726" s="51">
        <v>27.3</v>
      </c>
      <c r="S726" s="51">
        <v>45.3</v>
      </c>
      <c r="T726" s="51">
        <v>57.3</v>
      </c>
      <c r="U726" s="51">
        <v>54.7</v>
      </c>
      <c r="V726" s="51">
        <v>44.5</v>
      </c>
      <c r="W726" s="51">
        <v>45.3</v>
      </c>
      <c r="X726" s="51">
        <v>38.4</v>
      </c>
      <c r="Y726" s="51">
        <v>31.8</v>
      </c>
      <c r="Z726" s="51">
        <v>34.700000000000003</v>
      </c>
      <c r="AA726" s="51">
        <v>24.9</v>
      </c>
      <c r="AB726" s="51">
        <v>20.8</v>
      </c>
      <c r="AC726" s="51">
        <v>17.8</v>
      </c>
      <c r="AD726" s="51">
        <v>25.3</v>
      </c>
      <c r="AE726" s="51">
        <v>22.3</v>
      </c>
      <c r="AF726" s="51">
        <v>20.8</v>
      </c>
      <c r="AG726" s="51">
        <v>23.5</v>
      </c>
      <c r="AH726" s="52"/>
      <c r="AI726" s="52"/>
      <c r="AJ726" s="52"/>
    </row>
    <row r="727" spans="1:36" ht="15.75" x14ac:dyDescent="0.3">
      <c r="A727" s="1" t="str">
        <f t="shared" si="13"/>
        <v>LangzeitarbeitslosigkeitEU27</v>
      </c>
      <c r="B727" s="1">
        <v>727</v>
      </c>
      <c r="C727" s="50" t="s">
        <v>86</v>
      </c>
      <c r="D727" s="50" t="s">
        <v>363</v>
      </c>
      <c r="E727" s="50" t="s">
        <v>84</v>
      </c>
      <c r="F727" s="50" t="s">
        <v>67</v>
      </c>
      <c r="G727" s="50" t="s">
        <v>32</v>
      </c>
      <c r="H727" s="50" t="s">
        <v>370</v>
      </c>
      <c r="I727" s="52"/>
      <c r="J727" s="52"/>
      <c r="K727" s="51">
        <v>47.5</v>
      </c>
      <c r="L727" s="51">
        <v>47.5</v>
      </c>
      <c r="M727" s="51">
        <v>46.7</v>
      </c>
      <c r="N727" s="51">
        <v>48.4</v>
      </c>
      <c r="O727" s="51">
        <v>48.5</v>
      </c>
      <c r="P727" s="51">
        <v>45.2</v>
      </c>
      <c r="Q727" s="51">
        <v>39.1</v>
      </c>
      <c r="R727" s="51">
        <v>34.6</v>
      </c>
      <c r="S727" s="51">
        <v>40.799999999999997</v>
      </c>
      <c r="T727" s="51">
        <v>44.2</v>
      </c>
      <c r="U727" s="51">
        <v>45.6</v>
      </c>
      <c r="V727" s="51">
        <v>48.5</v>
      </c>
      <c r="W727" s="51">
        <v>50.9</v>
      </c>
      <c r="X727" s="51">
        <v>50.1</v>
      </c>
      <c r="Y727" s="51">
        <v>48.6</v>
      </c>
      <c r="Z727" s="51">
        <v>46.9</v>
      </c>
      <c r="AA727" s="51">
        <v>45.1</v>
      </c>
      <c r="AB727" s="51">
        <v>42.1</v>
      </c>
      <c r="AC727" s="51">
        <v>35.9</v>
      </c>
      <c r="AD727" s="51">
        <v>39.4</v>
      </c>
      <c r="AE727" s="51">
        <v>38.799999999999997</v>
      </c>
      <c r="AF727" s="51">
        <v>35.4</v>
      </c>
      <c r="AG727" s="51">
        <v>32.6</v>
      </c>
      <c r="AH727" s="52"/>
      <c r="AI727" s="52"/>
      <c r="AJ727" s="52"/>
    </row>
    <row r="728" spans="1:36" ht="15.75" x14ac:dyDescent="0.3">
      <c r="A728" s="1" t="str">
        <f t="shared" si="13"/>
        <v>LangzeitarbeitslosigkeitFinnland</v>
      </c>
      <c r="B728" s="1">
        <v>728</v>
      </c>
      <c r="C728" s="50" t="s">
        <v>86</v>
      </c>
      <c r="D728" s="50" t="s">
        <v>14</v>
      </c>
      <c r="E728" s="50" t="s">
        <v>84</v>
      </c>
      <c r="F728" s="50" t="s">
        <v>67</v>
      </c>
      <c r="G728" s="50" t="s">
        <v>32</v>
      </c>
      <c r="H728" s="50" t="s">
        <v>370</v>
      </c>
      <c r="I728" s="51">
        <v>24.6</v>
      </c>
      <c r="J728" s="51">
        <v>23.6</v>
      </c>
      <c r="K728" s="51">
        <v>21.2</v>
      </c>
      <c r="L728" s="51">
        <v>21.4</v>
      </c>
      <c r="M728" s="51">
        <v>21.1</v>
      </c>
      <c r="N728" s="51">
        <v>25.8</v>
      </c>
      <c r="O728" s="51">
        <v>25.2</v>
      </c>
      <c r="P728" s="51">
        <v>22.9</v>
      </c>
      <c r="Q728" s="51">
        <v>18.600000000000001</v>
      </c>
      <c r="R728" s="51">
        <v>16.899999999999999</v>
      </c>
      <c r="S728" s="51">
        <v>24.3</v>
      </c>
      <c r="T728" s="51">
        <v>22.3</v>
      </c>
      <c r="U728" s="51">
        <v>21.6</v>
      </c>
      <c r="V728" s="51">
        <v>21</v>
      </c>
      <c r="W728" s="51">
        <v>22.6</v>
      </c>
      <c r="X728" s="51">
        <v>24.8</v>
      </c>
      <c r="Y728" s="51">
        <v>26.2</v>
      </c>
      <c r="Z728" s="51">
        <v>24.5</v>
      </c>
      <c r="AA728" s="51">
        <v>22.6</v>
      </c>
      <c r="AB728" s="51">
        <v>18.2</v>
      </c>
      <c r="AC728" s="51">
        <v>15.8</v>
      </c>
      <c r="AD728" s="51">
        <v>23.8</v>
      </c>
      <c r="AE728" s="51">
        <v>23.1</v>
      </c>
      <c r="AF728" s="51">
        <v>22.8</v>
      </c>
      <c r="AG728" s="51">
        <v>21.2</v>
      </c>
      <c r="AH728" s="52"/>
      <c r="AI728" s="52"/>
      <c r="AJ728" s="52"/>
    </row>
    <row r="729" spans="1:36" ht="15.75" x14ac:dyDescent="0.3">
      <c r="A729" s="1" t="str">
        <f t="shared" si="13"/>
        <v>LangzeitarbeitslosigkeitFrankreich</v>
      </c>
      <c r="B729" s="1">
        <v>729</v>
      </c>
      <c r="C729" s="50" t="s">
        <v>86</v>
      </c>
      <c r="D729" s="50" t="s">
        <v>0</v>
      </c>
      <c r="E729" s="50" t="s">
        <v>84</v>
      </c>
      <c r="F729" s="50" t="s">
        <v>67</v>
      </c>
      <c r="G729" s="50" t="s">
        <v>32</v>
      </c>
      <c r="H729" s="50" t="s">
        <v>370</v>
      </c>
      <c r="I729" s="51">
        <v>44</v>
      </c>
      <c r="J729" s="51">
        <v>39.5</v>
      </c>
      <c r="K729" s="51">
        <v>35</v>
      </c>
      <c r="L729" s="51">
        <v>37.299999999999997</v>
      </c>
      <c r="M729" s="51">
        <v>38.9</v>
      </c>
      <c r="N729" s="51">
        <v>40.9</v>
      </c>
      <c r="O729" s="51">
        <v>41.8</v>
      </c>
      <c r="P729" s="51">
        <v>39.9</v>
      </c>
      <c r="Q729" s="51">
        <v>37.1</v>
      </c>
      <c r="R729" s="51">
        <v>35</v>
      </c>
      <c r="S729" s="51">
        <v>40</v>
      </c>
      <c r="T729" s="51">
        <v>41.2</v>
      </c>
      <c r="U729" s="51">
        <v>40.1</v>
      </c>
      <c r="V729" s="51">
        <v>40.5</v>
      </c>
      <c r="W729" s="51">
        <v>44.2</v>
      </c>
      <c r="X729" s="51">
        <v>44.3</v>
      </c>
      <c r="Y729" s="51">
        <v>45.8</v>
      </c>
      <c r="Z729" s="51">
        <v>45.5</v>
      </c>
      <c r="AA729" s="51">
        <v>42</v>
      </c>
      <c r="AB729" s="51">
        <v>40.4</v>
      </c>
      <c r="AC729" s="51">
        <v>37</v>
      </c>
      <c r="AD729" s="51">
        <v>29.6</v>
      </c>
      <c r="AE729" s="51">
        <v>27.5</v>
      </c>
      <c r="AF729" s="51">
        <v>24.5</v>
      </c>
      <c r="AG729" s="51">
        <v>23.1</v>
      </c>
      <c r="AH729" s="52"/>
      <c r="AI729" s="52"/>
      <c r="AJ729" s="52"/>
    </row>
    <row r="730" spans="1:36" ht="15.75" x14ac:dyDescent="0.3">
      <c r="A730" s="1" t="str">
        <f t="shared" si="13"/>
        <v>LangzeitarbeitslosigkeitGriechenland</v>
      </c>
      <c r="B730" s="1">
        <v>730</v>
      </c>
      <c r="C730" s="50" t="s">
        <v>86</v>
      </c>
      <c r="D730" s="50" t="s">
        <v>6</v>
      </c>
      <c r="E730" s="50" t="s">
        <v>84</v>
      </c>
      <c r="F730" s="50" t="s">
        <v>67</v>
      </c>
      <c r="G730" s="50" t="s">
        <v>32</v>
      </c>
      <c r="H730" s="50" t="s">
        <v>370</v>
      </c>
      <c r="I730" s="51">
        <v>56.8</v>
      </c>
      <c r="J730" s="51">
        <v>53</v>
      </c>
      <c r="K730" s="51">
        <v>52.6</v>
      </c>
      <c r="L730" s="51">
        <v>56</v>
      </c>
      <c r="M730" s="51">
        <v>54.8</v>
      </c>
      <c r="N730" s="51">
        <v>52.3</v>
      </c>
      <c r="O730" s="51">
        <v>54.3</v>
      </c>
      <c r="P730" s="51">
        <v>50</v>
      </c>
      <c r="Q730" s="51">
        <v>47.3</v>
      </c>
      <c r="R730" s="51">
        <v>40.5</v>
      </c>
      <c r="S730" s="51">
        <v>44.8</v>
      </c>
      <c r="T730" s="51">
        <v>49.6</v>
      </c>
      <c r="U730" s="51">
        <v>59.3</v>
      </c>
      <c r="V730" s="51">
        <v>67.3</v>
      </c>
      <c r="W730" s="51">
        <v>73.7</v>
      </c>
      <c r="X730" s="51">
        <v>73.2</v>
      </c>
      <c r="Y730" s="51">
        <v>72</v>
      </c>
      <c r="Z730" s="51">
        <v>72.8</v>
      </c>
      <c r="AA730" s="51">
        <v>70.5</v>
      </c>
      <c r="AB730" s="51">
        <v>70.2</v>
      </c>
      <c r="AC730" s="51">
        <v>66.599999999999994</v>
      </c>
      <c r="AD730" s="51">
        <v>62.9</v>
      </c>
      <c r="AE730" s="51">
        <v>63.1</v>
      </c>
      <c r="AF730" s="51">
        <v>57.3</v>
      </c>
      <c r="AG730" s="51">
        <v>54.9</v>
      </c>
      <c r="AH730" s="52"/>
      <c r="AI730" s="52"/>
      <c r="AJ730" s="52"/>
    </row>
    <row r="731" spans="1:36" ht="15.75" x14ac:dyDescent="0.3">
      <c r="A731" s="1" t="str">
        <f t="shared" si="13"/>
        <v>LangzeitarbeitslosigkeitIrland</v>
      </c>
      <c r="B731" s="1">
        <v>731</v>
      </c>
      <c r="C731" s="50" t="s">
        <v>86</v>
      </c>
      <c r="D731" s="50" t="s">
        <v>4</v>
      </c>
      <c r="E731" s="50" t="s">
        <v>84</v>
      </c>
      <c r="F731" s="50" t="s">
        <v>67</v>
      </c>
      <c r="G731" s="50" t="s">
        <v>32</v>
      </c>
      <c r="H731" s="50" t="s">
        <v>370</v>
      </c>
      <c r="I731" s="51">
        <v>40.9</v>
      </c>
      <c r="J731" s="51">
        <v>36.799999999999997</v>
      </c>
      <c r="K731" s="51">
        <v>32</v>
      </c>
      <c r="L731" s="51">
        <v>37.6</v>
      </c>
      <c r="M731" s="51">
        <v>36.5</v>
      </c>
      <c r="N731" s="51">
        <v>35.700000000000003</v>
      </c>
      <c r="O731" s="51">
        <v>34.299999999999997</v>
      </c>
      <c r="P731" s="51">
        <v>28.6</v>
      </c>
      <c r="Q731" s="51">
        <v>25.5</v>
      </c>
      <c r="R731" s="51">
        <v>28.1</v>
      </c>
      <c r="S731" s="51">
        <v>47.7</v>
      </c>
      <c r="T731" s="51">
        <v>57.6</v>
      </c>
      <c r="U731" s="51">
        <v>59.8</v>
      </c>
      <c r="V731" s="51">
        <v>58.4</v>
      </c>
      <c r="W731" s="51">
        <v>56</v>
      </c>
      <c r="X731" s="51">
        <v>54.9</v>
      </c>
      <c r="Y731" s="51">
        <v>52.3</v>
      </c>
      <c r="Z731" s="51">
        <v>46.5</v>
      </c>
      <c r="AA731" s="51">
        <v>37.299999999999997</v>
      </c>
      <c r="AB731" s="51">
        <v>33.299999999999997</v>
      </c>
      <c r="AC731" s="51">
        <v>24</v>
      </c>
      <c r="AD731" s="51">
        <v>30</v>
      </c>
      <c r="AE731" s="51">
        <v>30.8</v>
      </c>
      <c r="AF731" s="51">
        <v>27.6</v>
      </c>
      <c r="AG731" s="51">
        <v>23.4</v>
      </c>
      <c r="AH731" s="52"/>
      <c r="AI731" s="52"/>
      <c r="AJ731" s="52"/>
    </row>
    <row r="732" spans="1:36" ht="15.75" x14ac:dyDescent="0.3">
      <c r="A732" s="1" t="str">
        <f t="shared" si="13"/>
        <v>LangzeitarbeitslosigkeitItalien</v>
      </c>
      <c r="B732" s="1">
        <v>732</v>
      </c>
      <c r="C732" s="50" t="s">
        <v>86</v>
      </c>
      <c r="D732" s="50" t="s">
        <v>3</v>
      </c>
      <c r="E732" s="50" t="s">
        <v>84</v>
      </c>
      <c r="F732" s="50" t="s">
        <v>67</v>
      </c>
      <c r="G732" s="50" t="s">
        <v>32</v>
      </c>
      <c r="H732" s="50" t="s">
        <v>370</v>
      </c>
      <c r="I732" s="51">
        <v>61.3</v>
      </c>
      <c r="J732" s="51">
        <v>63.4</v>
      </c>
      <c r="K732" s="51">
        <v>59.2</v>
      </c>
      <c r="L732" s="51">
        <v>58.3</v>
      </c>
      <c r="M732" s="51">
        <v>49.5</v>
      </c>
      <c r="N732" s="51">
        <v>49.9</v>
      </c>
      <c r="O732" s="51">
        <v>49.9</v>
      </c>
      <c r="P732" s="51">
        <v>47.8</v>
      </c>
      <c r="Q732" s="51">
        <v>46.2</v>
      </c>
      <c r="R732" s="51">
        <v>44.9</v>
      </c>
      <c r="S732" s="51">
        <v>48.8</v>
      </c>
      <c r="T732" s="51">
        <v>52.3</v>
      </c>
      <c r="U732" s="51">
        <v>53.4</v>
      </c>
      <c r="V732" s="51">
        <v>57.2</v>
      </c>
      <c r="W732" s="51">
        <v>61.8</v>
      </c>
      <c r="X732" s="51">
        <v>59.4</v>
      </c>
      <c r="Y732" s="51">
        <v>59</v>
      </c>
      <c r="Z732" s="51">
        <v>59.3</v>
      </c>
      <c r="AA732" s="51">
        <v>59.6</v>
      </c>
      <c r="AB732" s="51">
        <v>57.6</v>
      </c>
      <c r="AC732" s="51">
        <v>53.5</v>
      </c>
      <c r="AD732" s="51">
        <v>58</v>
      </c>
      <c r="AE732" s="51">
        <v>58.4</v>
      </c>
      <c r="AF732" s="51">
        <v>56</v>
      </c>
      <c r="AG732" s="51">
        <v>52</v>
      </c>
      <c r="AH732" s="52"/>
      <c r="AI732" s="52"/>
      <c r="AJ732" s="52"/>
    </row>
    <row r="733" spans="1:36" ht="15.75" x14ac:dyDescent="0.3">
      <c r="A733" s="1" t="str">
        <f t="shared" si="13"/>
        <v>LangzeitarbeitslosigkeitKroatien</v>
      </c>
      <c r="B733" s="1">
        <v>733</v>
      </c>
      <c r="C733" s="50" t="s">
        <v>86</v>
      </c>
      <c r="D733" s="50" t="s">
        <v>27</v>
      </c>
      <c r="E733" s="50" t="s">
        <v>84</v>
      </c>
      <c r="F733" s="50" t="s">
        <v>67</v>
      </c>
      <c r="G733" s="50" t="s">
        <v>32</v>
      </c>
      <c r="H733" s="50" t="s">
        <v>370</v>
      </c>
      <c r="I733" s="52"/>
      <c r="J733" s="52"/>
      <c r="K733" s="51">
        <v>63.5</v>
      </c>
      <c r="L733" s="51">
        <v>59.6</v>
      </c>
      <c r="M733" s="51">
        <v>54.4</v>
      </c>
      <c r="N733" s="51">
        <v>58.9</v>
      </c>
      <c r="O733" s="51">
        <v>61.4</v>
      </c>
      <c r="P733" s="51">
        <v>60.7</v>
      </c>
      <c r="Q733" s="51">
        <v>63.1</v>
      </c>
      <c r="R733" s="51">
        <v>56.3</v>
      </c>
      <c r="S733" s="51">
        <v>56.5</v>
      </c>
      <c r="T733" s="51">
        <v>61.5</v>
      </c>
      <c r="U733" s="51">
        <v>64</v>
      </c>
      <c r="V733" s="51">
        <v>63.9</v>
      </c>
      <c r="W733" s="51">
        <v>59</v>
      </c>
      <c r="X733" s="51">
        <v>63.5</v>
      </c>
      <c r="Y733" s="51">
        <v>51.9</v>
      </c>
      <c r="Z733" s="51">
        <v>41.5</v>
      </c>
      <c r="AA733" s="51">
        <v>42</v>
      </c>
      <c r="AB733" s="51">
        <v>37.6</v>
      </c>
      <c r="AC733" s="51">
        <v>28.6</v>
      </c>
      <c r="AD733" s="51">
        <v>36.5</v>
      </c>
      <c r="AE733" s="51">
        <v>35.299999999999997</v>
      </c>
      <c r="AF733" s="51">
        <v>35.5</v>
      </c>
      <c r="AG733" s="51">
        <v>37.9</v>
      </c>
      <c r="AH733" s="52"/>
      <c r="AI733" s="52"/>
      <c r="AJ733" s="52"/>
    </row>
    <row r="734" spans="1:36" ht="15.75" x14ac:dyDescent="0.3">
      <c r="A734" s="1" t="str">
        <f t="shared" ref="A734:A797" si="14">C734&amp;D734</f>
        <v>LangzeitarbeitslosigkeitLettland</v>
      </c>
      <c r="B734" s="1">
        <v>734</v>
      </c>
      <c r="C734" s="50" t="s">
        <v>86</v>
      </c>
      <c r="D734" s="50" t="s">
        <v>19</v>
      </c>
      <c r="E734" s="50" t="s">
        <v>84</v>
      </c>
      <c r="F734" s="50" t="s">
        <v>67</v>
      </c>
      <c r="G734" s="50" t="s">
        <v>32</v>
      </c>
      <c r="H734" s="50" t="s">
        <v>370</v>
      </c>
      <c r="I734" s="51">
        <v>57.2</v>
      </c>
      <c r="J734" s="51">
        <v>58</v>
      </c>
      <c r="K734" s="51">
        <v>41.9</v>
      </c>
      <c r="L734" s="51">
        <v>47.4</v>
      </c>
      <c r="M734" s="51">
        <v>42.1</v>
      </c>
      <c r="N734" s="51">
        <v>44.6</v>
      </c>
      <c r="O734" s="51">
        <v>34</v>
      </c>
      <c r="P734" s="51">
        <v>27</v>
      </c>
      <c r="Q734" s="51">
        <v>24.1</v>
      </c>
      <c r="R734" s="51">
        <v>25.8</v>
      </c>
      <c r="S734" s="51">
        <v>45</v>
      </c>
      <c r="T734" s="51">
        <v>54.6</v>
      </c>
      <c r="U734" s="51">
        <v>52.1</v>
      </c>
      <c r="V734" s="51">
        <v>48.9</v>
      </c>
      <c r="W734" s="51">
        <v>43.8</v>
      </c>
      <c r="X734" s="51">
        <v>45.6</v>
      </c>
      <c r="Y734" s="51">
        <v>41.7</v>
      </c>
      <c r="Z734" s="51">
        <v>37.799999999999997</v>
      </c>
      <c r="AA734" s="51">
        <v>41.7</v>
      </c>
      <c r="AB734" s="51">
        <v>38.200000000000003</v>
      </c>
      <c r="AC734" s="51">
        <v>27.3</v>
      </c>
      <c r="AD734" s="51">
        <v>30.3</v>
      </c>
      <c r="AE734" s="51">
        <v>29.1</v>
      </c>
      <c r="AF734" s="51">
        <v>27.6</v>
      </c>
      <c r="AG734" s="51">
        <v>32.299999999999997</v>
      </c>
      <c r="AH734" s="52"/>
      <c r="AI734" s="52"/>
      <c r="AJ734" s="52"/>
    </row>
    <row r="735" spans="1:36" ht="15.75" x14ac:dyDescent="0.3">
      <c r="A735" s="1" t="str">
        <f t="shared" si="14"/>
        <v>LangzeitarbeitslosigkeitLitauen</v>
      </c>
      <c r="B735" s="1">
        <v>735</v>
      </c>
      <c r="C735" s="50" t="s">
        <v>86</v>
      </c>
      <c r="D735" s="50" t="s">
        <v>20</v>
      </c>
      <c r="E735" s="50" t="s">
        <v>84</v>
      </c>
      <c r="F735" s="50" t="s">
        <v>67</v>
      </c>
      <c r="G735" s="50" t="s">
        <v>32</v>
      </c>
      <c r="H735" s="50" t="s">
        <v>370</v>
      </c>
      <c r="I735" s="51">
        <v>50.4</v>
      </c>
      <c r="J735" s="51">
        <v>56</v>
      </c>
      <c r="K735" s="51">
        <v>56.7</v>
      </c>
      <c r="L735" s="51">
        <v>44.1</v>
      </c>
      <c r="M735" s="51">
        <v>53.3</v>
      </c>
      <c r="N735" s="51">
        <v>52.8</v>
      </c>
      <c r="O735" s="51">
        <v>45.3</v>
      </c>
      <c r="P735" s="51">
        <v>32.4</v>
      </c>
      <c r="Q735" s="51">
        <v>21.6</v>
      </c>
      <c r="R735" s="51">
        <v>23.7</v>
      </c>
      <c r="S735" s="51">
        <v>41.7</v>
      </c>
      <c r="T735" s="51">
        <v>52.1</v>
      </c>
      <c r="U735" s="51">
        <v>49.2</v>
      </c>
      <c r="V735" s="51">
        <v>42.9</v>
      </c>
      <c r="W735" s="51">
        <v>44.7</v>
      </c>
      <c r="X735" s="51">
        <v>42.9</v>
      </c>
      <c r="Y735" s="51">
        <v>38.299999999999997</v>
      </c>
      <c r="Z735" s="51">
        <v>37.6</v>
      </c>
      <c r="AA735" s="51">
        <v>32.200000000000003</v>
      </c>
      <c r="AB735" s="51">
        <v>30.6</v>
      </c>
      <c r="AC735" s="51">
        <v>29</v>
      </c>
      <c r="AD735" s="51">
        <v>36.700000000000003</v>
      </c>
      <c r="AE735" s="51">
        <v>38.9</v>
      </c>
      <c r="AF735" s="51">
        <v>33.200000000000003</v>
      </c>
      <c r="AG735" s="51">
        <v>32.5</v>
      </c>
      <c r="AH735" s="52"/>
      <c r="AI735" s="52"/>
      <c r="AJ735" s="52"/>
    </row>
    <row r="736" spans="1:36" ht="15.75" x14ac:dyDescent="0.3">
      <c r="A736" s="1" t="str">
        <f t="shared" si="14"/>
        <v>LangzeitarbeitslosigkeitLuxemburg</v>
      </c>
      <c r="B736" s="1">
        <v>736</v>
      </c>
      <c r="C736" s="50" t="s">
        <v>86</v>
      </c>
      <c r="D736" s="50" t="s">
        <v>10</v>
      </c>
      <c r="E736" s="50" t="s">
        <v>84</v>
      </c>
      <c r="F736" s="50" t="s">
        <v>67</v>
      </c>
      <c r="G736" s="50" t="s">
        <v>32</v>
      </c>
      <c r="H736" s="50" t="s">
        <v>370</v>
      </c>
      <c r="I736" s="51">
        <v>24.4</v>
      </c>
      <c r="J736" s="51">
        <v>28.4</v>
      </c>
      <c r="K736" s="51">
        <v>27.4</v>
      </c>
      <c r="L736" s="51">
        <v>24.7</v>
      </c>
      <c r="M736" s="51">
        <v>21.3</v>
      </c>
      <c r="N736" s="51">
        <v>27</v>
      </c>
      <c r="O736" s="51">
        <v>29.8</v>
      </c>
      <c r="P736" s="51">
        <v>28.7</v>
      </c>
      <c r="Q736" s="51">
        <v>33.4</v>
      </c>
      <c r="R736" s="51">
        <v>23.1</v>
      </c>
      <c r="S736" s="51">
        <v>30.3</v>
      </c>
      <c r="T736" s="51">
        <v>28.8</v>
      </c>
      <c r="U736" s="51">
        <v>30.4</v>
      </c>
      <c r="V736" s="51">
        <v>30.5</v>
      </c>
      <c r="W736" s="51">
        <v>27.8</v>
      </c>
      <c r="X736" s="51">
        <v>29.3</v>
      </c>
      <c r="Y736" s="51">
        <v>36.299999999999997</v>
      </c>
      <c r="Z736" s="51">
        <v>39.799999999999997</v>
      </c>
      <c r="AA736" s="51">
        <v>25.5</v>
      </c>
      <c r="AB736" s="51">
        <v>24.5</v>
      </c>
      <c r="AC736" s="51">
        <v>26.9</v>
      </c>
      <c r="AD736" s="51">
        <v>34</v>
      </c>
      <c r="AE736" s="51">
        <v>29.2</v>
      </c>
      <c r="AF736" s="51">
        <v>33</v>
      </c>
      <c r="AG736" s="51">
        <v>25.7</v>
      </c>
      <c r="AH736" s="52"/>
      <c r="AI736" s="52"/>
      <c r="AJ736" s="52"/>
    </row>
    <row r="737" spans="1:36" ht="15.75" x14ac:dyDescent="0.3">
      <c r="A737" s="1" t="str">
        <f t="shared" si="14"/>
        <v>LangzeitarbeitslosigkeitMalta</v>
      </c>
      <c r="B737" s="1">
        <v>737</v>
      </c>
      <c r="C737" s="50" t="s">
        <v>86</v>
      </c>
      <c r="D737" s="50" t="s">
        <v>16</v>
      </c>
      <c r="E737" s="50" t="s">
        <v>84</v>
      </c>
      <c r="F737" s="50" t="s">
        <v>67</v>
      </c>
      <c r="G737" s="50" t="s">
        <v>32</v>
      </c>
      <c r="H737" s="50" t="s">
        <v>370</v>
      </c>
      <c r="I737" s="51">
        <v>56</v>
      </c>
      <c r="J737" s="51">
        <v>43.3</v>
      </c>
      <c r="K737" s="51">
        <v>38.200000000000003</v>
      </c>
      <c r="L737" s="51">
        <v>34.299999999999997</v>
      </c>
      <c r="M737" s="51">
        <v>49.5</v>
      </c>
      <c r="N737" s="51">
        <v>48.6</v>
      </c>
      <c r="O737" s="51">
        <v>39.6</v>
      </c>
      <c r="P737" s="51">
        <v>41.3</v>
      </c>
      <c r="Q737" s="51">
        <v>42.7</v>
      </c>
      <c r="R737" s="51">
        <v>42</v>
      </c>
      <c r="S737" s="51">
        <v>59.5</v>
      </c>
      <c r="T737" s="51">
        <v>60.3</v>
      </c>
      <c r="U737" s="51">
        <v>61.3</v>
      </c>
      <c r="V737" s="51">
        <v>57.3</v>
      </c>
      <c r="W737" s="51">
        <v>51.1</v>
      </c>
      <c r="X737" s="51">
        <v>50.1</v>
      </c>
      <c r="Y737" s="51">
        <v>50.5</v>
      </c>
      <c r="Z737" s="51">
        <v>50.8</v>
      </c>
      <c r="AA737" s="51">
        <v>48.4</v>
      </c>
      <c r="AB737" s="51">
        <v>24.8</v>
      </c>
      <c r="AC737" s="51">
        <v>25.8</v>
      </c>
      <c r="AD737" s="51">
        <v>26.2</v>
      </c>
      <c r="AE737" s="51">
        <v>34.200000000000003</v>
      </c>
      <c r="AF737" s="51">
        <v>23.2</v>
      </c>
      <c r="AG737" s="51">
        <v>21.4</v>
      </c>
      <c r="AH737" s="52"/>
      <c r="AI737" s="52"/>
      <c r="AJ737" s="52"/>
    </row>
    <row r="738" spans="1:36" ht="15.75" x14ac:dyDescent="0.3">
      <c r="A738" s="1" t="str">
        <f t="shared" si="14"/>
        <v>LangzeitarbeitslosigkeitNiederlande</v>
      </c>
      <c r="B738" s="1">
        <v>738</v>
      </c>
      <c r="C738" s="50" t="s">
        <v>86</v>
      </c>
      <c r="D738" s="50" t="s">
        <v>1</v>
      </c>
      <c r="E738" s="50" t="s">
        <v>84</v>
      </c>
      <c r="F738" s="50" t="s">
        <v>67</v>
      </c>
      <c r="G738" s="50" t="s">
        <v>32</v>
      </c>
      <c r="H738" s="50" t="s">
        <v>370</v>
      </c>
      <c r="I738" s="52"/>
      <c r="J738" s="52"/>
      <c r="K738" s="51">
        <v>26.7</v>
      </c>
      <c r="L738" s="51">
        <v>29.2</v>
      </c>
      <c r="M738" s="51">
        <v>32.5</v>
      </c>
      <c r="N738" s="51">
        <v>39.200000000000003</v>
      </c>
      <c r="O738" s="51">
        <v>42.5</v>
      </c>
      <c r="P738" s="51">
        <v>38.200000000000003</v>
      </c>
      <c r="Q738" s="51">
        <v>34.6</v>
      </c>
      <c r="R738" s="51">
        <v>25.4</v>
      </c>
      <c r="S738" s="51">
        <v>27.2</v>
      </c>
      <c r="T738" s="51">
        <v>33.200000000000003</v>
      </c>
      <c r="U738" s="51">
        <v>33.700000000000003</v>
      </c>
      <c r="V738" s="51">
        <v>35.799999999999997</v>
      </c>
      <c r="W738" s="51">
        <v>40</v>
      </c>
      <c r="X738" s="51">
        <v>43.8</v>
      </c>
      <c r="Y738" s="51">
        <v>42.7</v>
      </c>
      <c r="Z738" s="51">
        <v>40.700000000000003</v>
      </c>
      <c r="AA738" s="51">
        <v>38</v>
      </c>
      <c r="AB738" s="51">
        <v>31.4</v>
      </c>
      <c r="AC738" s="51">
        <v>24</v>
      </c>
      <c r="AD738" s="51">
        <v>20.3</v>
      </c>
      <c r="AE738" s="51">
        <v>19.3</v>
      </c>
      <c r="AF738" s="51">
        <v>14.4</v>
      </c>
      <c r="AG738" s="51">
        <v>14.2</v>
      </c>
      <c r="AH738" s="52"/>
      <c r="AI738" s="52"/>
      <c r="AJ738" s="52"/>
    </row>
    <row r="739" spans="1:36" ht="15.75" x14ac:dyDescent="0.3">
      <c r="A739" s="1" t="str">
        <f t="shared" si="14"/>
        <v>LangzeitarbeitslosigkeitÖsterreich</v>
      </c>
      <c r="B739" s="1">
        <v>739</v>
      </c>
      <c r="C739" s="50" t="s">
        <v>86</v>
      </c>
      <c r="D739" s="50" t="s">
        <v>56</v>
      </c>
      <c r="E739" s="50" t="s">
        <v>84</v>
      </c>
      <c r="F739" s="50" t="s">
        <v>67</v>
      </c>
      <c r="G739" s="50" t="s">
        <v>32</v>
      </c>
      <c r="H739" s="50" t="s">
        <v>370</v>
      </c>
      <c r="I739" s="51">
        <v>28.4</v>
      </c>
      <c r="J739" s="51">
        <v>27.5</v>
      </c>
      <c r="K739" s="51">
        <v>17.5</v>
      </c>
      <c r="L739" s="51">
        <v>24.2</v>
      </c>
      <c r="M739" s="51">
        <v>28.1</v>
      </c>
      <c r="N739" s="51">
        <v>25.8</v>
      </c>
      <c r="O739" s="51">
        <v>28</v>
      </c>
      <c r="P739" s="51">
        <v>27.2</v>
      </c>
      <c r="Q739" s="51">
        <v>24.4</v>
      </c>
      <c r="R739" s="51">
        <v>21.7</v>
      </c>
      <c r="S739" s="51">
        <v>25.4</v>
      </c>
      <c r="T739" s="51">
        <v>26.3</v>
      </c>
      <c r="U739" s="51">
        <v>24.9</v>
      </c>
      <c r="V739" s="51">
        <v>24.6</v>
      </c>
      <c r="W739" s="51">
        <v>27.2</v>
      </c>
      <c r="X739" s="51">
        <v>29.2</v>
      </c>
      <c r="Y739" s="51">
        <v>32.299999999999997</v>
      </c>
      <c r="Z739" s="51">
        <v>33.4</v>
      </c>
      <c r="AA739" s="51">
        <v>28.9</v>
      </c>
      <c r="AB739" s="51">
        <v>25.1</v>
      </c>
      <c r="AC739" s="51">
        <v>24.5</v>
      </c>
      <c r="AD739" s="51">
        <v>31.5</v>
      </c>
      <c r="AE739" s="51">
        <v>25.2</v>
      </c>
      <c r="AF739" s="51">
        <v>22.4</v>
      </c>
      <c r="AG739" s="51">
        <v>21.7</v>
      </c>
      <c r="AH739" s="52"/>
      <c r="AI739" s="52"/>
      <c r="AJ739" s="52"/>
    </row>
    <row r="740" spans="1:36" ht="15.75" x14ac:dyDescent="0.3">
      <c r="A740" s="1" t="str">
        <f t="shared" si="14"/>
        <v>LangzeitarbeitslosigkeitPolen</v>
      </c>
      <c r="B740" s="1">
        <v>740</v>
      </c>
      <c r="C740" s="50" t="s">
        <v>86</v>
      </c>
      <c r="D740" s="50" t="s">
        <v>21</v>
      </c>
      <c r="E740" s="50" t="s">
        <v>84</v>
      </c>
      <c r="F740" s="50" t="s">
        <v>67</v>
      </c>
      <c r="G740" s="50" t="s">
        <v>32</v>
      </c>
      <c r="H740" s="50" t="s">
        <v>370</v>
      </c>
      <c r="I740" s="51">
        <v>44.7</v>
      </c>
      <c r="J740" s="51">
        <v>50.1</v>
      </c>
      <c r="K740" s="51">
        <v>54.4</v>
      </c>
      <c r="L740" s="51">
        <v>55.1</v>
      </c>
      <c r="M740" s="51">
        <v>53.7</v>
      </c>
      <c r="N740" s="51">
        <v>57.7</v>
      </c>
      <c r="O740" s="51">
        <v>56.1</v>
      </c>
      <c r="P740" s="51">
        <v>51.3</v>
      </c>
      <c r="Q740" s="51">
        <v>33.5</v>
      </c>
      <c r="R740" s="51">
        <v>30.3</v>
      </c>
      <c r="S740" s="51">
        <v>31.1</v>
      </c>
      <c r="T740" s="51">
        <v>37.200000000000003</v>
      </c>
      <c r="U740" s="51">
        <v>40.299999999999997</v>
      </c>
      <c r="V740" s="51">
        <v>42.5</v>
      </c>
      <c r="W740" s="51">
        <v>42.7</v>
      </c>
      <c r="X740" s="51">
        <v>39.299999999999997</v>
      </c>
      <c r="Y740" s="51">
        <v>35</v>
      </c>
      <c r="Z740" s="51">
        <v>31</v>
      </c>
      <c r="AA740" s="51">
        <v>26.9</v>
      </c>
      <c r="AB740" s="51">
        <v>21.3</v>
      </c>
      <c r="AC740" s="51">
        <v>19.7</v>
      </c>
      <c r="AD740" s="51">
        <v>26.4</v>
      </c>
      <c r="AE740" s="51">
        <v>29.8</v>
      </c>
      <c r="AF740" s="51">
        <v>26.8</v>
      </c>
      <c r="AG740" s="51">
        <v>27.1</v>
      </c>
      <c r="AH740" s="52"/>
      <c r="AI740" s="52"/>
      <c r="AJ740" s="52"/>
    </row>
    <row r="741" spans="1:36" ht="15.75" x14ac:dyDescent="0.3">
      <c r="A741" s="1" t="str">
        <f t="shared" si="14"/>
        <v>LangzeitarbeitslosigkeitPortugal</v>
      </c>
      <c r="B741" s="1">
        <v>741</v>
      </c>
      <c r="C741" s="50" t="s">
        <v>86</v>
      </c>
      <c r="D741" s="50" t="s">
        <v>7</v>
      </c>
      <c r="E741" s="50" t="s">
        <v>84</v>
      </c>
      <c r="F741" s="50" t="s">
        <v>67</v>
      </c>
      <c r="G741" s="50" t="s">
        <v>32</v>
      </c>
      <c r="H741" s="50" t="s">
        <v>370</v>
      </c>
      <c r="I741" s="51">
        <v>43.5</v>
      </c>
      <c r="J741" s="51">
        <v>39</v>
      </c>
      <c r="K741" s="51">
        <v>35.4</v>
      </c>
      <c r="L741" s="51">
        <v>32.799999999999997</v>
      </c>
      <c r="M741" s="51">
        <v>43.4</v>
      </c>
      <c r="N741" s="51">
        <v>48.3</v>
      </c>
      <c r="O741" s="51">
        <v>50.4</v>
      </c>
      <c r="P741" s="51">
        <v>47.2</v>
      </c>
      <c r="Q741" s="51">
        <v>47.5</v>
      </c>
      <c r="R741" s="51">
        <v>44.2</v>
      </c>
      <c r="S741" s="51">
        <v>52.2</v>
      </c>
      <c r="T741" s="51">
        <v>48.4</v>
      </c>
      <c r="U741" s="51">
        <v>48.7</v>
      </c>
      <c r="V741" s="51">
        <v>56.4</v>
      </c>
      <c r="W741" s="51">
        <v>59.5</v>
      </c>
      <c r="X741" s="51">
        <v>57.4</v>
      </c>
      <c r="Y741" s="51">
        <v>55.5</v>
      </c>
      <c r="Z741" s="51">
        <v>49.9</v>
      </c>
      <c r="AA741" s="51">
        <v>43.8</v>
      </c>
      <c r="AB741" s="51">
        <v>42.6</v>
      </c>
      <c r="AC741" s="51">
        <v>33.1</v>
      </c>
      <c r="AD741" s="51">
        <v>42.7</v>
      </c>
      <c r="AE741" s="51">
        <v>45</v>
      </c>
      <c r="AF741" s="51">
        <v>37.700000000000003</v>
      </c>
      <c r="AG741" s="51">
        <v>36.9</v>
      </c>
      <c r="AH741" s="52"/>
      <c r="AI741" s="52"/>
      <c r="AJ741" s="52"/>
    </row>
    <row r="742" spans="1:36" ht="15.75" x14ac:dyDescent="0.3">
      <c r="A742" s="1" t="str">
        <f t="shared" si="14"/>
        <v>LangzeitarbeitslosigkeitRumänien</v>
      </c>
      <c r="B742" s="1">
        <v>742</v>
      </c>
      <c r="C742" s="50" t="s">
        <v>86</v>
      </c>
      <c r="D742" s="50" t="s">
        <v>98</v>
      </c>
      <c r="E742" s="50" t="s">
        <v>84</v>
      </c>
      <c r="F742" s="50" t="s">
        <v>67</v>
      </c>
      <c r="G742" s="50" t="s">
        <v>32</v>
      </c>
      <c r="H742" s="50" t="s">
        <v>370</v>
      </c>
      <c r="I742" s="51">
        <v>49.2</v>
      </c>
      <c r="J742" s="51">
        <v>48.6</v>
      </c>
      <c r="K742" s="51">
        <v>56.5</v>
      </c>
      <c r="L742" s="51">
        <v>61.5</v>
      </c>
      <c r="M742" s="51">
        <v>59</v>
      </c>
      <c r="N742" s="51">
        <v>63.2</v>
      </c>
      <c r="O742" s="51">
        <v>62.3</v>
      </c>
      <c r="P742" s="51">
        <v>58.3</v>
      </c>
      <c r="Q742" s="51">
        <v>54.4</v>
      </c>
      <c r="R742" s="51">
        <v>37.299999999999997</v>
      </c>
      <c r="S742" s="51">
        <v>34.5</v>
      </c>
      <c r="T742" s="51">
        <v>41</v>
      </c>
      <c r="U742" s="51">
        <v>44.2</v>
      </c>
      <c r="V742" s="51">
        <v>45.2</v>
      </c>
      <c r="W742" s="51">
        <v>41.1</v>
      </c>
      <c r="X742" s="51">
        <v>43.9</v>
      </c>
      <c r="Y742" s="51">
        <v>50</v>
      </c>
      <c r="Z742" s="51">
        <v>41.4</v>
      </c>
      <c r="AA742" s="51">
        <v>44.3</v>
      </c>
      <c r="AB742" s="51">
        <v>42.5</v>
      </c>
      <c r="AC742" s="51">
        <v>29.9</v>
      </c>
      <c r="AD742" s="51">
        <v>36.6</v>
      </c>
      <c r="AE742" s="51">
        <v>38.5</v>
      </c>
      <c r="AF742" s="51">
        <v>38.5</v>
      </c>
      <c r="AG742" s="51">
        <v>33.4</v>
      </c>
      <c r="AH742" s="52"/>
      <c r="AI742" s="52"/>
      <c r="AJ742" s="52"/>
    </row>
    <row r="743" spans="1:36" ht="15.75" x14ac:dyDescent="0.3">
      <c r="A743" s="1" t="str">
        <f t="shared" si="14"/>
        <v>LangzeitarbeitslosigkeitSchweden</v>
      </c>
      <c r="B743" s="1">
        <v>743</v>
      </c>
      <c r="C743" s="50" t="s">
        <v>86</v>
      </c>
      <c r="D743" s="50" t="s">
        <v>13</v>
      </c>
      <c r="E743" s="50" t="s">
        <v>84</v>
      </c>
      <c r="F743" s="50" t="s">
        <v>67</v>
      </c>
      <c r="G743" s="50" t="s">
        <v>32</v>
      </c>
      <c r="H743" s="50" t="s">
        <v>370</v>
      </c>
      <c r="I743" s="51">
        <v>30.7</v>
      </c>
      <c r="J743" s="51">
        <v>19.8</v>
      </c>
      <c r="K743" s="51">
        <v>20.100000000000001</v>
      </c>
      <c r="L743" s="51">
        <v>16.2</v>
      </c>
      <c r="M743" s="51">
        <v>17.8</v>
      </c>
      <c r="N743" s="52"/>
      <c r="O743" s="52"/>
      <c r="P743" s="51">
        <v>14</v>
      </c>
      <c r="Q743" s="51">
        <v>12.6</v>
      </c>
      <c r="R743" s="51">
        <v>13.3</v>
      </c>
      <c r="S743" s="51">
        <v>18.600000000000001</v>
      </c>
      <c r="T743" s="51">
        <v>19.600000000000001</v>
      </c>
      <c r="U743" s="51">
        <v>18.899999999999999</v>
      </c>
      <c r="V743" s="51">
        <v>18.5</v>
      </c>
      <c r="W743" s="51">
        <v>18.899999999999999</v>
      </c>
      <c r="X743" s="51">
        <v>20.6</v>
      </c>
      <c r="Y743" s="51">
        <v>19.2</v>
      </c>
      <c r="Z743" s="51">
        <v>19.600000000000001</v>
      </c>
      <c r="AA743" s="51">
        <v>18.2</v>
      </c>
      <c r="AB743" s="51">
        <v>14.3</v>
      </c>
      <c r="AC743" s="51">
        <v>14.4</v>
      </c>
      <c r="AD743" s="51">
        <v>21.9</v>
      </c>
      <c r="AE743" s="51">
        <v>27.4</v>
      </c>
      <c r="AF743" s="51">
        <v>22.4</v>
      </c>
      <c r="AG743" s="51">
        <v>21.7</v>
      </c>
      <c r="AH743" s="52"/>
      <c r="AI743" s="52"/>
      <c r="AJ743" s="52"/>
    </row>
    <row r="744" spans="1:36" ht="15.75" x14ac:dyDescent="0.3">
      <c r="A744" s="1" t="str">
        <f t="shared" si="14"/>
        <v>LangzeitarbeitslosigkeitSlowakei</v>
      </c>
      <c r="B744" s="1">
        <v>744</v>
      </c>
      <c r="C744" s="50" t="s">
        <v>86</v>
      </c>
      <c r="D744" s="50" t="s">
        <v>23</v>
      </c>
      <c r="E744" s="50" t="s">
        <v>84</v>
      </c>
      <c r="F744" s="50" t="s">
        <v>67</v>
      </c>
      <c r="G744" s="50" t="s">
        <v>32</v>
      </c>
      <c r="H744" s="50" t="s">
        <v>370</v>
      </c>
      <c r="I744" s="51">
        <v>54.7</v>
      </c>
      <c r="J744" s="51">
        <v>58.3</v>
      </c>
      <c r="K744" s="51">
        <v>65.3</v>
      </c>
      <c r="L744" s="51">
        <v>66.2</v>
      </c>
      <c r="M744" s="51">
        <v>63.9</v>
      </c>
      <c r="N744" s="51">
        <v>71.900000000000006</v>
      </c>
      <c r="O744" s="51">
        <v>76.3</v>
      </c>
      <c r="P744" s="51">
        <v>74.2</v>
      </c>
      <c r="Q744" s="51">
        <v>69.599999999999994</v>
      </c>
      <c r="R744" s="51">
        <v>54</v>
      </c>
      <c r="S744" s="51">
        <v>64</v>
      </c>
      <c r="T744" s="51">
        <v>67.900000000000006</v>
      </c>
      <c r="U744" s="51">
        <v>67.3</v>
      </c>
      <c r="V744" s="51">
        <v>70.2</v>
      </c>
      <c r="W744" s="51">
        <v>70.2</v>
      </c>
      <c r="X744" s="51">
        <v>65.8</v>
      </c>
      <c r="Y744" s="51">
        <v>60.2</v>
      </c>
      <c r="Z744" s="51">
        <v>62.4</v>
      </c>
      <c r="AA744" s="51">
        <v>61.8</v>
      </c>
      <c r="AB744" s="51">
        <v>58.2</v>
      </c>
      <c r="AC744" s="51">
        <v>47.8</v>
      </c>
      <c r="AD744" s="51">
        <v>56.6</v>
      </c>
      <c r="AE744" s="51">
        <v>66.5</v>
      </c>
      <c r="AF744" s="51">
        <v>65.2</v>
      </c>
      <c r="AG744" s="51">
        <v>64.900000000000006</v>
      </c>
      <c r="AH744" s="52"/>
      <c r="AI744" s="52"/>
      <c r="AJ744" s="52"/>
    </row>
    <row r="745" spans="1:36" ht="15.75" x14ac:dyDescent="0.3">
      <c r="A745" s="1" t="str">
        <f t="shared" si="14"/>
        <v>LangzeitarbeitslosigkeitSlowenien</v>
      </c>
      <c r="B745" s="1">
        <v>745</v>
      </c>
      <c r="C745" s="50" t="s">
        <v>86</v>
      </c>
      <c r="D745" s="50" t="s">
        <v>26</v>
      </c>
      <c r="E745" s="50" t="s">
        <v>84</v>
      </c>
      <c r="F745" s="50" t="s">
        <v>67</v>
      </c>
      <c r="G745" s="50" t="s">
        <v>32</v>
      </c>
      <c r="H745" s="50" t="s">
        <v>370</v>
      </c>
      <c r="I745" s="51">
        <v>62.7</v>
      </c>
      <c r="J745" s="51">
        <v>63.3</v>
      </c>
      <c r="K745" s="51">
        <v>54.7</v>
      </c>
      <c r="L745" s="51">
        <v>56.6</v>
      </c>
      <c r="M745" s="51">
        <v>53.1</v>
      </c>
      <c r="N745" s="51">
        <v>47.3</v>
      </c>
      <c r="O745" s="51">
        <v>49.3</v>
      </c>
      <c r="P745" s="51">
        <v>45.7</v>
      </c>
      <c r="Q745" s="51">
        <v>42.2</v>
      </c>
      <c r="R745" s="51">
        <v>30.1</v>
      </c>
      <c r="S745" s="51">
        <v>43.3</v>
      </c>
      <c r="T745" s="51">
        <v>44.2</v>
      </c>
      <c r="U745" s="51">
        <v>47.9</v>
      </c>
      <c r="V745" s="51">
        <v>51</v>
      </c>
      <c r="W745" s="51">
        <v>54.5</v>
      </c>
      <c r="X745" s="51">
        <v>52.3</v>
      </c>
      <c r="Y745" s="51">
        <v>53.3</v>
      </c>
      <c r="Z745" s="51">
        <v>47.5</v>
      </c>
      <c r="AA745" s="51">
        <v>42.9</v>
      </c>
      <c r="AB745" s="51">
        <v>43</v>
      </c>
      <c r="AC745" s="51">
        <v>38.799999999999997</v>
      </c>
      <c r="AD745" s="51">
        <v>39.1</v>
      </c>
      <c r="AE745" s="51">
        <v>39.1</v>
      </c>
      <c r="AF745" s="51">
        <v>37.700000000000003</v>
      </c>
      <c r="AG745" s="51">
        <v>30.6</v>
      </c>
      <c r="AH745" s="52"/>
      <c r="AI745" s="52"/>
      <c r="AJ745" s="52"/>
    </row>
    <row r="746" spans="1:36" ht="15.75" x14ac:dyDescent="0.3">
      <c r="A746" s="1" t="str">
        <f t="shared" si="14"/>
        <v>LangzeitarbeitslosigkeitSpanien</v>
      </c>
      <c r="B746" s="1">
        <v>746</v>
      </c>
      <c r="C746" s="50" t="s">
        <v>86</v>
      </c>
      <c r="D746" s="50" t="s">
        <v>8</v>
      </c>
      <c r="E746" s="50" t="s">
        <v>84</v>
      </c>
      <c r="F746" s="50" t="s">
        <v>67</v>
      </c>
      <c r="G746" s="50" t="s">
        <v>32</v>
      </c>
      <c r="H746" s="50" t="s">
        <v>370</v>
      </c>
      <c r="I746" s="51">
        <v>42.4</v>
      </c>
      <c r="J746" s="51">
        <v>36.5</v>
      </c>
      <c r="K746" s="51">
        <v>33.4</v>
      </c>
      <c r="L746" s="51">
        <v>33.5</v>
      </c>
      <c r="M746" s="51">
        <v>32.5</v>
      </c>
      <c r="N746" s="51">
        <v>24.4</v>
      </c>
      <c r="O746" s="51">
        <v>21.7</v>
      </c>
      <c r="P746" s="51">
        <v>20.399999999999999</v>
      </c>
      <c r="Q746" s="51">
        <v>18</v>
      </c>
      <c r="R746" s="51">
        <v>23.8</v>
      </c>
      <c r="S746" s="51">
        <v>36.6</v>
      </c>
      <c r="T746" s="51">
        <v>41.6</v>
      </c>
      <c r="U746" s="51">
        <v>44.4</v>
      </c>
      <c r="V746" s="51">
        <v>49.7</v>
      </c>
      <c r="W746" s="51">
        <v>52.8</v>
      </c>
      <c r="X746" s="51">
        <v>51.6</v>
      </c>
      <c r="Y746" s="51">
        <v>48.4</v>
      </c>
      <c r="Z746" s="51">
        <v>44.5</v>
      </c>
      <c r="AA746" s="51">
        <v>41.7</v>
      </c>
      <c r="AB746" s="51">
        <v>37.799999999999997</v>
      </c>
      <c r="AC746" s="51">
        <v>32.1</v>
      </c>
      <c r="AD746" s="51">
        <v>41.7</v>
      </c>
      <c r="AE746" s="51">
        <v>39.1</v>
      </c>
      <c r="AF746" s="51">
        <v>35</v>
      </c>
      <c r="AG746" s="51">
        <v>33.5</v>
      </c>
      <c r="AH746" s="52"/>
      <c r="AI746" s="52"/>
      <c r="AJ746" s="52"/>
    </row>
    <row r="747" spans="1:36" ht="15.75" x14ac:dyDescent="0.3">
      <c r="A747" s="1" t="str">
        <f t="shared" si="14"/>
        <v>LangzeitarbeitslosigkeitTschechische Republik</v>
      </c>
      <c r="B747" s="1">
        <v>747</v>
      </c>
      <c r="C747" s="50" t="s">
        <v>86</v>
      </c>
      <c r="D747" s="50" t="s">
        <v>22</v>
      </c>
      <c r="E747" s="50" t="s">
        <v>84</v>
      </c>
      <c r="F747" s="50" t="s">
        <v>67</v>
      </c>
      <c r="G747" s="50" t="s">
        <v>32</v>
      </c>
      <c r="H747" s="50" t="s">
        <v>370</v>
      </c>
      <c r="I747" s="51">
        <v>50</v>
      </c>
      <c r="J747" s="51">
        <v>52.8</v>
      </c>
      <c r="K747" s="51">
        <v>50.5</v>
      </c>
      <c r="L747" s="51">
        <v>48.9</v>
      </c>
      <c r="M747" s="51">
        <v>51</v>
      </c>
      <c r="N747" s="51">
        <v>53</v>
      </c>
      <c r="O747" s="51">
        <v>54.2</v>
      </c>
      <c r="P747" s="51">
        <v>52.2</v>
      </c>
      <c r="Q747" s="51">
        <v>49.2</v>
      </c>
      <c r="R747" s="51">
        <v>30</v>
      </c>
      <c r="S747" s="51">
        <v>40.9</v>
      </c>
      <c r="T747" s="51">
        <v>40.6</v>
      </c>
      <c r="U747" s="51">
        <v>43.4</v>
      </c>
      <c r="V747" s="51">
        <v>43.4</v>
      </c>
      <c r="W747" s="51">
        <v>43.5</v>
      </c>
      <c r="X747" s="51">
        <v>47.3</v>
      </c>
      <c r="Y747" s="51">
        <v>42.1</v>
      </c>
      <c r="Z747" s="51">
        <v>35</v>
      </c>
      <c r="AA747" s="51">
        <v>30.5</v>
      </c>
      <c r="AB747" s="51">
        <v>30</v>
      </c>
      <c r="AC747" s="51">
        <v>22.1</v>
      </c>
      <c r="AD747" s="51">
        <v>27.5</v>
      </c>
      <c r="AE747" s="51">
        <v>27.7</v>
      </c>
      <c r="AF747" s="51">
        <v>29.2</v>
      </c>
      <c r="AG747" s="51">
        <v>29.1</v>
      </c>
      <c r="AH747" s="52"/>
      <c r="AI747" s="52"/>
      <c r="AJ747" s="52"/>
    </row>
    <row r="748" spans="1:36" ht="15.75" x14ac:dyDescent="0.3">
      <c r="A748" s="1" t="str">
        <f t="shared" si="14"/>
        <v>LangzeitarbeitslosigkeitUngarn</v>
      </c>
      <c r="B748" s="1">
        <v>748</v>
      </c>
      <c r="C748" s="50" t="s">
        <v>86</v>
      </c>
      <c r="D748" s="50" t="s">
        <v>24</v>
      </c>
      <c r="E748" s="50" t="s">
        <v>84</v>
      </c>
      <c r="F748" s="50" t="s">
        <v>67</v>
      </c>
      <c r="G748" s="50" t="s">
        <v>32</v>
      </c>
      <c r="H748" s="50" t="s">
        <v>370</v>
      </c>
      <c r="I748" s="51">
        <v>47.8</v>
      </c>
      <c r="J748" s="51">
        <v>44.8</v>
      </c>
      <c r="K748" s="51">
        <v>44.7</v>
      </c>
      <c r="L748" s="51">
        <v>40.5</v>
      </c>
      <c r="M748" s="51">
        <v>45</v>
      </c>
      <c r="N748" s="51">
        <v>45</v>
      </c>
      <c r="O748" s="51">
        <v>45.3</v>
      </c>
      <c r="P748" s="51">
        <v>46.7</v>
      </c>
      <c r="Q748" s="51">
        <v>46.2</v>
      </c>
      <c r="R748" s="51">
        <v>41.5</v>
      </c>
      <c r="S748" s="51">
        <v>48.9</v>
      </c>
      <c r="T748" s="51">
        <v>47.6</v>
      </c>
      <c r="U748" s="51">
        <v>45.3</v>
      </c>
      <c r="V748" s="51">
        <v>48.6</v>
      </c>
      <c r="W748" s="51">
        <v>47.5</v>
      </c>
      <c r="X748" s="51">
        <v>45.6</v>
      </c>
      <c r="Y748" s="51">
        <v>46.5</v>
      </c>
      <c r="Z748" s="51">
        <v>40.4</v>
      </c>
      <c r="AA748" s="51">
        <v>38.799999999999997</v>
      </c>
      <c r="AB748" s="51">
        <v>31.9</v>
      </c>
      <c r="AC748" s="51">
        <v>26.4</v>
      </c>
      <c r="AD748" s="51">
        <v>31.2</v>
      </c>
      <c r="AE748" s="51">
        <v>34.299999999999997</v>
      </c>
      <c r="AF748" s="51">
        <v>34.799999999999997</v>
      </c>
      <c r="AG748" s="51">
        <v>34.4</v>
      </c>
      <c r="AH748" s="52"/>
      <c r="AI748" s="52"/>
      <c r="AJ748" s="52"/>
    </row>
    <row r="749" spans="1:36" ht="15.75" x14ac:dyDescent="0.3">
      <c r="A749" s="1" t="str">
        <f t="shared" si="14"/>
        <v>LangzeitarbeitslosigkeitVereinigtes Königreich Großbritannien und Nordirland</v>
      </c>
      <c r="B749" s="1">
        <v>749</v>
      </c>
      <c r="C749" s="50" t="s">
        <v>86</v>
      </c>
      <c r="D749" s="50" t="s">
        <v>57</v>
      </c>
      <c r="E749" s="50" t="s">
        <v>84</v>
      </c>
      <c r="F749" s="50" t="s">
        <v>67</v>
      </c>
      <c r="G749" s="50" t="s">
        <v>32</v>
      </c>
      <c r="H749" s="50" t="s">
        <v>370</v>
      </c>
      <c r="I749" s="51">
        <v>28.3</v>
      </c>
      <c r="J749" s="51">
        <v>27.8</v>
      </c>
      <c r="K749" s="51">
        <v>23.3</v>
      </c>
      <c r="L749" s="51">
        <v>23.2</v>
      </c>
      <c r="M749" s="51">
        <v>21.7</v>
      </c>
      <c r="N749" s="51">
        <v>21.5</v>
      </c>
      <c r="O749" s="51">
        <v>22.7</v>
      </c>
      <c r="P749" s="51">
        <v>24.1</v>
      </c>
      <c r="Q749" s="51">
        <v>24.6</v>
      </c>
      <c r="R749" s="51">
        <v>24.9</v>
      </c>
      <c r="S749" s="51">
        <v>32.9</v>
      </c>
      <c r="T749" s="51">
        <v>33.799999999999997</v>
      </c>
      <c r="U749" s="51">
        <v>35</v>
      </c>
      <c r="V749" s="51">
        <v>36.5</v>
      </c>
      <c r="W749" s="51">
        <v>36.200000000000003</v>
      </c>
      <c r="X749" s="51">
        <v>31.2</v>
      </c>
      <c r="Y749" s="51">
        <v>27.6</v>
      </c>
      <c r="Z749" s="51">
        <v>26.5</v>
      </c>
      <c r="AA749" s="51">
        <v>26.8</v>
      </c>
      <c r="AB749" s="51">
        <v>25.7</v>
      </c>
      <c r="AC749" s="51">
        <v>20.122</v>
      </c>
      <c r="AD749" s="51">
        <v>28.547999999999998</v>
      </c>
      <c r="AE749" s="51">
        <v>24.402999999999999</v>
      </c>
      <c r="AF749" s="51">
        <v>21.45</v>
      </c>
      <c r="AG749" s="51">
        <v>22.37</v>
      </c>
      <c r="AH749" s="52"/>
      <c r="AI749" s="52"/>
      <c r="AJ749" s="52"/>
    </row>
    <row r="750" spans="1:36" ht="15.75" x14ac:dyDescent="0.3">
      <c r="A750" s="1" t="str">
        <f t="shared" si="14"/>
        <v>LangzeitarbeitslosigkeitZypern</v>
      </c>
      <c r="B750" s="1">
        <v>750</v>
      </c>
      <c r="C750" s="50" t="s">
        <v>86</v>
      </c>
      <c r="D750" s="50" t="s">
        <v>30</v>
      </c>
      <c r="E750" s="50" t="s">
        <v>84</v>
      </c>
      <c r="F750" s="50" t="s">
        <v>67</v>
      </c>
      <c r="G750" s="50" t="s">
        <v>32</v>
      </c>
      <c r="H750" s="50" t="s">
        <v>370</v>
      </c>
      <c r="I750" s="51">
        <v>25.7</v>
      </c>
      <c r="J750" s="51">
        <v>21.4</v>
      </c>
      <c r="K750" s="51">
        <v>20.100000000000001</v>
      </c>
      <c r="L750" s="51">
        <v>23.9</v>
      </c>
      <c r="M750" s="51">
        <v>28</v>
      </c>
      <c r="N750" s="51">
        <v>23.6</v>
      </c>
      <c r="O750" s="51">
        <v>19.3</v>
      </c>
      <c r="P750" s="51">
        <v>18.600000000000001</v>
      </c>
      <c r="Q750" s="51">
        <v>13.8</v>
      </c>
      <c r="R750" s="51">
        <v>10.4</v>
      </c>
      <c r="S750" s="51">
        <v>20.399999999999999</v>
      </c>
      <c r="T750" s="51">
        <v>20.9</v>
      </c>
      <c r="U750" s="51">
        <v>30.1</v>
      </c>
      <c r="V750" s="51">
        <v>38.299999999999997</v>
      </c>
      <c r="W750" s="51">
        <v>47.7</v>
      </c>
      <c r="X750" s="51">
        <v>45.6</v>
      </c>
      <c r="Y750" s="51">
        <v>44.5</v>
      </c>
      <c r="Z750" s="51">
        <v>40.700000000000003</v>
      </c>
      <c r="AA750" s="51">
        <v>31.7</v>
      </c>
      <c r="AB750" s="51">
        <v>30.6</v>
      </c>
      <c r="AC750" s="51">
        <v>29.4</v>
      </c>
      <c r="AD750" s="51">
        <v>35.4</v>
      </c>
      <c r="AE750" s="51">
        <v>33.200000000000003</v>
      </c>
      <c r="AF750" s="51">
        <v>31.1</v>
      </c>
      <c r="AG750" s="51">
        <v>27.4</v>
      </c>
      <c r="AH750" s="52"/>
      <c r="AI750" s="52"/>
      <c r="AJ750" s="52"/>
    </row>
    <row r="751" spans="1:36" ht="15.75" x14ac:dyDescent="0.3">
      <c r="A751" s="1" t="str">
        <f t="shared" si="14"/>
        <v>LebenserwartungBelgien</v>
      </c>
      <c r="B751" s="1">
        <v>751</v>
      </c>
      <c r="C751" s="50" t="s">
        <v>263</v>
      </c>
      <c r="D751" s="50" t="s">
        <v>9</v>
      </c>
      <c r="E751" s="50" t="s">
        <v>90</v>
      </c>
      <c r="F751" s="50" t="s">
        <v>67</v>
      </c>
      <c r="G751" s="50" t="s">
        <v>32</v>
      </c>
      <c r="H751" s="50" t="s">
        <v>370</v>
      </c>
      <c r="I751" s="51">
        <v>77.900000000000006</v>
      </c>
      <c r="J751" s="51">
        <v>78.099999999999994</v>
      </c>
      <c r="K751" s="51">
        <v>78.2</v>
      </c>
      <c r="L751" s="51">
        <v>78.3</v>
      </c>
      <c r="M751" s="51">
        <v>79</v>
      </c>
      <c r="N751" s="51">
        <v>79.099999999999994</v>
      </c>
      <c r="O751" s="51">
        <v>79.5</v>
      </c>
      <c r="P751" s="51">
        <v>79.900000000000006</v>
      </c>
      <c r="Q751" s="51">
        <v>79.8</v>
      </c>
      <c r="R751" s="51">
        <v>80.2</v>
      </c>
      <c r="S751" s="51">
        <v>80.3</v>
      </c>
      <c r="T751" s="51">
        <v>80.7</v>
      </c>
      <c r="U751" s="51">
        <v>80.5</v>
      </c>
      <c r="V751" s="51">
        <v>80.7</v>
      </c>
      <c r="W751" s="51">
        <v>81.400000000000006</v>
      </c>
      <c r="X751" s="51">
        <v>81.099999999999994</v>
      </c>
      <c r="Y751" s="51">
        <v>81.5</v>
      </c>
      <c r="Z751" s="51">
        <v>81.599999999999994</v>
      </c>
      <c r="AA751" s="51">
        <v>81.7</v>
      </c>
      <c r="AB751" s="51">
        <v>82.1</v>
      </c>
      <c r="AC751" s="51">
        <v>80.8</v>
      </c>
      <c r="AD751" s="51">
        <v>81.900000000000006</v>
      </c>
      <c r="AE751" s="51">
        <v>81.8</v>
      </c>
      <c r="AF751" s="51">
        <v>82.5</v>
      </c>
      <c r="AG751" s="51">
        <v>82.4</v>
      </c>
      <c r="AH751" s="52"/>
      <c r="AI751" s="52"/>
      <c r="AJ751" s="52"/>
    </row>
    <row r="752" spans="1:36" ht="15.75" x14ac:dyDescent="0.3">
      <c r="A752" s="1" t="str">
        <f t="shared" si="14"/>
        <v>LebenserwartungBulgarien</v>
      </c>
      <c r="B752" s="1">
        <v>752</v>
      </c>
      <c r="C752" s="50" t="s">
        <v>263</v>
      </c>
      <c r="D752" s="50" t="s">
        <v>25</v>
      </c>
      <c r="E752" s="50" t="s">
        <v>90</v>
      </c>
      <c r="F752" s="50" t="s">
        <v>67</v>
      </c>
      <c r="G752" s="50" t="s">
        <v>32</v>
      </c>
      <c r="H752" s="50" t="s">
        <v>370</v>
      </c>
      <c r="I752" s="51">
        <v>71.599999999999994</v>
      </c>
      <c r="J752" s="51">
        <v>71.900000000000006</v>
      </c>
      <c r="K752" s="51">
        <v>72.099999999999994</v>
      </c>
      <c r="L752" s="51">
        <v>72.3</v>
      </c>
      <c r="M752" s="51">
        <v>72.5</v>
      </c>
      <c r="N752" s="51">
        <v>72.5</v>
      </c>
      <c r="O752" s="51">
        <v>72.7</v>
      </c>
      <c r="P752" s="51">
        <v>73</v>
      </c>
      <c r="Q752" s="51">
        <v>73.3</v>
      </c>
      <c r="R752" s="51">
        <v>73.7</v>
      </c>
      <c r="S752" s="51">
        <v>73.8</v>
      </c>
      <c r="T752" s="51">
        <v>74.2</v>
      </c>
      <c r="U752" s="51">
        <v>74.400000000000006</v>
      </c>
      <c r="V752" s="51">
        <v>74.900000000000006</v>
      </c>
      <c r="W752" s="51">
        <v>74.5</v>
      </c>
      <c r="X752" s="51">
        <v>74.7</v>
      </c>
      <c r="Y752" s="51">
        <v>74.900000000000006</v>
      </c>
      <c r="Z752" s="51">
        <v>74.8</v>
      </c>
      <c r="AA752" s="51">
        <v>75</v>
      </c>
      <c r="AB752" s="51">
        <v>75.099999999999994</v>
      </c>
      <c r="AC752" s="51">
        <v>73.3</v>
      </c>
      <c r="AD752" s="51">
        <v>71.2</v>
      </c>
      <c r="AE752" s="51">
        <v>74.2</v>
      </c>
      <c r="AF752" s="51">
        <v>75.8</v>
      </c>
      <c r="AG752" s="51">
        <v>75.8</v>
      </c>
      <c r="AH752" s="52"/>
      <c r="AI752" s="52"/>
      <c r="AJ752" s="52"/>
    </row>
    <row r="753" spans="1:36" ht="15.75" x14ac:dyDescent="0.3">
      <c r="A753" s="1" t="str">
        <f t="shared" si="14"/>
        <v>LebenserwartungDänemark</v>
      </c>
      <c r="B753" s="1">
        <v>753</v>
      </c>
      <c r="C753" s="50" t="s">
        <v>263</v>
      </c>
      <c r="D753" s="50" t="s">
        <v>5</v>
      </c>
      <c r="E753" s="50" t="s">
        <v>90</v>
      </c>
      <c r="F753" s="50" t="s">
        <v>67</v>
      </c>
      <c r="G753" s="50" t="s">
        <v>32</v>
      </c>
      <c r="H753" s="50" t="s">
        <v>370</v>
      </c>
      <c r="I753" s="51">
        <v>76.900000000000006</v>
      </c>
      <c r="J753" s="51">
        <v>77</v>
      </c>
      <c r="K753" s="51">
        <v>77.099999999999994</v>
      </c>
      <c r="L753" s="51">
        <v>77.400000000000006</v>
      </c>
      <c r="M753" s="51">
        <v>77.8</v>
      </c>
      <c r="N753" s="51">
        <v>78.3</v>
      </c>
      <c r="O753" s="51">
        <v>78.400000000000006</v>
      </c>
      <c r="P753" s="51">
        <v>78.400000000000006</v>
      </c>
      <c r="Q753" s="51">
        <v>78.8</v>
      </c>
      <c r="R753" s="51">
        <v>79</v>
      </c>
      <c r="S753" s="51">
        <v>79.3</v>
      </c>
      <c r="T753" s="51">
        <v>79.900000000000006</v>
      </c>
      <c r="U753" s="51">
        <v>80.2</v>
      </c>
      <c r="V753" s="51">
        <v>80.400000000000006</v>
      </c>
      <c r="W753" s="51">
        <v>80.7</v>
      </c>
      <c r="X753" s="51">
        <v>80.8</v>
      </c>
      <c r="Y753" s="51">
        <v>80.900000000000006</v>
      </c>
      <c r="Z753" s="51">
        <v>81.099999999999994</v>
      </c>
      <c r="AA753" s="51">
        <v>81</v>
      </c>
      <c r="AB753" s="51">
        <v>81.5</v>
      </c>
      <c r="AC753" s="51">
        <v>81.599999999999994</v>
      </c>
      <c r="AD753" s="51">
        <v>81.5</v>
      </c>
      <c r="AE753" s="51">
        <v>81.3</v>
      </c>
      <c r="AF753" s="51">
        <v>81.8</v>
      </c>
      <c r="AG753" s="51">
        <v>82</v>
      </c>
      <c r="AH753" s="52"/>
      <c r="AI753" s="52"/>
      <c r="AJ753" s="52"/>
    </row>
    <row r="754" spans="1:36" ht="15.75" x14ac:dyDescent="0.3">
      <c r="A754" s="1" t="str">
        <f t="shared" si="14"/>
        <v>LebenserwartungDeutschland</v>
      </c>
      <c r="B754" s="1">
        <v>754</v>
      </c>
      <c r="C754" s="50" t="s">
        <v>263</v>
      </c>
      <c r="D754" s="50" t="s">
        <v>2</v>
      </c>
      <c r="E754" s="50" t="s">
        <v>90</v>
      </c>
      <c r="F754" s="50" t="s">
        <v>67</v>
      </c>
      <c r="G754" s="50" t="s">
        <v>32</v>
      </c>
      <c r="H754" s="50" t="s">
        <v>370</v>
      </c>
      <c r="I754" s="51">
        <v>78.3</v>
      </c>
      <c r="J754" s="51">
        <v>78.599999999999994</v>
      </c>
      <c r="K754" s="51">
        <v>78.599999999999994</v>
      </c>
      <c r="L754" s="51">
        <v>78.599999999999994</v>
      </c>
      <c r="M754" s="51">
        <v>79.3</v>
      </c>
      <c r="N754" s="51">
        <v>79.400000000000006</v>
      </c>
      <c r="O754" s="51">
        <v>79.900000000000006</v>
      </c>
      <c r="P754" s="51">
        <v>80.099999999999994</v>
      </c>
      <c r="Q754" s="51">
        <v>80.2</v>
      </c>
      <c r="R754" s="51">
        <v>80.3</v>
      </c>
      <c r="S754" s="51">
        <v>80.5</v>
      </c>
      <c r="T754" s="51">
        <v>80.599999999999994</v>
      </c>
      <c r="U754" s="51">
        <v>80.7</v>
      </c>
      <c r="V754" s="51">
        <v>80.599999999999994</v>
      </c>
      <c r="W754" s="51">
        <v>81.2</v>
      </c>
      <c r="X754" s="51">
        <v>80.7</v>
      </c>
      <c r="Y754" s="51">
        <v>81</v>
      </c>
      <c r="Z754" s="51">
        <v>81.099999999999994</v>
      </c>
      <c r="AA754" s="51">
        <v>81</v>
      </c>
      <c r="AB754" s="51">
        <v>81.3</v>
      </c>
      <c r="AC754" s="51">
        <v>81.099999999999994</v>
      </c>
      <c r="AD754" s="51">
        <v>80.8</v>
      </c>
      <c r="AE754" s="51">
        <v>80.7</v>
      </c>
      <c r="AF754" s="51">
        <v>81.099999999999994</v>
      </c>
      <c r="AG754" s="51">
        <v>81.2</v>
      </c>
      <c r="AH754" s="52"/>
      <c r="AI754" s="52"/>
      <c r="AJ754" s="52"/>
    </row>
    <row r="755" spans="1:36" ht="15.75" x14ac:dyDescent="0.3">
      <c r="A755" s="1" t="str">
        <f t="shared" si="14"/>
        <v>LebenserwartungEstland</v>
      </c>
      <c r="B755" s="1">
        <v>755</v>
      </c>
      <c r="C755" s="50" t="s">
        <v>263</v>
      </c>
      <c r="D755" s="50" t="s">
        <v>18</v>
      </c>
      <c r="E755" s="50" t="s">
        <v>90</v>
      </c>
      <c r="F755" s="50" t="s">
        <v>67</v>
      </c>
      <c r="G755" s="50" t="s">
        <v>32</v>
      </c>
      <c r="H755" s="50" t="s">
        <v>370</v>
      </c>
      <c r="I755" s="51">
        <v>71.099999999999994</v>
      </c>
      <c r="J755" s="51">
        <v>70.900000000000006</v>
      </c>
      <c r="K755" s="51">
        <v>71.400000000000006</v>
      </c>
      <c r="L755" s="51">
        <v>71.900000000000006</v>
      </c>
      <c r="M755" s="51">
        <v>72.400000000000006</v>
      </c>
      <c r="N755" s="51">
        <v>73</v>
      </c>
      <c r="O755" s="51">
        <v>73.2</v>
      </c>
      <c r="P755" s="51">
        <v>73.2</v>
      </c>
      <c r="Q755" s="51">
        <v>74.400000000000006</v>
      </c>
      <c r="R755" s="51">
        <v>75.3</v>
      </c>
      <c r="S755" s="51">
        <v>76</v>
      </c>
      <c r="T755" s="51">
        <v>76.599999999999994</v>
      </c>
      <c r="U755" s="51">
        <v>76.7</v>
      </c>
      <c r="V755" s="51">
        <v>77.5</v>
      </c>
      <c r="W755" s="51">
        <v>77.400000000000006</v>
      </c>
      <c r="X755" s="51">
        <v>78</v>
      </c>
      <c r="Y755" s="51">
        <v>78</v>
      </c>
      <c r="Z755" s="51">
        <v>78.400000000000006</v>
      </c>
      <c r="AA755" s="51">
        <v>78.5</v>
      </c>
      <c r="AB755" s="51">
        <v>79</v>
      </c>
      <c r="AC755" s="51">
        <v>78.900000000000006</v>
      </c>
      <c r="AD755" s="51">
        <v>77.2</v>
      </c>
      <c r="AE755" s="51">
        <v>78.099999999999994</v>
      </c>
      <c r="AF755" s="51">
        <v>79.099999999999994</v>
      </c>
      <c r="AG755" s="51">
        <v>79.400000000000006</v>
      </c>
      <c r="AH755" s="52"/>
      <c r="AI755" s="52"/>
      <c r="AJ755" s="52"/>
    </row>
    <row r="756" spans="1:36" ht="15.75" x14ac:dyDescent="0.3">
      <c r="A756" s="1" t="str">
        <f t="shared" si="14"/>
        <v>LebenserwartungEU27</v>
      </c>
      <c r="B756" s="1">
        <v>756</v>
      </c>
      <c r="C756" s="50" t="s">
        <v>263</v>
      </c>
      <c r="D756" s="50" t="s">
        <v>363</v>
      </c>
      <c r="E756" s="50" t="s">
        <v>90</v>
      </c>
      <c r="F756" s="50" t="s">
        <v>67</v>
      </c>
      <c r="G756" s="50" t="s">
        <v>32</v>
      </c>
      <c r="H756" s="50" t="s">
        <v>370</v>
      </c>
      <c r="I756" s="52"/>
      <c r="J756" s="52"/>
      <c r="K756" s="51">
        <v>77.599999999999994</v>
      </c>
      <c r="L756" s="51">
        <v>77.7</v>
      </c>
      <c r="M756" s="51">
        <v>78.3</v>
      </c>
      <c r="N756" s="51">
        <v>78.400000000000006</v>
      </c>
      <c r="O756" s="51">
        <v>78.900000000000006</v>
      </c>
      <c r="P756" s="51">
        <v>79.099999999999994</v>
      </c>
      <c r="Q756" s="51">
        <v>79.3</v>
      </c>
      <c r="R756" s="51">
        <v>79.5</v>
      </c>
      <c r="S756" s="51">
        <v>79.8</v>
      </c>
      <c r="T756" s="51">
        <v>80.099999999999994</v>
      </c>
      <c r="U756" s="51">
        <v>80.2</v>
      </c>
      <c r="V756" s="51">
        <v>80.5</v>
      </c>
      <c r="W756" s="51">
        <v>80.8</v>
      </c>
      <c r="X756" s="51">
        <v>80.5</v>
      </c>
      <c r="Y756" s="51">
        <v>80.900000000000006</v>
      </c>
      <c r="Z756" s="51">
        <v>80.900000000000006</v>
      </c>
      <c r="AA756" s="51">
        <v>81</v>
      </c>
      <c r="AB756" s="51">
        <v>81.3</v>
      </c>
      <c r="AC756" s="51">
        <v>80.400000000000006</v>
      </c>
      <c r="AD756" s="51">
        <v>80.099999999999994</v>
      </c>
      <c r="AE756" s="51">
        <v>80.599999999999994</v>
      </c>
      <c r="AF756" s="51">
        <v>81.400000000000006</v>
      </c>
      <c r="AG756" s="51">
        <v>81.5</v>
      </c>
      <c r="AH756" s="52"/>
      <c r="AI756" s="52"/>
      <c r="AJ756" s="52"/>
    </row>
    <row r="757" spans="1:36" ht="15.75" x14ac:dyDescent="0.3">
      <c r="A757" s="1" t="str">
        <f t="shared" si="14"/>
        <v>LebenserwartungFinnland</v>
      </c>
      <c r="B757" s="1">
        <v>757</v>
      </c>
      <c r="C757" s="50" t="s">
        <v>263</v>
      </c>
      <c r="D757" s="50" t="s">
        <v>14</v>
      </c>
      <c r="E757" s="50" t="s">
        <v>90</v>
      </c>
      <c r="F757" s="50" t="s">
        <v>67</v>
      </c>
      <c r="G757" s="50" t="s">
        <v>32</v>
      </c>
      <c r="H757" s="50" t="s">
        <v>370</v>
      </c>
      <c r="I757" s="51">
        <v>77.8</v>
      </c>
      <c r="J757" s="51">
        <v>78.2</v>
      </c>
      <c r="K757" s="51">
        <v>78.3</v>
      </c>
      <c r="L757" s="51">
        <v>78.599999999999994</v>
      </c>
      <c r="M757" s="51">
        <v>79</v>
      </c>
      <c r="N757" s="51">
        <v>79.099999999999994</v>
      </c>
      <c r="O757" s="51">
        <v>79.5</v>
      </c>
      <c r="P757" s="51">
        <v>79.599999999999994</v>
      </c>
      <c r="Q757" s="51">
        <v>79.900000000000006</v>
      </c>
      <c r="R757" s="51">
        <v>80.099999999999994</v>
      </c>
      <c r="S757" s="51">
        <v>80.2</v>
      </c>
      <c r="T757" s="51">
        <v>80.599999999999994</v>
      </c>
      <c r="U757" s="51">
        <v>80.7</v>
      </c>
      <c r="V757" s="51">
        <v>81.099999999999994</v>
      </c>
      <c r="W757" s="51">
        <v>81.3</v>
      </c>
      <c r="X757" s="51">
        <v>81.599999999999994</v>
      </c>
      <c r="Y757" s="51">
        <v>81.5</v>
      </c>
      <c r="Z757" s="51">
        <v>81.7</v>
      </c>
      <c r="AA757" s="51">
        <v>81.8</v>
      </c>
      <c r="AB757" s="51">
        <v>82.1</v>
      </c>
      <c r="AC757" s="51">
        <v>82</v>
      </c>
      <c r="AD757" s="51">
        <v>81.900000000000006</v>
      </c>
      <c r="AE757" s="51">
        <v>81.2</v>
      </c>
      <c r="AF757" s="51">
        <v>81.599999999999994</v>
      </c>
      <c r="AG757" s="51">
        <v>82.2</v>
      </c>
      <c r="AH757" s="52"/>
      <c r="AI757" s="52"/>
      <c r="AJ757" s="52"/>
    </row>
    <row r="758" spans="1:36" ht="15.75" x14ac:dyDescent="0.3">
      <c r="A758" s="1" t="str">
        <f t="shared" si="14"/>
        <v>LebenserwartungFrankreich</v>
      </c>
      <c r="B758" s="1">
        <v>758</v>
      </c>
      <c r="C758" s="50" t="s">
        <v>263</v>
      </c>
      <c r="D758" s="50" t="s">
        <v>0</v>
      </c>
      <c r="E758" s="50" t="s">
        <v>90</v>
      </c>
      <c r="F758" s="50" t="s">
        <v>67</v>
      </c>
      <c r="G758" s="50" t="s">
        <v>32</v>
      </c>
      <c r="H758" s="50" t="s">
        <v>370</v>
      </c>
      <c r="I758" s="51">
        <v>79.2</v>
      </c>
      <c r="J758" s="51">
        <v>79.3</v>
      </c>
      <c r="K758" s="51">
        <v>79.400000000000006</v>
      </c>
      <c r="L758" s="51">
        <v>79.3</v>
      </c>
      <c r="M758" s="51">
        <v>80.3</v>
      </c>
      <c r="N758" s="51">
        <v>80.3</v>
      </c>
      <c r="O758" s="51">
        <v>80.900000000000006</v>
      </c>
      <c r="P758" s="51">
        <v>81.3</v>
      </c>
      <c r="Q758" s="51">
        <v>81.400000000000006</v>
      </c>
      <c r="R758" s="51">
        <v>81.5</v>
      </c>
      <c r="S758" s="51">
        <v>81.8</v>
      </c>
      <c r="T758" s="51">
        <v>82.3</v>
      </c>
      <c r="U758" s="51">
        <v>82.1</v>
      </c>
      <c r="V758" s="51">
        <v>82.4</v>
      </c>
      <c r="W758" s="51">
        <v>82.9</v>
      </c>
      <c r="X758" s="51">
        <v>82.4</v>
      </c>
      <c r="Y758" s="51">
        <v>82.7</v>
      </c>
      <c r="Z758" s="51">
        <v>82.7</v>
      </c>
      <c r="AA758" s="51">
        <v>82.8</v>
      </c>
      <c r="AB758" s="51">
        <v>83</v>
      </c>
      <c r="AC758" s="51">
        <v>82.3</v>
      </c>
      <c r="AD758" s="51">
        <v>82.4</v>
      </c>
      <c r="AE758" s="51">
        <v>82.3</v>
      </c>
      <c r="AF758" s="51">
        <v>83</v>
      </c>
      <c r="AG758" s="51">
        <v>83</v>
      </c>
      <c r="AH758" s="52"/>
      <c r="AI758" s="52"/>
      <c r="AJ758" s="52"/>
    </row>
    <row r="759" spans="1:36" ht="15.75" x14ac:dyDescent="0.3">
      <c r="A759" s="1" t="str">
        <f t="shared" si="14"/>
        <v>LebenserwartungGriechenland</v>
      </c>
      <c r="B759" s="1">
        <v>759</v>
      </c>
      <c r="C759" s="50" t="s">
        <v>263</v>
      </c>
      <c r="D759" s="50" t="s">
        <v>6</v>
      </c>
      <c r="E759" s="50" t="s">
        <v>90</v>
      </c>
      <c r="F759" s="50" t="s">
        <v>67</v>
      </c>
      <c r="G759" s="50" t="s">
        <v>32</v>
      </c>
      <c r="H759" s="50" t="s">
        <v>370</v>
      </c>
      <c r="I759" s="51">
        <v>78.599999999999994</v>
      </c>
      <c r="J759" s="51">
        <v>79.099999999999994</v>
      </c>
      <c r="K759" s="51">
        <v>79.2</v>
      </c>
      <c r="L759" s="51">
        <v>79.3</v>
      </c>
      <c r="M759" s="51">
        <v>79.400000000000006</v>
      </c>
      <c r="N759" s="51">
        <v>79.599999999999994</v>
      </c>
      <c r="O759" s="51">
        <v>79.900000000000006</v>
      </c>
      <c r="P759" s="51">
        <v>79.7</v>
      </c>
      <c r="Q759" s="51">
        <v>80.2</v>
      </c>
      <c r="R759" s="51">
        <v>80.400000000000006</v>
      </c>
      <c r="S759" s="51">
        <v>80.599999999999994</v>
      </c>
      <c r="T759" s="51">
        <v>80.8</v>
      </c>
      <c r="U759" s="51">
        <v>80.7</v>
      </c>
      <c r="V759" s="51">
        <v>81.400000000000006</v>
      </c>
      <c r="W759" s="51">
        <v>81.5</v>
      </c>
      <c r="X759" s="51">
        <v>81.099999999999994</v>
      </c>
      <c r="Y759" s="51">
        <v>81.5</v>
      </c>
      <c r="Z759" s="51">
        <v>81.400000000000006</v>
      </c>
      <c r="AA759" s="51">
        <v>81.900000000000006</v>
      </c>
      <c r="AB759" s="51">
        <v>81.7</v>
      </c>
      <c r="AC759" s="51">
        <v>81.400000000000006</v>
      </c>
      <c r="AD759" s="51">
        <v>80.2</v>
      </c>
      <c r="AE759" s="51">
        <v>80.8</v>
      </c>
      <c r="AF759" s="51">
        <v>81.8</v>
      </c>
      <c r="AG759" s="51">
        <v>81.900000000000006</v>
      </c>
      <c r="AH759" s="52"/>
      <c r="AI759" s="52"/>
      <c r="AJ759" s="52"/>
    </row>
    <row r="760" spans="1:36" ht="15.75" x14ac:dyDescent="0.3">
      <c r="A760" s="1" t="str">
        <f t="shared" si="14"/>
        <v>LebenserwartungIrland</v>
      </c>
      <c r="B760" s="1">
        <v>760</v>
      </c>
      <c r="C760" s="50" t="s">
        <v>263</v>
      </c>
      <c r="D760" s="50" t="s">
        <v>4</v>
      </c>
      <c r="E760" s="50" t="s">
        <v>90</v>
      </c>
      <c r="F760" s="50" t="s">
        <v>67</v>
      </c>
      <c r="G760" s="50" t="s">
        <v>32</v>
      </c>
      <c r="H760" s="50" t="s">
        <v>370</v>
      </c>
      <c r="I760" s="51">
        <v>76.599999999999994</v>
      </c>
      <c r="J760" s="51">
        <v>77.2</v>
      </c>
      <c r="K760" s="51">
        <v>77.7</v>
      </c>
      <c r="L760" s="51">
        <v>78.2</v>
      </c>
      <c r="M760" s="51">
        <v>78.599999999999994</v>
      </c>
      <c r="N760" s="51">
        <v>79</v>
      </c>
      <c r="O760" s="51">
        <v>79.3</v>
      </c>
      <c r="P760" s="51">
        <v>79.7</v>
      </c>
      <c r="Q760" s="51">
        <v>80.2</v>
      </c>
      <c r="R760" s="51">
        <v>80.2</v>
      </c>
      <c r="S760" s="51">
        <v>80.8</v>
      </c>
      <c r="T760" s="51">
        <v>80.900000000000006</v>
      </c>
      <c r="U760" s="51">
        <v>80.900000000000006</v>
      </c>
      <c r="V760" s="51">
        <v>81</v>
      </c>
      <c r="W760" s="51">
        <v>81.400000000000006</v>
      </c>
      <c r="X760" s="51">
        <v>81.5</v>
      </c>
      <c r="Y760" s="51">
        <v>81.7</v>
      </c>
      <c r="Z760" s="51">
        <v>82.2</v>
      </c>
      <c r="AA760" s="51">
        <v>82.2</v>
      </c>
      <c r="AB760" s="51">
        <v>82.8</v>
      </c>
      <c r="AC760" s="51">
        <v>82.5</v>
      </c>
      <c r="AD760" s="51">
        <v>82.3</v>
      </c>
      <c r="AE760" s="51">
        <v>82.6</v>
      </c>
      <c r="AF760" s="51">
        <v>82.9</v>
      </c>
      <c r="AG760" s="51">
        <v>83.1</v>
      </c>
      <c r="AH760" s="52"/>
      <c r="AI760" s="52"/>
      <c r="AJ760" s="52"/>
    </row>
    <row r="761" spans="1:36" ht="15.75" x14ac:dyDescent="0.3">
      <c r="A761" s="1" t="str">
        <f t="shared" si="14"/>
        <v>LebenserwartungItalien</v>
      </c>
      <c r="B761" s="1">
        <v>761</v>
      </c>
      <c r="C761" s="50" t="s">
        <v>263</v>
      </c>
      <c r="D761" s="50" t="s">
        <v>3</v>
      </c>
      <c r="E761" s="50" t="s">
        <v>90</v>
      </c>
      <c r="F761" s="50" t="s">
        <v>67</v>
      </c>
      <c r="G761" s="50" t="s">
        <v>32</v>
      </c>
      <c r="H761" s="50" t="s">
        <v>370</v>
      </c>
      <c r="I761" s="51">
        <v>79.900000000000006</v>
      </c>
      <c r="J761" s="51">
        <v>80.3</v>
      </c>
      <c r="K761" s="51">
        <v>80.400000000000006</v>
      </c>
      <c r="L761" s="51">
        <v>80.099999999999994</v>
      </c>
      <c r="M761" s="51">
        <v>80.900000000000006</v>
      </c>
      <c r="N761" s="51">
        <v>80.900000000000006</v>
      </c>
      <c r="O761" s="51">
        <v>81.400000000000006</v>
      </c>
      <c r="P761" s="51">
        <v>81.599999999999994</v>
      </c>
      <c r="Q761" s="51">
        <v>81.7</v>
      </c>
      <c r="R761" s="51">
        <v>81.8</v>
      </c>
      <c r="S761" s="51">
        <v>82.2</v>
      </c>
      <c r="T761" s="51">
        <v>82.4</v>
      </c>
      <c r="U761" s="51">
        <v>82.4</v>
      </c>
      <c r="V761" s="51">
        <v>82.9</v>
      </c>
      <c r="W761" s="51">
        <v>83.2</v>
      </c>
      <c r="X761" s="51">
        <v>82.7</v>
      </c>
      <c r="Y761" s="51">
        <v>83.4</v>
      </c>
      <c r="Z761" s="51">
        <v>83.1</v>
      </c>
      <c r="AA761" s="51">
        <v>83.4</v>
      </c>
      <c r="AB761" s="51">
        <v>83.6</v>
      </c>
      <c r="AC761" s="51">
        <v>82.3</v>
      </c>
      <c r="AD761" s="51">
        <v>82.7</v>
      </c>
      <c r="AE761" s="51">
        <v>82.8</v>
      </c>
      <c r="AF761" s="51">
        <v>83.5</v>
      </c>
      <c r="AG761" s="51">
        <v>83.7</v>
      </c>
      <c r="AH761" s="52"/>
      <c r="AI761" s="52"/>
      <c r="AJ761" s="52"/>
    </row>
    <row r="762" spans="1:36" ht="15.75" x14ac:dyDescent="0.3">
      <c r="A762" s="1" t="str">
        <f t="shared" si="14"/>
        <v>LebenserwartungKroatien</v>
      </c>
      <c r="B762" s="1">
        <v>762</v>
      </c>
      <c r="C762" s="50" t="s">
        <v>263</v>
      </c>
      <c r="D762" s="50" t="s">
        <v>27</v>
      </c>
      <c r="E762" s="50" t="s">
        <v>90</v>
      </c>
      <c r="F762" s="50" t="s">
        <v>67</v>
      </c>
      <c r="G762" s="50" t="s">
        <v>32</v>
      </c>
      <c r="H762" s="50" t="s">
        <v>370</v>
      </c>
      <c r="I762" s="52"/>
      <c r="J762" s="51">
        <v>74.599999999999994</v>
      </c>
      <c r="K762" s="51">
        <v>74.7</v>
      </c>
      <c r="L762" s="51">
        <v>74.599999999999994</v>
      </c>
      <c r="M762" s="51">
        <v>75.400000000000006</v>
      </c>
      <c r="N762" s="51">
        <v>75.3</v>
      </c>
      <c r="O762" s="51">
        <v>75.900000000000006</v>
      </c>
      <c r="P762" s="51">
        <v>75.8</v>
      </c>
      <c r="Q762" s="51">
        <v>76</v>
      </c>
      <c r="R762" s="51">
        <v>76.3</v>
      </c>
      <c r="S762" s="51">
        <v>76.7</v>
      </c>
      <c r="T762" s="51">
        <v>77.2</v>
      </c>
      <c r="U762" s="51">
        <v>77.3</v>
      </c>
      <c r="V762" s="51">
        <v>77.8</v>
      </c>
      <c r="W762" s="51">
        <v>77.900000000000006</v>
      </c>
      <c r="X762" s="51">
        <v>77.5</v>
      </c>
      <c r="Y762" s="51">
        <v>78.2</v>
      </c>
      <c r="Z762" s="51">
        <v>78</v>
      </c>
      <c r="AA762" s="51">
        <v>78.2</v>
      </c>
      <c r="AB762" s="51">
        <v>78.599999999999994</v>
      </c>
      <c r="AC762" s="51">
        <v>77.599999999999994</v>
      </c>
      <c r="AD762" s="51">
        <v>76.599999999999994</v>
      </c>
      <c r="AE762" s="51">
        <v>77.7</v>
      </c>
      <c r="AF762" s="51">
        <v>78.599999999999994</v>
      </c>
      <c r="AG762" s="51">
        <v>78.900000000000006</v>
      </c>
      <c r="AH762" s="52"/>
      <c r="AI762" s="52"/>
      <c r="AJ762" s="52"/>
    </row>
    <row r="763" spans="1:36" ht="15.75" x14ac:dyDescent="0.3">
      <c r="A763" s="1" t="str">
        <f t="shared" si="14"/>
        <v>LebenserwartungLettland</v>
      </c>
      <c r="B763" s="1">
        <v>763</v>
      </c>
      <c r="C763" s="50" t="s">
        <v>263</v>
      </c>
      <c r="D763" s="50" t="s">
        <v>19</v>
      </c>
      <c r="E763" s="50" t="s">
        <v>90</v>
      </c>
      <c r="F763" s="50" t="s">
        <v>67</v>
      </c>
      <c r="G763" s="50" t="s">
        <v>32</v>
      </c>
      <c r="H763" s="50" t="s">
        <v>370</v>
      </c>
      <c r="I763" s="52"/>
      <c r="J763" s="52"/>
      <c r="K763" s="51">
        <v>70.2</v>
      </c>
      <c r="L763" s="51">
        <v>70.599999999999994</v>
      </c>
      <c r="M763" s="51">
        <v>70.900000000000006</v>
      </c>
      <c r="N763" s="51">
        <v>70.599999999999994</v>
      </c>
      <c r="O763" s="51">
        <v>70.599999999999994</v>
      </c>
      <c r="P763" s="51">
        <v>70.8</v>
      </c>
      <c r="Q763" s="51">
        <v>72.099999999999994</v>
      </c>
      <c r="R763" s="51">
        <v>72.8</v>
      </c>
      <c r="S763" s="51">
        <v>73.099999999999994</v>
      </c>
      <c r="T763" s="51">
        <v>73.900000000000006</v>
      </c>
      <c r="U763" s="51">
        <v>74.099999999999994</v>
      </c>
      <c r="V763" s="51">
        <v>74.3</v>
      </c>
      <c r="W763" s="51">
        <v>74.5</v>
      </c>
      <c r="X763" s="51">
        <v>74.8</v>
      </c>
      <c r="Y763" s="51">
        <v>74.900000000000006</v>
      </c>
      <c r="Z763" s="51">
        <v>74.900000000000006</v>
      </c>
      <c r="AA763" s="51">
        <v>75.099999999999994</v>
      </c>
      <c r="AB763" s="51">
        <v>75.7</v>
      </c>
      <c r="AC763" s="51">
        <v>75.5</v>
      </c>
      <c r="AD763" s="51">
        <v>73.099999999999994</v>
      </c>
      <c r="AE763" s="51">
        <v>74.5</v>
      </c>
      <c r="AF763" s="51">
        <v>75.599999999999994</v>
      </c>
      <c r="AG763" s="51">
        <v>76.400000000000006</v>
      </c>
      <c r="AH763" s="52"/>
      <c r="AI763" s="52"/>
      <c r="AJ763" s="52"/>
    </row>
    <row r="764" spans="1:36" ht="15.75" x14ac:dyDescent="0.3">
      <c r="A764" s="1" t="str">
        <f t="shared" si="14"/>
        <v>LebenserwartungLitauen</v>
      </c>
      <c r="B764" s="1">
        <v>764</v>
      </c>
      <c r="C764" s="50" t="s">
        <v>263</v>
      </c>
      <c r="D764" s="50" t="s">
        <v>20</v>
      </c>
      <c r="E764" s="50" t="s">
        <v>90</v>
      </c>
      <c r="F764" s="50" t="s">
        <v>67</v>
      </c>
      <c r="G764" s="50" t="s">
        <v>32</v>
      </c>
      <c r="H764" s="50" t="s">
        <v>370</v>
      </c>
      <c r="I764" s="51">
        <v>72.099999999999994</v>
      </c>
      <c r="J764" s="51">
        <v>71.599999999999994</v>
      </c>
      <c r="K764" s="51">
        <v>71.8</v>
      </c>
      <c r="L764" s="51">
        <v>72</v>
      </c>
      <c r="M764" s="51">
        <v>72</v>
      </c>
      <c r="N764" s="51">
        <v>71.2</v>
      </c>
      <c r="O764" s="51">
        <v>71</v>
      </c>
      <c r="P764" s="51">
        <v>70.7</v>
      </c>
      <c r="Q764" s="51">
        <v>71.7</v>
      </c>
      <c r="R764" s="51">
        <v>72.900000000000006</v>
      </c>
      <c r="S764" s="51">
        <v>73.3</v>
      </c>
      <c r="T764" s="51">
        <v>73.7</v>
      </c>
      <c r="U764" s="51">
        <v>74.099999999999994</v>
      </c>
      <c r="V764" s="51">
        <v>74.099999999999994</v>
      </c>
      <c r="W764" s="51">
        <v>74.7</v>
      </c>
      <c r="X764" s="51">
        <v>74.599999999999994</v>
      </c>
      <c r="Y764" s="51">
        <v>74.900000000000006</v>
      </c>
      <c r="Z764" s="51">
        <v>75.8</v>
      </c>
      <c r="AA764" s="51">
        <v>76</v>
      </c>
      <c r="AB764" s="51">
        <v>76.5</v>
      </c>
      <c r="AC764" s="51">
        <v>75.2</v>
      </c>
      <c r="AD764" s="51">
        <v>74.2</v>
      </c>
      <c r="AE764" s="51">
        <v>75.8</v>
      </c>
      <c r="AF764" s="51">
        <v>77.599999999999994</v>
      </c>
      <c r="AG764" s="51">
        <v>77.5</v>
      </c>
      <c r="AH764" s="52"/>
      <c r="AI764" s="52"/>
      <c r="AJ764" s="52"/>
    </row>
    <row r="765" spans="1:36" ht="15.75" x14ac:dyDescent="0.3">
      <c r="A765" s="1" t="str">
        <f t="shared" si="14"/>
        <v>LebenserwartungLuxemburg</v>
      </c>
      <c r="B765" s="1">
        <v>765</v>
      </c>
      <c r="C765" s="50" t="s">
        <v>263</v>
      </c>
      <c r="D765" s="50" t="s">
        <v>10</v>
      </c>
      <c r="E765" s="50" t="s">
        <v>90</v>
      </c>
      <c r="F765" s="50" t="s">
        <v>67</v>
      </c>
      <c r="G765" s="50" t="s">
        <v>32</v>
      </c>
      <c r="H765" s="50" t="s">
        <v>370</v>
      </c>
      <c r="I765" s="51">
        <v>78</v>
      </c>
      <c r="J765" s="51">
        <v>78</v>
      </c>
      <c r="K765" s="51">
        <v>78.099999999999994</v>
      </c>
      <c r="L765" s="51">
        <v>77.900000000000006</v>
      </c>
      <c r="M765" s="51">
        <v>79.2</v>
      </c>
      <c r="N765" s="51">
        <v>79.599999999999994</v>
      </c>
      <c r="O765" s="51">
        <v>79.400000000000006</v>
      </c>
      <c r="P765" s="51">
        <v>79.5</v>
      </c>
      <c r="Q765" s="51">
        <v>80.7</v>
      </c>
      <c r="R765" s="51">
        <v>80.8</v>
      </c>
      <c r="S765" s="51">
        <v>80.8</v>
      </c>
      <c r="T765" s="51">
        <v>81.099999999999994</v>
      </c>
      <c r="U765" s="51">
        <v>81.5</v>
      </c>
      <c r="V765" s="51">
        <v>81.900000000000006</v>
      </c>
      <c r="W765" s="51">
        <v>82.3</v>
      </c>
      <c r="X765" s="51">
        <v>82.4</v>
      </c>
      <c r="Y765" s="51">
        <v>82.7</v>
      </c>
      <c r="Z765" s="51">
        <v>82.1</v>
      </c>
      <c r="AA765" s="51">
        <v>82.3</v>
      </c>
      <c r="AB765" s="51">
        <v>82.7</v>
      </c>
      <c r="AC765" s="51">
        <v>82.2</v>
      </c>
      <c r="AD765" s="51">
        <v>82.7</v>
      </c>
      <c r="AE765" s="51">
        <v>83</v>
      </c>
      <c r="AF765" s="51">
        <v>83.4</v>
      </c>
      <c r="AG765" s="51">
        <v>83.2</v>
      </c>
      <c r="AH765" s="52"/>
      <c r="AI765" s="52"/>
      <c r="AJ765" s="52"/>
    </row>
    <row r="766" spans="1:36" ht="15.75" x14ac:dyDescent="0.3">
      <c r="A766" s="1" t="str">
        <f t="shared" si="14"/>
        <v>LebenserwartungMalta</v>
      </c>
      <c r="B766" s="1">
        <v>766</v>
      </c>
      <c r="C766" s="50" t="s">
        <v>263</v>
      </c>
      <c r="D766" s="50" t="s">
        <v>16</v>
      </c>
      <c r="E766" s="50" t="s">
        <v>90</v>
      </c>
      <c r="F766" s="50" t="s">
        <v>67</v>
      </c>
      <c r="G766" s="50" t="s">
        <v>32</v>
      </c>
      <c r="H766" s="50" t="s">
        <v>370</v>
      </c>
      <c r="I766" s="51">
        <v>78.5</v>
      </c>
      <c r="J766" s="51">
        <v>78.900000000000006</v>
      </c>
      <c r="K766" s="51">
        <v>78.8</v>
      </c>
      <c r="L766" s="51">
        <v>78.7</v>
      </c>
      <c r="M766" s="51">
        <v>79.400000000000006</v>
      </c>
      <c r="N766" s="51">
        <v>79.400000000000006</v>
      </c>
      <c r="O766" s="51">
        <v>79.5</v>
      </c>
      <c r="P766" s="51">
        <v>79.900000000000006</v>
      </c>
      <c r="Q766" s="51">
        <v>79.7</v>
      </c>
      <c r="R766" s="51">
        <v>80.400000000000006</v>
      </c>
      <c r="S766" s="51">
        <v>81.5</v>
      </c>
      <c r="T766" s="51">
        <v>80.900000000000006</v>
      </c>
      <c r="U766" s="52"/>
      <c r="V766" s="51">
        <v>81.8</v>
      </c>
      <c r="W766" s="51">
        <v>82</v>
      </c>
      <c r="X766" s="51">
        <v>81.900000000000006</v>
      </c>
      <c r="Y766" s="51">
        <v>82.4</v>
      </c>
      <c r="Z766" s="51">
        <v>82.3</v>
      </c>
      <c r="AA766" s="51">
        <v>82.3</v>
      </c>
      <c r="AB766" s="51">
        <v>82.7</v>
      </c>
      <c r="AC766" s="51">
        <v>82.1</v>
      </c>
      <c r="AD766" s="51">
        <v>82.3</v>
      </c>
      <c r="AE766" s="51">
        <v>82.3</v>
      </c>
      <c r="AF766" s="51">
        <v>83.4</v>
      </c>
      <c r="AG766" s="51">
        <v>83</v>
      </c>
      <c r="AH766" s="52"/>
      <c r="AI766" s="52"/>
      <c r="AJ766" s="52"/>
    </row>
    <row r="767" spans="1:36" ht="15.75" x14ac:dyDescent="0.3">
      <c r="A767" s="1" t="str">
        <f t="shared" si="14"/>
        <v>LebenserwartungNiederlande</v>
      </c>
      <c r="B767" s="1">
        <v>767</v>
      </c>
      <c r="C767" s="50" t="s">
        <v>263</v>
      </c>
      <c r="D767" s="50" t="s">
        <v>1</v>
      </c>
      <c r="E767" s="50" t="s">
        <v>90</v>
      </c>
      <c r="F767" s="50" t="s">
        <v>67</v>
      </c>
      <c r="G767" s="50" t="s">
        <v>32</v>
      </c>
      <c r="H767" s="50" t="s">
        <v>370</v>
      </c>
      <c r="I767" s="51">
        <v>78.2</v>
      </c>
      <c r="J767" s="51">
        <v>78.400000000000006</v>
      </c>
      <c r="K767" s="51">
        <v>78.5</v>
      </c>
      <c r="L767" s="51">
        <v>78.7</v>
      </c>
      <c r="M767" s="51">
        <v>79.3</v>
      </c>
      <c r="N767" s="51">
        <v>79.599999999999994</v>
      </c>
      <c r="O767" s="51">
        <v>80</v>
      </c>
      <c r="P767" s="51">
        <v>80.400000000000006</v>
      </c>
      <c r="Q767" s="51">
        <v>80.5</v>
      </c>
      <c r="R767" s="51">
        <v>80.900000000000006</v>
      </c>
      <c r="S767" s="51">
        <v>81</v>
      </c>
      <c r="T767" s="51">
        <v>81.3</v>
      </c>
      <c r="U767" s="51">
        <v>81.2</v>
      </c>
      <c r="V767" s="51">
        <v>81.400000000000006</v>
      </c>
      <c r="W767" s="51">
        <v>81.8</v>
      </c>
      <c r="X767" s="51">
        <v>81.599999999999994</v>
      </c>
      <c r="Y767" s="51">
        <v>81.7</v>
      </c>
      <c r="Z767" s="51">
        <v>81.8</v>
      </c>
      <c r="AA767" s="51">
        <v>81.900000000000006</v>
      </c>
      <c r="AB767" s="51">
        <v>82.2</v>
      </c>
      <c r="AC767" s="51">
        <v>81.400000000000006</v>
      </c>
      <c r="AD767" s="51">
        <v>81.400000000000006</v>
      </c>
      <c r="AE767" s="51">
        <v>81.7</v>
      </c>
      <c r="AF767" s="51">
        <v>81.900000000000006</v>
      </c>
      <c r="AG767" s="51">
        <v>81.900000000000006</v>
      </c>
      <c r="AH767" s="52"/>
      <c r="AI767" s="52"/>
      <c r="AJ767" s="52"/>
    </row>
    <row r="768" spans="1:36" ht="15.75" x14ac:dyDescent="0.3">
      <c r="A768" s="1" t="str">
        <f t="shared" si="14"/>
        <v>LebenserwartungÖsterreich</v>
      </c>
      <c r="B768" s="1">
        <v>768</v>
      </c>
      <c r="C768" s="50" t="s">
        <v>263</v>
      </c>
      <c r="D768" s="50" t="s">
        <v>56</v>
      </c>
      <c r="E768" s="50" t="s">
        <v>90</v>
      </c>
      <c r="F768" s="50" t="s">
        <v>67</v>
      </c>
      <c r="G768" s="50" t="s">
        <v>32</v>
      </c>
      <c r="H768" s="50" t="s">
        <v>370</v>
      </c>
      <c r="I768" s="51">
        <v>78.3</v>
      </c>
      <c r="J768" s="51">
        <v>78.8</v>
      </c>
      <c r="K768" s="51">
        <v>78.900000000000006</v>
      </c>
      <c r="L768" s="51">
        <v>78.8</v>
      </c>
      <c r="M768" s="51">
        <v>79.3</v>
      </c>
      <c r="N768" s="51">
        <v>79.5</v>
      </c>
      <c r="O768" s="51">
        <v>80.099999999999994</v>
      </c>
      <c r="P768" s="51">
        <v>80.3</v>
      </c>
      <c r="Q768" s="51">
        <v>80.599999999999994</v>
      </c>
      <c r="R768" s="51">
        <v>80.5</v>
      </c>
      <c r="S768" s="51">
        <v>80.7</v>
      </c>
      <c r="T768" s="51">
        <v>81.099999999999994</v>
      </c>
      <c r="U768" s="51">
        <v>81.099999999999994</v>
      </c>
      <c r="V768" s="51">
        <v>81.3</v>
      </c>
      <c r="W768" s="51">
        <v>81.599999999999994</v>
      </c>
      <c r="X768" s="51">
        <v>81.3</v>
      </c>
      <c r="Y768" s="51">
        <v>81.8</v>
      </c>
      <c r="Z768" s="51">
        <v>81.7</v>
      </c>
      <c r="AA768" s="51">
        <v>81.8</v>
      </c>
      <c r="AB768" s="51">
        <v>82</v>
      </c>
      <c r="AC768" s="51">
        <v>81.3</v>
      </c>
      <c r="AD768" s="51">
        <v>81.3</v>
      </c>
      <c r="AE768" s="51">
        <v>81.400000000000006</v>
      </c>
      <c r="AF768" s="51">
        <v>81.900000000000006</v>
      </c>
      <c r="AG768" s="51">
        <v>82.1</v>
      </c>
      <c r="AH768" s="52"/>
      <c r="AI768" s="52"/>
      <c r="AJ768" s="52"/>
    </row>
    <row r="769" spans="1:36" ht="15.75" x14ac:dyDescent="0.3">
      <c r="A769" s="1" t="str">
        <f t="shared" si="14"/>
        <v>LebenserwartungPolen</v>
      </c>
      <c r="B769" s="1">
        <v>769</v>
      </c>
      <c r="C769" s="50" t="s">
        <v>263</v>
      </c>
      <c r="D769" s="50" t="s">
        <v>21</v>
      </c>
      <c r="E769" s="50" t="s">
        <v>90</v>
      </c>
      <c r="F769" s="50" t="s">
        <v>67</v>
      </c>
      <c r="G769" s="50" t="s">
        <v>32</v>
      </c>
      <c r="H769" s="50" t="s">
        <v>370</v>
      </c>
      <c r="I769" s="51">
        <v>73.8</v>
      </c>
      <c r="J769" s="51">
        <v>74.2</v>
      </c>
      <c r="K769" s="51">
        <v>74.5</v>
      </c>
      <c r="L769" s="51">
        <v>74.7</v>
      </c>
      <c r="M769" s="51">
        <v>74.900000000000006</v>
      </c>
      <c r="N769" s="51">
        <v>75</v>
      </c>
      <c r="O769" s="51">
        <v>75.3</v>
      </c>
      <c r="P769" s="51">
        <v>75.400000000000006</v>
      </c>
      <c r="Q769" s="51">
        <v>75.599999999999994</v>
      </c>
      <c r="R769" s="51">
        <v>75.900000000000006</v>
      </c>
      <c r="S769" s="51">
        <v>76.400000000000006</v>
      </c>
      <c r="T769" s="51">
        <v>76.8</v>
      </c>
      <c r="U769" s="51">
        <v>76.900000000000006</v>
      </c>
      <c r="V769" s="51">
        <v>77.099999999999994</v>
      </c>
      <c r="W769" s="51">
        <v>77.8</v>
      </c>
      <c r="X769" s="51">
        <v>77.5</v>
      </c>
      <c r="Y769" s="51">
        <v>78</v>
      </c>
      <c r="Z769" s="51">
        <v>77.8</v>
      </c>
      <c r="AA769" s="51">
        <v>77.7</v>
      </c>
      <c r="AB769" s="51">
        <v>78</v>
      </c>
      <c r="AC769" s="51">
        <v>76.400000000000006</v>
      </c>
      <c r="AD769" s="51">
        <v>75.400000000000006</v>
      </c>
      <c r="AE769" s="51">
        <v>77.2</v>
      </c>
      <c r="AF769" s="51">
        <v>78.400000000000006</v>
      </c>
      <c r="AG769" s="51">
        <v>78.5</v>
      </c>
      <c r="AH769" s="52"/>
      <c r="AI769" s="52"/>
      <c r="AJ769" s="52"/>
    </row>
    <row r="770" spans="1:36" ht="15.75" x14ac:dyDescent="0.3">
      <c r="A770" s="1" t="str">
        <f t="shared" si="14"/>
        <v>LebenserwartungPortugal</v>
      </c>
      <c r="B770" s="1">
        <v>770</v>
      </c>
      <c r="C770" s="50" t="s">
        <v>263</v>
      </c>
      <c r="D770" s="50" t="s">
        <v>7</v>
      </c>
      <c r="E770" s="50" t="s">
        <v>90</v>
      </c>
      <c r="F770" s="50" t="s">
        <v>67</v>
      </c>
      <c r="G770" s="50" t="s">
        <v>32</v>
      </c>
      <c r="H770" s="50" t="s">
        <v>370</v>
      </c>
      <c r="I770" s="51">
        <v>76.8</v>
      </c>
      <c r="J770" s="51">
        <v>77.2</v>
      </c>
      <c r="K770" s="51">
        <v>77.400000000000006</v>
      </c>
      <c r="L770" s="51">
        <v>77.5</v>
      </c>
      <c r="M770" s="51">
        <v>78.400000000000006</v>
      </c>
      <c r="N770" s="51">
        <v>78.2</v>
      </c>
      <c r="O770" s="51">
        <v>79</v>
      </c>
      <c r="P770" s="51">
        <v>79.3</v>
      </c>
      <c r="Q770" s="51">
        <v>79.5</v>
      </c>
      <c r="R770" s="51">
        <v>79.7</v>
      </c>
      <c r="S770" s="51">
        <v>80.099999999999994</v>
      </c>
      <c r="T770" s="51">
        <v>80.7</v>
      </c>
      <c r="U770" s="51">
        <v>80.599999999999994</v>
      </c>
      <c r="V770" s="51">
        <v>80.900000000000006</v>
      </c>
      <c r="W770" s="51">
        <v>81.3</v>
      </c>
      <c r="X770" s="51">
        <v>81.3</v>
      </c>
      <c r="Y770" s="51">
        <v>81.3</v>
      </c>
      <c r="Z770" s="51">
        <v>81.599999999999994</v>
      </c>
      <c r="AA770" s="51">
        <v>81.5</v>
      </c>
      <c r="AB770" s="51">
        <v>81.900000000000006</v>
      </c>
      <c r="AC770" s="51">
        <v>81.5</v>
      </c>
      <c r="AD770" s="51">
        <v>81.5</v>
      </c>
      <c r="AE770" s="51">
        <v>81.8</v>
      </c>
      <c r="AF770" s="51">
        <v>82.5</v>
      </c>
      <c r="AG770" s="51">
        <v>82.5</v>
      </c>
      <c r="AH770" s="52"/>
      <c r="AI770" s="52"/>
      <c r="AJ770" s="52"/>
    </row>
    <row r="771" spans="1:36" ht="15.75" x14ac:dyDescent="0.3">
      <c r="A771" s="1" t="str">
        <f t="shared" si="14"/>
        <v>LebenserwartungRumänien</v>
      </c>
      <c r="B771" s="1">
        <v>771</v>
      </c>
      <c r="C771" s="50" t="s">
        <v>263</v>
      </c>
      <c r="D771" s="50" t="s">
        <v>98</v>
      </c>
      <c r="E771" s="50" t="s">
        <v>90</v>
      </c>
      <c r="F771" s="50" t="s">
        <v>67</v>
      </c>
      <c r="G771" s="50" t="s">
        <v>32</v>
      </c>
      <c r="H771" s="50" t="s">
        <v>370</v>
      </c>
      <c r="I771" s="51">
        <v>71.2</v>
      </c>
      <c r="J771" s="51">
        <v>71.099999999999994</v>
      </c>
      <c r="K771" s="51">
        <v>70.900000000000006</v>
      </c>
      <c r="L771" s="51">
        <v>71</v>
      </c>
      <c r="M771" s="51">
        <v>71.400000000000006</v>
      </c>
      <c r="N771" s="51">
        <v>71.900000000000006</v>
      </c>
      <c r="O771" s="51">
        <v>72.5</v>
      </c>
      <c r="P771" s="51">
        <v>73.099999999999994</v>
      </c>
      <c r="Q771" s="51">
        <v>73.5</v>
      </c>
      <c r="R771" s="51">
        <v>73.7</v>
      </c>
      <c r="S771" s="51">
        <v>73.7</v>
      </c>
      <c r="T771" s="51">
        <v>74.400000000000006</v>
      </c>
      <c r="U771" s="51">
        <v>74.400000000000006</v>
      </c>
      <c r="V771" s="51">
        <v>75.099999999999994</v>
      </c>
      <c r="W771" s="51">
        <v>75</v>
      </c>
      <c r="X771" s="51">
        <v>74.900000000000006</v>
      </c>
      <c r="Y771" s="51">
        <v>75.2</v>
      </c>
      <c r="Z771" s="51">
        <v>75.2</v>
      </c>
      <c r="AA771" s="51">
        <v>75.3</v>
      </c>
      <c r="AB771" s="51">
        <v>75.599999999999994</v>
      </c>
      <c r="AC771" s="51">
        <v>74.2</v>
      </c>
      <c r="AD771" s="51">
        <v>72.8</v>
      </c>
      <c r="AE771" s="51">
        <v>75.099999999999994</v>
      </c>
      <c r="AF771" s="51">
        <v>76.400000000000006</v>
      </c>
      <c r="AG771" s="51">
        <v>76.5</v>
      </c>
      <c r="AH771" s="52"/>
      <c r="AI771" s="52"/>
      <c r="AJ771" s="52"/>
    </row>
    <row r="772" spans="1:36" ht="15.75" x14ac:dyDescent="0.3">
      <c r="A772" s="1" t="str">
        <f t="shared" si="14"/>
        <v>LebenserwartungSchweden</v>
      </c>
      <c r="B772" s="1">
        <v>772</v>
      </c>
      <c r="C772" s="50" t="s">
        <v>263</v>
      </c>
      <c r="D772" s="50" t="s">
        <v>13</v>
      </c>
      <c r="E772" s="50" t="s">
        <v>90</v>
      </c>
      <c r="F772" s="50" t="s">
        <v>67</v>
      </c>
      <c r="G772" s="50" t="s">
        <v>32</v>
      </c>
      <c r="H772" s="50" t="s">
        <v>370</v>
      </c>
      <c r="I772" s="51">
        <v>79.8</v>
      </c>
      <c r="J772" s="51">
        <v>79.900000000000006</v>
      </c>
      <c r="K772" s="51">
        <v>80</v>
      </c>
      <c r="L772" s="51">
        <v>80.3</v>
      </c>
      <c r="M772" s="51">
        <v>80.7</v>
      </c>
      <c r="N772" s="51">
        <v>80.7</v>
      </c>
      <c r="O772" s="51">
        <v>81</v>
      </c>
      <c r="P772" s="51">
        <v>81.099999999999994</v>
      </c>
      <c r="Q772" s="51">
        <v>81.3</v>
      </c>
      <c r="R772" s="51">
        <v>81.5</v>
      </c>
      <c r="S772" s="51">
        <v>81.599999999999994</v>
      </c>
      <c r="T772" s="51">
        <v>81.900000000000006</v>
      </c>
      <c r="U772" s="51">
        <v>81.8</v>
      </c>
      <c r="V772" s="51">
        <v>82</v>
      </c>
      <c r="W772" s="51">
        <v>82.3</v>
      </c>
      <c r="X772" s="51">
        <v>82.2</v>
      </c>
      <c r="Y772" s="51">
        <v>82.4</v>
      </c>
      <c r="Z772" s="51">
        <v>82.5</v>
      </c>
      <c r="AA772" s="51">
        <v>82.6</v>
      </c>
      <c r="AB772" s="51">
        <v>83.2</v>
      </c>
      <c r="AC772" s="51">
        <v>82.4</v>
      </c>
      <c r="AD772" s="51">
        <v>83.1</v>
      </c>
      <c r="AE772" s="51">
        <v>83.1</v>
      </c>
      <c r="AF772" s="51">
        <v>83.4</v>
      </c>
      <c r="AG772" s="51">
        <v>83.8</v>
      </c>
      <c r="AH772" s="52"/>
      <c r="AI772" s="52"/>
      <c r="AJ772" s="52"/>
    </row>
    <row r="773" spans="1:36" ht="15.75" x14ac:dyDescent="0.3">
      <c r="A773" s="1" t="str">
        <f t="shared" si="14"/>
        <v>LebenserwartungSlowakei</v>
      </c>
      <c r="B773" s="1">
        <v>773</v>
      </c>
      <c r="C773" s="50" t="s">
        <v>263</v>
      </c>
      <c r="D773" s="50" t="s">
        <v>23</v>
      </c>
      <c r="E773" s="50" t="s">
        <v>90</v>
      </c>
      <c r="F773" s="50" t="s">
        <v>67</v>
      </c>
      <c r="G773" s="50" t="s">
        <v>32</v>
      </c>
      <c r="H773" s="50" t="s">
        <v>370</v>
      </c>
      <c r="I773" s="51">
        <v>73.3</v>
      </c>
      <c r="J773" s="51">
        <v>73.599999999999994</v>
      </c>
      <c r="K773" s="51">
        <v>73.8</v>
      </c>
      <c r="L773" s="51">
        <v>73.8</v>
      </c>
      <c r="M773" s="51">
        <v>74.2</v>
      </c>
      <c r="N773" s="51">
        <v>74.099999999999994</v>
      </c>
      <c r="O773" s="51">
        <v>74.5</v>
      </c>
      <c r="P773" s="51">
        <v>74.599999999999994</v>
      </c>
      <c r="Q773" s="51">
        <v>74.900000000000006</v>
      </c>
      <c r="R773" s="51">
        <v>75.3</v>
      </c>
      <c r="S773" s="51">
        <v>75.599999999999994</v>
      </c>
      <c r="T773" s="51">
        <v>76.099999999999994</v>
      </c>
      <c r="U773" s="51">
        <v>76.3</v>
      </c>
      <c r="V773" s="51">
        <v>76.599999999999994</v>
      </c>
      <c r="W773" s="51">
        <v>77</v>
      </c>
      <c r="X773" s="51">
        <v>76.7</v>
      </c>
      <c r="Y773" s="51">
        <v>77.3</v>
      </c>
      <c r="Z773" s="51">
        <v>77.3</v>
      </c>
      <c r="AA773" s="51">
        <v>77.400000000000006</v>
      </c>
      <c r="AB773" s="51">
        <v>77.8</v>
      </c>
      <c r="AC773" s="51">
        <v>77</v>
      </c>
      <c r="AD773" s="51">
        <v>74.599999999999994</v>
      </c>
      <c r="AE773" s="51">
        <v>77</v>
      </c>
      <c r="AF773" s="51">
        <v>78.2</v>
      </c>
      <c r="AG773" s="51">
        <v>78.400000000000006</v>
      </c>
      <c r="AH773" s="52"/>
      <c r="AI773" s="52"/>
      <c r="AJ773" s="52"/>
    </row>
    <row r="774" spans="1:36" ht="15.75" x14ac:dyDescent="0.3">
      <c r="A774" s="1" t="str">
        <f t="shared" si="14"/>
        <v>LebenserwartungSlowenien</v>
      </c>
      <c r="B774" s="1">
        <v>774</v>
      </c>
      <c r="C774" s="50" t="s">
        <v>263</v>
      </c>
      <c r="D774" s="50" t="s">
        <v>26</v>
      </c>
      <c r="E774" s="50" t="s">
        <v>90</v>
      </c>
      <c r="F774" s="50" t="s">
        <v>67</v>
      </c>
      <c r="G774" s="50" t="s">
        <v>32</v>
      </c>
      <c r="H774" s="50" t="s">
        <v>370</v>
      </c>
      <c r="I774" s="51">
        <v>76.2</v>
      </c>
      <c r="J774" s="51">
        <v>76.400000000000006</v>
      </c>
      <c r="K774" s="51">
        <v>76.599999999999994</v>
      </c>
      <c r="L774" s="51">
        <v>76.400000000000006</v>
      </c>
      <c r="M774" s="51">
        <v>77.2</v>
      </c>
      <c r="N774" s="51">
        <v>77.5</v>
      </c>
      <c r="O774" s="51">
        <v>78.3</v>
      </c>
      <c r="P774" s="51">
        <v>78.400000000000006</v>
      </c>
      <c r="Q774" s="51">
        <v>79.099999999999994</v>
      </c>
      <c r="R774" s="51">
        <v>79.400000000000006</v>
      </c>
      <c r="S774" s="51">
        <v>79.8</v>
      </c>
      <c r="T774" s="51">
        <v>80.099999999999994</v>
      </c>
      <c r="U774" s="51">
        <v>80.3</v>
      </c>
      <c r="V774" s="51">
        <v>80.5</v>
      </c>
      <c r="W774" s="51">
        <v>81.2</v>
      </c>
      <c r="X774" s="51">
        <v>80.900000000000006</v>
      </c>
      <c r="Y774" s="51">
        <v>81.2</v>
      </c>
      <c r="Z774" s="51">
        <v>81.2</v>
      </c>
      <c r="AA774" s="51">
        <v>81.5</v>
      </c>
      <c r="AB774" s="51">
        <v>81.599999999999994</v>
      </c>
      <c r="AC774" s="51">
        <v>80.599999999999994</v>
      </c>
      <c r="AD774" s="51">
        <v>80.7</v>
      </c>
      <c r="AE774" s="51">
        <v>81.3</v>
      </c>
      <c r="AF774" s="51">
        <v>82</v>
      </c>
      <c r="AG774" s="51">
        <v>82.1</v>
      </c>
      <c r="AH774" s="52"/>
      <c r="AI774" s="52"/>
      <c r="AJ774" s="52"/>
    </row>
    <row r="775" spans="1:36" ht="15.75" x14ac:dyDescent="0.3">
      <c r="A775" s="1" t="str">
        <f t="shared" si="14"/>
        <v>LebenserwartungSpanien</v>
      </c>
      <c r="B775" s="1">
        <v>775</v>
      </c>
      <c r="C775" s="50" t="s">
        <v>263</v>
      </c>
      <c r="D775" s="50" t="s">
        <v>8</v>
      </c>
      <c r="E775" s="50" t="s">
        <v>90</v>
      </c>
      <c r="F775" s="50" t="s">
        <v>67</v>
      </c>
      <c r="G775" s="50" t="s">
        <v>32</v>
      </c>
      <c r="H775" s="50" t="s">
        <v>370</v>
      </c>
      <c r="I775" s="51">
        <v>79.3</v>
      </c>
      <c r="J775" s="51">
        <v>79.8</v>
      </c>
      <c r="K775" s="51">
        <v>79.8</v>
      </c>
      <c r="L775" s="51">
        <v>79.7</v>
      </c>
      <c r="M775" s="51">
        <v>80.400000000000006</v>
      </c>
      <c r="N775" s="51">
        <v>80.3</v>
      </c>
      <c r="O775" s="51">
        <v>81.099999999999994</v>
      </c>
      <c r="P775" s="51">
        <v>81.099999999999994</v>
      </c>
      <c r="Q775" s="51">
        <v>81.5</v>
      </c>
      <c r="R775" s="51">
        <v>81.900000000000006</v>
      </c>
      <c r="S775" s="51">
        <v>82.4</v>
      </c>
      <c r="T775" s="51">
        <v>82.6</v>
      </c>
      <c r="U775" s="51">
        <v>82.5</v>
      </c>
      <c r="V775" s="51">
        <v>83.2</v>
      </c>
      <c r="W775" s="51">
        <v>83.3</v>
      </c>
      <c r="X775" s="51">
        <v>83</v>
      </c>
      <c r="Y775" s="51">
        <v>83.5</v>
      </c>
      <c r="Z775" s="51">
        <v>83.4</v>
      </c>
      <c r="AA775" s="51">
        <v>83.5</v>
      </c>
      <c r="AB775" s="51">
        <v>84</v>
      </c>
      <c r="AC775" s="51">
        <v>82.3</v>
      </c>
      <c r="AD775" s="51">
        <v>83.3</v>
      </c>
      <c r="AE775" s="51">
        <v>83.2</v>
      </c>
      <c r="AF775" s="51">
        <v>84</v>
      </c>
      <c r="AG775" s="51">
        <v>84</v>
      </c>
      <c r="AH775" s="52"/>
      <c r="AI775" s="52"/>
      <c r="AJ775" s="52"/>
    </row>
    <row r="776" spans="1:36" ht="15.75" x14ac:dyDescent="0.3">
      <c r="A776" s="1" t="str">
        <f t="shared" si="14"/>
        <v>LebenserwartungTschechische Republik</v>
      </c>
      <c r="B776" s="1">
        <v>776</v>
      </c>
      <c r="C776" s="50" t="s">
        <v>263</v>
      </c>
      <c r="D776" s="50" t="s">
        <v>22</v>
      </c>
      <c r="E776" s="50" t="s">
        <v>90</v>
      </c>
      <c r="F776" s="50" t="s">
        <v>67</v>
      </c>
      <c r="G776" s="50" t="s">
        <v>32</v>
      </c>
      <c r="H776" s="50" t="s">
        <v>370</v>
      </c>
      <c r="I776" s="51">
        <v>75.099999999999994</v>
      </c>
      <c r="J776" s="51">
        <v>75.3</v>
      </c>
      <c r="K776" s="51">
        <v>75.400000000000006</v>
      </c>
      <c r="L776" s="51">
        <v>75.3</v>
      </c>
      <c r="M776" s="51">
        <v>75.900000000000006</v>
      </c>
      <c r="N776" s="51">
        <v>76.099999999999994</v>
      </c>
      <c r="O776" s="51">
        <v>76.7</v>
      </c>
      <c r="P776" s="51">
        <v>77</v>
      </c>
      <c r="Q776" s="51">
        <v>77.3</v>
      </c>
      <c r="R776" s="51">
        <v>77.400000000000006</v>
      </c>
      <c r="S776" s="51">
        <v>77.7</v>
      </c>
      <c r="T776" s="51">
        <v>78</v>
      </c>
      <c r="U776" s="51">
        <v>78.099999999999994</v>
      </c>
      <c r="V776" s="51">
        <v>78.3</v>
      </c>
      <c r="W776" s="51">
        <v>78.900000000000006</v>
      </c>
      <c r="X776" s="51">
        <v>78.7</v>
      </c>
      <c r="Y776" s="51">
        <v>79.099999999999994</v>
      </c>
      <c r="Z776" s="51">
        <v>79.099999999999994</v>
      </c>
      <c r="AA776" s="51">
        <v>79.099999999999994</v>
      </c>
      <c r="AB776" s="51">
        <v>79.3</v>
      </c>
      <c r="AC776" s="51">
        <v>78.3</v>
      </c>
      <c r="AD776" s="51">
        <v>77.2</v>
      </c>
      <c r="AE776" s="51">
        <v>79</v>
      </c>
      <c r="AF776" s="51">
        <v>79.900000000000006</v>
      </c>
      <c r="AG776" s="51">
        <v>80.099999999999994</v>
      </c>
      <c r="AH776" s="52"/>
      <c r="AI776" s="52"/>
      <c r="AJ776" s="52"/>
    </row>
    <row r="777" spans="1:36" ht="15.75" x14ac:dyDescent="0.3">
      <c r="A777" s="1" t="str">
        <f t="shared" si="14"/>
        <v>LebenserwartungUngarn</v>
      </c>
      <c r="B777" s="1">
        <v>777</v>
      </c>
      <c r="C777" s="50" t="s">
        <v>263</v>
      </c>
      <c r="D777" s="50" t="s">
        <v>24</v>
      </c>
      <c r="E777" s="50" t="s">
        <v>90</v>
      </c>
      <c r="F777" s="50" t="s">
        <v>67</v>
      </c>
      <c r="G777" s="50" t="s">
        <v>32</v>
      </c>
      <c r="H777" s="50" t="s">
        <v>370</v>
      </c>
      <c r="I777" s="51">
        <v>71.900000000000006</v>
      </c>
      <c r="J777" s="51">
        <v>72.5</v>
      </c>
      <c r="K777" s="51">
        <v>72.599999999999994</v>
      </c>
      <c r="L777" s="51">
        <v>72.599999999999994</v>
      </c>
      <c r="M777" s="51">
        <v>73</v>
      </c>
      <c r="N777" s="51">
        <v>73</v>
      </c>
      <c r="O777" s="51">
        <v>73.5</v>
      </c>
      <c r="P777" s="51">
        <v>73.599999999999994</v>
      </c>
      <c r="Q777" s="51">
        <v>74.2</v>
      </c>
      <c r="R777" s="51">
        <v>74.400000000000006</v>
      </c>
      <c r="S777" s="51">
        <v>74.7</v>
      </c>
      <c r="T777" s="51">
        <v>75.099999999999994</v>
      </c>
      <c r="U777" s="51">
        <v>75.3</v>
      </c>
      <c r="V777" s="51">
        <v>75.8</v>
      </c>
      <c r="W777" s="51">
        <v>76</v>
      </c>
      <c r="X777" s="51">
        <v>75.7</v>
      </c>
      <c r="Y777" s="51">
        <v>76.2</v>
      </c>
      <c r="Z777" s="51">
        <v>76</v>
      </c>
      <c r="AA777" s="51">
        <v>76.2</v>
      </c>
      <c r="AB777" s="51">
        <v>76.5</v>
      </c>
      <c r="AC777" s="51">
        <v>75.5</v>
      </c>
      <c r="AD777" s="51">
        <v>74.099999999999994</v>
      </c>
      <c r="AE777" s="51">
        <v>76</v>
      </c>
      <c r="AF777" s="51">
        <v>76.7</v>
      </c>
      <c r="AG777" s="51">
        <v>76.8</v>
      </c>
      <c r="AH777" s="52"/>
      <c r="AI777" s="52"/>
      <c r="AJ777" s="52"/>
    </row>
    <row r="778" spans="1:36" ht="15.75" x14ac:dyDescent="0.3">
      <c r="A778" s="1" t="str">
        <f t="shared" si="14"/>
        <v>LebenserwartungVereinigtes Königreich Großbritannien und Nordirland</v>
      </c>
      <c r="B778" s="1">
        <v>778</v>
      </c>
      <c r="C778" s="50" t="s">
        <v>263</v>
      </c>
      <c r="D778" s="50" t="s">
        <v>57</v>
      </c>
      <c r="E778" s="50" t="s">
        <v>90</v>
      </c>
      <c r="F778" s="50" t="s">
        <v>67</v>
      </c>
      <c r="G778" s="50" t="s">
        <v>32</v>
      </c>
      <c r="H778" s="50" t="s">
        <v>370</v>
      </c>
      <c r="I778" s="51">
        <v>78</v>
      </c>
      <c r="J778" s="51">
        <v>78.2</v>
      </c>
      <c r="K778" s="51">
        <v>78.3</v>
      </c>
      <c r="L778" s="51">
        <v>78.400000000000006</v>
      </c>
      <c r="M778" s="51">
        <v>79</v>
      </c>
      <c r="N778" s="51">
        <v>79.2</v>
      </c>
      <c r="O778" s="51">
        <v>79.5</v>
      </c>
      <c r="P778" s="51">
        <v>79.7</v>
      </c>
      <c r="Q778" s="51">
        <v>79.8</v>
      </c>
      <c r="R778" s="51">
        <v>80.400000000000006</v>
      </c>
      <c r="S778" s="51">
        <v>80.599999999999994</v>
      </c>
      <c r="T778" s="51">
        <v>81</v>
      </c>
      <c r="U778" s="51">
        <v>81</v>
      </c>
      <c r="V778" s="51">
        <v>81.099999999999994</v>
      </c>
      <c r="W778" s="51">
        <v>81.400000000000006</v>
      </c>
      <c r="X778" s="51">
        <v>81</v>
      </c>
      <c r="Y778" s="51">
        <v>81.2</v>
      </c>
      <c r="Z778" s="51">
        <v>81.3</v>
      </c>
      <c r="AA778" s="51">
        <v>81.3</v>
      </c>
      <c r="AB778" s="51">
        <v>81.400000000000006</v>
      </c>
      <c r="AC778" s="51">
        <v>80.3</v>
      </c>
      <c r="AD778" s="51">
        <v>80.5</v>
      </c>
      <c r="AE778" s="51">
        <v>80.900000000000006</v>
      </c>
      <c r="AF778" s="51">
        <v>81</v>
      </c>
      <c r="AG778" s="52"/>
      <c r="AH778" s="52"/>
      <c r="AI778" s="52"/>
      <c r="AJ778" s="52"/>
    </row>
    <row r="779" spans="1:36" ht="15.75" x14ac:dyDescent="0.3">
      <c r="A779" s="1" t="str">
        <f t="shared" si="14"/>
        <v>LebenserwartungZypern</v>
      </c>
      <c r="B779" s="1">
        <v>779</v>
      </c>
      <c r="C779" s="50" t="s">
        <v>263</v>
      </c>
      <c r="D779" s="50" t="s">
        <v>30</v>
      </c>
      <c r="E779" s="50" t="s">
        <v>90</v>
      </c>
      <c r="F779" s="50" t="s">
        <v>67</v>
      </c>
      <c r="G779" s="50" t="s">
        <v>32</v>
      </c>
      <c r="H779" s="50" t="s">
        <v>370</v>
      </c>
      <c r="I779" s="51">
        <v>77.7</v>
      </c>
      <c r="J779" s="51">
        <v>79</v>
      </c>
      <c r="K779" s="51">
        <v>78.7</v>
      </c>
      <c r="L779" s="51">
        <v>79</v>
      </c>
      <c r="M779" s="51">
        <v>79.099999999999994</v>
      </c>
      <c r="N779" s="51">
        <v>78.7</v>
      </c>
      <c r="O779" s="51">
        <v>80.099999999999994</v>
      </c>
      <c r="P779" s="51">
        <v>79.8</v>
      </c>
      <c r="Q779" s="51">
        <v>80.599999999999994</v>
      </c>
      <c r="R779" s="51">
        <v>81</v>
      </c>
      <c r="S779" s="51">
        <v>81.5</v>
      </c>
      <c r="T779" s="51">
        <v>81.2</v>
      </c>
      <c r="U779" s="51">
        <v>81.099999999999994</v>
      </c>
      <c r="V779" s="51">
        <v>82.5</v>
      </c>
      <c r="W779" s="51">
        <v>82.3</v>
      </c>
      <c r="X779" s="51">
        <v>81.8</v>
      </c>
      <c r="Y779" s="51">
        <v>82.7</v>
      </c>
      <c r="Z779" s="51">
        <v>82.2</v>
      </c>
      <c r="AA779" s="51">
        <v>82.9</v>
      </c>
      <c r="AB779" s="51">
        <v>82.3</v>
      </c>
      <c r="AC779" s="51">
        <v>82.4</v>
      </c>
      <c r="AD779" s="51">
        <v>81.3</v>
      </c>
      <c r="AE779" s="51">
        <v>81.599999999999994</v>
      </c>
      <c r="AF779" s="51">
        <v>82.9</v>
      </c>
      <c r="AG779" s="51">
        <v>83.5</v>
      </c>
      <c r="AH779" s="52"/>
      <c r="AI779" s="52"/>
      <c r="AJ779" s="52"/>
    </row>
    <row r="780" spans="1:36" ht="15.75" x14ac:dyDescent="0.3">
      <c r="A780" s="1" t="str">
        <f t="shared" si="14"/>
        <v>LeistungsbilanzsaldoBelgien</v>
      </c>
      <c r="B780" s="1">
        <v>780</v>
      </c>
      <c r="C780" s="50" t="s">
        <v>269</v>
      </c>
      <c r="D780" s="50" t="s">
        <v>9</v>
      </c>
      <c r="E780" s="50" t="s">
        <v>61</v>
      </c>
      <c r="F780" s="50" t="s">
        <v>340</v>
      </c>
      <c r="G780" s="50" t="s">
        <v>32</v>
      </c>
      <c r="H780" s="50" t="s">
        <v>374</v>
      </c>
      <c r="I780" s="51">
        <v>4.3141600000000002</v>
      </c>
      <c r="J780" s="51">
        <v>4.5404499999999999</v>
      </c>
      <c r="K780" s="51">
        <v>6.2823500000000001</v>
      </c>
      <c r="L780" s="51">
        <v>5.9802900000000001</v>
      </c>
      <c r="M780" s="51">
        <v>4.8925700000000001</v>
      </c>
      <c r="N780" s="51">
        <v>3.92862</v>
      </c>
      <c r="O780" s="51">
        <v>4.1553899999999997</v>
      </c>
      <c r="P780" s="51">
        <v>4.4604400000000002</v>
      </c>
      <c r="Q780" s="51">
        <v>1.7181299999999999</v>
      </c>
      <c r="R780" s="51">
        <v>2.7552599999999998</v>
      </c>
      <c r="S780" s="51">
        <v>2.05505</v>
      </c>
      <c r="T780" s="51">
        <v>-1.19624</v>
      </c>
      <c r="U780" s="51">
        <v>0.94815000000000005</v>
      </c>
      <c r="V780" s="51">
        <v>1.2129799999999999</v>
      </c>
      <c r="W780" s="51">
        <v>1.0440799999999999</v>
      </c>
      <c r="X780" s="51">
        <v>0.70240999999999998</v>
      </c>
      <c r="Y780" s="51">
        <v>-0.33384000000000003</v>
      </c>
      <c r="Z780" s="51">
        <v>-0.18387000000000001</v>
      </c>
      <c r="AA780" s="51">
        <v>-1.4586300000000001</v>
      </c>
      <c r="AB780" s="51">
        <v>0.12569</v>
      </c>
      <c r="AC780" s="51">
        <v>0.91666000000000003</v>
      </c>
      <c r="AD780" s="51">
        <v>1.8084899999999999</v>
      </c>
      <c r="AE780" s="51">
        <v>-2.0406399999999998</v>
      </c>
      <c r="AF780" s="51">
        <v>6.096E-2</v>
      </c>
      <c r="AG780" s="51">
        <v>-0.37762000000000001</v>
      </c>
      <c r="AH780" s="51">
        <v>-0.62705999999999995</v>
      </c>
      <c r="AI780" s="51">
        <v>-0.61341000000000001</v>
      </c>
      <c r="AJ780" s="51">
        <v>-0.57359000000000004</v>
      </c>
    </row>
    <row r="781" spans="1:36" ht="15.75" x14ac:dyDescent="0.3">
      <c r="A781" s="1" t="str">
        <f t="shared" si="14"/>
        <v>LeistungsbilanzsaldoBulgarien</v>
      </c>
      <c r="B781" s="1">
        <v>781</v>
      </c>
      <c r="C781" s="50" t="s">
        <v>269</v>
      </c>
      <c r="D781" s="50" t="s">
        <v>25</v>
      </c>
      <c r="E781" s="50" t="s">
        <v>61</v>
      </c>
      <c r="F781" s="50" t="s">
        <v>340</v>
      </c>
      <c r="G781" s="50" t="s">
        <v>32</v>
      </c>
      <c r="H781" s="50" t="s">
        <v>374</v>
      </c>
      <c r="I781" s="51">
        <v>-5.4304899999999998</v>
      </c>
      <c r="J781" s="51">
        <v>-5.53247</v>
      </c>
      <c r="K781" s="51">
        <v>-2.43214</v>
      </c>
      <c r="L781" s="51">
        <v>-5.3026499999999999</v>
      </c>
      <c r="M781" s="51">
        <v>-6.3090200000000003</v>
      </c>
      <c r="N781" s="51">
        <v>-11.347899999999999</v>
      </c>
      <c r="O781" s="51">
        <v>-17.100370000000002</v>
      </c>
      <c r="P781" s="51">
        <v>-24.205860000000001</v>
      </c>
      <c r="Q781" s="51">
        <v>-22.645910000000001</v>
      </c>
      <c r="R781" s="51">
        <v>-8.5570599999999999</v>
      </c>
      <c r="S781" s="51">
        <v>-1.31151</v>
      </c>
      <c r="T781" s="51">
        <v>3.6700000000000003E-2</v>
      </c>
      <c r="U781" s="51">
        <v>-0.62631999999999999</v>
      </c>
      <c r="V781" s="51">
        <v>1.41482</v>
      </c>
      <c r="W781" s="51">
        <v>0.43141000000000002</v>
      </c>
      <c r="X781" s="51">
        <v>0.15304000000000001</v>
      </c>
      <c r="Y781" s="51">
        <v>3.1634099999999998</v>
      </c>
      <c r="Z781" s="51">
        <v>3.0974599999999999</v>
      </c>
      <c r="AA781" s="51">
        <v>0.61341000000000001</v>
      </c>
      <c r="AB781" s="51">
        <v>1.66564</v>
      </c>
      <c r="AC781" s="51">
        <v>0.54776000000000002</v>
      </c>
      <c r="AD781" s="51">
        <v>-0.2324</v>
      </c>
      <c r="AE781" s="51">
        <v>-2.6060400000000001</v>
      </c>
      <c r="AF781" s="51">
        <v>0.68357999999999997</v>
      </c>
      <c r="AG781" s="51">
        <v>-0.58538999999999997</v>
      </c>
      <c r="AH781" s="51">
        <v>-1.8042499999999999</v>
      </c>
      <c r="AI781" s="51">
        <v>-1.48329</v>
      </c>
      <c r="AJ781" s="51">
        <v>-2.0325899999999999</v>
      </c>
    </row>
    <row r="782" spans="1:36" ht="15.75" x14ac:dyDescent="0.3">
      <c r="A782" s="1" t="str">
        <f t="shared" si="14"/>
        <v>LeistungsbilanzsaldoDänemark</v>
      </c>
      <c r="B782" s="1">
        <v>782</v>
      </c>
      <c r="C782" s="50" t="s">
        <v>269</v>
      </c>
      <c r="D782" s="50" t="s">
        <v>5</v>
      </c>
      <c r="E782" s="50" t="s">
        <v>61</v>
      </c>
      <c r="F782" s="50" t="s">
        <v>340</v>
      </c>
      <c r="G782" s="50" t="s">
        <v>32</v>
      </c>
      <c r="H782" s="50" t="s">
        <v>374</v>
      </c>
      <c r="I782" s="51">
        <v>1.6468499999999999</v>
      </c>
      <c r="J782" s="51">
        <v>3.2134200000000002</v>
      </c>
      <c r="K782" s="51">
        <v>3.01322</v>
      </c>
      <c r="L782" s="51">
        <v>3.52271</v>
      </c>
      <c r="M782" s="51">
        <v>3.1465700000000001</v>
      </c>
      <c r="N782" s="51">
        <v>4.0580999999999996</v>
      </c>
      <c r="O782" s="51">
        <v>3.17693</v>
      </c>
      <c r="P782" s="51">
        <v>1.29375</v>
      </c>
      <c r="Q782" s="51">
        <v>2.8699499999999998</v>
      </c>
      <c r="R782" s="51">
        <v>3.58514</v>
      </c>
      <c r="S782" s="51">
        <v>6.4111799999999999</v>
      </c>
      <c r="T782" s="51">
        <v>6.3456900000000003</v>
      </c>
      <c r="U782" s="51">
        <v>6.06433</v>
      </c>
      <c r="V782" s="51">
        <v>7.3678600000000003</v>
      </c>
      <c r="W782" s="51">
        <v>8.4015699999999995</v>
      </c>
      <c r="X782" s="51">
        <v>7.95688</v>
      </c>
      <c r="Y782" s="51">
        <v>7.0877299999999996</v>
      </c>
      <c r="Z782" s="51">
        <v>7.3229699999999998</v>
      </c>
      <c r="AA782" s="51">
        <v>6.3071200000000003</v>
      </c>
      <c r="AB782" s="51">
        <v>7.4461000000000004</v>
      </c>
      <c r="AC782" s="51">
        <v>7.2263200000000003</v>
      </c>
      <c r="AD782" s="51">
        <v>8.5485199999999999</v>
      </c>
      <c r="AE782" s="51">
        <v>11.16301</v>
      </c>
      <c r="AF782" s="51">
        <v>11.00498</v>
      </c>
      <c r="AG782" s="51">
        <v>12.19323</v>
      </c>
      <c r="AH782" s="51">
        <v>12.02769</v>
      </c>
      <c r="AI782" s="51">
        <v>11.918049999999999</v>
      </c>
      <c r="AJ782" s="51">
        <v>11.35703</v>
      </c>
    </row>
    <row r="783" spans="1:36" ht="15.75" x14ac:dyDescent="0.3">
      <c r="A783" s="1" t="str">
        <f t="shared" si="14"/>
        <v>LeistungsbilanzsaldoDeutschland</v>
      </c>
      <c r="B783" s="1">
        <v>783</v>
      </c>
      <c r="C783" s="50" t="s">
        <v>269</v>
      </c>
      <c r="D783" s="50" t="s">
        <v>2</v>
      </c>
      <c r="E783" s="50" t="s">
        <v>61</v>
      </c>
      <c r="F783" s="50" t="s">
        <v>340</v>
      </c>
      <c r="G783" s="50" t="s">
        <v>32</v>
      </c>
      <c r="H783" s="50" t="s">
        <v>374</v>
      </c>
      <c r="I783" s="51">
        <v>-1.7854000000000001</v>
      </c>
      <c r="J783" s="51">
        <v>-0.41661999999999999</v>
      </c>
      <c r="K783" s="51">
        <v>1.7299500000000001</v>
      </c>
      <c r="L783" s="51">
        <v>1.2661899999999999</v>
      </c>
      <c r="M783" s="51">
        <v>4.3104800000000001</v>
      </c>
      <c r="N783" s="51">
        <v>4.4508999999999999</v>
      </c>
      <c r="O783" s="51">
        <v>5.6126500000000004</v>
      </c>
      <c r="P783" s="51">
        <v>6.6196099999999998</v>
      </c>
      <c r="Q783" s="51">
        <v>5.38964</v>
      </c>
      <c r="R783" s="51">
        <v>5.7205599999999999</v>
      </c>
      <c r="S783" s="51">
        <v>5.7302099999999996</v>
      </c>
      <c r="T783" s="51">
        <v>6.2214299999999998</v>
      </c>
      <c r="U783" s="51">
        <v>7.1768099999999997</v>
      </c>
      <c r="V783" s="51">
        <v>6.6017599999999996</v>
      </c>
      <c r="W783" s="51">
        <v>7.3869100000000003</v>
      </c>
      <c r="X783" s="51">
        <v>8.15625</v>
      </c>
      <c r="Y783" s="51">
        <v>8.9263300000000001</v>
      </c>
      <c r="Z783" s="51">
        <v>8.0418000000000003</v>
      </c>
      <c r="AA783" s="51">
        <v>8.4172499999999992</v>
      </c>
      <c r="AB783" s="51">
        <v>7.9820099999999998</v>
      </c>
      <c r="AC783" s="51">
        <v>6.3820899999999998</v>
      </c>
      <c r="AD783" s="51">
        <v>6.9783099999999996</v>
      </c>
      <c r="AE783" s="51">
        <v>4.0018599999999998</v>
      </c>
      <c r="AF783" s="51">
        <v>5.87575</v>
      </c>
      <c r="AG783" s="51">
        <v>6.0345500000000003</v>
      </c>
      <c r="AH783" s="51">
        <v>4.7936300000000003</v>
      </c>
      <c r="AI783" s="51">
        <v>4.2171200000000004</v>
      </c>
      <c r="AJ783" s="51">
        <v>3.6436999999999999</v>
      </c>
    </row>
    <row r="784" spans="1:36" ht="15.75" x14ac:dyDescent="0.3">
      <c r="A784" s="1" t="str">
        <f t="shared" si="14"/>
        <v>LeistungsbilanzsaldoEstland</v>
      </c>
      <c r="B784" s="1">
        <v>784</v>
      </c>
      <c r="C784" s="50" t="s">
        <v>269</v>
      </c>
      <c r="D784" s="50" t="s">
        <v>18</v>
      </c>
      <c r="E784" s="50" t="s">
        <v>61</v>
      </c>
      <c r="F784" s="50" t="s">
        <v>340</v>
      </c>
      <c r="G784" s="50" t="s">
        <v>32</v>
      </c>
      <c r="H784" s="50" t="s">
        <v>374</v>
      </c>
      <c r="I784" s="51">
        <v>-5.4089400000000003</v>
      </c>
      <c r="J784" s="51">
        <v>-7.1081599999999998</v>
      </c>
      <c r="K784" s="51">
        <v>-11.06448</v>
      </c>
      <c r="L784" s="51">
        <v>-12.888389999999999</v>
      </c>
      <c r="M784" s="51">
        <v>-11.920199999999999</v>
      </c>
      <c r="N784" s="51">
        <v>-8.6772299999999998</v>
      </c>
      <c r="O784" s="51">
        <v>-14.938890000000001</v>
      </c>
      <c r="P784" s="51">
        <v>-14.86603</v>
      </c>
      <c r="Q784" s="51">
        <v>-8.6657899999999994</v>
      </c>
      <c r="R784" s="51">
        <v>2.5445500000000001</v>
      </c>
      <c r="S784" s="51">
        <v>1.7822800000000001</v>
      </c>
      <c r="T784" s="51">
        <v>1.30864</v>
      </c>
      <c r="U784" s="51">
        <v>-1.87907</v>
      </c>
      <c r="V784" s="51">
        <v>-0.14032</v>
      </c>
      <c r="W784" s="51">
        <v>0.58726999999999996</v>
      </c>
      <c r="X784" s="51">
        <v>1.4766600000000001</v>
      </c>
      <c r="Y784" s="51">
        <v>0.97529999999999994</v>
      </c>
      <c r="Z784" s="51">
        <v>2.3156699999999999</v>
      </c>
      <c r="AA784" s="51">
        <v>0.55396999999999996</v>
      </c>
      <c r="AB784" s="51">
        <v>2.0105</v>
      </c>
      <c r="AC784" s="51">
        <v>-2.52616</v>
      </c>
      <c r="AD784" s="51">
        <v>-3.66527</v>
      </c>
      <c r="AE784" s="51">
        <v>-3.1095600000000001</v>
      </c>
      <c r="AF784" s="51">
        <v>-1.25118</v>
      </c>
      <c r="AG784" s="51">
        <v>-1.2689600000000001</v>
      </c>
      <c r="AH784" s="51">
        <v>-1.4700800000000001</v>
      </c>
      <c r="AI784" s="51">
        <v>-2.42197</v>
      </c>
      <c r="AJ784" s="51">
        <v>-2.3052999999999999</v>
      </c>
    </row>
    <row r="785" spans="1:36" ht="15.75" x14ac:dyDescent="0.3">
      <c r="A785" s="1" t="str">
        <f t="shared" si="14"/>
        <v>LeistungsbilanzsaldoEU27</v>
      </c>
      <c r="B785" s="1">
        <v>785</v>
      </c>
      <c r="C785" s="50" t="s">
        <v>269</v>
      </c>
      <c r="D785" s="50" t="s">
        <v>363</v>
      </c>
      <c r="E785" s="50" t="s">
        <v>61</v>
      </c>
      <c r="F785" s="50" t="s">
        <v>340</v>
      </c>
      <c r="G785" s="50" t="s">
        <v>32</v>
      </c>
      <c r="H785" s="50" t="s">
        <v>374</v>
      </c>
      <c r="I785" s="51">
        <v>-0.41228999999999999</v>
      </c>
      <c r="J785" s="51">
        <v>9.2060000000000003E-2</v>
      </c>
      <c r="K785" s="51">
        <v>0.70286000000000004</v>
      </c>
      <c r="L785" s="51">
        <v>0.44668999999999998</v>
      </c>
      <c r="M785" s="51">
        <v>0.89936000000000005</v>
      </c>
      <c r="N785" s="51">
        <v>0.48792999999999997</v>
      </c>
      <c r="O785" s="51">
        <v>0.32937</v>
      </c>
      <c r="P785" s="51">
        <v>-6.8239999999999995E-2</v>
      </c>
      <c r="Q785" s="51">
        <v>-0.79352999999999996</v>
      </c>
      <c r="R785" s="51">
        <v>0.52510999999999997</v>
      </c>
      <c r="S785" s="51">
        <v>0.60292999999999997</v>
      </c>
      <c r="T785" s="51">
        <v>0.82730000000000004</v>
      </c>
      <c r="U785" s="51">
        <v>2.0392600000000001</v>
      </c>
      <c r="V785" s="51">
        <v>2.6960099999999998</v>
      </c>
      <c r="W785" s="51">
        <v>2.95825</v>
      </c>
      <c r="X785" s="51">
        <v>2.9925299999999999</v>
      </c>
      <c r="Y785" s="51">
        <v>3.3827199999999999</v>
      </c>
      <c r="Z785" s="51">
        <v>3.1987000000000001</v>
      </c>
      <c r="AA785" s="51">
        <v>3.0912299999999999</v>
      </c>
      <c r="AB785" s="51">
        <v>2.81216</v>
      </c>
      <c r="AC785" s="51">
        <v>2.39595</v>
      </c>
      <c r="AD785" s="51">
        <v>3.2073700000000001</v>
      </c>
      <c r="AE785" s="51">
        <v>0.69918999999999998</v>
      </c>
      <c r="AF785" s="51">
        <v>2.5574599999999998</v>
      </c>
      <c r="AG785" s="51">
        <v>3.1722199999999998</v>
      </c>
      <c r="AH785" s="51">
        <v>2.5462500000000001</v>
      </c>
      <c r="AI785" s="51">
        <v>2.4430499999999999</v>
      </c>
      <c r="AJ785" s="51">
        <v>2.2882500000000001</v>
      </c>
    </row>
    <row r="786" spans="1:36" ht="15.75" x14ac:dyDescent="0.3">
      <c r="A786" s="1" t="str">
        <f t="shared" si="14"/>
        <v>LeistungsbilanzsaldoFinnland</v>
      </c>
      <c r="B786" s="1">
        <v>786</v>
      </c>
      <c r="C786" s="50" t="s">
        <v>269</v>
      </c>
      <c r="D786" s="50" t="s">
        <v>14</v>
      </c>
      <c r="E786" s="50" t="s">
        <v>61</v>
      </c>
      <c r="F786" s="50" t="s">
        <v>340</v>
      </c>
      <c r="G786" s="50" t="s">
        <v>32</v>
      </c>
      <c r="H786" s="50" t="s">
        <v>374</v>
      </c>
      <c r="I786" s="51">
        <v>7.4802400000000002</v>
      </c>
      <c r="J786" s="51">
        <v>8.1811500000000006</v>
      </c>
      <c r="K786" s="51">
        <v>8.2666400000000007</v>
      </c>
      <c r="L786" s="51">
        <v>4.8835300000000004</v>
      </c>
      <c r="M786" s="51">
        <v>5.9360799999999996</v>
      </c>
      <c r="N786" s="51">
        <v>3.2502200000000001</v>
      </c>
      <c r="O786" s="51">
        <v>3.9482599999999999</v>
      </c>
      <c r="P786" s="51">
        <v>4.0789299999999997</v>
      </c>
      <c r="Q786" s="51">
        <v>2.7217099999999999</v>
      </c>
      <c r="R786" s="51">
        <v>2.0238299999999998</v>
      </c>
      <c r="S786" s="51">
        <v>1.36117</v>
      </c>
      <c r="T786" s="51">
        <v>-1.5522</v>
      </c>
      <c r="U786" s="51">
        <v>-2.2307800000000002</v>
      </c>
      <c r="V786" s="51">
        <v>-1.8924099999999999</v>
      </c>
      <c r="W786" s="51">
        <v>-1.3655200000000001</v>
      </c>
      <c r="X786" s="51">
        <v>-0.90678999999999998</v>
      </c>
      <c r="Y786" s="51">
        <v>-1.9711000000000001</v>
      </c>
      <c r="Z786" s="51">
        <v>-0.65551999999999999</v>
      </c>
      <c r="AA786" s="51">
        <v>-1.61273</v>
      </c>
      <c r="AB786" s="51">
        <v>-0.13668</v>
      </c>
      <c r="AC786" s="51">
        <v>0.42473</v>
      </c>
      <c r="AD786" s="51">
        <v>0.33123999999999998</v>
      </c>
      <c r="AE786" s="51">
        <v>-2.4156900000000001</v>
      </c>
      <c r="AF786" s="51">
        <v>-0.91588999999999998</v>
      </c>
      <c r="AG786" s="51">
        <v>-0.67544999999999999</v>
      </c>
      <c r="AH786" s="51">
        <v>-0.92444999999999999</v>
      </c>
      <c r="AI786" s="51">
        <v>-1.5225599999999999</v>
      </c>
      <c r="AJ786" s="51">
        <v>-1.9152499999999999</v>
      </c>
    </row>
    <row r="787" spans="1:36" ht="15.75" x14ac:dyDescent="0.3">
      <c r="A787" s="1" t="str">
        <f t="shared" si="14"/>
        <v>LeistungsbilanzsaldoFrankreich</v>
      </c>
      <c r="B787" s="1">
        <v>787</v>
      </c>
      <c r="C787" s="50" t="s">
        <v>269</v>
      </c>
      <c r="D787" s="50" t="s">
        <v>0</v>
      </c>
      <c r="E787" s="50" t="s">
        <v>61</v>
      </c>
      <c r="F787" s="50" t="s">
        <v>340</v>
      </c>
      <c r="G787" s="50" t="s">
        <v>32</v>
      </c>
      <c r="H787" s="50" t="s">
        <v>374</v>
      </c>
      <c r="I787" s="51">
        <v>1.8839999999999999</v>
      </c>
      <c r="J787" s="51">
        <v>2.32945</v>
      </c>
      <c r="K787" s="51">
        <v>2.04548</v>
      </c>
      <c r="L787" s="51">
        <v>1.6589</v>
      </c>
      <c r="M787" s="51">
        <v>1.3349</v>
      </c>
      <c r="N787" s="51">
        <v>0.73692999999999997</v>
      </c>
      <c r="O787" s="51">
        <v>0.41215000000000002</v>
      </c>
      <c r="P787" s="51">
        <v>-7.5120000000000006E-2</v>
      </c>
      <c r="Q787" s="51">
        <v>-0.19847000000000001</v>
      </c>
      <c r="R787" s="51">
        <v>8.0960000000000004E-2</v>
      </c>
      <c r="S787" s="51">
        <v>-0.28591</v>
      </c>
      <c r="T787" s="51">
        <v>-0.60201000000000005</v>
      </c>
      <c r="U787" s="51">
        <v>-0.71638999999999997</v>
      </c>
      <c r="V787" s="51">
        <v>-0.46837000000000001</v>
      </c>
      <c r="W787" s="51">
        <v>-0.71069000000000004</v>
      </c>
      <c r="X787" s="51">
        <v>-0.16264999999999999</v>
      </c>
      <c r="Y787" s="51">
        <v>-0.40708</v>
      </c>
      <c r="Z787" s="51">
        <v>-0.63568000000000002</v>
      </c>
      <c r="AA787" s="51">
        <v>-0.71157999999999999</v>
      </c>
      <c r="AB787" s="51">
        <v>0.42782999999999999</v>
      </c>
      <c r="AC787" s="51">
        <v>-1.9151800000000001</v>
      </c>
      <c r="AD787" s="51">
        <v>4.8869999999999997E-2</v>
      </c>
      <c r="AE787" s="51">
        <v>-1.5664400000000001</v>
      </c>
      <c r="AF787" s="51">
        <v>-1.28613</v>
      </c>
      <c r="AG787" s="51">
        <v>-0.11511</v>
      </c>
      <c r="AH787" s="51">
        <v>-2.2000000000000001E-4</v>
      </c>
      <c r="AI787" s="51">
        <v>0.56964999999999999</v>
      </c>
      <c r="AJ787" s="51">
        <v>0.60982999999999998</v>
      </c>
    </row>
    <row r="788" spans="1:36" ht="15.75" x14ac:dyDescent="0.3">
      <c r="A788" s="1" t="str">
        <f t="shared" si="14"/>
        <v>LeistungsbilanzsaldoGriechenland</v>
      </c>
      <c r="B788" s="1">
        <v>788</v>
      </c>
      <c r="C788" s="50" t="s">
        <v>269</v>
      </c>
      <c r="D788" s="50" t="s">
        <v>6</v>
      </c>
      <c r="E788" s="50" t="s">
        <v>61</v>
      </c>
      <c r="F788" s="50" t="s">
        <v>340</v>
      </c>
      <c r="G788" s="50" t="s">
        <v>32</v>
      </c>
      <c r="H788" s="50" t="s">
        <v>374</v>
      </c>
      <c r="I788" s="51">
        <v>-9.0981199999999998</v>
      </c>
      <c r="J788" s="51">
        <v>-9.4261599999999994</v>
      </c>
      <c r="K788" s="51">
        <v>-8.2201599999999999</v>
      </c>
      <c r="L788" s="51">
        <v>-10.198119999999999</v>
      </c>
      <c r="M788" s="51">
        <v>-8.9559899999999999</v>
      </c>
      <c r="N788" s="51">
        <v>-9.7350200000000005</v>
      </c>
      <c r="O788" s="51">
        <v>-11.53511</v>
      </c>
      <c r="P788" s="51">
        <v>-14.29447</v>
      </c>
      <c r="Q788" s="51">
        <v>-14.932180000000001</v>
      </c>
      <c r="R788" s="51">
        <v>-11.813750000000001</v>
      </c>
      <c r="S788" s="51">
        <v>-10.264810000000001</v>
      </c>
      <c r="T788" s="51">
        <v>-9.1432099999999998</v>
      </c>
      <c r="U788" s="51">
        <v>-4.5789900000000001</v>
      </c>
      <c r="V788" s="51">
        <v>-2.2250899999999998</v>
      </c>
      <c r="W788" s="51">
        <v>-2.0434000000000001</v>
      </c>
      <c r="X788" s="51">
        <v>-2.01369</v>
      </c>
      <c r="Y788" s="51">
        <v>-2.74858</v>
      </c>
      <c r="Z788" s="51">
        <v>-2.5972300000000001</v>
      </c>
      <c r="AA788" s="51">
        <v>-4.0724900000000002</v>
      </c>
      <c r="AB788" s="51">
        <v>-2.6915100000000001</v>
      </c>
      <c r="AC788" s="51">
        <v>-8.2446699999999993</v>
      </c>
      <c r="AD788" s="51">
        <v>-8.2570599999999992</v>
      </c>
      <c r="AE788" s="51">
        <v>-10.80592</v>
      </c>
      <c r="AF788" s="51">
        <v>-7.7452300000000003</v>
      </c>
      <c r="AG788" s="51">
        <v>-7.35412</v>
      </c>
      <c r="AH788" s="51">
        <v>-6.2257400000000001</v>
      </c>
      <c r="AI788" s="51">
        <v>-6.40768</v>
      </c>
      <c r="AJ788" s="51">
        <v>-5.9466999999999999</v>
      </c>
    </row>
    <row r="789" spans="1:36" ht="15.75" x14ac:dyDescent="0.3">
      <c r="A789" s="1" t="str">
        <f t="shared" si="14"/>
        <v>LeistungsbilanzsaldoIrland</v>
      </c>
      <c r="B789" s="1">
        <v>789</v>
      </c>
      <c r="C789" s="50" t="s">
        <v>269</v>
      </c>
      <c r="D789" s="50" t="s">
        <v>4</v>
      </c>
      <c r="E789" s="50" t="s">
        <v>61</v>
      </c>
      <c r="F789" s="50" t="s">
        <v>340</v>
      </c>
      <c r="G789" s="50" t="s">
        <v>32</v>
      </c>
      <c r="H789" s="50" t="s">
        <v>374</v>
      </c>
      <c r="I789" s="51">
        <v>0.61363999999999996</v>
      </c>
      <c r="J789" s="51">
        <v>0.17915</v>
      </c>
      <c r="K789" s="51">
        <v>0.24698999999999999</v>
      </c>
      <c r="L789" s="51">
        <v>0.49214999999999998</v>
      </c>
      <c r="M789" s="51">
        <v>-9.8159999999999997E-2</v>
      </c>
      <c r="N789" s="51">
        <v>-3.53796</v>
      </c>
      <c r="O789" s="51">
        <v>-5.3532200000000003</v>
      </c>
      <c r="P789" s="51">
        <v>-6.5095099999999997</v>
      </c>
      <c r="Q789" s="51">
        <v>-6.2546299999999997</v>
      </c>
      <c r="R789" s="51">
        <v>-4.6693899999999999</v>
      </c>
      <c r="S789" s="51">
        <v>-0.98297999999999996</v>
      </c>
      <c r="T789" s="51">
        <v>-1.45357</v>
      </c>
      <c r="U789" s="51">
        <v>-3.19292</v>
      </c>
      <c r="V789" s="51">
        <v>2.3985599999999998</v>
      </c>
      <c r="W789" s="51">
        <v>2.0623399999999998</v>
      </c>
      <c r="X789" s="51">
        <v>6.1376900000000001</v>
      </c>
      <c r="Y789" s="51">
        <v>-1.24417</v>
      </c>
      <c r="Z789" s="51">
        <v>1.14364</v>
      </c>
      <c r="AA789" s="51">
        <v>4.1873300000000002</v>
      </c>
      <c r="AB789" s="51">
        <v>-20.81288</v>
      </c>
      <c r="AC789" s="51">
        <v>-7.16371</v>
      </c>
      <c r="AD789" s="51">
        <v>12.107530000000001</v>
      </c>
      <c r="AE789" s="51">
        <v>8.6918100000000003</v>
      </c>
      <c r="AF789" s="51">
        <v>7.03538</v>
      </c>
      <c r="AG789" s="51">
        <v>16.16422</v>
      </c>
      <c r="AH789" s="51">
        <v>9.7077299999999997</v>
      </c>
      <c r="AI789" s="51">
        <v>7.8041200000000002</v>
      </c>
      <c r="AJ789" s="51">
        <v>7.2965</v>
      </c>
    </row>
    <row r="790" spans="1:36" ht="15.75" x14ac:dyDescent="0.3">
      <c r="A790" s="1" t="str">
        <f t="shared" si="14"/>
        <v>LeistungsbilanzsaldoItalien</v>
      </c>
      <c r="B790" s="1">
        <v>790</v>
      </c>
      <c r="C790" s="50" t="s">
        <v>269</v>
      </c>
      <c r="D790" s="50" t="s">
        <v>3</v>
      </c>
      <c r="E790" s="50" t="s">
        <v>61</v>
      </c>
      <c r="F790" s="50" t="s">
        <v>340</v>
      </c>
      <c r="G790" s="50" t="s">
        <v>32</v>
      </c>
      <c r="H790" s="50" t="s">
        <v>374</v>
      </c>
      <c r="I790" s="51">
        <v>-0.27234999999999998</v>
      </c>
      <c r="J790" s="51">
        <v>0.15362000000000001</v>
      </c>
      <c r="K790" s="51">
        <v>-0.49625000000000002</v>
      </c>
      <c r="L790" s="51">
        <v>-0.7843</v>
      </c>
      <c r="M790" s="51">
        <v>-0.48039999999999999</v>
      </c>
      <c r="N790" s="51">
        <v>-0.87990000000000002</v>
      </c>
      <c r="O790" s="51">
        <v>-1.46997</v>
      </c>
      <c r="P790" s="51">
        <v>-1.36181</v>
      </c>
      <c r="Q790" s="51">
        <v>-2.7229899999999998</v>
      </c>
      <c r="R790" s="51">
        <v>-1.82142</v>
      </c>
      <c r="S790" s="51">
        <v>-3.2239300000000002</v>
      </c>
      <c r="T790" s="51">
        <v>-2.7411699999999999</v>
      </c>
      <c r="U790" s="51">
        <v>-0.20021</v>
      </c>
      <c r="V790" s="51">
        <v>1.03179</v>
      </c>
      <c r="W790" s="51">
        <v>1.7556</v>
      </c>
      <c r="X790" s="51">
        <v>1.24403</v>
      </c>
      <c r="Y790" s="51">
        <v>2.4625400000000002</v>
      </c>
      <c r="Z790" s="51">
        <v>2.4394</v>
      </c>
      <c r="AA790" s="51">
        <v>2.5019999999999998</v>
      </c>
      <c r="AB790" s="51">
        <v>3.157</v>
      </c>
      <c r="AC790" s="51">
        <v>3.7617500000000001</v>
      </c>
      <c r="AD790" s="51">
        <v>2.0983399999999999</v>
      </c>
      <c r="AE790" s="51">
        <v>-1.72533</v>
      </c>
      <c r="AF790" s="51">
        <v>0.19971</v>
      </c>
      <c r="AG790" s="51">
        <v>1.0714399999999999</v>
      </c>
      <c r="AH790" s="51">
        <v>1.0074099999999999</v>
      </c>
      <c r="AI790" s="51">
        <v>0.91893000000000002</v>
      </c>
      <c r="AJ790" s="51">
        <v>0.91198000000000001</v>
      </c>
    </row>
    <row r="791" spans="1:36" ht="15.75" x14ac:dyDescent="0.3">
      <c r="A791" s="1" t="str">
        <f t="shared" si="14"/>
        <v>LeistungsbilanzsaldoKroatien</v>
      </c>
      <c r="B791" s="1">
        <v>791</v>
      </c>
      <c r="C791" s="50" t="s">
        <v>269</v>
      </c>
      <c r="D791" s="50" t="s">
        <v>27</v>
      </c>
      <c r="E791" s="50" t="s">
        <v>61</v>
      </c>
      <c r="F791" s="50" t="s">
        <v>340</v>
      </c>
      <c r="G791" s="50" t="s">
        <v>32</v>
      </c>
      <c r="H791" s="50" t="s">
        <v>374</v>
      </c>
      <c r="I791" s="51">
        <v>-1.0002800000000001</v>
      </c>
      <c r="J791" s="51">
        <v>-1.97051</v>
      </c>
      <c r="K791" s="51">
        <v>-6.0137999999999998</v>
      </c>
      <c r="L791" s="51">
        <v>-8.9029100000000003</v>
      </c>
      <c r="M791" s="51">
        <v>-5.7579200000000004</v>
      </c>
      <c r="N791" s="51">
        <v>-6.9917600000000002</v>
      </c>
      <c r="O791" s="51">
        <v>-7.7083199999999996</v>
      </c>
      <c r="P791" s="51">
        <v>-7.7632700000000003</v>
      </c>
      <c r="Q791" s="51">
        <v>-10.61364</v>
      </c>
      <c r="R791" s="51">
        <v>-6.4789099999999999</v>
      </c>
      <c r="S791" s="51">
        <v>-2.16059</v>
      </c>
      <c r="T791" s="51">
        <v>-1.6544700000000001</v>
      </c>
      <c r="U791" s="51">
        <v>-1.86493</v>
      </c>
      <c r="V791" s="51">
        <v>-1.3383700000000001</v>
      </c>
      <c r="W791" s="51">
        <v>3.2009999999999997E-2</v>
      </c>
      <c r="X791" s="51">
        <v>2.0254300000000001</v>
      </c>
      <c r="Y791" s="51">
        <v>1.8499000000000001</v>
      </c>
      <c r="Z791" s="51">
        <v>2.9152</v>
      </c>
      <c r="AA791" s="51">
        <v>0.73199000000000003</v>
      </c>
      <c r="AB791" s="51">
        <v>1.8932899999999999</v>
      </c>
      <c r="AC791" s="51">
        <v>-2.1707999999999998</v>
      </c>
      <c r="AD791" s="51">
        <v>0.19869999999999999</v>
      </c>
      <c r="AE791" s="51">
        <v>-3.7606199999999999</v>
      </c>
      <c r="AF791" s="51">
        <v>0.35464000000000001</v>
      </c>
      <c r="AG791" s="51">
        <v>-2.0945999999999998</v>
      </c>
      <c r="AH791" s="51">
        <v>-2.9392200000000002</v>
      </c>
      <c r="AI791" s="51">
        <v>-3.1604299999999999</v>
      </c>
      <c r="AJ791" s="51">
        <v>-3.2487599999999999</v>
      </c>
    </row>
    <row r="792" spans="1:36" ht="15.75" x14ac:dyDescent="0.3">
      <c r="A792" s="1" t="str">
        <f t="shared" si="14"/>
        <v>LeistungsbilanzsaldoLettland</v>
      </c>
      <c r="B792" s="1">
        <v>792</v>
      </c>
      <c r="C792" s="50" t="s">
        <v>269</v>
      </c>
      <c r="D792" s="50" t="s">
        <v>19</v>
      </c>
      <c r="E792" s="50" t="s">
        <v>61</v>
      </c>
      <c r="F792" s="50" t="s">
        <v>340</v>
      </c>
      <c r="G792" s="50" t="s">
        <v>32</v>
      </c>
      <c r="H792" s="50" t="s">
        <v>374</v>
      </c>
      <c r="I792" s="51">
        <v>-5.7829499999999996</v>
      </c>
      <c r="J792" s="51">
        <v>-8.5116399999999999</v>
      </c>
      <c r="K792" s="51">
        <v>-7.4554</v>
      </c>
      <c r="L792" s="51">
        <v>-8.9116300000000006</v>
      </c>
      <c r="M792" s="51">
        <v>-12.71142</v>
      </c>
      <c r="N792" s="51">
        <v>-12.1623</v>
      </c>
      <c r="O792" s="51">
        <v>-21.789940000000001</v>
      </c>
      <c r="P792" s="51">
        <v>-21.647069999999999</v>
      </c>
      <c r="Q792" s="51">
        <v>-12.72625</v>
      </c>
      <c r="R792" s="51">
        <v>8.0003799999999998</v>
      </c>
      <c r="S792" s="51">
        <v>1.8175300000000001</v>
      </c>
      <c r="T792" s="51">
        <v>-3.4296199999999999</v>
      </c>
      <c r="U792" s="51">
        <v>-3.7668599999999999</v>
      </c>
      <c r="V792" s="51">
        <v>-2.6004999999999998</v>
      </c>
      <c r="W792" s="51">
        <v>-1.46763</v>
      </c>
      <c r="X792" s="51">
        <v>-0.10588</v>
      </c>
      <c r="Y792" s="51">
        <v>1.77572</v>
      </c>
      <c r="Z792" s="51">
        <v>1.4722999999999999</v>
      </c>
      <c r="AA792" s="51">
        <v>-0.39323999999999998</v>
      </c>
      <c r="AB792" s="51">
        <v>-0.17127000000000001</v>
      </c>
      <c r="AC792" s="51">
        <v>3.0393500000000002</v>
      </c>
      <c r="AD792" s="51">
        <v>-4.0666900000000004</v>
      </c>
      <c r="AE792" s="51">
        <v>-5.4712100000000001</v>
      </c>
      <c r="AF792" s="51">
        <v>-3.8180200000000002</v>
      </c>
      <c r="AG792" s="51">
        <v>-1.56189</v>
      </c>
      <c r="AH792" s="51">
        <v>-4.1305800000000001</v>
      </c>
      <c r="AI792" s="51">
        <v>-3.2668400000000002</v>
      </c>
      <c r="AJ792" s="51">
        <v>-4.2168900000000002</v>
      </c>
    </row>
    <row r="793" spans="1:36" ht="15.75" x14ac:dyDescent="0.3">
      <c r="A793" s="1" t="str">
        <f t="shared" si="14"/>
        <v>LeistungsbilanzsaldoLitauen</v>
      </c>
      <c r="B793" s="1">
        <v>793</v>
      </c>
      <c r="C793" s="50" t="s">
        <v>269</v>
      </c>
      <c r="D793" s="50" t="s">
        <v>20</v>
      </c>
      <c r="E793" s="50" t="s">
        <v>61</v>
      </c>
      <c r="F793" s="50" t="s">
        <v>340</v>
      </c>
      <c r="G793" s="50" t="s">
        <v>32</v>
      </c>
      <c r="H793" s="50" t="s">
        <v>374</v>
      </c>
      <c r="I793" s="51">
        <v>-5.8436000000000003</v>
      </c>
      <c r="J793" s="51">
        <v>-4.7406800000000002</v>
      </c>
      <c r="K793" s="51">
        <v>-5.1992099999999999</v>
      </c>
      <c r="L793" s="51">
        <v>-6.7760999999999996</v>
      </c>
      <c r="M793" s="51">
        <v>-7.7755400000000003</v>
      </c>
      <c r="N793" s="51">
        <v>-7.3761599999999996</v>
      </c>
      <c r="O793" s="51">
        <v>-10.743729999999999</v>
      </c>
      <c r="P793" s="51">
        <v>-15.38555</v>
      </c>
      <c r="Q793" s="51">
        <v>-13.27243</v>
      </c>
      <c r="R793" s="51">
        <v>1.96567</v>
      </c>
      <c r="S793" s="51">
        <v>0.17294000000000001</v>
      </c>
      <c r="T793" s="51">
        <v>-3.7462300000000002</v>
      </c>
      <c r="U793" s="51">
        <v>-1.60582</v>
      </c>
      <c r="V793" s="51">
        <v>1.6850400000000001</v>
      </c>
      <c r="W793" s="51">
        <v>3.53193</v>
      </c>
      <c r="X793" s="51">
        <v>-2.5819800000000002</v>
      </c>
      <c r="Y793" s="51">
        <v>-1.07</v>
      </c>
      <c r="Z793" s="51">
        <v>0.5504</v>
      </c>
      <c r="AA793" s="51">
        <v>0.35663</v>
      </c>
      <c r="AB793" s="51">
        <v>3.75597</v>
      </c>
      <c r="AC793" s="51">
        <v>7.2065799999999998</v>
      </c>
      <c r="AD793" s="51">
        <v>1.444</v>
      </c>
      <c r="AE793" s="51">
        <v>-6.1880300000000004</v>
      </c>
      <c r="AF793" s="51">
        <v>1.0190699999999999</v>
      </c>
      <c r="AG793" s="51">
        <v>3.2237300000000002</v>
      </c>
      <c r="AH793" s="51">
        <v>1.5385800000000001</v>
      </c>
      <c r="AI793" s="51">
        <v>1.12405</v>
      </c>
      <c r="AJ793" s="51">
        <v>1.2663599999999999</v>
      </c>
    </row>
    <row r="794" spans="1:36" ht="15.75" x14ac:dyDescent="0.3">
      <c r="A794" s="1" t="str">
        <f t="shared" si="14"/>
        <v>LeistungsbilanzsaldoLuxemburg</v>
      </c>
      <c r="B794" s="1">
        <v>794</v>
      </c>
      <c r="C794" s="50" t="s">
        <v>269</v>
      </c>
      <c r="D794" s="50" t="s">
        <v>10</v>
      </c>
      <c r="E794" s="50" t="s">
        <v>61</v>
      </c>
      <c r="F794" s="50" t="s">
        <v>340</v>
      </c>
      <c r="G794" s="50" t="s">
        <v>32</v>
      </c>
      <c r="H794" s="50" t="s">
        <v>374</v>
      </c>
      <c r="I794" s="51">
        <v>10.712590000000001</v>
      </c>
      <c r="J794" s="51">
        <v>10.05742</v>
      </c>
      <c r="K794" s="51">
        <v>7.4131099999999996</v>
      </c>
      <c r="L794" s="51">
        <v>3.2797900000000002</v>
      </c>
      <c r="M794" s="51">
        <v>9.33188</v>
      </c>
      <c r="N794" s="51">
        <v>10.09808</v>
      </c>
      <c r="O794" s="51">
        <v>5.4639300000000004</v>
      </c>
      <c r="P794" s="51">
        <v>11.849830000000001</v>
      </c>
      <c r="Q794" s="51">
        <v>7.2427700000000002</v>
      </c>
      <c r="R794" s="51">
        <v>1.90035</v>
      </c>
      <c r="S794" s="51">
        <v>-0.50539000000000001</v>
      </c>
      <c r="T794" s="51">
        <v>-1.01481</v>
      </c>
      <c r="U794" s="51">
        <v>6.7144899999999996</v>
      </c>
      <c r="V794" s="51">
        <v>4.4837999999999996</v>
      </c>
      <c r="W794" s="51">
        <v>5.3072600000000003</v>
      </c>
      <c r="X794" s="51">
        <v>-0.97779000000000005</v>
      </c>
      <c r="Y794" s="51">
        <v>1.82785</v>
      </c>
      <c r="Z794" s="51">
        <v>2.9665400000000002</v>
      </c>
      <c r="AA794" s="51">
        <v>3.9587400000000001</v>
      </c>
      <c r="AB794" s="51">
        <v>-0.48048999999999997</v>
      </c>
      <c r="AC794" s="51">
        <v>2.5871599999999999</v>
      </c>
      <c r="AD794" s="51">
        <v>1.2124900000000001</v>
      </c>
      <c r="AE794" s="51">
        <v>-3.8829099999999999</v>
      </c>
      <c r="AF794" s="51">
        <v>-0.73458000000000001</v>
      </c>
      <c r="AG794" s="51">
        <v>-3.48224</v>
      </c>
      <c r="AH794" s="51">
        <v>-3.6472600000000002</v>
      </c>
      <c r="AI794" s="51">
        <v>-2.8322699999999998</v>
      </c>
      <c r="AJ794" s="51">
        <v>-1.9528099999999999</v>
      </c>
    </row>
    <row r="795" spans="1:36" ht="15.75" x14ac:dyDescent="0.3">
      <c r="A795" s="1" t="str">
        <f t="shared" si="14"/>
        <v>LeistungsbilanzsaldoMalta</v>
      </c>
      <c r="B795" s="1">
        <v>795</v>
      </c>
      <c r="C795" s="50" t="s">
        <v>269</v>
      </c>
      <c r="D795" s="50" t="s">
        <v>16</v>
      </c>
      <c r="E795" s="50" t="s">
        <v>61</v>
      </c>
      <c r="F795" s="50" t="s">
        <v>340</v>
      </c>
      <c r="G795" s="50" t="s">
        <v>32</v>
      </c>
      <c r="H795" s="50" t="s">
        <v>374</v>
      </c>
      <c r="I795" s="51">
        <v>-12.07076</v>
      </c>
      <c r="J795" s="51">
        <v>-3.63809</v>
      </c>
      <c r="K795" s="51">
        <v>2.3279000000000001</v>
      </c>
      <c r="L795" s="51">
        <v>-2.86748</v>
      </c>
      <c r="M795" s="51">
        <v>-4.4565099999999997</v>
      </c>
      <c r="N795" s="51">
        <v>-8.0627399999999998</v>
      </c>
      <c r="O795" s="51">
        <v>-9.1142800000000008</v>
      </c>
      <c r="P795" s="51">
        <v>-2.9663300000000001</v>
      </c>
      <c r="Q795" s="51">
        <v>-2.2945500000000001</v>
      </c>
      <c r="R795" s="51">
        <v>-8.3035800000000002</v>
      </c>
      <c r="S795" s="51">
        <v>-6.0244999999999997</v>
      </c>
      <c r="T795" s="51">
        <v>-1.9636499999999999</v>
      </c>
      <c r="U795" s="51">
        <v>-0.38505</v>
      </c>
      <c r="V795" s="51">
        <v>0.13777</v>
      </c>
      <c r="W795" s="51">
        <v>5.5372700000000004</v>
      </c>
      <c r="X795" s="51">
        <v>2.6392000000000002</v>
      </c>
      <c r="Y795" s="51">
        <v>3.6288900000000002</v>
      </c>
      <c r="Z795" s="51">
        <v>10.35486</v>
      </c>
      <c r="AA795" s="51">
        <v>10.17947</v>
      </c>
      <c r="AB795" s="51">
        <v>7.6414799999999996</v>
      </c>
      <c r="AC795" s="51">
        <v>3.0668299999999999</v>
      </c>
      <c r="AD795" s="51">
        <v>4.3730500000000001</v>
      </c>
      <c r="AE795" s="51">
        <v>2.52921</v>
      </c>
      <c r="AF795" s="51">
        <v>5.78538</v>
      </c>
      <c r="AG795" s="51">
        <v>6.4884500000000003</v>
      </c>
      <c r="AH795" s="51">
        <v>5.1060600000000003</v>
      </c>
      <c r="AI795" s="51">
        <v>5.5684199999999997</v>
      </c>
      <c r="AJ795" s="51">
        <v>5.5565199999999999</v>
      </c>
    </row>
    <row r="796" spans="1:36" ht="15.75" x14ac:dyDescent="0.3">
      <c r="A796" s="1" t="str">
        <f t="shared" si="14"/>
        <v>LeistungsbilanzsaldoNiederlande</v>
      </c>
      <c r="B796" s="1">
        <v>796</v>
      </c>
      <c r="C796" s="50" t="s">
        <v>269</v>
      </c>
      <c r="D796" s="50" t="s">
        <v>1</v>
      </c>
      <c r="E796" s="50" t="s">
        <v>61</v>
      </c>
      <c r="F796" s="50" t="s">
        <v>340</v>
      </c>
      <c r="G796" s="50" t="s">
        <v>32</v>
      </c>
      <c r="H796" s="50" t="s">
        <v>374</v>
      </c>
      <c r="I796" s="51">
        <v>4.78979</v>
      </c>
      <c r="J796" s="51">
        <v>3.17306</v>
      </c>
      <c r="K796" s="51">
        <v>3.0942500000000002</v>
      </c>
      <c r="L796" s="51">
        <v>4.3887999999999998</v>
      </c>
      <c r="M796" s="51">
        <v>5.1763399999999997</v>
      </c>
      <c r="N796" s="51">
        <v>5.9236500000000003</v>
      </c>
      <c r="O796" s="51">
        <v>6.64506</v>
      </c>
      <c r="P796" s="51">
        <v>4.8735099999999996</v>
      </c>
      <c r="Q796" s="51">
        <v>2.6659000000000002</v>
      </c>
      <c r="R796" s="51">
        <v>3.3412999999999999</v>
      </c>
      <c r="S796" s="51">
        <v>6.4503199999999996</v>
      </c>
      <c r="T796" s="51">
        <v>7.0777599999999996</v>
      </c>
      <c r="U796" s="51">
        <v>7.5140700000000002</v>
      </c>
      <c r="V796" s="51">
        <v>7.9354899999999997</v>
      </c>
      <c r="W796" s="51">
        <v>8.5961800000000004</v>
      </c>
      <c r="X796" s="51">
        <v>4.8079499999999999</v>
      </c>
      <c r="Y796" s="51">
        <v>7.1831199999999997</v>
      </c>
      <c r="Z796" s="51">
        <v>8.0522200000000002</v>
      </c>
      <c r="AA796" s="51">
        <v>8.8483900000000002</v>
      </c>
      <c r="AB796" s="51">
        <v>6.7968500000000001</v>
      </c>
      <c r="AC796" s="51">
        <v>5.6919899999999997</v>
      </c>
      <c r="AD796" s="51">
        <v>10.24743</v>
      </c>
      <c r="AE796" s="51">
        <v>6.7784899999999997</v>
      </c>
      <c r="AF796" s="51">
        <v>9.4225200000000005</v>
      </c>
      <c r="AG796" s="51">
        <v>9.1460799999999995</v>
      </c>
      <c r="AH796" s="51">
        <v>9.1306200000000004</v>
      </c>
      <c r="AI796" s="51">
        <v>9.5150299999999994</v>
      </c>
      <c r="AJ796" s="51">
        <v>9.4170300000000005</v>
      </c>
    </row>
    <row r="797" spans="1:36" ht="15.75" x14ac:dyDescent="0.3">
      <c r="A797" s="1" t="str">
        <f t="shared" si="14"/>
        <v>LeistungsbilanzsaldoÖsterreich</v>
      </c>
      <c r="B797" s="1">
        <v>797</v>
      </c>
      <c r="C797" s="50" t="s">
        <v>269</v>
      </c>
      <c r="D797" s="50" t="s">
        <v>56</v>
      </c>
      <c r="E797" s="50" t="s">
        <v>61</v>
      </c>
      <c r="F797" s="50" t="s">
        <v>340</v>
      </c>
      <c r="G797" s="50" t="s">
        <v>32</v>
      </c>
      <c r="H797" s="50" t="s">
        <v>374</v>
      </c>
      <c r="I797" s="51">
        <v>-0.69781000000000004</v>
      </c>
      <c r="J797" s="51">
        <v>-0.84745999999999999</v>
      </c>
      <c r="K797" s="51">
        <v>2.0890900000000001</v>
      </c>
      <c r="L797" s="51">
        <v>1.51135</v>
      </c>
      <c r="M797" s="51">
        <v>1.86795</v>
      </c>
      <c r="N797" s="51">
        <v>2.0168400000000002</v>
      </c>
      <c r="O797" s="51">
        <v>2.7990400000000002</v>
      </c>
      <c r="P797" s="51">
        <v>3.3335699999999999</v>
      </c>
      <c r="Q797" s="51">
        <v>4.2244900000000003</v>
      </c>
      <c r="R797" s="51">
        <v>2.3402400000000001</v>
      </c>
      <c r="S797" s="51">
        <v>3.31718</v>
      </c>
      <c r="T797" s="51">
        <v>2.1453000000000002</v>
      </c>
      <c r="U797" s="51">
        <v>1.90272</v>
      </c>
      <c r="V797" s="51">
        <v>1.8283499999999999</v>
      </c>
      <c r="W797" s="51">
        <v>2.3657599999999999</v>
      </c>
      <c r="X797" s="51">
        <v>1.6978899999999999</v>
      </c>
      <c r="Y797" s="51">
        <v>2.7030400000000001</v>
      </c>
      <c r="Z797" s="51">
        <v>1.3815599999999999</v>
      </c>
      <c r="AA797" s="51">
        <v>0.97645000000000004</v>
      </c>
      <c r="AB797" s="51">
        <v>2.4719099999999998</v>
      </c>
      <c r="AC797" s="51">
        <v>3.4877400000000001</v>
      </c>
      <c r="AD797" s="51">
        <v>1.82108</v>
      </c>
      <c r="AE797" s="51">
        <v>-1.0889599999999999</v>
      </c>
      <c r="AF797" s="51">
        <v>1.77502</v>
      </c>
      <c r="AG797" s="51">
        <v>1.70174</v>
      </c>
      <c r="AH797" s="51">
        <v>1.17743</v>
      </c>
      <c r="AI797" s="51">
        <v>1.64845</v>
      </c>
      <c r="AJ797" s="51">
        <v>2.2957200000000002</v>
      </c>
    </row>
    <row r="798" spans="1:36" ht="15.75" x14ac:dyDescent="0.3">
      <c r="A798" s="1" t="str">
        <f t="shared" ref="A798:A861" si="15">C798&amp;D798</f>
        <v>LeistungsbilanzsaldoPolen</v>
      </c>
      <c r="B798" s="1">
        <v>798</v>
      </c>
      <c r="C798" s="50" t="s">
        <v>269</v>
      </c>
      <c r="D798" s="50" t="s">
        <v>21</v>
      </c>
      <c r="E798" s="50" t="s">
        <v>61</v>
      </c>
      <c r="F798" s="50" t="s">
        <v>340</v>
      </c>
      <c r="G798" s="50" t="s">
        <v>32</v>
      </c>
      <c r="H798" s="50" t="s">
        <v>374</v>
      </c>
      <c r="I798" s="51">
        <v>-5.5613599999999996</v>
      </c>
      <c r="J798" s="51">
        <v>-2.6113400000000002</v>
      </c>
      <c r="K798" s="51">
        <v>-2.1743800000000002</v>
      </c>
      <c r="L798" s="51">
        <v>-1.7561199999999999</v>
      </c>
      <c r="M798" s="51">
        <v>-5.8182799999999997</v>
      </c>
      <c r="N798" s="51">
        <v>-2.9224000000000001</v>
      </c>
      <c r="O798" s="51">
        <v>-4.1485000000000003</v>
      </c>
      <c r="P798" s="51">
        <v>-6.7954400000000001</v>
      </c>
      <c r="Q798" s="51">
        <v>-6.6551999999999998</v>
      </c>
      <c r="R798" s="51">
        <v>-3.6770399999999999</v>
      </c>
      <c r="S798" s="51">
        <v>-5.4346800000000002</v>
      </c>
      <c r="T798" s="51">
        <v>-5.2968999999999999</v>
      </c>
      <c r="U798" s="51">
        <v>-4.3155700000000001</v>
      </c>
      <c r="V798" s="51">
        <v>-2.1568999999999998</v>
      </c>
      <c r="W798" s="51">
        <v>-2.79853</v>
      </c>
      <c r="X798" s="51">
        <v>-1.381</v>
      </c>
      <c r="Y798" s="51">
        <v>-1.03979</v>
      </c>
      <c r="Z798" s="51">
        <v>-1.2005999999999999</v>
      </c>
      <c r="AA798" s="51">
        <v>-2.0319500000000001</v>
      </c>
      <c r="AB798" s="51">
        <v>-0.29948999999999998</v>
      </c>
      <c r="AC798" s="51">
        <v>2.3050799999999998</v>
      </c>
      <c r="AD798" s="51">
        <v>-1.40754</v>
      </c>
      <c r="AE798" s="51">
        <v>-2.8923000000000001</v>
      </c>
      <c r="AF798" s="51">
        <v>1.50925</v>
      </c>
      <c r="AG798" s="51">
        <v>0.31536999999999998</v>
      </c>
      <c r="AH798" s="51">
        <v>-0.10782</v>
      </c>
      <c r="AI798" s="51">
        <v>-0.46551999999999999</v>
      </c>
      <c r="AJ798" s="51">
        <v>-0.78342000000000001</v>
      </c>
    </row>
    <row r="799" spans="1:36" ht="15.75" x14ac:dyDescent="0.3">
      <c r="A799" s="1" t="str">
        <f t="shared" si="15"/>
        <v>LeistungsbilanzsaldoPortugal</v>
      </c>
      <c r="B799" s="1">
        <v>799</v>
      </c>
      <c r="C799" s="50" t="s">
        <v>269</v>
      </c>
      <c r="D799" s="50" t="s">
        <v>7</v>
      </c>
      <c r="E799" s="50" t="s">
        <v>61</v>
      </c>
      <c r="F799" s="50" t="s">
        <v>340</v>
      </c>
      <c r="G799" s="50" t="s">
        <v>32</v>
      </c>
      <c r="H799" s="50" t="s">
        <v>374</v>
      </c>
      <c r="I799" s="51">
        <v>-10.813319999999999</v>
      </c>
      <c r="J799" s="51">
        <v>-10.094659999999999</v>
      </c>
      <c r="K799" s="51">
        <v>-8.5813400000000009</v>
      </c>
      <c r="L799" s="51">
        <v>-6.6455700000000002</v>
      </c>
      <c r="M799" s="51">
        <v>-8.2056199999999997</v>
      </c>
      <c r="N799" s="51">
        <v>-9.7863100000000003</v>
      </c>
      <c r="O799" s="51">
        <v>-10.043900000000001</v>
      </c>
      <c r="P799" s="51">
        <v>-9.7181700000000006</v>
      </c>
      <c r="Q799" s="51">
        <v>-12.19814</v>
      </c>
      <c r="R799" s="51">
        <v>-9.8514599999999994</v>
      </c>
      <c r="S799" s="51">
        <v>-10.367649999999999</v>
      </c>
      <c r="T799" s="51">
        <v>-5.2153299999999998</v>
      </c>
      <c r="U799" s="51">
        <v>-1.73594</v>
      </c>
      <c r="V799" s="51">
        <v>0.84377999999999997</v>
      </c>
      <c r="W799" s="51">
        <v>-8.1189999999999998E-2</v>
      </c>
      <c r="X799" s="51">
        <v>0.22728999999999999</v>
      </c>
      <c r="Y799" s="51">
        <v>0.85657000000000005</v>
      </c>
      <c r="Z799" s="51">
        <v>1.1532899999999999</v>
      </c>
      <c r="AA799" s="51">
        <v>0.42775999999999997</v>
      </c>
      <c r="AB799" s="51">
        <v>0.41753000000000001</v>
      </c>
      <c r="AC799" s="51">
        <v>-0.92640999999999996</v>
      </c>
      <c r="AD799" s="51">
        <v>-0.92856000000000005</v>
      </c>
      <c r="AE799" s="51">
        <v>-2.2693500000000002</v>
      </c>
      <c r="AF799" s="51">
        <v>0.36643999999999999</v>
      </c>
      <c r="AG799" s="51">
        <v>1.7364599999999999</v>
      </c>
      <c r="AH799" s="51">
        <v>1.06088</v>
      </c>
      <c r="AI799" s="51">
        <v>0.97933000000000003</v>
      </c>
      <c r="AJ799" s="51">
        <v>0.63583000000000001</v>
      </c>
    </row>
    <row r="800" spans="1:36" ht="15.75" x14ac:dyDescent="0.3">
      <c r="A800" s="1" t="str">
        <f t="shared" si="15"/>
        <v>LeistungsbilanzsaldoRumänien</v>
      </c>
      <c r="B800" s="1">
        <v>800</v>
      </c>
      <c r="C800" s="50" t="s">
        <v>269</v>
      </c>
      <c r="D800" s="50" t="s">
        <v>98</v>
      </c>
      <c r="E800" s="50" t="s">
        <v>61</v>
      </c>
      <c r="F800" s="50" t="s">
        <v>340</v>
      </c>
      <c r="G800" s="50" t="s">
        <v>32</v>
      </c>
      <c r="H800" s="50" t="s">
        <v>374</v>
      </c>
      <c r="I800" s="51">
        <v>-1.44634</v>
      </c>
      <c r="J800" s="51">
        <v>-3.08813</v>
      </c>
      <c r="K800" s="51">
        <v>-0.36836000000000002</v>
      </c>
      <c r="L800" s="51">
        <v>2.9550700000000001</v>
      </c>
      <c r="M800" s="51">
        <v>-1.31776</v>
      </c>
      <c r="N800" s="51">
        <v>-1.86961</v>
      </c>
      <c r="O800" s="51">
        <v>-2.4015499999999999</v>
      </c>
      <c r="P800" s="51">
        <v>-13.129099999999999</v>
      </c>
      <c r="Q800" s="51">
        <v>-11.26633</v>
      </c>
      <c r="R800" s="51">
        <v>-4.5465999999999998</v>
      </c>
      <c r="S800" s="51">
        <v>-5.3183299999999996</v>
      </c>
      <c r="T800" s="51">
        <v>-5.1362699999999997</v>
      </c>
      <c r="U800" s="51">
        <v>-4.6691900000000004</v>
      </c>
      <c r="V800" s="51">
        <v>-1.0062</v>
      </c>
      <c r="W800" s="51">
        <v>-0.58513000000000004</v>
      </c>
      <c r="X800" s="51">
        <v>-1.3306199999999999</v>
      </c>
      <c r="Y800" s="51">
        <v>-2.0457399999999999</v>
      </c>
      <c r="Z800" s="51">
        <v>-3.34816</v>
      </c>
      <c r="AA800" s="51">
        <v>-4.71509</v>
      </c>
      <c r="AB800" s="51">
        <v>-4.9201600000000001</v>
      </c>
      <c r="AC800" s="51">
        <v>-5.1198199999999998</v>
      </c>
      <c r="AD800" s="51">
        <v>-7.3152999999999997</v>
      </c>
      <c r="AE800" s="51">
        <v>-9.6296499999999998</v>
      </c>
      <c r="AF800" s="51">
        <v>-6.7616500000000004</v>
      </c>
      <c r="AG800" s="51">
        <v>-8.3432099999999991</v>
      </c>
      <c r="AH800" s="51">
        <v>-7.8582000000000001</v>
      </c>
      <c r="AI800" s="51">
        <v>-6.42889</v>
      </c>
      <c r="AJ800" s="51">
        <v>-6.0053400000000003</v>
      </c>
    </row>
    <row r="801" spans="1:36" ht="15.75" x14ac:dyDescent="0.3">
      <c r="A801" s="1" t="str">
        <f t="shared" si="15"/>
        <v>LeistungsbilanzsaldoSchweden</v>
      </c>
      <c r="B801" s="1">
        <v>801</v>
      </c>
      <c r="C801" s="50" t="s">
        <v>269</v>
      </c>
      <c r="D801" s="50" t="s">
        <v>13</v>
      </c>
      <c r="E801" s="50" t="s">
        <v>61</v>
      </c>
      <c r="F801" s="50" t="s">
        <v>340</v>
      </c>
      <c r="G801" s="50" t="s">
        <v>32</v>
      </c>
      <c r="H801" s="50" t="s">
        <v>374</v>
      </c>
      <c r="I801" s="51">
        <v>3.7495799999999999</v>
      </c>
      <c r="J801" s="51">
        <v>3.9638499999999999</v>
      </c>
      <c r="K801" s="51">
        <v>4.26119</v>
      </c>
      <c r="L801" s="51">
        <v>5.6422400000000001</v>
      </c>
      <c r="M801" s="51">
        <v>5.7436600000000002</v>
      </c>
      <c r="N801" s="51">
        <v>6.3207000000000004</v>
      </c>
      <c r="O801" s="51">
        <v>7.8210800000000003</v>
      </c>
      <c r="P801" s="51">
        <v>7.3596899999999996</v>
      </c>
      <c r="Q801" s="51">
        <v>6.89811</v>
      </c>
      <c r="R801" s="51">
        <v>5.7055999999999996</v>
      </c>
      <c r="S801" s="51">
        <v>5.8277099999999997</v>
      </c>
      <c r="T801" s="51">
        <v>5.0436500000000004</v>
      </c>
      <c r="U801" s="51">
        <v>4.9878200000000001</v>
      </c>
      <c r="V801" s="51">
        <v>4.36775</v>
      </c>
      <c r="W801" s="51">
        <v>3.43669</v>
      </c>
      <c r="X801" s="51">
        <v>2.3820999999999999</v>
      </c>
      <c r="Y801" s="51">
        <v>1.3999699999999999</v>
      </c>
      <c r="Z801" s="51">
        <v>1.7063200000000001</v>
      </c>
      <c r="AA801" s="51">
        <v>1.6830799999999999</v>
      </c>
      <c r="AB801" s="51">
        <v>4.8270999999999997</v>
      </c>
      <c r="AC801" s="51">
        <v>5.5668899999999999</v>
      </c>
      <c r="AD801" s="51">
        <v>5.8316499999999998</v>
      </c>
      <c r="AE801" s="51">
        <v>3.7003699999999999</v>
      </c>
      <c r="AF801" s="51">
        <v>5.52508</v>
      </c>
      <c r="AG801" s="51">
        <v>5.4065399999999997</v>
      </c>
      <c r="AH801" s="51">
        <v>4.94069</v>
      </c>
      <c r="AI801" s="51">
        <v>4.7577600000000002</v>
      </c>
      <c r="AJ801" s="51">
        <v>4.9017900000000001</v>
      </c>
    </row>
    <row r="802" spans="1:36" ht="15.75" x14ac:dyDescent="0.3">
      <c r="A802" s="1" t="str">
        <f t="shared" si="15"/>
        <v>LeistungsbilanzsaldoSlowakei</v>
      </c>
      <c r="B802" s="1">
        <v>802</v>
      </c>
      <c r="C802" s="50" t="s">
        <v>269</v>
      </c>
      <c r="D802" s="50" t="s">
        <v>23</v>
      </c>
      <c r="E802" s="50" t="s">
        <v>61</v>
      </c>
      <c r="F802" s="50" t="s">
        <v>340</v>
      </c>
      <c r="G802" s="50" t="s">
        <v>32</v>
      </c>
      <c r="H802" s="50" t="s">
        <v>374</v>
      </c>
      <c r="I802" s="51">
        <v>-2.4356</v>
      </c>
      <c r="J802" s="51">
        <v>-6.6985400000000004</v>
      </c>
      <c r="K802" s="51">
        <v>-6.7725200000000001</v>
      </c>
      <c r="L802" s="51">
        <v>-5.1019699999999997</v>
      </c>
      <c r="M802" s="51">
        <v>-5.7167899999999996</v>
      </c>
      <c r="N802" s="51">
        <v>-7.66411</v>
      </c>
      <c r="O802" s="51">
        <v>-6.9717000000000002</v>
      </c>
      <c r="P802" s="51">
        <v>-4.51532</v>
      </c>
      <c r="Q802" s="51">
        <v>-5.8422599999999996</v>
      </c>
      <c r="R802" s="51">
        <v>-2.6176200000000001</v>
      </c>
      <c r="S802" s="51">
        <v>-4.3562500000000002</v>
      </c>
      <c r="T802" s="51">
        <v>-4.6138500000000002</v>
      </c>
      <c r="U802" s="51">
        <v>1.48133</v>
      </c>
      <c r="V802" s="51">
        <v>1.95743</v>
      </c>
      <c r="W802" s="51">
        <v>1.5004</v>
      </c>
      <c r="X802" s="51">
        <v>-2.0248599999999999</v>
      </c>
      <c r="Y802" s="51">
        <v>-3.3597199999999998</v>
      </c>
      <c r="Z802" s="51">
        <v>-2.13219</v>
      </c>
      <c r="AA802" s="51">
        <v>-1.75806</v>
      </c>
      <c r="AB802" s="51">
        <v>-3.5451000000000001</v>
      </c>
      <c r="AC802" s="51">
        <v>-0.66012000000000004</v>
      </c>
      <c r="AD802" s="51">
        <v>-4.6516400000000004</v>
      </c>
      <c r="AE802" s="51">
        <v>-9.2600099999999994</v>
      </c>
      <c r="AF802" s="51">
        <v>-1.84198</v>
      </c>
      <c r="AG802" s="51">
        <v>-3.7608899999999998</v>
      </c>
      <c r="AH802" s="51">
        <v>-5.0630199999999999</v>
      </c>
      <c r="AI802" s="51">
        <v>-5.1908099999999999</v>
      </c>
      <c r="AJ802" s="51">
        <v>-5.0052899999999996</v>
      </c>
    </row>
    <row r="803" spans="1:36" ht="15.75" x14ac:dyDescent="0.3">
      <c r="A803" s="1" t="str">
        <f t="shared" si="15"/>
        <v>LeistungsbilanzsaldoSlowenien</v>
      </c>
      <c r="B803" s="1">
        <v>803</v>
      </c>
      <c r="C803" s="50" t="s">
        <v>269</v>
      </c>
      <c r="D803" s="50" t="s">
        <v>26</v>
      </c>
      <c r="E803" s="50" t="s">
        <v>61</v>
      </c>
      <c r="F803" s="50" t="s">
        <v>340</v>
      </c>
      <c r="G803" s="50" t="s">
        <v>32</v>
      </c>
      <c r="H803" s="50" t="s">
        <v>374</v>
      </c>
      <c r="I803" s="51">
        <v>-4.1428700000000003</v>
      </c>
      <c r="J803" s="51">
        <v>-1.3279000000000001</v>
      </c>
      <c r="K803" s="51">
        <v>1.42E-3</v>
      </c>
      <c r="L803" s="51">
        <v>-1.4936400000000001</v>
      </c>
      <c r="M803" s="51">
        <v>-3.23082</v>
      </c>
      <c r="N803" s="51">
        <v>-2.2841800000000001</v>
      </c>
      <c r="O803" s="51">
        <v>-2.0280900000000002</v>
      </c>
      <c r="P803" s="51">
        <v>-4.3961499999999996</v>
      </c>
      <c r="Q803" s="51">
        <v>-5.6033799999999996</v>
      </c>
      <c r="R803" s="51">
        <v>-1.3989799999999999</v>
      </c>
      <c r="S803" s="51">
        <v>-1.1322399999999999</v>
      </c>
      <c r="T803" s="51">
        <v>-1.03074</v>
      </c>
      <c r="U803" s="51">
        <v>0.89902000000000004</v>
      </c>
      <c r="V803" s="51">
        <v>2.4436399999999998</v>
      </c>
      <c r="W803" s="51">
        <v>5.2535600000000002</v>
      </c>
      <c r="X803" s="51">
        <v>4.0918400000000004</v>
      </c>
      <c r="Y803" s="51">
        <v>5.1353600000000004</v>
      </c>
      <c r="Z803" s="51">
        <v>6.7498800000000001</v>
      </c>
      <c r="AA803" s="51">
        <v>6.5508800000000003</v>
      </c>
      <c r="AB803" s="51">
        <v>6.4921300000000004</v>
      </c>
      <c r="AC803" s="51">
        <v>7.7504900000000001</v>
      </c>
      <c r="AD803" s="51">
        <v>3.4364400000000002</v>
      </c>
      <c r="AE803" s="51">
        <v>-0.91086</v>
      </c>
      <c r="AF803" s="51">
        <v>4.7298200000000001</v>
      </c>
      <c r="AG803" s="51">
        <v>4.5337500000000004</v>
      </c>
      <c r="AH803" s="51">
        <v>2.8514200000000001</v>
      </c>
      <c r="AI803" s="51">
        <v>2.8303099999999999</v>
      </c>
      <c r="AJ803" s="51">
        <v>2.8948700000000001</v>
      </c>
    </row>
    <row r="804" spans="1:36" ht="15.75" x14ac:dyDescent="0.3">
      <c r="A804" s="1" t="str">
        <f t="shared" si="15"/>
        <v>LeistungsbilanzsaldoSpanien</v>
      </c>
      <c r="B804" s="1">
        <v>804</v>
      </c>
      <c r="C804" s="50" t="s">
        <v>269</v>
      </c>
      <c r="D804" s="50" t="s">
        <v>8</v>
      </c>
      <c r="E804" s="50" t="s">
        <v>61</v>
      </c>
      <c r="F804" s="50" t="s">
        <v>340</v>
      </c>
      <c r="G804" s="50" t="s">
        <v>32</v>
      </c>
      <c r="H804" s="50" t="s">
        <v>374</v>
      </c>
      <c r="I804" s="51">
        <v>-4.2358399999999996</v>
      </c>
      <c r="J804" s="51">
        <v>-4.3156699999999999</v>
      </c>
      <c r="K804" s="51">
        <v>-3.66072</v>
      </c>
      <c r="L804" s="51">
        <v>-3.8215599999999998</v>
      </c>
      <c r="M804" s="51">
        <v>-5.4176500000000001</v>
      </c>
      <c r="N804" s="51">
        <v>-7.1952800000000003</v>
      </c>
      <c r="O804" s="51">
        <v>-8.7963299999999993</v>
      </c>
      <c r="P804" s="51">
        <v>-9.3507300000000004</v>
      </c>
      <c r="Q804" s="51">
        <v>-8.7911900000000003</v>
      </c>
      <c r="R804" s="51">
        <v>-3.9767399999999999</v>
      </c>
      <c r="S804" s="51">
        <v>-3.5583</v>
      </c>
      <c r="T804" s="51">
        <v>-2.61348</v>
      </c>
      <c r="U804" s="51">
        <v>0.15570000000000001</v>
      </c>
      <c r="V804" s="51">
        <v>2.0813100000000002</v>
      </c>
      <c r="W804" s="51">
        <v>1.7796799999999999</v>
      </c>
      <c r="X804" s="51">
        <v>2.0459700000000001</v>
      </c>
      <c r="Y804" s="51">
        <v>3.1463999999999999</v>
      </c>
      <c r="Z804" s="51">
        <v>2.7935300000000001</v>
      </c>
      <c r="AA804" s="51">
        <v>1.87713</v>
      </c>
      <c r="AB804" s="51">
        <v>2.1288800000000001</v>
      </c>
      <c r="AC804" s="51">
        <v>0.78869</v>
      </c>
      <c r="AD804" s="51">
        <v>0.77298</v>
      </c>
      <c r="AE804" s="51">
        <v>0.41908000000000001</v>
      </c>
      <c r="AF804" s="51">
        <v>2.7318799999999999</v>
      </c>
      <c r="AG804" s="51">
        <v>3.1768200000000002</v>
      </c>
      <c r="AH804" s="51">
        <v>2.7039300000000002</v>
      </c>
      <c r="AI804" s="51">
        <v>2.6678299999999999</v>
      </c>
      <c r="AJ804" s="51">
        <v>2.7495500000000002</v>
      </c>
    </row>
    <row r="805" spans="1:36" ht="15.75" x14ac:dyDescent="0.3">
      <c r="A805" s="1" t="str">
        <f t="shared" si="15"/>
        <v>LeistungsbilanzsaldoTschechische Republik</v>
      </c>
      <c r="B805" s="1">
        <v>805</v>
      </c>
      <c r="C805" s="50" t="s">
        <v>269</v>
      </c>
      <c r="D805" s="50" t="s">
        <v>22</v>
      </c>
      <c r="E805" s="50" t="s">
        <v>61</v>
      </c>
      <c r="F805" s="50" t="s">
        <v>340</v>
      </c>
      <c r="G805" s="50" t="s">
        <v>32</v>
      </c>
      <c r="H805" s="50" t="s">
        <v>374</v>
      </c>
      <c r="I805" s="51">
        <v>-3.7640099999999999</v>
      </c>
      <c r="J805" s="51">
        <v>-4.1307700000000001</v>
      </c>
      <c r="K805" s="51">
        <v>-4.8753399999999996</v>
      </c>
      <c r="L805" s="51">
        <v>-4.7447100000000004</v>
      </c>
      <c r="M805" s="51">
        <v>-4.2034099999999999</v>
      </c>
      <c r="N805" s="51">
        <v>-2.7752500000000002</v>
      </c>
      <c r="O805" s="51">
        <v>-3.96949</v>
      </c>
      <c r="P805" s="51">
        <v>-4.70852</v>
      </c>
      <c r="Q805" s="51">
        <v>-4.5154199999999998</v>
      </c>
      <c r="R805" s="51">
        <v>-3.7019299999999999</v>
      </c>
      <c r="S805" s="51">
        <v>-5.4249099999999997</v>
      </c>
      <c r="T805" s="51">
        <v>-5.0168100000000004</v>
      </c>
      <c r="U805" s="51">
        <v>-2.2403900000000001</v>
      </c>
      <c r="V805" s="51">
        <v>-1.24312</v>
      </c>
      <c r="W805" s="51">
        <v>-1.10277</v>
      </c>
      <c r="X805" s="51">
        <v>-1.8562000000000001</v>
      </c>
      <c r="Y805" s="51">
        <v>-0.64544000000000001</v>
      </c>
      <c r="Z805" s="51">
        <v>0.47991</v>
      </c>
      <c r="AA805" s="51">
        <v>-0.45648</v>
      </c>
      <c r="AB805" s="51">
        <v>-0.77832000000000001</v>
      </c>
      <c r="AC805" s="51">
        <v>0.46499000000000001</v>
      </c>
      <c r="AD805" s="51">
        <v>-0.50444</v>
      </c>
      <c r="AE805" s="51">
        <v>-4.2811300000000001</v>
      </c>
      <c r="AF805" s="51">
        <v>0.13055</v>
      </c>
      <c r="AG805" s="51">
        <v>2.0601400000000001</v>
      </c>
      <c r="AH805" s="51">
        <v>2.1942599999999999</v>
      </c>
      <c r="AI805" s="51">
        <v>2.3287499999999999</v>
      </c>
      <c r="AJ805" s="51">
        <v>2.3291400000000002</v>
      </c>
    </row>
    <row r="806" spans="1:36" ht="15.75" x14ac:dyDescent="0.3">
      <c r="A806" s="1" t="str">
        <f t="shared" si="15"/>
        <v>LeistungsbilanzsaldoUngarn</v>
      </c>
      <c r="B806" s="1">
        <v>806</v>
      </c>
      <c r="C806" s="50" t="s">
        <v>269</v>
      </c>
      <c r="D806" s="50" t="s">
        <v>24</v>
      </c>
      <c r="E806" s="50" t="s">
        <v>61</v>
      </c>
      <c r="F806" s="50" t="s">
        <v>340</v>
      </c>
      <c r="G806" s="50" t="s">
        <v>32</v>
      </c>
      <c r="H806" s="50" t="s">
        <v>374</v>
      </c>
      <c r="I806" s="51">
        <v>-8.7045100000000009</v>
      </c>
      <c r="J806" s="51">
        <v>-6.44529</v>
      </c>
      <c r="K806" s="51">
        <v>-7.1770100000000001</v>
      </c>
      <c r="L806" s="51">
        <v>-9.03688</v>
      </c>
      <c r="M806" s="51">
        <v>-10.939450000000001</v>
      </c>
      <c r="N806" s="51">
        <v>-9.5314599999999992</v>
      </c>
      <c r="O806" s="51">
        <v>-8.4518400000000007</v>
      </c>
      <c r="P806" s="51">
        <v>-8.3318100000000008</v>
      </c>
      <c r="Q806" s="51">
        <v>-7.2938299999999998</v>
      </c>
      <c r="R806" s="51">
        <v>-1.25708</v>
      </c>
      <c r="S806" s="51">
        <v>-0.37409999999999999</v>
      </c>
      <c r="T806" s="51">
        <v>0.32668999999999998</v>
      </c>
      <c r="U806" s="51">
        <v>1.05844</v>
      </c>
      <c r="V806" s="51">
        <v>2.9169800000000001</v>
      </c>
      <c r="W806" s="51">
        <v>0.57803000000000004</v>
      </c>
      <c r="X806" s="51">
        <v>1.82724</v>
      </c>
      <c r="Y806" s="51">
        <v>4.2095700000000003</v>
      </c>
      <c r="Z806" s="51">
        <v>1.61833</v>
      </c>
      <c r="AA806" s="51">
        <v>3.6800000000000001E-3</v>
      </c>
      <c r="AB806" s="51">
        <v>-0.7621</v>
      </c>
      <c r="AC806" s="51">
        <v>-0.98512999999999995</v>
      </c>
      <c r="AD806" s="51">
        <v>-4.3288900000000003</v>
      </c>
      <c r="AE806" s="51">
        <v>-9.0186499999999992</v>
      </c>
      <c r="AF806" s="51">
        <v>6.2420000000000003E-2</v>
      </c>
      <c r="AG806" s="51">
        <v>1.62557</v>
      </c>
      <c r="AH806" s="51">
        <v>0.11033</v>
      </c>
      <c r="AI806" s="51">
        <v>-0.29937000000000002</v>
      </c>
      <c r="AJ806" s="51">
        <v>-0.43489</v>
      </c>
    </row>
    <row r="807" spans="1:36" ht="15.75" x14ac:dyDescent="0.3">
      <c r="A807" s="1" t="str">
        <f t="shared" si="15"/>
        <v>LeistungsbilanzsaldoVereinigtes Königreich Großbritannien und Nordirland</v>
      </c>
      <c r="B807" s="1">
        <v>807</v>
      </c>
      <c r="C807" s="50" t="s">
        <v>269</v>
      </c>
      <c r="D807" s="50" t="s">
        <v>57</v>
      </c>
      <c r="E807" s="50" t="s">
        <v>61</v>
      </c>
      <c r="F807" s="50" t="s">
        <v>340</v>
      </c>
      <c r="G807" s="50" t="s">
        <v>32</v>
      </c>
      <c r="H807" s="50" t="s">
        <v>374</v>
      </c>
      <c r="I807" s="51">
        <v>-1.8521700000000001</v>
      </c>
      <c r="J807" s="51">
        <v>-1.78142</v>
      </c>
      <c r="K807" s="51">
        <v>-1.9887900000000001</v>
      </c>
      <c r="L807" s="51">
        <v>-1.8283499999999999</v>
      </c>
      <c r="M807" s="51">
        <v>-2.3142200000000002</v>
      </c>
      <c r="N807" s="51">
        <v>-1.99095</v>
      </c>
      <c r="O807" s="51">
        <v>-3.1040899999999998</v>
      </c>
      <c r="P807" s="51">
        <v>-3.7128299999999999</v>
      </c>
      <c r="Q807" s="51">
        <v>-3.84124</v>
      </c>
      <c r="R807" s="51">
        <v>-3.05341</v>
      </c>
      <c r="S807" s="51">
        <v>-2.7543000000000002</v>
      </c>
      <c r="T807" s="51">
        <v>-1.63059</v>
      </c>
      <c r="U807" s="51">
        <v>-3.1164999999999998</v>
      </c>
      <c r="V807" s="51">
        <v>-4.5144599999999997</v>
      </c>
      <c r="W807" s="51">
        <v>-4.8157199999999998</v>
      </c>
      <c r="X807" s="51">
        <v>-4.7824299999999997</v>
      </c>
      <c r="Y807" s="51">
        <v>-5.2450799999999997</v>
      </c>
      <c r="Z807" s="51">
        <v>-3.37947</v>
      </c>
      <c r="AA807" s="51">
        <v>-3.7227600000000001</v>
      </c>
      <c r="AB807" s="51">
        <v>-2.4794900000000002</v>
      </c>
      <c r="AC807" s="51">
        <v>-2.7203599999999999</v>
      </c>
      <c r="AD807" s="51">
        <v>-0.75602999999999998</v>
      </c>
      <c r="AE807" s="51">
        <v>-1.9158500000000001</v>
      </c>
      <c r="AF807" s="51">
        <v>-3.5701700000000001</v>
      </c>
      <c r="AG807" s="51">
        <v>-2.1912199999999999</v>
      </c>
      <c r="AH807" s="51">
        <v>-2.5251700000000001</v>
      </c>
      <c r="AI807" s="51">
        <v>-2.7191999999999998</v>
      </c>
      <c r="AJ807" s="51">
        <v>-2.6614599999999999</v>
      </c>
    </row>
    <row r="808" spans="1:36" ht="15.75" x14ac:dyDescent="0.3">
      <c r="A808" s="1" t="str">
        <f t="shared" si="15"/>
        <v>LeistungsbilanzsaldoZypern</v>
      </c>
      <c r="B808" s="1">
        <v>808</v>
      </c>
      <c r="C808" s="50" t="s">
        <v>269</v>
      </c>
      <c r="D808" s="50" t="s">
        <v>30</v>
      </c>
      <c r="E808" s="50" t="s">
        <v>61</v>
      </c>
      <c r="F808" s="50" t="s">
        <v>340</v>
      </c>
      <c r="G808" s="50" t="s">
        <v>32</v>
      </c>
      <c r="H808" s="50" t="s">
        <v>374</v>
      </c>
      <c r="I808" s="51">
        <v>-5.8222899999999997</v>
      </c>
      <c r="J808" s="51">
        <v>-1.9797899999999999</v>
      </c>
      <c r="K808" s="51">
        <v>-3.5051700000000001</v>
      </c>
      <c r="L808" s="51">
        <v>-3.3721299999999998</v>
      </c>
      <c r="M808" s="51">
        <v>-13.749639999999999</v>
      </c>
      <c r="N808" s="51">
        <v>-15.02553</v>
      </c>
      <c r="O808" s="51">
        <v>-18.901890000000002</v>
      </c>
      <c r="P808" s="51">
        <v>-27.968060000000001</v>
      </c>
      <c r="Q808" s="51">
        <v>-14.75207</v>
      </c>
      <c r="R808" s="51">
        <v>-6.6667699999999996</v>
      </c>
      <c r="S808" s="51">
        <v>-10.61115</v>
      </c>
      <c r="T808" s="51">
        <v>-2.2134100000000001</v>
      </c>
      <c r="U808" s="51">
        <v>-3.7362700000000002</v>
      </c>
      <c r="V808" s="51">
        <v>-1.5496399999999999</v>
      </c>
      <c r="W808" s="51">
        <v>-3.9921500000000001</v>
      </c>
      <c r="X808" s="51">
        <v>-0.28922999999999999</v>
      </c>
      <c r="Y808" s="51">
        <v>-3.8216399999999999</v>
      </c>
      <c r="Z808" s="51">
        <v>-5.0746200000000004</v>
      </c>
      <c r="AA808" s="51">
        <v>-3.76274</v>
      </c>
      <c r="AB808" s="51">
        <v>-5.5572299999999997</v>
      </c>
      <c r="AC808" s="51">
        <v>-9.6874300000000009</v>
      </c>
      <c r="AD808" s="51">
        <v>-5.4720199999999997</v>
      </c>
      <c r="AE808" s="51">
        <v>-6.86693</v>
      </c>
      <c r="AF808" s="51">
        <v>-9.7319999999999993</v>
      </c>
      <c r="AG808" s="51">
        <v>-8.1970600000000005</v>
      </c>
      <c r="AH808" s="51">
        <v>-7.74871</v>
      </c>
      <c r="AI808" s="51">
        <v>-7.3591899999999999</v>
      </c>
      <c r="AJ808" s="51">
        <v>-6.9403800000000002</v>
      </c>
    </row>
    <row r="809" spans="1:36" ht="15.75" x14ac:dyDescent="0.3">
      <c r="A809" s="1" t="str">
        <f t="shared" si="15"/>
        <v>LohnstückkostenentwicklungBelgien</v>
      </c>
      <c r="B809" s="1">
        <v>809</v>
      </c>
      <c r="C809" s="50" t="s">
        <v>273</v>
      </c>
      <c r="D809" s="50" t="s">
        <v>9</v>
      </c>
      <c r="E809" s="50" t="s">
        <v>149</v>
      </c>
      <c r="F809" s="50" t="s">
        <v>340</v>
      </c>
      <c r="G809" s="50" t="s">
        <v>32</v>
      </c>
      <c r="H809" s="50" t="s">
        <v>374</v>
      </c>
      <c r="I809" s="51">
        <v>0.29295987535998336</v>
      </c>
      <c r="J809" s="51">
        <v>3.9429351063279654</v>
      </c>
      <c r="K809" s="51">
        <v>2.6182372161517549</v>
      </c>
      <c r="L809" s="51">
        <v>0.85585614062260618</v>
      </c>
      <c r="M809" s="51">
        <v>-0.7670418300146622</v>
      </c>
      <c r="N809" s="51">
        <v>0.90400135912744872</v>
      </c>
      <c r="O809" s="51">
        <v>2.1057194815438578</v>
      </c>
      <c r="P809" s="51">
        <v>1.5234863359333559</v>
      </c>
      <c r="Q809" s="51">
        <v>5.0565495751107505</v>
      </c>
      <c r="R809" s="51">
        <v>2.9235576036424931</v>
      </c>
      <c r="S809" s="51">
        <v>-0.53849761712972111</v>
      </c>
      <c r="T809" s="51">
        <v>2.5192011498111953</v>
      </c>
      <c r="U809" s="51">
        <v>3.3486840693912114</v>
      </c>
      <c r="V809" s="51">
        <v>1.8408313132556486</v>
      </c>
      <c r="W809" s="51">
        <v>-0.37647504222537975</v>
      </c>
      <c r="X809" s="51">
        <v>-0.43826342687785314</v>
      </c>
      <c r="Y809" s="51">
        <v>0.80910754529431017</v>
      </c>
      <c r="Z809" s="51">
        <v>1.9375793215577346</v>
      </c>
      <c r="AA809" s="51">
        <v>1.4182503685870245</v>
      </c>
      <c r="AB809" s="51">
        <v>1.2114911105962562</v>
      </c>
      <c r="AC809" s="51">
        <v>3.6238074454120124</v>
      </c>
      <c r="AD809" s="51">
        <v>0.44096000000000402</v>
      </c>
      <c r="AE809" s="51">
        <v>5.4374530072193608</v>
      </c>
      <c r="AF809" s="51">
        <v>6.5180493093687488</v>
      </c>
      <c r="AG809" s="51">
        <v>2.5452115842927725</v>
      </c>
      <c r="AH809" s="51">
        <v>3.2083670733215968</v>
      </c>
      <c r="AI809" s="51">
        <v>2.1119863275594497</v>
      </c>
      <c r="AJ809" s="51">
        <v>1.7389929837864315</v>
      </c>
    </row>
    <row r="810" spans="1:36" ht="15.75" x14ac:dyDescent="0.3">
      <c r="A810" s="1" t="str">
        <f t="shared" si="15"/>
        <v>LohnstückkostenentwicklungBulgarien</v>
      </c>
      <c r="B810" s="1">
        <v>810</v>
      </c>
      <c r="C810" s="50" t="s">
        <v>273</v>
      </c>
      <c r="D810" s="50" t="s">
        <v>25</v>
      </c>
      <c r="E810" s="50" t="s">
        <v>149</v>
      </c>
      <c r="F810" s="50" t="s">
        <v>340</v>
      </c>
      <c r="G810" s="50" t="s">
        <v>32</v>
      </c>
      <c r="H810" s="50" t="s">
        <v>374</v>
      </c>
      <c r="I810" s="51">
        <v>2.9918205804749363</v>
      </c>
      <c r="J810" s="51">
        <v>8.358973439326661</v>
      </c>
      <c r="K810" s="51">
        <v>0.26592544840605115</v>
      </c>
      <c r="L810" s="51">
        <v>1.8936923818174876</v>
      </c>
      <c r="M810" s="51">
        <v>2.0283571451345637</v>
      </c>
      <c r="N810" s="51">
        <v>4.7317119763064142</v>
      </c>
      <c r="O810" s="51">
        <v>2.847646885144826</v>
      </c>
      <c r="P810" s="51">
        <v>8.9810504603555046</v>
      </c>
      <c r="Q810" s="51">
        <v>12.648493563471973</v>
      </c>
      <c r="R810" s="51">
        <v>9.9047932326886468</v>
      </c>
      <c r="S810" s="51">
        <v>4.0298112252833818</v>
      </c>
      <c r="T810" s="51">
        <v>2.2780154663619925</v>
      </c>
      <c r="U810" s="51">
        <v>4.2688770112042818</v>
      </c>
      <c r="V810" s="51">
        <v>8.9239456820295828</v>
      </c>
      <c r="W810" s="51">
        <v>4.9817140702215426</v>
      </c>
      <c r="X810" s="51">
        <v>2.5288040078136618</v>
      </c>
      <c r="Y810" s="51">
        <v>3.2017164841511345</v>
      </c>
      <c r="Z810" s="51">
        <v>9.4735199465913809</v>
      </c>
      <c r="AA810" s="51">
        <v>7.0618014864490988</v>
      </c>
      <c r="AB810" s="51">
        <v>1.4309472712661631</v>
      </c>
      <c r="AC810" s="51">
        <v>8.663773529917691</v>
      </c>
      <c r="AD810" s="51">
        <v>3.2868899999999996</v>
      </c>
      <c r="AE810" s="51">
        <v>10.832739760099258</v>
      </c>
      <c r="AF810" s="51">
        <v>12.767645252891697</v>
      </c>
      <c r="AG810" s="51">
        <v>11.536294322617891</v>
      </c>
      <c r="AH810" s="51">
        <v>10.321645639318589</v>
      </c>
      <c r="AI810" s="51">
        <v>3.9143398711564998</v>
      </c>
      <c r="AJ810" s="51">
        <v>2.805271290665786</v>
      </c>
    </row>
    <row r="811" spans="1:36" ht="15.75" x14ac:dyDescent="0.3">
      <c r="A811" s="1" t="str">
        <f t="shared" si="15"/>
        <v>LohnstückkostenentwicklungDänemark</v>
      </c>
      <c r="B811" s="1">
        <v>811</v>
      </c>
      <c r="C811" s="50" t="s">
        <v>273</v>
      </c>
      <c r="D811" s="50" t="s">
        <v>5</v>
      </c>
      <c r="E811" s="50" t="s">
        <v>149</v>
      </c>
      <c r="F811" s="50" t="s">
        <v>340</v>
      </c>
      <c r="G811" s="50" t="s">
        <v>32</v>
      </c>
      <c r="H811" s="50" t="s">
        <v>374</v>
      </c>
      <c r="I811" s="51">
        <v>-7.563489227828768E-2</v>
      </c>
      <c r="J811" s="51">
        <v>4.0604277534757927</v>
      </c>
      <c r="K811" s="51">
        <v>3.6533317603044395</v>
      </c>
      <c r="L811" s="51">
        <v>2.1463623331815285</v>
      </c>
      <c r="M811" s="51">
        <v>-0.29076479333059524</v>
      </c>
      <c r="N811" s="51">
        <v>2.1242709187134352</v>
      </c>
      <c r="O811" s="51">
        <v>1.8371831591479122</v>
      </c>
      <c r="P811" s="51">
        <v>5.2757569891850267</v>
      </c>
      <c r="Q811" s="51">
        <v>5.5973716941224865</v>
      </c>
      <c r="R811" s="51">
        <v>4.9211919876816665</v>
      </c>
      <c r="S811" s="51">
        <v>-0.74684214073984379</v>
      </c>
      <c r="T811" s="51">
        <v>-1.5776859472410365E-2</v>
      </c>
      <c r="U811" s="51">
        <v>1.1718745284986767</v>
      </c>
      <c r="V811" s="51">
        <v>5.1909051350705226E-2</v>
      </c>
      <c r="W811" s="51">
        <v>0.84361020635988382</v>
      </c>
      <c r="X811" s="51">
        <v>0.96431322969682753</v>
      </c>
      <c r="Y811" s="51">
        <v>0.1438308143332705</v>
      </c>
      <c r="Z811" s="51">
        <v>0.20550099226073826</v>
      </c>
      <c r="AA811" s="51">
        <v>1.2667845289658288</v>
      </c>
      <c r="AB811" s="51">
        <v>1.3386635827326643</v>
      </c>
      <c r="AC811" s="51">
        <v>3.3881538680403196</v>
      </c>
      <c r="AD811" s="51">
        <v>-0.75279999999999347</v>
      </c>
      <c r="AE811" s="51">
        <v>6.2134548883998804</v>
      </c>
      <c r="AF811" s="51">
        <v>3.7109913798827989</v>
      </c>
      <c r="AG811" s="51">
        <v>1.4165643272794313</v>
      </c>
      <c r="AH811" s="51">
        <v>2.3421356317889348</v>
      </c>
      <c r="AI811" s="51">
        <v>1.3420488426675092</v>
      </c>
      <c r="AJ811" s="51">
        <v>2.0545833126076332</v>
      </c>
    </row>
    <row r="812" spans="1:36" ht="15.75" x14ac:dyDescent="0.3">
      <c r="A812" s="1" t="str">
        <f t="shared" si="15"/>
        <v>LohnstückkostenentwicklungDeutschland</v>
      </c>
      <c r="B812" s="1">
        <v>812</v>
      </c>
      <c r="C812" s="50" t="s">
        <v>273</v>
      </c>
      <c r="D812" s="50" t="s">
        <v>2</v>
      </c>
      <c r="E812" s="50" t="s">
        <v>149</v>
      </c>
      <c r="F812" s="50" t="s">
        <v>340</v>
      </c>
      <c r="G812" s="50" t="s">
        <v>32</v>
      </c>
      <c r="H812" s="50" t="s">
        <v>374</v>
      </c>
      <c r="I812" s="51">
        <v>0.92453081332963905</v>
      </c>
      <c r="J812" s="51">
        <v>-4.0403947587321909E-3</v>
      </c>
      <c r="K812" s="51">
        <v>1.073585723613931</v>
      </c>
      <c r="L812" s="51">
        <v>1.360868827540358</v>
      </c>
      <c r="M812" s="51">
        <v>-0.40839191906081851</v>
      </c>
      <c r="N812" s="51">
        <v>-0.73474514773509725</v>
      </c>
      <c r="O812" s="51">
        <v>-1.8523736977905401</v>
      </c>
      <c r="P812" s="51">
        <v>-0.17831869276642465</v>
      </c>
      <c r="Q812" s="51">
        <v>2.8325788995880714</v>
      </c>
      <c r="R812" s="51">
        <v>6.48268628311817</v>
      </c>
      <c r="S812" s="51">
        <v>-1.0832307252217106</v>
      </c>
      <c r="T812" s="51">
        <v>0.39680858220050652</v>
      </c>
      <c r="U812" s="51">
        <v>3.3899812192320411</v>
      </c>
      <c r="V812" s="51">
        <v>2.4150966525612318</v>
      </c>
      <c r="W812" s="51">
        <v>1.6854048866546236</v>
      </c>
      <c r="X812" s="51">
        <v>2.111297228520371</v>
      </c>
      <c r="Y812" s="51">
        <v>1.4318640876763311</v>
      </c>
      <c r="Z812" s="51">
        <v>1.3558481479722104</v>
      </c>
      <c r="AA812" s="51">
        <v>3.3466038519184309</v>
      </c>
      <c r="AB812" s="51">
        <v>3.2487398026590455</v>
      </c>
      <c r="AC812" s="51">
        <v>3.8386123672410406</v>
      </c>
      <c r="AD812" s="51">
        <v>-0.52330999999999506</v>
      </c>
      <c r="AE812" s="51">
        <v>3.8101891005822637</v>
      </c>
      <c r="AF812" s="51">
        <v>7.8384330938826992</v>
      </c>
      <c r="AG812" s="51">
        <v>5.7816326924622388</v>
      </c>
      <c r="AH812" s="51">
        <v>4.0292882951742826</v>
      </c>
      <c r="AI812" s="51">
        <v>2.0891994758559349</v>
      </c>
      <c r="AJ812" s="51">
        <v>2.0921341542859011</v>
      </c>
    </row>
    <row r="813" spans="1:36" ht="15.75" x14ac:dyDescent="0.3">
      <c r="A813" s="1" t="str">
        <f t="shared" si="15"/>
        <v>LohnstückkostenentwicklungEstland</v>
      </c>
      <c r="B813" s="1">
        <v>813</v>
      </c>
      <c r="C813" s="50" t="s">
        <v>273</v>
      </c>
      <c r="D813" s="50" t="s">
        <v>18</v>
      </c>
      <c r="E813" s="50" t="s">
        <v>149</v>
      </c>
      <c r="F813" s="50" t="s">
        <v>340</v>
      </c>
      <c r="G813" s="50" t="s">
        <v>32</v>
      </c>
      <c r="H813" s="50" t="s">
        <v>374</v>
      </c>
      <c r="I813" s="51">
        <v>2.4862103164006157</v>
      </c>
      <c r="J813" s="51">
        <v>4.537273178432315</v>
      </c>
      <c r="K813" s="51">
        <v>3.0074761251767796</v>
      </c>
      <c r="L813" s="51">
        <v>5.5715219589337295</v>
      </c>
      <c r="M813" s="51">
        <v>4.752823777965375</v>
      </c>
      <c r="N813" s="51">
        <v>3.2699336304932416</v>
      </c>
      <c r="O813" s="51">
        <v>9.6418495115576661</v>
      </c>
      <c r="P813" s="51">
        <v>17.028395425098935</v>
      </c>
      <c r="Q813" s="51">
        <v>15.95642847198863</v>
      </c>
      <c r="R813" s="51">
        <v>1.2618004876841127</v>
      </c>
      <c r="S813" s="51">
        <v>-4.7771856369994197</v>
      </c>
      <c r="T813" s="51">
        <v>1.1031028962869698</v>
      </c>
      <c r="U813" s="51">
        <v>3.8373207791801036</v>
      </c>
      <c r="V813" s="51">
        <v>5.1858772130429571</v>
      </c>
      <c r="W813" s="51">
        <v>3.9039906548606922</v>
      </c>
      <c r="X813" s="51">
        <v>4.6456441978260727</v>
      </c>
      <c r="Y813" s="51">
        <v>3.3352656175982105</v>
      </c>
      <c r="Z813" s="51">
        <v>4.099416781059233</v>
      </c>
      <c r="AA813" s="51">
        <v>6.4527126513698647</v>
      </c>
      <c r="AB813" s="51">
        <v>5.2794539750276925</v>
      </c>
      <c r="AC813" s="51">
        <v>4.6428461179858687</v>
      </c>
      <c r="AD813" s="51">
        <v>1.179230000000004</v>
      </c>
      <c r="AE813" s="51">
        <v>13.948544577775507</v>
      </c>
      <c r="AF813" s="51">
        <v>15.270556757235923</v>
      </c>
      <c r="AG813" s="51">
        <v>7.3342923141900513</v>
      </c>
      <c r="AH813" s="51">
        <v>4.5524713211439973</v>
      </c>
      <c r="AI813" s="51">
        <v>2.9370512241462734</v>
      </c>
      <c r="AJ813" s="51">
        <v>2.8645773792785718</v>
      </c>
    </row>
    <row r="814" spans="1:36" ht="15.75" x14ac:dyDescent="0.3">
      <c r="A814" s="1" t="str">
        <f t="shared" si="15"/>
        <v>LohnstückkostenentwicklungEU27</v>
      </c>
      <c r="B814" s="1">
        <v>814</v>
      </c>
      <c r="C814" s="50" t="s">
        <v>273</v>
      </c>
      <c r="D814" s="50" t="s">
        <v>363</v>
      </c>
      <c r="E814" s="50" t="s">
        <v>149</v>
      </c>
      <c r="F814" s="50" t="s">
        <v>340</v>
      </c>
      <c r="G814" s="50" t="s">
        <v>32</v>
      </c>
      <c r="H814" s="50" t="s">
        <v>374</v>
      </c>
      <c r="I814" s="51">
        <v>1.7771317381624101</v>
      </c>
      <c r="J814" s="51">
        <v>2.0205819516745436</v>
      </c>
      <c r="K814" s="51">
        <v>1.6249653103167958</v>
      </c>
      <c r="L814" s="51">
        <v>1.815731413805139</v>
      </c>
      <c r="M814" s="51">
        <v>0.21154904641613825</v>
      </c>
      <c r="N814" s="51">
        <v>1.6656626790320814</v>
      </c>
      <c r="O814" s="51">
        <v>0.83970665589552596</v>
      </c>
      <c r="P814" s="51">
        <v>1.852110162554979</v>
      </c>
      <c r="Q814" s="51">
        <v>4.2996018754154477</v>
      </c>
      <c r="R814" s="51">
        <v>2.9615364615425079</v>
      </c>
      <c r="S814" s="51">
        <v>0.31735774968990427</v>
      </c>
      <c r="T814" s="51">
        <v>0.56047824902559285</v>
      </c>
      <c r="U814" s="51">
        <v>2.1313245013734274</v>
      </c>
      <c r="V814" s="51">
        <v>1.1208803556411766</v>
      </c>
      <c r="W814" s="51">
        <v>0.34229610206550376</v>
      </c>
      <c r="X814" s="51">
        <v>5.1288386324003454E-2</v>
      </c>
      <c r="Y814" s="51">
        <v>0.82614653462727006</v>
      </c>
      <c r="Z814" s="51">
        <v>1.041584435549197</v>
      </c>
      <c r="AA814" s="51">
        <v>1.894790446253225</v>
      </c>
      <c r="AB814" s="51">
        <v>1.7770289608430403</v>
      </c>
      <c r="AC814" s="51">
        <v>4.3442039820669862</v>
      </c>
      <c r="AD814" s="51">
        <v>-0.17753999999999337</v>
      </c>
      <c r="AE814" s="51">
        <v>3.4443951792011376</v>
      </c>
      <c r="AF814" s="51">
        <v>6.8093255965432746</v>
      </c>
      <c r="AG814" s="51">
        <v>4.8777382967592331</v>
      </c>
      <c r="AH814" s="51">
        <v>3.3182919337512118</v>
      </c>
      <c r="AI814" s="51">
        <v>2.3591042738698746</v>
      </c>
      <c r="AJ814" s="51">
        <v>1.9313565748131367</v>
      </c>
    </row>
    <row r="815" spans="1:36" ht="15.75" x14ac:dyDescent="0.3">
      <c r="A815" s="1" t="str">
        <f t="shared" si="15"/>
        <v>LohnstückkostenentwicklungFinnland</v>
      </c>
      <c r="B815" s="1">
        <v>815</v>
      </c>
      <c r="C815" s="50" t="s">
        <v>273</v>
      </c>
      <c r="D815" s="50" t="s">
        <v>14</v>
      </c>
      <c r="E815" s="50" t="s">
        <v>149</v>
      </c>
      <c r="F815" s="50" t="s">
        <v>340</v>
      </c>
      <c r="G815" s="50" t="s">
        <v>32</v>
      </c>
      <c r="H815" s="50" t="s">
        <v>374</v>
      </c>
      <c r="I815" s="51">
        <v>0.15826117413446639</v>
      </c>
      <c r="J815" s="51">
        <v>2.5548516510058903</v>
      </c>
      <c r="K815" s="51">
        <v>1.2056909609808031</v>
      </c>
      <c r="L815" s="51">
        <v>0.33216304308989208</v>
      </c>
      <c r="M815" s="51">
        <v>3.220943253627695E-2</v>
      </c>
      <c r="N815" s="51">
        <v>2.123648087729137</v>
      </c>
      <c r="O815" s="51">
        <v>1.1636601111072196</v>
      </c>
      <c r="P815" s="51">
        <v>0.15915238528201314</v>
      </c>
      <c r="Q815" s="51">
        <v>5.7345514523439221</v>
      </c>
      <c r="R815" s="51">
        <v>8.2655319025857636</v>
      </c>
      <c r="S815" s="51">
        <v>-0.98595064302628543</v>
      </c>
      <c r="T815" s="51">
        <v>2.5853396949310934</v>
      </c>
      <c r="U815" s="51">
        <v>4.7678977122976391</v>
      </c>
      <c r="V815" s="51">
        <v>1.6461058162914526</v>
      </c>
      <c r="W815" s="51">
        <v>0.90259303703945193</v>
      </c>
      <c r="X815" s="51">
        <v>0.8722757700132604</v>
      </c>
      <c r="Y815" s="51">
        <v>-0.9650293144538864</v>
      </c>
      <c r="Z815" s="51">
        <v>-3.1248864243801791</v>
      </c>
      <c r="AA815" s="51">
        <v>2.6438417113615884</v>
      </c>
      <c r="AB815" s="51">
        <v>1.8985784839955215</v>
      </c>
      <c r="AC815" s="51">
        <v>0.75621570132472016</v>
      </c>
      <c r="AD815" s="51">
        <v>3.70574000000002</v>
      </c>
      <c r="AE815" s="51">
        <v>5.3246618750321772</v>
      </c>
      <c r="AF815" s="51">
        <v>5.3154913423075953</v>
      </c>
      <c r="AG815" s="51">
        <v>0.26327934654979401</v>
      </c>
      <c r="AH815" s="51">
        <v>1.9936694840153564</v>
      </c>
      <c r="AI815" s="51">
        <v>2.283552653949485</v>
      </c>
      <c r="AJ815" s="51">
        <v>2.5444414783363527</v>
      </c>
    </row>
    <row r="816" spans="1:36" ht="15.75" x14ac:dyDescent="0.3">
      <c r="A816" s="1" t="str">
        <f t="shared" si="15"/>
        <v>LohnstückkostenentwicklungFrankreich</v>
      </c>
      <c r="B816" s="1">
        <v>816</v>
      </c>
      <c r="C816" s="50" t="s">
        <v>273</v>
      </c>
      <c r="D816" s="50" t="s">
        <v>0</v>
      </c>
      <c r="E816" s="50" t="s">
        <v>149</v>
      </c>
      <c r="F816" s="50" t="s">
        <v>340</v>
      </c>
      <c r="G816" s="50" t="s">
        <v>32</v>
      </c>
      <c r="H816" s="50" t="s">
        <v>374</v>
      </c>
      <c r="I816" s="51">
        <v>1.0406150093995876</v>
      </c>
      <c r="J816" s="51">
        <v>2.1936535264069619</v>
      </c>
      <c r="K816" s="51">
        <v>2.9263041817489039</v>
      </c>
      <c r="L816" s="51">
        <v>1.9579382033944341</v>
      </c>
      <c r="M816" s="51">
        <v>0.67154736218995481</v>
      </c>
      <c r="N816" s="51">
        <v>1.8871411216924798</v>
      </c>
      <c r="O816" s="51">
        <v>1.4844695161468024</v>
      </c>
      <c r="P816" s="51">
        <v>1.3383490301025063</v>
      </c>
      <c r="Q816" s="51">
        <v>2.6751717594890749</v>
      </c>
      <c r="R816" s="51">
        <v>3.3555791700957656</v>
      </c>
      <c r="S816" s="51">
        <v>0.84202897199854476</v>
      </c>
      <c r="T816" s="51">
        <v>0.92711430599776179</v>
      </c>
      <c r="U816" s="51">
        <v>2.4279382946343873</v>
      </c>
      <c r="V816" s="51">
        <v>1.3791464104105984</v>
      </c>
      <c r="W816" s="51">
        <v>0.85663731510250329</v>
      </c>
      <c r="X816" s="51">
        <v>0.34562692362285929</v>
      </c>
      <c r="Y816" s="51">
        <v>0.96432643649184513</v>
      </c>
      <c r="Z816" s="51">
        <v>1.0558074303243785</v>
      </c>
      <c r="AA816" s="51">
        <v>0.8646006813937106</v>
      </c>
      <c r="AB816" s="51">
        <v>-0.87976360916121621</v>
      </c>
      <c r="AC816" s="51">
        <v>4.1836941891857151</v>
      </c>
      <c r="AD816" s="51">
        <v>0.78081000000000245</v>
      </c>
      <c r="AE816" s="51">
        <v>4.521852920213675</v>
      </c>
      <c r="AF816" s="51">
        <v>3.7982030601121437</v>
      </c>
      <c r="AG816" s="51">
        <v>2.705742840701177</v>
      </c>
      <c r="AH816" s="51">
        <v>1.6285424366648158</v>
      </c>
      <c r="AI816" s="51">
        <v>1.389506139521373</v>
      </c>
      <c r="AJ816" s="51">
        <v>1.3040226182343275</v>
      </c>
    </row>
    <row r="817" spans="1:36" ht="15.75" x14ac:dyDescent="0.3">
      <c r="A817" s="1" t="str">
        <f t="shared" si="15"/>
        <v>LohnstückkostenentwicklungGriechenland</v>
      </c>
      <c r="B817" s="1">
        <v>817</v>
      </c>
      <c r="C817" s="50" t="s">
        <v>273</v>
      </c>
      <c r="D817" s="50" t="s">
        <v>6</v>
      </c>
      <c r="E817" s="50" t="s">
        <v>149</v>
      </c>
      <c r="F817" s="50" t="s">
        <v>340</v>
      </c>
      <c r="G817" s="50" t="s">
        <v>32</v>
      </c>
      <c r="H817" s="50" t="s">
        <v>374</v>
      </c>
      <c r="I817" s="51">
        <v>-2.0383623880039323</v>
      </c>
      <c r="J817" s="51">
        <v>-5.5450522078587028E-2</v>
      </c>
      <c r="K817" s="51">
        <v>7.802153248332715</v>
      </c>
      <c r="L817" s="51">
        <v>3.1378602360008898</v>
      </c>
      <c r="M817" s="51">
        <v>1.3679541981765908</v>
      </c>
      <c r="N817" s="51">
        <v>7.2511071233369364</v>
      </c>
      <c r="O817" s="51">
        <v>-0.14342449008140079</v>
      </c>
      <c r="P817" s="51">
        <v>2.7488928066007361</v>
      </c>
      <c r="Q817" s="51">
        <v>4.6300106750841081</v>
      </c>
      <c r="R817" s="51">
        <v>6.8056908819319659</v>
      </c>
      <c r="S817" s="51">
        <v>1.6602024159068094</v>
      </c>
      <c r="T817" s="51">
        <v>2.6043996363672335</v>
      </c>
      <c r="U817" s="51">
        <v>0.74643097748435139</v>
      </c>
      <c r="V817" s="51">
        <v>-6.691575598682391</v>
      </c>
      <c r="W817" s="51">
        <v>-1.7486228711039047</v>
      </c>
      <c r="X817" s="51">
        <v>-3.347126244538174</v>
      </c>
      <c r="Y817" s="51">
        <v>-0.36004336077630228</v>
      </c>
      <c r="Z817" s="51">
        <v>-0.95943804700794999</v>
      </c>
      <c r="AA817" s="51">
        <v>-1.0474087503321954</v>
      </c>
      <c r="AB817" s="51">
        <v>-0.29457557517902444</v>
      </c>
      <c r="AC817" s="51">
        <v>6.8095465090955258</v>
      </c>
      <c r="AD817" s="51">
        <v>-1.7146699999999981</v>
      </c>
      <c r="AE817" s="51">
        <v>7.1913071869417422E-2</v>
      </c>
      <c r="AF817" s="51">
        <v>3.1547741719087696</v>
      </c>
      <c r="AG817" s="51">
        <v>4.5724121644503839</v>
      </c>
      <c r="AH817" s="51">
        <v>1.9838443763899818</v>
      </c>
      <c r="AI817" s="51">
        <v>2.1187055499272418</v>
      </c>
      <c r="AJ817" s="51">
        <v>2.4294775816830594</v>
      </c>
    </row>
    <row r="818" spans="1:36" ht="15.75" x14ac:dyDescent="0.3">
      <c r="A818" s="1" t="str">
        <f t="shared" si="15"/>
        <v>LohnstückkostenentwicklungIrland</v>
      </c>
      <c r="B818" s="1">
        <v>818</v>
      </c>
      <c r="C818" s="50" t="s">
        <v>273</v>
      </c>
      <c r="D818" s="50" t="s">
        <v>4</v>
      </c>
      <c r="E818" s="50" t="s">
        <v>149</v>
      </c>
      <c r="F818" s="50" t="s">
        <v>340</v>
      </c>
      <c r="G818" s="50" t="s">
        <v>32</v>
      </c>
      <c r="H818" s="50" t="s">
        <v>374</v>
      </c>
      <c r="I818" s="51">
        <v>3.0859161459280386</v>
      </c>
      <c r="J818" s="51">
        <v>5.6854178665063984</v>
      </c>
      <c r="K818" s="51">
        <v>0.76600340264299405</v>
      </c>
      <c r="L818" s="51">
        <v>5.4052218718077398</v>
      </c>
      <c r="M818" s="51">
        <v>1.8857013784552237</v>
      </c>
      <c r="N818" s="51">
        <v>4.6255888176692963</v>
      </c>
      <c r="O818" s="51">
        <v>3.922095613365741</v>
      </c>
      <c r="P818" s="51">
        <v>4.7669516581351274</v>
      </c>
      <c r="Q818" s="51">
        <v>8.0163627309973435</v>
      </c>
      <c r="R818" s="51">
        <v>-3.3370601168721805</v>
      </c>
      <c r="S818" s="51">
        <v>-8.2554436768527921</v>
      </c>
      <c r="T818" s="51">
        <v>0.46448225571221258</v>
      </c>
      <c r="U818" s="51">
        <v>1.4857968413509894</v>
      </c>
      <c r="V818" s="51">
        <v>-0.48029924007485647</v>
      </c>
      <c r="W818" s="51">
        <v>-5.1434609031121852</v>
      </c>
      <c r="X818" s="51">
        <v>-15.072168126062863</v>
      </c>
      <c r="Y818" s="51">
        <v>5.0293797751055536</v>
      </c>
      <c r="Z818" s="51">
        <v>-3.7320891828050407</v>
      </c>
      <c r="AA818" s="51">
        <v>-1.6333199567532404</v>
      </c>
      <c r="AB818" s="51">
        <v>2.210517483422052</v>
      </c>
      <c r="AC818" s="51">
        <v>-6.393598070959257</v>
      </c>
      <c r="AD818" s="51">
        <v>-5.7282000000000011</v>
      </c>
      <c r="AE818" s="51">
        <v>1.9269495225507427</v>
      </c>
      <c r="AF818" s="51">
        <v>13.352531633120648</v>
      </c>
      <c r="AG818" s="51">
        <v>4.3283883560750951</v>
      </c>
      <c r="AH818" s="51">
        <v>-4.6989334614181644</v>
      </c>
      <c r="AI818" s="51">
        <v>4.4981655405293139</v>
      </c>
      <c r="AJ818" s="51">
        <v>1.4533418990197617</v>
      </c>
    </row>
    <row r="819" spans="1:36" ht="15.75" x14ac:dyDescent="0.3">
      <c r="A819" s="1" t="str">
        <f t="shared" si="15"/>
        <v>LohnstückkostenentwicklungItalien</v>
      </c>
      <c r="B819" s="1">
        <v>819</v>
      </c>
      <c r="C819" s="50" t="s">
        <v>273</v>
      </c>
      <c r="D819" s="50" t="s">
        <v>3</v>
      </c>
      <c r="E819" s="50" t="s">
        <v>149</v>
      </c>
      <c r="F819" s="50" t="s">
        <v>340</v>
      </c>
      <c r="G819" s="50" t="s">
        <v>32</v>
      </c>
      <c r="H819" s="50" t="s">
        <v>374</v>
      </c>
      <c r="I819" s="51">
        <v>0.27308807458838658</v>
      </c>
      <c r="J819" s="51">
        <v>3.0056600709208965</v>
      </c>
      <c r="K819" s="51">
        <v>3.7398871039478792</v>
      </c>
      <c r="L819" s="51">
        <v>4.3110448634582355</v>
      </c>
      <c r="M819" s="51">
        <v>2.5088796107515208</v>
      </c>
      <c r="N819" s="51">
        <v>2.3216533464716349</v>
      </c>
      <c r="O819" s="51">
        <v>2.3981012973266331</v>
      </c>
      <c r="P819" s="51">
        <v>2.0193997392650829</v>
      </c>
      <c r="Q819" s="51">
        <v>4.0843196819827767</v>
      </c>
      <c r="R819" s="51">
        <v>4.3517265927610396</v>
      </c>
      <c r="S819" s="51">
        <v>0.21461273575560824</v>
      </c>
      <c r="T819" s="51">
        <v>0.584367703290539</v>
      </c>
      <c r="U819" s="51">
        <v>1.6430083880159145</v>
      </c>
      <c r="V819" s="51">
        <v>0.82328759282779629</v>
      </c>
      <c r="W819" s="51">
        <v>0.25807927785470497</v>
      </c>
      <c r="X819" s="51">
        <v>0.82477165526712781</v>
      </c>
      <c r="Y819" s="51">
        <v>0.47821983601134832</v>
      </c>
      <c r="Z819" s="51">
        <v>7.9176411722457374E-2</v>
      </c>
      <c r="AA819" s="51">
        <v>1.8118151617499905</v>
      </c>
      <c r="AB819" s="51">
        <v>1.4765897804460622</v>
      </c>
      <c r="AC819" s="51">
        <v>3.1593478719928498</v>
      </c>
      <c r="AD819" s="51">
        <v>-1.0212999999999965</v>
      </c>
      <c r="AE819" s="51">
        <v>0.85474955722797574</v>
      </c>
      <c r="AF819" s="51">
        <v>3.7557230313293104</v>
      </c>
      <c r="AG819" s="51">
        <v>4.3830750345695435</v>
      </c>
      <c r="AH819" s="51">
        <v>3.7643929652500674</v>
      </c>
      <c r="AI819" s="51">
        <v>2.4149918793689551</v>
      </c>
      <c r="AJ819" s="51">
        <v>1.8948562579563628</v>
      </c>
    </row>
    <row r="820" spans="1:36" ht="15.75" x14ac:dyDescent="0.3">
      <c r="A820" s="1" t="str">
        <f t="shared" si="15"/>
        <v>LohnstückkostenentwicklungKroatien</v>
      </c>
      <c r="B820" s="1">
        <v>820</v>
      </c>
      <c r="C820" s="50" t="s">
        <v>273</v>
      </c>
      <c r="D820" s="50" t="s">
        <v>27</v>
      </c>
      <c r="E820" s="50" t="s">
        <v>149</v>
      </c>
      <c r="F820" s="50" t="s">
        <v>340</v>
      </c>
      <c r="G820" s="50" t="s">
        <v>32</v>
      </c>
      <c r="H820" s="50" t="s">
        <v>374</v>
      </c>
      <c r="I820" s="51">
        <v>3.9748620697957762</v>
      </c>
      <c r="J820" s="51">
        <v>0.19403800328269938</v>
      </c>
      <c r="K820" s="51">
        <v>6.5225415869202976</v>
      </c>
      <c r="L820" s="51">
        <v>2.4566496775224635</v>
      </c>
      <c r="M820" s="51">
        <v>2.60422264913052</v>
      </c>
      <c r="N820" s="51">
        <v>3.4437486297736086</v>
      </c>
      <c r="O820" s="51">
        <v>2.1786653869207129</v>
      </c>
      <c r="P820" s="51">
        <v>3.1895926919604847</v>
      </c>
      <c r="Q820" s="51">
        <v>6.1603085853351445</v>
      </c>
      <c r="R820" s="51">
        <v>4.8049858101402663</v>
      </c>
      <c r="S820" s="51">
        <v>-2.8618331015475178</v>
      </c>
      <c r="T820" s="51">
        <v>-0.27490557469414512</v>
      </c>
      <c r="U820" s="51">
        <v>-1.8861786327340866</v>
      </c>
      <c r="V820" s="51">
        <v>-3.0691172772540938</v>
      </c>
      <c r="W820" s="51">
        <v>-1.7855977502522364</v>
      </c>
      <c r="X820" s="51">
        <v>-0.30796996320206915</v>
      </c>
      <c r="Y820" s="51">
        <v>-2.6242857564127746</v>
      </c>
      <c r="Z820" s="51">
        <v>-0.18112789009254016</v>
      </c>
      <c r="AA820" s="51">
        <v>3.4300127952306241</v>
      </c>
      <c r="AB820" s="51">
        <v>0.24608781653765277</v>
      </c>
      <c r="AC820" s="51">
        <v>8.775128958354145</v>
      </c>
      <c r="AD820" s="51">
        <v>-4.1366100000000046</v>
      </c>
      <c r="AE820" s="51">
        <v>6.5894602725816327</v>
      </c>
      <c r="AF820" s="51">
        <v>11.263240936826662</v>
      </c>
      <c r="AG820" s="51">
        <v>10.765959228450072</v>
      </c>
      <c r="AH820" s="51">
        <v>8.5532539022050713</v>
      </c>
      <c r="AI820" s="51">
        <v>4.4152585142583405</v>
      </c>
      <c r="AJ820" s="51">
        <v>2.8183536172440995</v>
      </c>
    </row>
    <row r="821" spans="1:36" ht="15.75" x14ac:dyDescent="0.3">
      <c r="A821" s="1" t="str">
        <f t="shared" si="15"/>
        <v>LohnstückkostenentwicklungLettland</v>
      </c>
      <c r="B821" s="1">
        <v>821</v>
      </c>
      <c r="C821" s="50" t="s">
        <v>273</v>
      </c>
      <c r="D821" s="50" t="s">
        <v>19</v>
      </c>
      <c r="E821" s="50" t="s">
        <v>149</v>
      </c>
      <c r="F821" s="50" t="s">
        <v>340</v>
      </c>
      <c r="G821" s="50" t="s">
        <v>32</v>
      </c>
      <c r="H821" s="50" t="s">
        <v>374</v>
      </c>
      <c r="I821" s="51">
        <v>11.786690576207178</v>
      </c>
      <c r="J821" s="51">
        <v>-0.80776220457205739</v>
      </c>
      <c r="K821" s="51">
        <v>-5.0622488119706333</v>
      </c>
      <c r="L821" s="51">
        <v>-5.6176379606021811</v>
      </c>
      <c r="M821" s="51">
        <v>1.9491956089102729</v>
      </c>
      <c r="N821" s="51">
        <v>9.0345178440917095</v>
      </c>
      <c r="O821" s="51">
        <v>14.850454942838894</v>
      </c>
      <c r="P821" s="51">
        <v>25.913014918518229</v>
      </c>
      <c r="Q821" s="51">
        <v>20.368796406103513</v>
      </c>
      <c r="R821" s="51">
        <v>-9.4865026047935856</v>
      </c>
      <c r="S821" s="51">
        <v>-9.1504687393117621</v>
      </c>
      <c r="T821" s="51">
        <v>1.0115944415486382</v>
      </c>
      <c r="U821" s="51">
        <v>1.5543057060295524</v>
      </c>
      <c r="V821" s="51">
        <v>5.9306164525595193</v>
      </c>
      <c r="W821" s="51">
        <v>4.5996224805335828</v>
      </c>
      <c r="X821" s="51">
        <v>5.2053947942416698</v>
      </c>
      <c r="Y821" s="51">
        <v>3.8787023887179686</v>
      </c>
      <c r="Z821" s="51">
        <v>3.8558326719516458</v>
      </c>
      <c r="AA821" s="51">
        <v>5.232841325874432</v>
      </c>
      <c r="AB821" s="51">
        <v>6.6358153597528542</v>
      </c>
      <c r="AC821" s="51">
        <v>5.7127598261067334</v>
      </c>
      <c r="AD821" s="51">
        <v>-0.69490000000000407</v>
      </c>
      <c r="AE821" s="51">
        <v>11.191560151492737</v>
      </c>
      <c r="AF821" s="51">
        <v>8.6675024536109646</v>
      </c>
      <c r="AG821" s="51">
        <v>8.9377524440690195</v>
      </c>
      <c r="AH821" s="51">
        <v>5.8265687458731321</v>
      </c>
      <c r="AI821" s="51">
        <v>3.5483424629548779</v>
      </c>
      <c r="AJ821" s="51">
        <v>2.4200221225654843</v>
      </c>
    </row>
    <row r="822" spans="1:36" ht="15.75" x14ac:dyDescent="0.3">
      <c r="A822" s="1" t="str">
        <f t="shared" si="15"/>
        <v>LohnstückkostenentwicklungLitauen</v>
      </c>
      <c r="B822" s="1">
        <v>822</v>
      </c>
      <c r="C822" s="50" t="s">
        <v>273</v>
      </c>
      <c r="D822" s="50" t="s">
        <v>20</v>
      </c>
      <c r="E822" s="50" t="s">
        <v>149</v>
      </c>
      <c r="F822" s="50" t="s">
        <v>340</v>
      </c>
      <c r="G822" s="50" t="s">
        <v>32</v>
      </c>
      <c r="H822" s="50" t="s">
        <v>374</v>
      </c>
      <c r="I822" s="51">
        <v>6.4477318105325025</v>
      </c>
      <c r="J822" s="51">
        <v>-0.18940678787407705</v>
      </c>
      <c r="K822" s="51">
        <v>5.447995742245638</v>
      </c>
      <c r="L822" s="51">
        <v>0.98026577040613461</v>
      </c>
      <c r="M822" s="51">
        <v>4.0680533653098223</v>
      </c>
      <c r="N822" s="51">
        <v>6.7392222644516977</v>
      </c>
      <c r="O822" s="51">
        <v>12.084472842554391</v>
      </c>
      <c r="P822" s="51">
        <v>4.7707873102889238</v>
      </c>
      <c r="Q822" s="51">
        <v>9.432138795467651</v>
      </c>
      <c r="R822" s="51">
        <v>-1.6109044034802764</v>
      </c>
      <c r="S822" s="51">
        <v>-5.8702374403443685</v>
      </c>
      <c r="T822" s="51">
        <v>0.38535338142311559</v>
      </c>
      <c r="U822" s="51">
        <v>1.6729450417441853</v>
      </c>
      <c r="V822" s="51">
        <v>2.6624743022213551</v>
      </c>
      <c r="W822" s="51">
        <v>2.8623000733831674</v>
      </c>
      <c r="X822" s="51">
        <v>4.3272665119941394</v>
      </c>
      <c r="Y822" s="51">
        <v>5.8436594426073469</v>
      </c>
      <c r="Z822" s="51">
        <v>3.9473955870160182</v>
      </c>
      <c r="AA822" s="51">
        <v>4.2795616818572739</v>
      </c>
      <c r="AB822" s="51">
        <v>6.1709620368272482</v>
      </c>
      <c r="AC822" s="51">
        <v>4.9117257003198631</v>
      </c>
      <c r="AD822" s="51">
        <v>6.4409899999999993</v>
      </c>
      <c r="AE822" s="51">
        <v>14.322386516698131</v>
      </c>
      <c r="AF822" s="51">
        <v>12.863801453381456</v>
      </c>
      <c r="AG822" s="51">
        <v>5.5812061382862481</v>
      </c>
      <c r="AH822" s="51">
        <v>5.132213138212947</v>
      </c>
      <c r="AI822" s="51">
        <v>3.931551304182662</v>
      </c>
      <c r="AJ822" s="51">
        <v>3.6716055515039017</v>
      </c>
    </row>
    <row r="823" spans="1:36" ht="15.75" x14ac:dyDescent="0.3">
      <c r="A823" s="1" t="str">
        <f t="shared" si="15"/>
        <v>LohnstückkostenentwicklungLuxemburg</v>
      </c>
      <c r="B823" s="1">
        <v>823</v>
      </c>
      <c r="C823" s="50" t="s">
        <v>273</v>
      </c>
      <c r="D823" s="50" t="s">
        <v>10</v>
      </c>
      <c r="E823" s="50" t="s">
        <v>149</v>
      </c>
      <c r="F823" s="50" t="s">
        <v>340</v>
      </c>
      <c r="G823" s="50" t="s">
        <v>32</v>
      </c>
      <c r="H823" s="50" t="s">
        <v>374</v>
      </c>
      <c r="I823" s="51">
        <v>3.8926935588833942</v>
      </c>
      <c r="J823" s="51">
        <v>5.8376310258611284</v>
      </c>
      <c r="K823" s="51">
        <v>3.5375644302974933</v>
      </c>
      <c r="L823" s="51">
        <v>0.64877328275029811</v>
      </c>
      <c r="M823" s="51">
        <v>1.7529993809177284</v>
      </c>
      <c r="N823" s="51">
        <v>4.4379393872958417</v>
      </c>
      <c r="O823" s="51">
        <v>1.9765993541501103</v>
      </c>
      <c r="P823" s="51">
        <v>0.57326575727157092</v>
      </c>
      <c r="Q823" s="51">
        <v>7.8293109034041493</v>
      </c>
      <c r="R823" s="51">
        <v>5.9182840251806255</v>
      </c>
      <c r="S823" s="51">
        <v>-2.2136330901929568E-3</v>
      </c>
      <c r="T823" s="51">
        <v>5.8289563403566689</v>
      </c>
      <c r="U823" s="51">
        <v>2.055718832104489</v>
      </c>
      <c r="V823" s="51">
        <v>1.7142679707814921</v>
      </c>
      <c r="W823" s="51">
        <v>1.927040479023475</v>
      </c>
      <c r="X823" s="51">
        <v>1.9052278788161487</v>
      </c>
      <c r="Y823" s="51">
        <v>-1.2045533487373064</v>
      </c>
      <c r="Z823" s="51">
        <v>5.3310843226158369</v>
      </c>
      <c r="AA823" s="51">
        <v>5.1498566454648085</v>
      </c>
      <c r="AB823" s="51">
        <v>2.6730251833015473</v>
      </c>
      <c r="AC823" s="51">
        <v>3.4024044161099027</v>
      </c>
      <c r="AD823" s="51">
        <v>1.3000399999999956</v>
      </c>
      <c r="AE823" s="51">
        <v>9.1329085358702713</v>
      </c>
      <c r="AF823" s="51">
        <v>9.5137043598070932</v>
      </c>
      <c r="AG823" s="51">
        <v>4.120427286072001</v>
      </c>
      <c r="AH823" s="51">
        <v>4.1870947940472689</v>
      </c>
      <c r="AI823" s="51">
        <v>2.2240365681998782</v>
      </c>
      <c r="AJ823" s="51">
        <v>2.1985010382704218</v>
      </c>
    </row>
    <row r="824" spans="1:36" ht="15.75" x14ac:dyDescent="0.3">
      <c r="A824" s="1" t="str">
        <f t="shared" si="15"/>
        <v>LohnstückkostenentwicklungMalta</v>
      </c>
      <c r="B824" s="1">
        <v>824</v>
      </c>
      <c r="C824" s="50" t="s">
        <v>273</v>
      </c>
      <c r="D824" s="50" t="s">
        <v>16</v>
      </c>
      <c r="E824" s="50" t="s">
        <v>149</v>
      </c>
      <c r="F824" s="50" t="s">
        <v>340</v>
      </c>
      <c r="G824" s="50" t="s">
        <v>32</v>
      </c>
      <c r="H824" s="50" t="s">
        <v>374</v>
      </c>
      <c r="I824" s="51">
        <v>2.7531281781682253</v>
      </c>
      <c r="J824" s="51">
        <v>8.4847008452136663</v>
      </c>
      <c r="K824" s="51">
        <v>7.826154595922219E-2</v>
      </c>
      <c r="L824" s="51">
        <v>-2.8385730304414665</v>
      </c>
      <c r="M824" s="51">
        <v>1.7586923173734732</v>
      </c>
      <c r="N824" s="51">
        <v>-0.42671062363164936</v>
      </c>
      <c r="O824" s="51">
        <v>4.2118185256328218</v>
      </c>
      <c r="P824" s="51">
        <v>0.16293043143254238</v>
      </c>
      <c r="Q824" s="51">
        <v>2.4112984535420594</v>
      </c>
      <c r="R824" s="51">
        <v>3.6452807510316774</v>
      </c>
      <c r="S824" s="51">
        <v>-1.0586902071585484</v>
      </c>
      <c r="T824" s="51">
        <v>5.4418868218485557</v>
      </c>
      <c r="U824" s="51">
        <v>1.3285809579904679</v>
      </c>
      <c r="V824" s="51">
        <v>0.58734185446954257</v>
      </c>
      <c r="W824" s="51">
        <v>-0.40377165193778808</v>
      </c>
      <c r="X824" s="51">
        <v>-6.6036807843090628E-3</v>
      </c>
      <c r="Y824" s="51">
        <v>5.2848165859462171</v>
      </c>
      <c r="Z824" s="51">
        <v>-3.3007975239631264</v>
      </c>
      <c r="AA824" s="51">
        <v>6.9345520382631491</v>
      </c>
      <c r="AB824" s="51">
        <v>5.7346119114169056</v>
      </c>
      <c r="AC824" s="51">
        <v>8.451412519999792</v>
      </c>
      <c r="AD824" s="51">
        <v>-4.2959100000000063</v>
      </c>
      <c r="AE824" s="51">
        <v>9.4669203792648915</v>
      </c>
      <c r="AF824" s="51">
        <v>-1.0831836640566053</v>
      </c>
      <c r="AG824" s="51">
        <v>5.2421254829583717</v>
      </c>
      <c r="AH824" s="51">
        <v>5.6175977829842054</v>
      </c>
      <c r="AI824" s="51">
        <v>3.8937887766304442</v>
      </c>
      <c r="AJ824" s="51">
        <v>2.2670630107948426</v>
      </c>
    </row>
    <row r="825" spans="1:36" ht="15.75" x14ac:dyDescent="0.3">
      <c r="A825" s="1" t="str">
        <f t="shared" si="15"/>
        <v>LohnstückkostenentwicklungNiederlande</v>
      </c>
      <c r="B825" s="1">
        <v>825</v>
      </c>
      <c r="C825" s="50" t="s">
        <v>273</v>
      </c>
      <c r="D825" s="50" t="s">
        <v>1</v>
      </c>
      <c r="E825" s="50" t="s">
        <v>149</v>
      </c>
      <c r="F825" s="50" t="s">
        <v>340</v>
      </c>
      <c r="G825" s="50" t="s">
        <v>32</v>
      </c>
      <c r="H825" s="50" t="s">
        <v>374</v>
      </c>
      <c r="I825" s="51">
        <v>2.9817394375931201</v>
      </c>
      <c r="J825" s="51">
        <v>2.591261872518146</v>
      </c>
      <c r="K825" s="51">
        <v>4.7003832899985269</v>
      </c>
      <c r="L825" s="51">
        <v>2.5204731707779331</v>
      </c>
      <c r="M825" s="51">
        <v>-0.12649331847289602</v>
      </c>
      <c r="N825" s="51">
        <v>-0.25839196958750676</v>
      </c>
      <c r="O825" s="51">
        <v>8.7347261574450386E-2</v>
      </c>
      <c r="P825" s="51">
        <v>1.9003587359257352</v>
      </c>
      <c r="Q825" s="51">
        <v>3.5479504903160688</v>
      </c>
      <c r="R825" s="51">
        <v>5.4439544865189475</v>
      </c>
      <c r="S825" s="51">
        <v>-1.2938888365858929</v>
      </c>
      <c r="T825" s="51">
        <v>0.96033604031151754</v>
      </c>
      <c r="U825" s="51">
        <v>2.728033581234655</v>
      </c>
      <c r="V825" s="51">
        <v>0.63926071468910095</v>
      </c>
      <c r="W825" s="51">
        <v>-5.761909731828041E-2</v>
      </c>
      <c r="X825" s="51">
        <v>-1.457895625480873</v>
      </c>
      <c r="Y825" s="51">
        <v>1.0494041475683815</v>
      </c>
      <c r="Z825" s="51">
        <v>0.43098681141889017</v>
      </c>
      <c r="AA825" s="51">
        <v>2.6781750789841112</v>
      </c>
      <c r="AB825" s="51">
        <v>3.0369998805366691</v>
      </c>
      <c r="AC825" s="51">
        <v>7.7529427598050091</v>
      </c>
      <c r="AD825" s="51">
        <v>-1.6376199999999983</v>
      </c>
      <c r="AE825" s="51">
        <v>1.8688344059995217</v>
      </c>
      <c r="AF825" s="51">
        <v>8.6092988855057939</v>
      </c>
      <c r="AG825" s="51">
        <v>6.458184435175113</v>
      </c>
      <c r="AH825" s="51">
        <v>3.195931067198913</v>
      </c>
      <c r="AI825" s="51">
        <v>2.744172080352584</v>
      </c>
      <c r="AJ825" s="51">
        <v>1.7092701355872606</v>
      </c>
    </row>
    <row r="826" spans="1:36" ht="15.75" x14ac:dyDescent="0.3">
      <c r="A826" s="1" t="str">
        <f t="shared" si="15"/>
        <v>LohnstückkostenentwicklungÖsterreich</v>
      </c>
      <c r="B826" s="1">
        <v>826</v>
      </c>
      <c r="C826" s="50" t="s">
        <v>273</v>
      </c>
      <c r="D826" s="50" t="s">
        <v>56</v>
      </c>
      <c r="E826" s="50" t="s">
        <v>149</v>
      </c>
      <c r="F826" s="50" t="s">
        <v>340</v>
      </c>
      <c r="G826" s="50" t="s">
        <v>32</v>
      </c>
      <c r="H826" s="50" t="s">
        <v>374</v>
      </c>
      <c r="I826" s="51">
        <v>5.377092247846349E-2</v>
      </c>
      <c r="J826" s="51">
        <v>0.88568137293269444</v>
      </c>
      <c r="K826" s="51">
        <v>0.48293622455747709</v>
      </c>
      <c r="L826" s="51">
        <v>1.2181353325836994</v>
      </c>
      <c r="M826" s="51">
        <v>0.10500758277818534</v>
      </c>
      <c r="N826" s="51">
        <v>0.890778345747961</v>
      </c>
      <c r="O826" s="51">
        <v>1.5504299309249348</v>
      </c>
      <c r="P826" s="51">
        <v>1.0128346208505974</v>
      </c>
      <c r="Q826" s="51">
        <v>4.0875899022612145</v>
      </c>
      <c r="R826" s="51">
        <v>4.4195402351746509</v>
      </c>
      <c r="S826" s="51">
        <v>1.6885712936570485E-2</v>
      </c>
      <c r="T826" s="51">
        <v>0.74117149689423911</v>
      </c>
      <c r="U826" s="51">
        <v>3.0170946996295811</v>
      </c>
      <c r="V826" s="51">
        <v>2.8165434548952817</v>
      </c>
      <c r="W826" s="51">
        <v>2.0059265394637436</v>
      </c>
      <c r="X826" s="51">
        <v>1.2636016695957579</v>
      </c>
      <c r="Y826" s="51">
        <v>1.5296486797362405</v>
      </c>
      <c r="Z826" s="51">
        <v>0.97042213368440855</v>
      </c>
      <c r="AA826" s="51">
        <v>2.113748143007868</v>
      </c>
      <c r="AB826" s="51">
        <v>2.1615855584697954</v>
      </c>
      <c r="AC826" s="51">
        <v>6.807150824193414</v>
      </c>
      <c r="AD826" s="51">
        <v>9.6479999999999677E-2</v>
      </c>
      <c r="AE826" s="51">
        <v>2.2124953844530779</v>
      </c>
      <c r="AF826" s="51">
        <v>8.5346645149290197</v>
      </c>
      <c r="AG826" s="51">
        <v>8.041369912309662</v>
      </c>
      <c r="AH826" s="51">
        <v>3.4407247000143286</v>
      </c>
      <c r="AI826" s="51">
        <v>1.9513003673157385</v>
      </c>
      <c r="AJ826" s="51">
        <v>1.6817010874560907</v>
      </c>
    </row>
    <row r="827" spans="1:36" ht="15.75" x14ac:dyDescent="0.3">
      <c r="A827" s="1" t="str">
        <f t="shared" si="15"/>
        <v>LohnstückkostenentwicklungPolen</v>
      </c>
      <c r="B827" s="1">
        <v>827</v>
      </c>
      <c r="C827" s="50" t="s">
        <v>273</v>
      </c>
      <c r="D827" s="50" t="s">
        <v>21</v>
      </c>
      <c r="E827" s="50" t="s">
        <v>149</v>
      </c>
      <c r="F827" s="50" t="s">
        <v>340</v>
      </c>
      <c r="G827" s="50" t="s">
        <v>32</v>
      </c>
      <c r="H827" s="50" t="s">
        <v>374</v>
      </c>
      <c r="I827" s="51">
        <v>9.5569997154841815</v>
      </c>
      <c r="J827" s="51">
        <v>15.997195480312797</v>
      </c>
      <c r="K827" s="51">
        <v>-7.1368074479614734</v>
      </c>
      <c r="L827" s="51">
        <v>-14.91068714141592</v>
      </c>
      <c r="M827" s="51">
        <v>-4.0705739877436002</v>
      </c>
      <c r="N827" s="51">
        <v>13.723805265842898</v>
      </c>
      <c r="O827" s="51">
        <v>2.7656077920581481</v>
      </c>
      <c r="P827" s="51">
        <v>6.2821723800952327</v>
      </c>
      <c r="Q827" s="51">
        <v>16.016384733821425</v>
      </c>
      <c r="R827" s="51">
        <v>-17.938807862840136</v>
      </c>
      <c r="S827" s="51">
        <v>11.866111296348691</v>
      </c>
      <c r="T827" s="51">
        <v>-2.123089646835453</v>
      </c>
      <c r="U827" s="51">
        <v>0.19286951408277275</v>
      </c>
      <c r="V827" s="51">
        <v>0.4746506070468115</v>
      </c>
      <c r="W827" s="51">
        <v>0.39601690465190131</v>
      </c>
      <c r="X827" s="51">
        <v>-0.44261349763368685</v>
      </c>
      <c r="Y827" s="51">
        <v>-1.6806135852197883</v>
      </c>
      <c r="Z827" s="51">
        <v>4.2827757597547986</v>
      </c>
      <c r="AA827" s="51">
        <v>1.7571042587436665</v>
      </c>
      <c r="AB827" s="51">
        <v>2.497197863257</v>
      </c>
      <c r="AC827" s="51">
        <v>3.821007599490116</v>
      </c>
      <c r="AD827" s="51">
        <v>-1.9409899999999993</v>
      </c>
      <c r="AE827" s="51">
        <v>5.124587735487026</v>
      </c>
      <c r="AF827" s="51">
        <v>17.844638161082599</v>
      </c>
      <c r="AG827" s="51">
        <v>12.145297068335708</v>
      </c>
      <c r="AH827" s="51">
        <v>6.5155815267241763</v>
      </c>
      <c r="AI827" s="51">
        <v>3.0731482087664688</v>
      </c>
      <c r="AJ827" s="51">
        <v>3.1570727958005733</v>
      </c>
    </row>
    <row r="828" spans="1:36" ht="15.75" x14ac:dyDescent="0.3">
      <c r="A828" s="1" t="str">
        <f t="shared" si="15"/>
        <v>LohnstückkostenentwicklungPortugal</v>
      </c>
      <c r="B828" s="1">
        <v>828</v>
      </c>
      <c r="C828" s="50" t="s">
        <v>273</v>
      </c>
      <c r="D828" s="50" t="s">
        <v>7</v>
      </c>
      <c r="E828" s="50" t="s">
        <v>149</v>
      </c>
      <c r="F828" s="50" t="s">
        <v>340</v>
      </c>
      <c r="G828" s="50" t="s">
        <v>32</v>
      </c>
      <c r="H828" s="50" t="s">
        <v>374</v>
      </c>
      <c r="I828" s="51">
        <v>4.3256394741087973</v>
      </c>
      <c r="J828" s="51">
        <v>3.9768892389409558</v>
      </c>
      <c r="K828" s="51">
        <v>3.1682341876481814</v>
      </c>
      <c r="L828" s="51">
        <v>3.1390581420662471</v>
      </c>
      <c r="M828" s="51">
        <v>0.73842682559977391</v>
      </c>
      <c r="N828" s="51">
        <v>3.4085121880883378</v>
      </c>
      <c r="O828" s="51">
        <v>0.60604127538009323</v>
      </c>
      <c r="P828" s="51">
        <v>0.93074634501921594</v>
      </c>
      <c r="Q828" s="51">
        <v>2.6729907739136536</v>
      </c>
      <c r="R828" s="51">
        <v>2.8158912048161824</v>
      </c>
      <c r="S828" s="51">
        <v>-0.68918727728274121</v>
      </c>
      <c r="T828" s="51">
        <v>-1.9347634650700059</v>
      </c>
      <c r="U828" s="51">
        <v>-3.018589052550297</v>
      </c>
      <c r="V828" s="51">
        <v>1.5175195343477981</v>
      </c>
      <c r="W828" s="51">
        <v>-1.0916299767940814</v>
      </c>
      <c r="X828" s="51">
        <v>0.16017216464072703</v>
      </c>
      <c r="Y828" s="51">
        <v>0.87168875473737728</v>
      </c>
      <c r="Z828" s="51">
        <v>2.1068353730935314</v>
      </c>
      <c r="AA828" s="51">
        <v>3.7823964612535832</v>
      </c>
      <c r="AB828" s="51">
        <v>3.2678397050849952</v>
      </c>
      <c r="AC828" s="51">
        <v>8.7287671745242505</v>
      </c>
      <c r="AD828" s="51">
        <v>1.7161699999999911</v>
      </c>
      <c r="AE828" s="51">
        <v>2.3657497131478635</v>
      </c>
      <c r="AF828" s="51">
        <v>8.1536059634361777</v>
      </c>
      <c r="AG828" s="51">
        <v>6.0141764315892345</v>
      </c>
      <c r="AH828" s="51">
        <v>4.9080889251041242</v>
      </c>
      <c r="AI828" s="51">
        <v>2.6115402451269745</v>
      </c>
      <c r="AJ828" s="51">
        <v>2.422458837388163</v>
      </c>
    </row>
    <row r="829" spans="1:36" ht="15.75" x14ac:dyDescent="0.3">
      <c r="A829" s="1" t="str">
        <f t="shared" si="15"/>
        <v>LohnstückkostenentwicklungRumänien</v>
      </c>
      <c r="B829" s="1">
        <v>829</v>
      </c>
      <c r="C829" s="50" t="s">
        <v>273</v>
      </c>
      <c r="D829" s="50" t="s">
        <v>98</v>
      </c>
      <c r="E829" s="50" t="s">
        <v>149</v>
      </c>
      <c r="F829" s="50" t="s">
        <v>340</v>
      </c>
      <c r="G829" s="50" t="s">
        <v>32</v>
      </c>
      <c r="H829" s="50" t="s">
        <v>374</v>
      </c>
      <c r="I829" s="51">
        <v>35.19361579361194</v>
      </c>
      <c r="J829" s="51">
        <v>11.839110278389285</v>
      </c>
      <c r="K829" s="51">
        <v>-17.640212758202452</v>
      </c>
      <c r="L829" s="51">
        <v>3.5916427495057803</v>
      </c>
      <c r="M829" s="51">
        <v>-5.3751012649879613</v>
      </c>
      <c r="N829" s="51">
        <v>35.110591625824128</v>
      </c>
      <c r="O829" s="51">
        <v>9.1964085255940518</v>
      </c>
      <c r="P829" s="51">
        <v>7.2993887550387768</v>
      </c>
      <c r="Q829" s="51">
        <v>11.4873876379243</v>
      </c>
      <c r="R829" s="51">
        <v>-14.624259072260983</v>
      </c>
      <c r="S829" s="51">
        <v>7.194308278303069</v>
      </c>
      <c r="T829" s="51">
        <v>-5.7006985454987102</v>
      </c>
      <c r="U829" s="51">
        <v>-2.4195421076902477</v>
      </c>
      <c r="V829" s="51">
        <v>4.5493963436681497</v>
      </c>
      <c r="W829" s="51">
        <v>2.2780497791252685</v>
      </c>
      <c r="X829" s="51">
        <v>-2.5543491209545408</v>
      </c>
      <c r="Y829" s="51">
        <v>9.8655633848133419</v>
      </c>
      <c r="Z829" s="51">
        <v>6.8520830701812372</v>
      </c>
      <c r="AA829" s="51">
        <v>5.3751075560507218</v>
      </c>
      <c r="AB829" s="51">
        <v>4.7684832891316375</v>
      </c>
      <c r="AC829" s="51">
        <v>3.6563857153622621</v>
      </c>
      <c r="AD829" s="51">
        <v>-0.19011000000000422</v>
      </c>
      <c r="AE829" s="51">
        <v>9.7246976226504245</v>
      </c>
      <c r="AF829" s="51">
        <v>15.846345879738237</v>
      </c>
      <c r="AG829" s="51">
        <v>17.368669130072888</v>
      </c>
      <c r="AH829" s="51">
        <v>4.7371531455058005</v>
      </c>
      <c r="AI829" s="51">
        <v>3.6813218978377904</v>
      </c>
      <c r="AJ829" s="51">
        <v>3.3094394977408967</v>
      </c>
    </row>
    <row r="830" spans="1:36" ht="15.75" x14ac:dyDescent="0.3">
      <c r="A830" s="1" t="str">
        <f t="shared" si="15"/>
        <v>LohnstückkostenentwicklungSchweden</v>
      </c>
      <c r="B830" s="1">
        <v>830</v>
      </c>
      <c r="C830" s="50" t="s">
        <v>273</v>
      </c>
      <c r="D830" s="50" t="s">
        <v>13</v>
      </c>
      <c r="E830" s="50" t="s">
        <v>149</v>
      </c>
      <c r="F830" s="50" t="s">
        <v>340</v>
      </c>
      <c r="G830" s="50" t="s">
        <v>32</v>
      </c>
      <c r="H830" s="50" t="s">
        <v>374</v>
      </c>
      <c r="I830" s="51">
        <v>9.5886207145839251</v>
      </c>
      <c r="J830" s="51">
        <v>-4.0973981913743529</v>
      </c>
      <c r="K830" s="51">
        <v>2.0187622490042827</v>
      </c>
      <c r="L830" s="51">
        <v>1.5838948775260775</v>
      </c>
      <c r="M830" s="51">
        <v>-0.44833877111977927</v>
      </c>
      <c r="N830" s="51">
        <v>-1.2314458371272394</v>
      </c>
      <c r="O830" s="51">
        <v>0.69816163044148993</v>
      </c>
      <c r="P830" s="51">
        <v>4.5622062501632143</v>
      </c>
      <c r="Q830" s="51">
        <v>1.600594534408458</v>
      </c>
      <c r="R830" s="51">
        <v>-5.2583308680108871</v>
      </c>
      <c r="S830" s="51">
        <v>8.8267269352722195</v>
      </c>
      <c r="T830" s="51">
        <v>7.9799004811753207</v>
      </c>
      <c r="U830" s="51">
        <v>8.3531086204548615</v>
      </c>
      <c r="V830" s="51">
        <v>2.4003782562441529</v>
      </c>
      <c r="W830" s="51">
        <v>-3.5820905989917549</v>
      </c>
      <c r="X830" s="51">
        <v>-2.948218120782613</v>
      </c>
      <c r="Y830" s="51">
        <v>0.97170586021420036</v>
      </c>
      <c r="Z830" s="51">
        <v>0.91998540348940594</v>
      </c>
      <c r="AA830" s="51">
        <v>-2.4659623918521305</v>
      </c>
      <c r="AB830" s="51">
        <v>-2.1911690045916146</v>
      </c>
      <c r="AC830" s="51">
        <v>4.1873304872132877</v>
      </c>
      <c r="AD830" s="51">
        <v>4.2701799999999963</v>
      </c>
      <c r="AE830" s="51">
        <v>-0.41966936280344669</v>
      </c>
      <c r="AF830" s="51">
        <v>-1.1113177471543452</v>
      </c>
      <c r="AG830" s="51">
        <v>4.3775981537744713</v>
      </c>
      <c r="AH830" s="51">
        <v>5.9837157567063599</v>
      </c>
      <c r="AI830" s="51">
        <v>2.2429690148036912</v>
      </c>
      <c r="AJ830" s="51">
        <v>2.2731544822150056</v>
      </c>
    </row>
    <row r="831" spans="1:36" ht="15.75" x14ac:dyDescent="0.3">
      <c r="A831" s="1" t="str">
        <f t="shared" si="15"/>
        <v>LohnstückkostenentwicklungSlowakei</v>
      </c>
      <c r="B831" s="1">
        <v>831</v>
      </c>
      <c r="C831" s="50" t="s">
        <v>273</v>
      </c>
      <c r="D831" s="50" t="s">
        <v>23</v>
      </c>
      <c r="E831" s="50" t="s">
        <v>149</v>
      </c>
      <c r="F831" s="50" t="s">
        <v>340</v>
      </c>
      <c r="G831" s="50" t="s">
        <v>32</v>
      </c>
      <c r="H831" s="50" t="s">
        <v>374</v>
      </c>
      <c r="I831" s="51">
        <v>14.148628454070916</v>
      </c>
      <c r="J831" s="51">
        <v>1.446875165907187</v>
      </c>
      <c r="K831" s="51">
        <v>5.7258439871344109</v>
      </c>
      <c r="L831" s="51">
        <v>6.9131754625735766</v>
      </c>
      <c r="M831" s="51">
        <v>5.3779459536088154</v>
      </c>
      <c r="N831" s="51">
        <v>7.2886076333254124</v>
      </c>
      <c r="O831" s="51">
        <v>5.0735136635646825</v>
      </c>
      <c r="P831" s="51">
        <v>10.68557367623886</v>
      </c>
      <c r="Q831" s="51">
        <v>12.89404213710543</v>
      </c>
      <c r="R831" s="51">
        <v>10.441484405975828</v>
      </c>
      <c r="S831" s="51">
        <v>-2.6561743417044994</v>
      </c>
      <c r="T831" s="51">
        <v>1.304846786502381</v>
      </c>
      <c r="U831" s="51">
        <v>0.97345851539563455</v>
      </c>
      <c r="V831" s="51">
        <v>1.1406044387821908</v>
      </c>
      <c r="W831" s="51">
        <v>0.61422137827391055</v>
      </c>
      <c r="X831" s="51">
        <v>0.38533846756219248</v>
      </c>
      <c r="Y831" s="51">
        <v>2.6682687523755533</v>
      </c>
      <c r="Z831" s="51">
        <v>4.5465559068732091</v>
      </c>
      <c r="AA831" s="51">
        <v>3.8238606450431405</v>
      </c>
      <c r="AB831" s="51">
        <v>5.4244686604407235</v>
      </c>
      <c r="AC831" s="51">
        <v>4.5632773560798796</v>
      </c>
      <c r="AD831" s="51">
        <v>0.63035000000000707</v>
      </c>
      <c r="AE831" s="51">
        <v>7.2006904477625255</v>
      </c>
      <c r="AF831" s="51">
        <v>8.3715506714488157</v>
      </c>
      <c r="AG831" s="51">
        <v>5.5120481721595525</v>
      </c>
      <c r="AH831" s="51">
        <v>4.4469720031438555</v>
      </c>
      <c r="AI831" s="51">
        <v>2.2607058933107282</v>
      </c>
      <c r="AJ831" s="51">
        <v>2.3798823478245197</v>
      </c>
    </row>
    <row r="832" spans="1:36" ht="15.75" x14ac:dyDescent="0.3">
      <c r="A832" s="1" t="str">
        <f t="shared" si="15"/>
        <v>LohnstückkostenentwicklungSlowenien</v>
      </c>
      <c r="B832" s="1">
        <v>832</v>
      </c>
      <c r="C832" s="50" t="s">
        <v>273</v>
      </c>
      <c r="D832" s="50" t="s">
        <v>26</v>
      </c>
      <c r="E832" s="50" t="s">
        <v>149</v>
      </c>
      <c r="F832" s="50" t="s">
        <v>340</v>
      </c>
      <c r="G832" s="50" t="s">
        <v>32</v>
      </c>
      <c r="H832" s="50" t="s">
        <v>374</v>
      </c>
      <c r="I832" s="51">
        <v>1.7635526025036512</v>
      </c>
      <c r="J832" s="51">
        <v>3.4391645907687831</v>
      </c>
      <c r="K832" s="51">
        <v>2.5373504878988058</v>
      </c>
      <c r="L832" s="51">
        <v>0.74108543138642347</v>
      </c>
      <c r="M832" s="51">
        <v>1.3221551202703665</v>
      </c>
      <c r="N832" s="51">
        <v>1.4481753091677234</v>
      </c>
      <c r="O832" s="51">
        <v>1.0763450099299945</v>
      </c>
      <c r="P832" s="51">
        <v>2.3029219974462336</v>
      </c>
      <c r="Q832" s="51">
        <v>6.2970233620328173</v>
      </c>
      <c r="R832" s="51">
        <v>8.5088560769122239</v>
      </c>
      <c r="S832" s="51">
        <v>0.64287166363155279</v>
      </c>
      <c r="T832" s="51">
        <v>-0.85667384533736879</v>
      </c>
      <c r="U832" s="51">
        <v>1.0503794911390258</v>
      </c>
      <c r="V832" s="51">
        <v>0.15390003752106907</v>
      </c>
      <c r="W832" s="51">
        <v>-1.0424616082181473</v>
      </c>
      <c r="X832" s="51">
        <v>0.3980921237125159</v>
      </c>
      <c r="Y832" s="51">
        <v>2.0115296914171807</v>
      </c>
      <c r="Z832" s="51">
        <v>0.84780323326138785</v>
      </c>
      <c r="AA832" s="51">
        <v>2.7739096741297828</v>
      </c>
      <c r="AB832" s="51">
        <v>4.1518321647635759</v>
      </c>
      <c r="AC832" s="51">
        <v>7.4785741462439574</v>
      </c>
      <c r="AD832" s="51">
        <v>0.89436000000000604</v>
      </c>
      <c r="AE832" s="51">
        <v>5.1728163992516443</v>
      </c>
      <c r="AF832" s="51">
        <v>8.6582529036849536</v>
      </c>
      <c r="AG832" s="51">
        <v>4.8928886225714621</v>
      </c>
      <c r="AH832" s="51">
        <v>6.6620220375688888</v>
      </c>
      <c r="AI832" s="51">
        <v>3.5250370194429763</v>
      </c>
      <c r="AJ832" s="51">
        <v>2.9759919105675721</v>
      </c>
    </row>
    <row r="833" spans="1:36" ht="15.75" x14ac:dyDescent="0.3">
      <c r="A833" s="1" t="str">
        <f t="shared" si="15"/>
        <v>LohnstückkostenentwicklungSpanien</v>
      </c>
      <c r="B833" s="1">
        <v>833</v>
      </c>
      <c r="C833" s="50" t="s">
        <v>273</v>
      </c>
      <c r="D833" s="50" t="s">
        <v>8</v>
      </c>
      <c r="E833" s="50" t="s">
        <v>149</v>
      </c>
      <c r="F833" s="50" t="s">
        <v>340</v>
      </c>
      <c r="G833" s="50" t="s">
        <v>32</v>
      </c>
      <c r="H833" s="50" t="s">
        <v>374</v>
      </c>
      <c r="I833" s="51">
        <v>2.9239231915740191</v>
      </c>
      <c r="J833" s="51">
        <v>2.2046073605811074</v>
      </c>
      <c r="K833" s="51">
        <v>3.2621997123929418</v>
      </c>
      <c r="L833" s="51">
        <v>2.2986482804271589</v>
      </c>
      <c r="M833" s="51">
        <v>3.3377085771464863</v>
      </c>
      <c r="N833" s="51">
        <v>3.1997682982670312</v>
      </c>
      <c r="O833" s="51">
        <v>3.5921594708023292</v>
      </c>
      <c r="P833" s="51">
        <v>3.7358422261232676</v>
      </c>
      <c r="Q833" s="51">
        <v>6.1052332475524338</v>
      </c>
      <c r="R833" s="51">
        <v>1.2588480763355818</v>
      </c>
      <c r="S833" s="51">
        <v>-0.69403923517029398</v>
      </c>
      <c r="T833" s="51">
        <v>-1.7846188652413559</v>
      </c>
      <c r="U833" s="51">
        <v>-2.5907971908953158</v>
      </c>
      <c r="V833" s="51">
        <v>-0.92330120494679591</v>
      </c>
      <c r="W833" s="51">
        <v>-0.26850589720737617</v>
      </c>
      <c r="X833" s="51">
        <v>4.2474420472601082E-2</v>
      </c>
      <c r="Y833" s="51">
        <v>-0.80692197456944825</v>
      </c>
      <c r="Z833" s="51">
        <v>0.47409241483143205</v>
      </c>
      <c r="AA833" s="51">
        <v>1.4982282848739175</v>
      </c>
      <c r="AB833" s="51">
        <v>4.1206899367057161</v>
      </c>
      <c r="AC833" s="51">
        <v>8.156515456647611</v>
      </c>
      <c r="AD833" s="51">
        <v>0.76730999999998062</v>
      </c>
      <c r="AE833" s="51">
        <v>2.1185045030972702</v>
      </c>
      <c r="AF833" s="51">
        <v>5.8633514369536073</v>
      </c>
      <c r="AG833" s="51">
        <v>3.3849638474408437</v>
      </c>
      <c r="AH833" s="51">
        <v>3.1675587431023331</v>
      </c>
      <c r="AI833" s="51">
        <v>2.4517686098189984</v>
      </c>
      <c r="AJ833" s="51">
        <v>1.65426276216904</v>
      </c>
    </row>
    <row r="834" spans="1:36" ht="15.75" x14ac:dyDescent="0.3">
      <c r="A834" s="1" t="str">
        <f t="shared" si="15"/>
        <v>LohnstückkostenentwicklungTschechische Republik</v>
      </c>
      <c r="B834" s="1">
        <v>834</v>
      </c>
      <c r="C834" s="50" t="s">
        <v>273</v>
      </c>
      <c r="D834" s="50" t="s">
        <v>22</v>
      </c>
      <c r="E834" s="50" t="s">
        <v>149</v>
      </c>
      <c r="F834" s="50" t="s">
        <v>340</v>
      </c>
      <c r="G834" s="50" t="s">
        <v>32</v>
      </c>
      <c r="H834" s="50" t="s">
        <v>374</v>
      </c>
      <c r="I834" s="51">
        <v>6.4961628144171328</v>
      </c>
      <c r="J834" s="51">
        <v>9.8236713220313447</v>
      </c>
      <c r="K834" s="51">
        <v>18.112127594441205</v>
      </c>
      <c r="L834" s="51">
        <v>0.14443021007899404</v>
      </c>
      <c r="M834" s="51">
        <v>2.7361735297658356</v>
      </c>
      <c r="N834" s="51">
        <v>6.5991295017261677</v>
      </c>
      <c r="O834" s="51">
        <v>5.8154893714076934</v>
      </c>
      <c r="P834" s="51">
        <v>4.8658101725239931</v>
      </c>
      <c r="Q834" s="51">
        <v>15.68734236075953</v>
      </c>
      <c r="R834" s="51">
        <v>-3.2904326196394322</v>
      </c>
      <c r="S834" s="51">
        <v>4.6536299752751233</v>
      </c>
      <c r="T834" s="51">
        <v>3.3320674582064669</v>
      </c>
      <c r="U834" s="51">
        <v>0.68055635684712001</v>
      </c>
      <c r="V834" s="51">
        <v>-2.9121513111660988</v>
      </c>
      <c r="W834" s="51">
        <v>-4.6418022399909944</v>
      </c>
      <c r="X834" s="51">
        <v>0.59579723403746243</v>
      </c>
      <c r="Y834" s="51">
        <v>4.288585916702516</v>
      </c>
      <c r="Z834" s="51">
        <v>6.2597848954855095</v>
      </c>
      <c r="AA834" s="51">
        <v>9.3079805794115344</v>
      </c>
      <c r="AB834" s="51">
        <v>3.7566677304702694</v>
      </c>
      <c r="AC834" s="51">
        <v>4.1605472345166419</v>
      </c>
      <c r="AD834" s="51">
        <v>6.3061000000000007</v>
      </c>
      <c r="AE834" s="51">
        <v>9.5703821323517673</v>
      </c>
      <c r="AF834" s="51">
        <v>11.191165865384605</v>
      </c>
      <c r="AG834" s="51">
        <v>0.72765824808418245</v>
      </c>
      <c r="AH834" s="51">
        <v>5.9656026963487818</v>
      </c>
      <c r="AI834" s="51">
        <v>5.1923061620871067</v>
      </c>
      <c r="AJ834" s="51">
        <v>2.4775549333966325</v>
      </c>
    </row>
    <row r="835" spans="1:36" ht="15.75" x14ac:dyDescent="0.3">
      <c r="A835" s="1" t="str">
        <f t="shared" si="15"/>
        <v>LohnstückkostenentwicklungUngarn</v>
      </c>
      <c r="B835" s="1">
        <v>835</v>
      </c>
      <c r="C835" s="50" t="s">
        <v>273</v>
      </c>
      <c r="D835" s="50" t="s">
        <v>24</v>
      </c>
      <c r="E835" s="50" t="s">
        <v>149</v>
      </c>
      <c r="F835" s="50" t="s">
        <v>340</v>
      </c>
      <c r="G835" s="50" t="s">
        <v>32</v>
      </c>
      <c r="H835" s="50" t="s">
        <v>374</v>
      </c>
      <c r="I835" s="51">
        <v>8.7794105608504935</v>
      </c>
      <c r="J835" s="51">
        <v>13.325069764151493</v>
      </c>
      <c r="K835" s="51">
        <v>12.185093520105752</v>
      </c>
      <c r="L835" s="51">
        <v>3.739976208447942</v>
      </c>
      <c r="M835" s="51">
        <v>6.3178858843301526</v>
      </c>
      <c r="N835" s="51">
        <v>4.5902676286620618</v>
      </c>
      <c r="O835" s="51">
        <v>-4.2323198349529179</v>
      </c>
      <c r="P835" s="51">
        <v>10.65058281345965</v>
      </c>
      <c r="Q835" s="51">
        <v>4.7162095127175121</v>
      </c>
      <c r="R835" s="51">
        <v>-8.8000730380336449</v>
      </c>
      <c r="S835" s="51">
        <v>1.8333484977755887</v>
      </c>
      <c r="T835" s="51">
        <v>0.85323631655242593</v>
      </c>
      <c r="U835" s="51">
        <v>1.5888642175548569</v>
      </c>
      <c r="V835" s="51">
        <v>-3.2150896963278939</v>
      </c>
      <c r="W835" s="51">
        <v>-3.2675065190996833</v>
      </c>
      <c r="X835" s="51">
        <v>0.44730857889435072</v>
      </c>
      <c r="Y835" s="51">
        <v>3.4839647500264306</v>
      </c>
      <c r="Z835" s="51">
        <v>5.262110503154986</v>
      </c>
      <c r="AA835" s="51">
        <v>-0.20200858605062422</v>
      </c>
      <c r="AB835" s="51">
        <v>3.0251565694424869</v>
      </c>
      <c r="AC835" s="51">
        <v>-1.1949482953164505</v>
      </c>
      <c r="AD835" s="51">
        <v>0.93376000000000658</v>
      </c>
      <c r="AE835" s="51">
        <v>4.7608946699300532</v>
      </c>
      <c r="AF835" s="51">
        <v>18.894626595589841</v>
      </c>
      <c r="AG835" s="51">
        <v>8.0844113799983575</v>
      </c>
      <c r="AH835" s="51">
        <v>7.9830991210074131</v>
      </c>
      <c r="AI835" s="51">
        <v>8.0168399949676115</v>
      </c>
      <c r="AJ835" s="51">
        <v>2.8424344373553652</v>
      </c>
    </row>
    <row r="836" spans="1:36" ht="15.75" x14ac:dyDescent="0.3">
      <c r="A836" s="1" t="str">
        <f t="shared" si="15"/>
        <v>LohnstückkostenentwicklungVereinigtes Königreich Großbritannien und Nordirland</v>
      </c>
      <c r="B836" s="1">
        <v>836</v>
      </c>
      <c r="C836" s="50" t="s">
        <v>273</v>
      </c>
      <c r="D836" s="50" t="s">
        <v>57</v>
      </c>
      <c r="E836" s="50" t="s">
        <v>149</v>
      </c>
      <c r="F836" s="50" t="s">
        <v>340</v>
      </c>
      <c r="G836" s="50" t="s">
        <v>32</v>
      </c>
      <c r="H836" s="50" t="s">
        <v>374</v>
      </c>
      <c r="I836" s="51">
        <v>10.682661695375813</v>
      </c>
      <c r="J836" s="51">
        <v>1.9638433130292299</v>
      </c>
      <c r="K836" s="51">
        <v>-0.3809748677383169</v>
      </c>
      <c r="L836" s="51">
        <v>-6.4834390900396244</v>
      </c>
      <c r="M836" s="51">
        <v>6.5853375461623216</v>
      </c>
      <c r="N836" s="51">
        <v>2.1468915250148655</v>
      </c>
      <c r="O836" s="51">
        <v>4.1747991937921398</v>
      </c>
      <c r="P836" s="51">
        <v>3.6405243928425222</v>
      </c>
      <c r="Q836" s="51">
        <v>-12.321451024704984</v>
      </c>
      <c r="R836" s="51">
        <v>-7.1202952166423046</v>
      </c>
      <c r="S836" s="51">
        <v>4.5724568954038887</v>
      </c>
      <c r="T836" s="51">
        <v>0.19172586580266682</v>
      </c>
      <c r="U836" s="51">
        <v>7.9198789966044245</v>
      </c>
      <c r="V836" s="51">
        <v>-2.5831150760198938</v>
      </c>
      <c r="W836" s="51">
        <v>5.5776161704074383</v>
      </c>
      <c r="X836" s="51">
        <v>12.021302057083645</v>
      </c>
      <c r="Y836" s="51">
        <v>-9.243164144077042</v>
      </c>
      <c r="Z836" s="51">
        <v>-5.9261307857118055</v>
      </c>
      <c r="AA836" s="51">
        <v>1.2634571236770995</v>
      </c>
      <c r="AB836" s="51">
        <v>4.675472948917843</v>
      </c>
      <c r="AC836" s="51">
        <v>8.5932676083440498</v>
      </c>
      <c r="AD836" s="51">
        <v>-0.54975000000000307</v>
      </c>
      <c r="AE836" s="51">
        <v>3.2085288875593534</v>
      </c>
      <c r="AF836" s="51">
        <v>4.6120980339852053</v>
      </c>
      <c r="AG836" s="51">
        <v>7.6538171577102787</v>
      </c>
      <c r="AH836" s="51">
        <v>1.5361006092565503</v>
      </c>
      <c r="AI836" s="51">
        <v>-0.22568997580877692</v>
      </c>
      <c r="AJ836" s="51">
        <v>1.1331202123785857</v>
      </c>
    </row>
    <row r="837" spans="1:36" ht="15.75" x14ac:dyDescent="0.3">
      <c r="A837" s="1" t="str">
        <f t="shared" si="15"/>
        <v>LohnstückkostenentwicklungZypern</v>
      </c>
      <c r="B837" s="1">
        <v>837</v>
      </c>
      <c r="C837" s="50" t="s">
        <v>273</v>
      </c>
      <c r="D837" s="50" t="s">
        <v>30</v>
      </c>
      <c r="E837" s="50" t="s">
        <v>149</v>
      </c>
      <c r="F837" s="50" t="s">
        <v>340</v>
      </c>
      <c r="G837" s="50" t="s">
        <v>32</v>
      </c>
      <c r="H837" s="50" t="s">
        <v>374</v>
      </c>
      <c r="I837" s="51">
        <v>2.5743964640866608</v>
      </c>
      <c r="J837" s="51">
        <v>1.610631257069798</v>
      </c>
      <c r="K837" s="51">
        <v>3.2800937383800743</v>
      </c>
      <c r="L837" s="51">
        <v>7.2717145092924227</v>
      </c>
      <c r="M837" s="51">
        <v>1.5145668461809265</v>
      </c>
      <c r="N837" s="51">
        <v>6.3137762919792522</v>
      </c>
      <c r="O837" s="51">
        <v>1.5729263673214717</v>
      </c>
      <c r="P837" s="51">
        <v>3.3933830243327634E-2</v>
      </c>
      <c r="Q837" s="51">
        <v>2.6507444401109694</v>
      </c>
      <c r="R837" s="51">
        <v>7.7613725470414181</v>
      </c>
      <c r="S837" s="51">
        <v>-0.49767129910256358</v>
      </c>
      <c r="T837" s="51">
        <v>2.1201366032210558</v>
      </c>
      <c r="U837" s="51">
        <v>1.6191403347746984</v>
      </c>
      <c r="V837" s="51">
        <v>-4.2727621372858238</v>
      </c>
      <c r="W837" s="51">
        <v>-3.8499486821292663</v>
      </c>
      <c r="X837" s="51">
        <v>-3.0932896598766888</v>
      </c>
      <c r="Y837" s="51">
        <v>-2.7002990431333416</v>
      </c>
      <c r="Z837" s="51">
        <v>1.2014057300615946</v>
      </c>
      <c r="AA837" s="51">
        <v>1.5817924792291649</v>
      </c>
      <c r="AB837" s="51">
        <v>4.4524690669972813</v>
      </c>
      <c r="AC837" s="51">
        <v>3.5044323703073985</v>
      </c>
      <c r="AD837" s="51">
        <v>-3.3714999999999975</v>
      </c>
      <c r="AE837" s="51">
        <v>3.1017660421097446</v>
      </c>
      <c r="AF837" s="51">
        <v>8.6263593255916078</v>
      </c>
      <c r="AG837" s="51">
        <v>1.6432858472426943</v>
      </c>
      <c r="AH837" s="51">
        <v>1.6220549951217293</v>
      </c>
      <c r="AI837" s="51">
        <v>1.7824191386207389</v>
      </c>
      <c r="AJ837" s="51">
        <v>2.230854676229626</v>
      </c>
    </row>
    <row r="838" spans="1:36" ht="15.75" x14ac:dyDescent="0.3">
      <c r="A838" s="1" t="str">
        <f t="shared" si="15"/>
        <v>Öffentliches DefizitBelgien</v>
      </c>
      <c r="B838" s="1">
        <v>838</v>
      </c>
      <c r="C838" s="50" t="s">
        <v>207</v>
      </c>
      <c r="D838" s="50" t="s">
        <v>9</v>
      </c>
      <c r="E838" s="50" t="s">
        <v>61</v>
      </c>
      <c r="F838" s="50" t="s">
        <v>340</v>
      </c>
      <c r="G838" s="50" t="s">
        <v>32</v>
      </c>
      <c r="H838" s="50" t="s">
        <v>374</v>
      </c>
      <c r="I838" s="51">
        <v>-7.9299999999999995E-2</v>
      </c>
      <c r="J838" s="51">
        <v>0.23285</v>
      </c>
      <c r="K838" s="51">
        <v>-4.3700000000000003E-2</v>
      </c>
      <c r="L838" s="51">
        <v>-1.86415</v>
      </c>
      <c r="M838" s="51">
        <v>-0.2387</v>
      </c>
      <c r="N838" s="51">
        <v>-2.7149899999999998</v>
      </c>
      <c r="O838" s="51">
        <v>0.23957999999999999</v>
      </c>
      <c r="P838" s="51">
        <v>6.6439999999999999E-2</v>
      </c>
      <c r="Q838" s="51">
        <v>-1.09534</v>
      </c>
      <c r="R838" s="51">
        <v>-5.4476800000000001</v>
      </c>
      <c r="S838" s="51">
        <v>-4.13314</v>
      </c>
      <c r="T838" s="51">
        <v>-4.4415100000000001</v>
      </c>
      <c r="U838" s="51">
        <v>-4.3485100000000001</v>
      </c>
      <c r="V838" s="51">
        <v>-3.1635300000000002</v>
      </c>
      <c r="W838" s="51">
        <v>-3.17517</v>
      </c>
      <c r="X838" s="51">
        <v>-2.4753699999999998</v>
      </c>
      <c r="Y838" s="51">
        <v>-2.4308299999999998</v>
      </c>
      <c r="Z838" s="51">
        <v>-0.76334000000000002</v>
      </c>
      <c r="AA838" s="51">
        <v>-1.04833</v>
      </c>
      <c r="AB838" s="51">
        <v>-2.0480100000000001</v>
      </c>
      <c r="AC838" s="51">
        <v>-9.0347000000000008</v>
      </c>
      <c r="AD838" s="51">
        <v>-5.4019700000000004</v>
      </c>
      <c r="AE838" s="51">
        <v>-3.6016499999999998</v>
      </c>
      <c r="AF838" s="51">
        <v>-4.0066199999999998</v>
      </c>
      <c r="AG838" s="51">
        <v>-4.3622699999999996</v>
      </c>
      <c r="AH838" s="51">
        <v>-5.2962999999999996</v>
      </c>
      <c r="AI838" s="51">
        <v>-5.5098399999999996</v>
      </c>
      <c r="AJ838" s="51">
        <v>-5.8570700000000002</v>
      </c>
    </row>
    <row r="839" spans="1:36" ht="15.75" x14ac:dyDescent="0.3">
      <c r="A839" s="1" t="str">
        <f t="shared" si="15"/>
        <v>Öffentliches DefizitBulgarien</v>
      </c>
      <c r="B839" s="1">
        <v>839</v>
      </c>
      <c r="C839" s="50" t="s">
        <v>207</v>
      </c>
      <c r="D839" s="50" t="s">
        <v>25</v>
      </c>
      <c r="E839" s="50" t="s">
        <v>61</v>
      </c>
      <c r="F839" s="50" t="s">
        <v>340</v>
      </c>
      <c r="G839" s="50" t="s">
        <v>32</v>
      </c>
      <c r="H839" s="50" t="s">
        <v>374</v>
      </c>
      <c r="I839" s="51">
        <v>0.10843999999999999</v>
      </c>
      <c r="J839" s="51">
        <v>0.67867999999999995</v>
      </c>
      <c r="K839" s="51">
        <v>-1.05992</v>
      </c>
      <c r="L839" s="51">
        <v>-3.7670000000000002E-2</v>
      </c>
      <c r="M839" s="51">
        <v>1.78538</v>
      </c>
      <c r="N839" s="51">
        <v>1.6089800000000001</v>
      </c>
      <c r="O839" s="51">
        <v>2.6676799999999998</v>
      </c>
      <c r="P839" s="51">
        <v>-1.039E-2</v>
      </c>
      <c r="Q839" s="51">
        <v>1.4194100000000001</v>
      </c>
      <c r="R839" s="51">
        <v>-4.4393799999999999</v>
      </c>
      <c r="S839" s="51">
        <v>-3.6637599999999999</v>
      </c>
      <c r="T839" s="51">
        <v>-1.74715</v>
      </c>
      <c r="U839" s="51">
        <v>-0.80647999999999997</v>
      </c>
      <c r="V839" s="51">
        <v>-0.72702</v>
      </c>
      <c r="W839" s="51">
        <v>-5.3806599999999998</v>
      </c>
      <c r="X839" s="51">
        <v>-1.8590800000000001</v>
      </c>
      <c r="Y839" s="51">
        <v>0.31808999999999998</v>
      </c>
      <c r="Z839" s="51">
        <v>1.6240300000000001</v>
      </c>
      <c r="AA839" s="51">
        <v>1.7331099999999999</v>
      </c>
      <c r="AB839" s="51">
        <v>2.1554799999999998</v>
      </c>
      <c r="AC839" s="51">
        <v>-3.8285200000000001</v>
      </c>
      <c r="AD839" s="51">
        <v>-3.9603899999999999</v>
      </c>
      <c r="AE839" s="51">
        <v>-2.9353600000000002</v>
      </c>
      <c r="AF839" s="51">
        <v>-1.9924299999999999</v>
      </c>
      <c r="AG839" s="51">
        <v>-3.0455299999999998</v>
      </c>
      <c r="AH839" s="51">
        <v>-3.0224099999999998</v>
      </c>
      <c r="AI839" s="51">
        <v>-2.6865100000000002</v>
      </c>
      <c r="AJ839" s="51">
        <v>-4.2831700000000001</v>
      </c>
    </row>
    <row r="840" spans="1:36" ht="15.75" x14ac:dyDescent="0.3">
      <c r="A840" s="1" t="str">
        <f t="shared" si="15"/>
        <v>Öffentliches DefizitDänemark</v>
      </c>
      <c r="B840" s="1">
        <v>840</v>
      </c>
      <c r="C840" s="50" t="s">
        <v>207</v>
      </c>
      <c r="D840" s="50" t="s">
        <v>5</v>
      </c>
      <c r="E840" s="50" t="s">
        <v>61</v>
      </c>
      <c r="F840" s="50" t="s">
        <v>340</v>
      </c>
      <c r="G840" s="50" t="s">
        <v>32</v>
      </c>
      <c r="H840" s="50" t="s">
        <v>374</v>
      </c>
      <c r="I840" s="51">
        <v>1.79173</v>
      </c>
      <c r="J840" s="51">
        <v>1.12514</v>
      </c>
      <c r="K840" s="51">
        <v>0.25164999999999998</v>
      </c>
      <c r="L840" s="51">
        <v>0.13927</v>
      </c>
      <c r="M840" s="51">
        <v>2.2347899999999998</v>
      </c>
      <c r="N840" s="51">
        <v>5.2016900000000001</v>
      </c>
      <c r="O840" s="51">
        <v>5.2864800000000001</v>
      </c>
      <c r="P840" s="51">
        <v>5.3078200000000004</v>
      </c>
      <c r="Q840" s="51">
        <v>3.4624700000000002</v>
      </c>
      <c r="R840" s="51">
        <v>-2.7461799999999998</v>
      </c>
      <c r="S840" s="51">
        <v>-2.5205500000000001</v>
      </c>
      <c r="T840" s="51">
        <v>-1.7655099999999999</v>
      </c>
      <c r="U840" s="51">
        <v>-3.2024300000000001</v>
      </c>
      <c r="V840" s="51">
        <v>-0.94366000000000005</v>
      </c>
      <c r="W840" s="51">
        <v>1.4279900000000001</v>
      </c>
      <c r="X840" s="51">
        <v>-0.89502999999999999</v>
      </c>
      <c r="Y840" s="51">
        <v>0.3024</v>
      </c>
      <c r="Z840" s="51">
        <v>1.6890400000000001</v>
      </c>
      <c r="AA840" s="51">
        <v>0.81040999999999996</v>
      </c>
      <c r="AB840" s="51">
        <v>4.2829199999999998</v>
      </c>
      <c r="AC840" s="51">
        <v>0.36249999999999999</v>
      </c>
      <c r="AD840" s="51">
        <v>4.0781599999999996</v>
      </c>
      <c r="AE840" s="51">
        <v>3.3892899999999999</v>
      </c>
      <c r="AF840" s="51">
        <v>3.4301400000000002</v>
      </c>
      <c r="AG840" s="51">
        <v>4.45871</v>
      </c>
      <c r="AH840" s="51">
        <v>2.3208500000000001</v>
      </c>
      <c r="AI840" s="51">
        <v>1.1047499999999999</v>
      </c>
      <c r="AJ840" s="51">
        <v>0.82352000000000003</v>
      </c>
    </row>
    <row r="841" spans="1:36" ht="15.75" x14ac:dyDescent="0.3">
      <c r="A841" s="1" t="str">
        <f t="shared" si="15"/>
        <v>Öffentliches DefizitDeutschland</v>
      </c>
      <c r="B841" s="1">
        <v>841</v>
      </c>
      <c r="C841" s="50" t="s">
        <v>207</v>
      </c>
      <c r="D841" s="50" t="s">
        <v>2</v>
      </c>
      <c r="E841" s="50" t="s">
        <v>61</v>
      </c>
      <c r="F841" s="50" t="s">
        <v>340</v>
      </c>
      <c r="G841" s="50" t="s">
        <v>32</v>
      </c>
      <c r="H841" s="50" t="s">
        <v>374</v>
      </c>
      <c r="I841" s="51">
        <v>-1.71431</v>
      </c>
      <c r="J841" s="51">
        <v>-3.1246200000000002</v>
      </c>
      <c r="K841" s="51">
        <v>-4.0861599999999996</v>
      </c>
      <c r="L841" s="51">
        <v>-3.82951</v>
      </c>
      <c r="M841" s="51">
        <v>-3.4209999999999998</v>
      </c>
      <c r="N841" s="51">
        <v>-3.3708399999999998</v>
      </c>
      <c r="O841" s="51">
        <v>-1.75519</v>
      </c>
      <c r="P841" s="51">
        <v>0.15486</v>
      </c>
      <c r="Q841" s="51">
        <v>-0.26296999999999998</v>
      </c>
      <c r="R841" s="51">
        <v>-3.1759400000000002</v>
      </c>
      <c r="S841" s="51">
        <v>-4.4209800000000001</v>
      </c>
      <c r="T841" s="51">
        <v>-0.84</v>
      </c>
      <c r="U841" s="51">
        <v>-5.4339999999999999E-2</v>
      </c>
      <c r="V841" s="51">
        <v>0.12252</v>
      </c>
      <c r="W841" s="51">
        <v>0.73151999999999995</v>
      </c>
      <c r="X841" s="51">
        <v>0.91476000000000002</v>
      </c>
      <c r="Y841" s="51">
        <v>1.1341000000000001</v>
      </c>
      <c r="Z841" s="51">
        <v>1.3372200000000001</v>
      </c>
      <c r="AA841" s="51">
        <v>1.8831199999999999</v>
      </c>
      <c r="AB841" s="51">
        <v>1.3272600000000001</v>
      </c>
      <c r="AC841" s="51">
        <v>-4.3796900000000001</v>
      </c>
      <c r="AD841" s="51">
        <v>-3.1672799999999999</v>
      </c>
      <c r="AE841" s="51">
        <v>-1.9085099999999999</v>
      </c>
      <c r="AF841" s="51">
        <v>-2.4944600000000001</v>
      </c>
      <c r="AG841" s="51">
        <v>-2.6633399999999998</v>
      </c>
      <c r="AH841" s="51">
        <v>-3.0615000000000001</v>
      </c>
      <c r="AI841" s="51">
        <v>-3.9786800000000002</v>
      </c>
      <c r="AJ841" s="51">
        <v>-3.8186100000000001</v>
      </c>
    </row>
    <row r="842" spans="1:36" ht="15.75" x14ac:dyDescent="0.3">
      <c r="A842" s="1" t="str">
        <f t="shared" si="15"/>
        <v>Öffentliches DefizitEstland</v>
      </c>
      <c r="B842" s="1">
        <v>842</v>
      </c>
      <c r="C842" s="50" t="s">
        <v>207</v>
      </c>
      <c r="D842" s="50" t="s">
        <v>18</v>
      </c>
      <c r="E842" s="50" t="s">
        <v>61</v>
      </c>
      <c r="F842" s="50" t="s">
        <v>340</v>
      </c>
      <c r="G842" s="50" t="s">
        <v>32</v>
      </c>
      <c r="H842" s="50" t="s">
        <v>374</v>
      </c>
      <c r="I842" s="51">
        <v>-6.8049999999999999E-2</v>
      </c>
      <c r="J842" s="51">
        <v>0.26783000000000001</v>
      </c>
      <c r="K842" s="51">
        <v>0.44601000000000002</v>
      </c>
      <c r="L842" s="51">
        <v>1.8086800000000001</v>
      </c>
      <c r="M842" s="51">
        <v>2.4152300000000002</v>
      </c>
      <c r="N842" s="51">
        <v>1.1625799999999999</v>
      </c>
      <c r="O842" s="51">
        <v>2.84721</v>
      </c>
      <c r="P842" s="51">
        <v>2.6892800000000001</v>
      </c>
      <c r="Q842" s="51">
        <v>-2.6439699999999999</v>
      </c>
      <c r="R842" s="51">
        <v>-2.73129</v>
      </c>
      <c r="S842" s="51">
        <v>-0.42125000000000001</v>
      </c>
      <c r="T842" s="51">
        <v>0.62239</v>
      </c>
      <c r="U842" s="51">
        <v>-0.39256000000000002</v>
      </c>
      <c r="V842" s="51">
        <v>-0.21759999999999999</v>
      </c>
      <c r="W842" s="51">
        <v>0.86126000000000003</v>
      </c>
      <c r="X842" s="51">
        <v>0.24892</v>
      </c>
      <c r="Y842" s="51">
        <v>-8.6080000000000004E-2</v>
      </c>
      <c r="Z842" s="51">
        <v>-0.52598999999999996</v>
      </c>
      <c r="AA842" s="51">
        <v>-0.57718999999999998</v>
      </c>
      <c r="AB842" s="51">
        <v>-0.10922999999999999</v>
      </c>
      <c r="AC842" s="51">
        <v>-5.4236800000000001</v>
      </c>
      <c r="AD842" s="51">
        <v>-2.5307400000000002</v>
      </c>
      <c r="AE842" s="51">
        <v>-0.98951</v>
      </c>
      <c r="AF842" s="51">
        <v>-2.7356099999999999</v>
      </c>
      <c r="AG842" s="51">
        <v>-1.72858</v>
      </c>
      <c r="AH842" s="51">
        <v>-1.27223</v>
      </c>
      <c r="AI842" s="51">
        <v>-4.4187500000000002</v>
      </c>
      <c r="AJ842" s="51">
        <v>-4.4451799999999997</v>
      </c>
    </row>
    <row r="843" spans="1:36" ht="15.75" x14ac:dyDescent="0.3">
      <c r="A843" s="1" t="str">
        <f t="shared" si="15"/>
        <v>Öffentliches DefizitEU27</v>
      </c>
      <c r="B843" s="1">
        <v>843</v>
      </c>
      <c r="C843" s="50" t="s">
        <v>207</v>
      </c>
      <c r="D843" s="50" t="s">
        <v>363</v>
      </c>
      <c r="E843" s="50" t="s">
        <v>61</v>
      </c>
      <c r="F843" s="50" t="s">
        <v>340</v>
      </c>
      <c r="G843" s="50" t="s">
        <v>32</v>
      </c>
      <c r="H843" s="50" t="s">
        <v>374</v>
      </c>
      <c r="I843" s="51">
        <v>-1.21313</v>
      </c>
      <c r="J843" s="51">
        <v>-1.95021</v>
      </c>
      <c r="K843" s="51">
        <v>-2.77711</v>
      </c>
      <c r="L843" s="51">
        <v>-3.1362700000000001</v>
      </c>
      <c r="M843" s="51">
        <v>-2.7341899999999999</v>
      </c>
      <c r="N843" s="51">
        <v>-2.3875500000000001</v>
      </c>
      <c r="O843" s="51">
        <v>-1.43187</v>
      </c>
      <c r="P843" s="51">
        <v>-0.57089000000000001</v>
      </c>
      <c r="Q843" s="51">
        <v>-2.0883699999999998</v>
      </c>
      <c r="R843" s="51">
        <v>-6.0599100000000004</v>
      </c>
      <c r="S843" s="51">
        <v>-6.0187799999999996</v>
      </c>
      <c r="T843" s="51">
        <v>-4.0692599999999999</v>
      </c>
      <c r="U843" s="51">
        <v>-3.7261000000000002</v>
      </c>
      <c r="V843" s="51">
        <v>-3.0835499999999998</v>
      </c>
      <c r="W843" s="51">
        <v>-2.44407</v>
      </c>
      <c r="X843" s="51">
        <v>-1.90327</v>
      </c>
      <c r="Y843" s="51">
        <v>-1.3583400000000001</v>
      </c>
      <c r="Z843" s="51">
        <v>-0.86599999999999999</v>
      </c>
      <c r="AA843" s="51">
        <v>-0.39591999999999999</v>
      </c>
      <c r="AB843" s="51">
        <v>-0.45793</v>
      </c>
      <c r="AC843" s="51">
        <v>-6.6890999999999998</v>
      </c>
      <c r="AD843" s="51">
        <v>-4.6230500000000001</v>
      </c>
      <c r="AE843" s="51">
        <v>-3.1591999999999998</v>
      </c>
      <c r="AF843" s="51">
        <v>-3.4374699999999998</v>
      </c>
      <c r="AG843" s="51">
        <v>-3.1413099999999998</v>
      </c>
      <c r="AH843" s="51">
        <v>-3.2995999999999999</v>
      </c>
      <c r="AI843" s="51">
        <v>-3.4237500000000001</v>
      </c>
      <c r="AJ843" s="51">
        <v>-3.4163000000000001</v>
      </c>
    </row>
    <row r="844" spans="1:36" ht="15.75" x14ac:dyDescent="0.3">
      <c r="A844" s="1" t="str">
        <f t="shared" si="15"/>
        <v>Öffentliches DefizitFinnland</v>
      </c>
      <c r="B844" s="1">
        <v>844</v>
      </c>
      <c r="C844" s="50" t="s">
        <v>207</v>
      </c>
      <c r="D844" s="50" t="s">
        <v>14</v>
      </c>
      <c r="E844" s="50" t="s">
        <v>61</v>
      </c>
      <c r="F844" s="50" t="s">
        <v>340</v>
      </c>
      <c r="G844" s="50" t="s">
        <v>32</v>
      </c>
      <c r="H844" s="50" t="s">
        <v>374</v>
      </c>
      <c r="I844" s="51">
        <v>6.8885399999999999</v>
      </c>
      <c r="J844" s="51">
        <v>4.9794999999999998</v>
      </c>
      <c r="K844" s="51">
        <v>4.0838000000000001</v>
      </c>
      <c r="L844" s="51">
        <v>2.4407800000000002</v>
      </c>
      <c r="M844" s="51">
        <v>2.2149299999999998</v>
      </c>
      <c r="N844" s="51">
        <v>2.6593200000000001</v>
      </c>
      <c r="O844" s="51">
        <v>3.9881799999999998</v>
      </c>
      <c r="P844" s="51">
        <v>5.1117600000000003</v>
      </c>
      <c r="Q844" s="51">
        <v>4.1795999999999998</v>
      </c>
      <c r="R844" s="51">
        <v>-2.4816400000000001</v>
      </c>
      <c r="S844" s="51">
        <v>-2.5745800000000001</v>
      </c>
      <c r="T844" s="51">
        <v>-1.01288</v>
      </c>
      <c r="U844" s="51">
        <v>-2.1509299999999998</v>
      </c>
      <c r="V844" s="51">
        <v>-2.5219</v>
      </c>
      <c r="W844" s="51">
        <v>-2.9948299999999999</v>
      </c>
      <c r="X844" s="51">
        <v>-2.4268299999999998</v>
      </c>
      <c r="Y844" s="51">
        <v>-1.7013</v>
      </c>
      <c r="Z844" s="51">
        <v>-0.62927</v>
      </c>
      <c r="AA844" s="51">
        <v>-0.87190999999999996</v>
      </c>
      <c r="AB844" s="51">
        <v>-0.93410000000000004</v>
      </c>
      <c r="AC844" s="51">
        <v>-5.5341500000000003</v>
      </c>
      <c r="AD844" s="51">
        <v>-2.6523099999999999</v>
      </c>
      <c r="AE844" s="51">
        <v>-0.17923</v>
      </c>
      <c r="AF844" s="51">
        <v>-2.8953799999999998</v>
      </c>
      <c r="AG844" s="51">
        <v>-4.4049399999999999</v>
      </c>
      <c r="AH844" s="51">
        <v>-4.4506399999999999</v>
      </c>
      <c r="AI844" s="51">
        <v>-3.9989300000000001</v>
      </c>
      <c r="AJ844" s="51">
        <v>-3.9325700000000001</v>
      </c>
    </row>
    <row r="845" spans="1:36" ht="15.75" x14ac:dyDescent="0.3">
      <c r="A845" s="1" t="str">
        <f t="shared" si="15"/>
        <v>Öffentliches DefizitFrankreich</v>
      </c>
      <c r="B845" s="1">
        <v>845</v>
      </c>
      <c r="C845" s="50" t="s">
        <v>207</v>
      </c>
      <c r="D845" s="50" t="s">
        <v>0</v>
      </c>
      <c r="E845" s="50" t="s">
        <v>61</v>
      </c>
      <c r="F845" s="50" t="s">
        <v>340</v>
      </c>
      <c r="G845" s="50" t="s">
        <v>32</v>
      </c>
      <c r="H845" s="50" t="s">
        <v>374</v>
      </c>
      <c r="I845" s="51">
        <v>-1.3126599999999999</v>
      </c>
      <c r="J845" s="51">
        <v>-1.41736</v>
      </c>
      <c r="K845" s="51">
        <v>-3.1755599999999999</v>
      </c>
      <c r="L845" s="51">
        <v>-4.0878100000000002</v>
      </c>
      <c r="M845" s="51">
        <v>-3.5551900000000001</v>
      </c>
      <c r="N845" s="51">
        <v>-3.5073599999999998</v>
      </c>
      <c r="O845" s="51">
        <v>-2.6577500000000001</v>
      </c>
      <c r="P845" s="51">
        <v>-2.9896500000000001</v>
      </c>
      <c r="Q845" s="51">
        <v>-3.5020199999999999</v>
      </c>
      <c r="R845" s="51">
        <v>-7.3783899999999996</v>
      </c>
      <c r="S845" s="51">
        <v>-7.1520599999999996</v>
      </c>
      <c r="T845" s="51">
        <v>-5.3044599999999997</v>
      </c>
      <c r="U845" s="51">
        <v>-5.1710900000000004</v>
      </c>
      <c r="V845" s="51">
        <v>-4.9384199999999998</v>
      </c>
      <c r="W845" s="51">
        <v>-4.5736400000000001</v>
      </c>
      <c r="X845" s="51">
        <v>-3.8921100000000002</v>
      </c>
      <c r="Y845" s="51">
        <v>-3.7648700000000002</v>
      </c>
      <c r="Z845" s="51">
        <v>-3.3624999999999998</v>
      </c>
      <c r="AA845" s="51">
        <v>-2.3188</v>
      </c>
      <c r="AB845" s="51">
        <v>-2.3939400000000002</v>
      </c>
      <c r="AC845" s="51">
        <v>-8.9326899999999991</v>
      </c>
      <c r="AD845" s="51">
        <v>-6.5846299999999998</v>
      </c>
      <c r="AE845" s="51">
        <v>-4.7436299999999996</v>
      </c>
      <c r="AF845" s="51">
        <v>-5.3672899999999997</v>
      </c>
      <c r="AG845" s="51">
        <v>-5.8102900000000002</v>
      </c>
      <c r="AH845" s="51">
        <v>-5.5202400000000003</v>
      </c>
      <c r="AI845" s="51">
        <v>-4.8746499999999999</v>
      </c>
      <c r="AJ845" s="51">
        <v>-5.2979900000000004</v>
      </c>
    </row>
    <row r="846" spans="1:36" ht="15.75" x14ac:dyDescent="0.3">
      <c r="A846" s="1" t="str">
        <f t="shared" si="15"/>
        <v>Öffentliches DefizitGriechenland</v>
      </c>
      <c r="B846" s="1">
        <v>846</v>
      </c>
      <c r="C846" s="50" t="s">
        <v>207</v>
      </c>
      <c r="D846" s="50" t="s">
        <v>6</v>
      </c>
      <c r="E846" s="50" t="s">
        <v>61</v>
      </c>
      <c r="F846" s="50" t="s">
        <v>340</v>
      </c>
      <c r="G846" s="50" t="s">
        <v>32</v>
      </c>
      <c r="H846" s="50" t="s">
        <v>374</v>
      </c>
      <c r="I846" s="51">
        <v>-4.2148599999999998</v>
      </c>
      <c r="J846" s="51">
        <v>-5.6423399999999999</v>
      </c>
      <c r="K846" s="51">
        <v>-6.1968899999999998</v>
      </c>
      <c r="L846" s="51">
        <v>-8.0467099999999991</v>
      </c>
      <c r="M846" s="51">
        <v>-9.0526900000000001</v>
      </c>
      <c r="N846" s="51">
        <v>-6.3299200000000004</v>
      </c>
      <c r="O846" s="51">
        <v>-6.0448300000000001</v>
      </c>
      <c r="P846" s="51">
        <v>-6.8068799999999996</v>
      </c>
      <c r="Q846" s="51">
        <v>-10.314769999999999</v>
      </c>
      <c r="R846" s="51">
        <v>-15.42361</v>
      </c>
      <c r="S846" s="51">
        <v>-11.42446</v>
      </c>
      <c r="T846" s="51">
        <v>-10.49957</v>
      </c>
      <c r="U846" s="51">
        <v>-9.3120399999999997</v>
      </c>
      <c r="V846" s="51">
        <v>-13.596920000000001</v>
      </c>
      <c r="W846" s="51">
        <v>-3.7723200000000001</v>
      </c>
      <c r="X846" s="51">
        <v>-5.9054700000000002</v>
      </c>
      <c r="Y846" s="51">
        <v>0.21095</v>
      </c>
      <c r="Z846" s="51">
        <v>0.72331000000000001</v>
      </c>
      <c r="AA846" s="51">
        <v>0.90136000000000005</v>
      </c>
      <c r="AB846" s="51">
        <v>0.82352000000000003</v>
      </c>
      <c r="AC846" s="51">
        <v>-9.59117</v>
      </c>
      <c r="AD846" s="51">
        <v>-7.2409600000000003</v>
      </c>
      <c r="AE846" s="51">
        <v>-2.5718700000000001</v>
      </c>
      <c r="AF846" s="51">
        <v>-1.4397899999999999</v>
      </c>
      <c r="AG846" s="51">
        <v>1.2296400000000001</v>
      </c>
      <c r="AH846" s="51">
        <v>1.07958</v>
      </c>
      <c r="AI846" s="51">
        <v>0.27298</v>
      </c>
      <c r="AJ846" s="51">
        <v>2.3189999999999999E-2</v>
      </c>
    </row>
    <row r="847" spans="1:36" ht="15.75" x14ac:dyDescent="0.3">
      <c r="A847" s="1" t="str">
        <f t="shared" si="15"/>
        <v>Öffentliches DefizitIrland</v>
      </c>
      <c r="B847" s="1">
        <v>847</v>
      </c>
      <c r="C847" s="50" t="s">
        <v>207</v>
      </c>
      <c r="D847" s="50" t="s">
        <v>4</v>
      </c>
      <c r="E847" s="50" t="s">
        <v>61</v>
      </c>
      <c r="F847" s="50" t="s">
        <v>340</v>
      </c>
      <c r="G847" s="50" t="s">
        <v>32</v>
      </c>
      <c r="H847" s="50" t="s">
        <v>374</v>
      </c>
      <c r="I847" s="51">
        <v>4.8553300000000004</v>
      </c>
      <c r="J847" s="51">
        <v>0.95930000000000004</v>
      </c>
      <c r="K847" s="51">
        <v>-0.51934999999999998</v>
      </c>
      <c r="L847" s="51">
        <v>0.34606999999999999</v>
      </c>
      <c r="M847" s="51">
        <v>1.2982199999999999</v>
      </c>
      <c r="N847" s="51">
        <v>1.5704</v>
      </c>
      <c r="O847" s="51">
        <v>2.77536</v>
      </c>
      <c r="P847" s="51">
        <v>0.26782</v>
      </c>
      <c r="Q847" s="51">
        <v>-7.0305400000000002</v>
      </c>
      <c r="R847" s="51">
        <v>-13.87284</v>
      </c>
      <c r="S847" s="51">
        <v>-32.144979999999997</v>
      </c>
      <c r="T847" s="51">
        <v>-13.47045</v>
      </c>
      <c r="U847" s="51">
        <v>-8.4154300000000006</v>
      </c>
      <c r="V847" s="51">
        <v>-6.27658</v>
      </c>
      <c r="W847" s="51">
        <v>-3.51729</v>
      </c>
      <c r="X847" s="51">
        <v>-1.9728699999999999</v>
      </c>
      <c r="Y847" s="51">
        <v>-0.76185000000000003</v>
      </c>
      <c r="Z847" s="51">
        <v>-0.29754000000000003</v>
      </c>
      <c r="AA847" s="51">
        <v>9.0440000000000006E-2</v>
      </c>
      <c r="AB847" s="51">
        <v>0.40623999999999999</v>
      </c>
      <c r="AC847" s="51">
        <v>-4.8681700000000001</v>
      </c>
      <c r="AD847" s="51">
        <v>-1.30758</v>
      </c>
      <c r="AE847" s="51">
        <v>1.5814699999999999</v>
      </c>
      <c r="AF847" s="51">
        <v>1.3642700000000001</v>
      </c>
      <c r="AG847" s="51">
        <v>4.0166000000000004</v>
      </c>
      <c r="AH847" s="51">
        <v>1.4859599999999999</v>
      </c>
      <c r="AI847" s="51">
        <v>0.96350999999999998</v>
      </c>
      <c r="AJ847" s="51">
        <v>0.80781000000000003</v>
      </c>
    </row>
    <row r="848" spans="1:36" ht="15.75" x14ac:dyDescent="0.3">
      <c r="A848" s="1" t="str">
        <f t="shared" si="15"/>
        <v>Öffentliches DefizitItalien</v>
      </c>
      <c r="B848" s="1">
        <v>848</v>
      </c>
      <c r="C848" s="50" t="s">
        <v>207</v>
      </c>
      <c r="D848" s="50" t="s">
        <v>3</v>
      </c>
      <c r="E848" s="50" t="s">
        <v>61</v>
      </c>
      <c r="F848" s="50" t="s">
        <v>340</v>
      </c>
      <c r="G848" s="50" t="s">
        <v>32</v>
      </c>
      <c r="H848" s="50" t="s">
        <v>374</v>
      </c>
      <c r="I848" s="51">
        <v>-2.4201000000000001</v>
      </c>
      <c r="J848" s="51">
        <v>-3.1808200000000002</v>
      </c>
      <c r="K848" s="51">
        <v>-2.8797799999999998</v>
      </c>
      <c r="L848" s="51">
        <v>-3.2262</v>
      </c>
      <c r="M848" s="51">
        <v>-3.4609200000000002</v>
      </c>
      <c r="N848" s="51">
        <v>-4.0985300000000002</v>
      </c>
      <c r="O848" s="51">
        <v>-3.6054400000000002</v>
      </c>
      <c r="P848" s="51">
        <v>-1.3259399999999999</v>
      </c>
      <c r="Q848" s="51">
        <v>-2.5839599999999998</v>
      </c>
      <c r="R848" s="51">
        <v>-5.05654</v>
      </c>
      <c r="S848" s="51">
        <v>-4.1613899999999999</v>
      </c>
      <c r="T848" s="51">
        <v>-3.5244</v>
      </c>
      <c r="U848" s="51">
        <v>-2.98549</v>
      </c>
      <c r="V848" s="51">
        <v>-2.8745500000000002</v>
      </c>
      <c r="W848" s="51">
        <v>-2.8184999999999998</v>
      </c>
      <c r="X848" s="51">
        <v>-2.45912</v>
      </c>
      <c r="Y848" s="51">
        <v>-2.4046599999999998</v>
      </c>
      <c r="Z848" s="51">
        <v>-2.5088699999999999</v>
      </c>
      <c r="AA848" s="51">
        <v>-2.1919900000000001</v>
      </c>
      <c r="AB848" s="51">
        <v>-1.45011</v>
      </c>
      <c r="AC848" s="51">
        <v>-9.3788</v>
      </c>
      <c r="AD848" s="51">
        <v>-8.8756799999999991</v>
      </c>
      <c r="AE848" s="51">
        <v>-8.1007599999999993</v>
      </c>
      <c r="AF848" s="51">
        <v>-7.1550900000000004</v>
      </c>
      <c r="AG848" s="51">
        <v>-3.3613499999999998</v>
      </c>
      <c r="AH848" s="51">
        <v>-2.9822500000000001</v>
      </c>
      <c r="AI848" s="51">
        <v>-2.7759800000000001</v>
      </c>
      <c r="AJ848" s="51">
        <v>-2.5954799999999998</v>
      </c>
    </row>
    <row r="849" spans="1:36" ht="15.75" x14ac:dyDescent="0.3">
      <c r="A849" s="1" t="str">
        <f t="shared" si="15"/>
        <v>Öffentliches DefizitKroatien</v>
      </c>
      <c r="B849" s="1">
        <v>849</v>
      </c>
      <c r="C849" s="50" t="s">
        <v>207</v>
      </c>
      <c r="D849" s="50" t="s">
        <v>27</v>
      </c>
      <c r="E849" s="50" t="s">
        <v>61</v>
      </c>
      <c r="F849" s="50" t="s">
        <v>340</v>
      </c>
      <c r="G849" s="50" t="s">
        <v>32</v>
      </c>
      <c r="H849" s="50" t="s">
        <v>374</v>
      </c>
      <c r="I849" s="51">
        <v>-8.8127200000000006</v>
      </c>
      <c r="J849" s="51">
        <v>-4.5593599999999999</v>
      </c>
      <c r="K849" s="51">
        <v>-4.5902200000000004</v>
      </c>
      <c r="L849" s="51">
        <v>-4.59537</v>
      </c>
      <c r="M849" s="51">
        <v>-5.7321400000000002</v>
      </c>
      <c r="N849" s="51">
        <v>-3.0319500000000001</v>
      </c>
      <c r="O849" s="51">
        <v>-1.85161</v>
      </c>
      <c r="P849" s="51">
        <v>-2.11063</v>
      </c>
      <c r="Q849" s="51">
        <v>-2.32457</v>
      </c>
      <c r="R849" s="51">
        <v>-6.9898899999999999</v>
      </c>
      <c r="S849" s="51">
        <v>-6.6263500000000004</v>
      </c>
      <c r="T849" s="51">
        <v>-7.5761000000000003</v>
      </c>
      <c r="U849" s="51">
        <v>-5.4650999999999996</v>
      </c>
      <c r="V849" s="51">
        <v>-5.4851700000000001</v>
      </c>
      <c r="W849" s="51">
        <v>-5.12995</v>
      </c>
      <c r="X849" s="51">
        <v>-3.4784700000000002</v>
      </c>
      <c r="Y849" s="51">
        <v>-1.0360400000000001</v>
      </c>
      <c r="Z849" s="51">
        <v>0.55557000000000001</v>
      </c>
      <c r="AA849" s="51">
        <v>-5.688E-2</v>
      </c>
      <c r="AB849" s="51">
        <v>0.22711999999999999</v>
      </c>
      <c r="AC849" s="51">
        <v>-7.2392799999999999</v>
      </c>
      <c r="AD849" s="51">
        <v>-2.5735700000000001</v>
      </c>
      <c r="AE849" s="51">
        <v>0.1411</v>
      </c>
      <c r="AF849" s="51">
        <v>-0.78524000000000005</v>
      </c>
      <c r="AG849" s="51">
        <v>-1.94726</v>
      </c>
      <c r="AH849" s="51">
        <v>-2.8456399999999999</v>
      </c>
      <c r="AI849" s="51">
        <v>-2.86442</v>
      </c>
      <c r="AJ849" s="51">
        <v>-2.75048</v>
      </c>
    </row>
    <row r="850" spans="1:36" ht="15.75" x14ac:dyDescent="0.3">
      <c r="A850" s="1" t="str">
        <f t="shared" si="15"/>
        <v>Öffentliches DefizitLettland</v>
      </c>
      <c r="B850" s="1">
        <v>850</v>
      </c>
      <c r="C850" s="50" t="s">
        <v>207</v>
      </c>
      <c r="D850" s="50" t="s">
        <v>19</v>
      </c>
      <c r="E850" s="50" t="s">
        <v>61</v>
      </c>
      <c r="F850" s="50" t="s">
        <v>340</v>
      </c>
      <c r="G850" s="50" t="s">
        <v>32</v>
      </c>
      <c r="H850" s="50" t="s">
        <v>374</v>
      </c>
      <c r="I850" s="51">
        <v>-2.7929400000000002</v>
      </c>
      <c r="J850" s="51">
        <v>-1.98613</v>
      </c>
      <c r="K850" s="51">
        <v>-2.3969200000000002</v>
      </c>
      <c r="L850" s="51">
        <v>-1.6383399999999999</v>
      </c>
      <c r="M850" s="51">
        <v>-1.23786</v>
      </c>
      <c r="N850" s="51">
        <v>-0.50012999999999996</v>
      </c>
      <c r="O850" s="51">
        <v>-0.5595</v>
      </c>
      <c r="P850" s="51">
        <v>-0.59480999999999995</v>
      </c>
      <c r="Q850" s="51">
        <v>-4.4713700000000003</v>
      </c>
      <c r="R850" s="51">
        <v>-9.8143700000000003</v>
      </c>
      <c r="S850" s="51">
        <v>-8.7948199999999996</v>
      </c>
      <c r="T850" s="51">
        <v>-4.4696300000000004</v>
      </c>
      <c r="U850" s="51">
        <v>-1.46027</v>
      </c>
      <c r="V850" s="51">
        <v>-1.2585500000000001</v>
      </c>
      <c r="W850" s="51">
        <v>-1.70102</v>
      </c>
      <c r="X850" s="51">
        <v>-1.52163</v>
      </c>
      <c r="Y850" s="51">
        <v>-1.372E-2</v>
      </c>
      <c r="Z850" s="51">
        <v>-0.29846</v>
      </c>
      <c r="AA850" s="51">
        <v>-1.3560000000000001</v>
      </c>
      <c r="AB850" s="51">
        <v>-0.15534000000000001</v>
      </c>
      <c r="AC850" s="51">
        <v>-4.0874100000000002</v>
      </c>
      <c r="AD850" s="51">
        <v>-7.2205000000000004</v>
      </c>
      <c r="AE850" s="51">
        <v>-4.8591899999999999</v>
      </c>
      <c r="AF850" s="51">
        <v>-2.3614999999999999</v>
      </c>
      <c r="AG850" s="51">
        <v>-1.8134300000000001</v>
      </c>
      <c r="AH850" s="51">
        <v>-3.1111</v>
      </c>
      <c r="AI850" s="51">
        <v>-3.4516499999999999</v>
      </c>
      <c r="AJ850" s="51">
        <v>-4.31968</v>
      </c>
    </row>
    <row r="851" spans="1:36" ht="15.75" x14ac:dyDescent="0.3">
      <c r="A851" s="1" t="str">
        <f t="shared" si="15"/>
        <v>Öffentliches DefizitLitauen</v>
      </c>
      <c r="B851" s="1">
        <v>851</v>
      </c>
      <c r="C851" s="50" t="s">
        <v>207</v>
      </c>
      <c r="D851" s="50" t="s">
        <v>20</v>
      </c>
      <c r="E851" s="50" t="s">
        <v>61</v>
      </c>
      <c r="F851" s="50" t="s">
        <v>340</v>
      </c>
      <c r="G851" s="50" t="s">
        <v>32</v>
      </c>
      <c r="H851" s="50" t="s">
        <v>374</v>
      </c>
      <c r="I851" s="51">
        <v>-3.18126</v>
      </c>
      <c r="J851" s="51">
        <v>-3.52434</v>
      </c>
      <c r="K851" s="51">
        <v>-1.85449</v>
      </c>
      <c r="L851" s="51">
        <v>-1.26362</v>
      </c>
      <c r="M851" s="51">
        <v>-1.38646</v>
      </c>
      <c r="N851" s="51">
        <v>-0.34355999999999998</v>
      </c>
      <c r="O851" s="51">
        <v>-0.27292</v>
      </c>
      <c r="P851" s="51">
        <v>-0.81559000000000004</v>
      </c>
      <c r="Q851" s="51">
        <v>-3.0841599999999998</v>
      </c>
      <c r="R851" s="51">
        <v>-9.0551999999999992</v>
      </c>
      <c r="S851" s="51">
        <v>-6.9485200000000003</v>
      </c>
      <c r="T851" s="51">
        <v>-5.9131299999999998</v>
      </c>
      <c r="U851" s="51">
        <v>-3.1458699999999999</v>
      </c>
      <c r="V851" s="51">
        <v>-2.6936900000000001</v>
      </c>
      <c r="W851" s="51">
        <v>-1.7896099999999999</v>
      </c>
      <c r="X851" s="51">
        <v>-0.76680999999999999</v>
      </c>
      <c r="Y851" s="51">
        <v>3.3739999999999999E-2</v>
      </c>
      <c r="Z851" s="51">
        <v>0.36003000000000002</v>
      </c>
      <c r="AA851" s="51">
        <v>0.52234000000000003</v>
      </c>
      <c r="AB851" s="51">
        <v>0.41187000000000001</v>
      </c>
      <c r="AC851" s="51">
        <v>-6.4162400000000002</v>
      </c>
      <c r="AD851" s="51">
        <v>-1.1498999999999999</v>
      </c>
      <c r="AE851" s="51">
        <v>-0.71794000000000002</v>
      </c>
      <c r="AF851" s="51">
        <v>-0.66364000000000001</v>
      </c>
      <c r="AG851" s="51">
        <v>-1.2811999999999999</v>
      </c>
      <c r="AH851" s="51">
        <v>-2.2403300000000002</v>
      </c>
      <c r="AI851" s="51">
        <v>-2.5392600000000001</v>
      </c>
      <c r="AJ851" s="51">
        <v>-2.73001</v>
      </c>
    </row>
    <row r="852" spans="1:36" ht="15.75" x14ac:dyDescent="0.3">
      <c r="A852" s="1" t="str">
        <f t="shared" si="15"/>
        <v>Öffentliches DefizitLuxemburg</v>
      </c>
      <c r="B852" s="1">
        <v>852</v>
      </c>
      <c r="C852" s="50" t="s">
        <v>207</v>
      </c>
      <c r="D852" s="50" t="s">
        <v>10</v>
      </c>
      <c r="E852" s="50" t="s">
        <v>61</v>
      </c>
      <c r="F852" s="50" t="s">
        <v>340</v>
      </c>
      <c r="G852" s="50" t="s">
        <v>32</v>
      </c>
      <c r="H852" s="50" t="s">
        <v>374</v>
      </c>
      <c r="I852" s="51">
        <v>5.5449299999999999</v>
      </c>
      <c r="J852" s="51">
        <v>5.6266600000000002</v>
      </c>
      <c r="K852" s="51">
        <v>2.03098</v>
      </c>
      <c r="L852" s="51">
        <v>0.27295999999999998</v>
      </c>
      <c r="M852" s="51">
        <v>-1.39333</v>
      </c>
      <c r="N852" s="51">
        <v>-0.20782</v>
      </c>
      <c r="O852" s="51">
        <v>1.91157</v>
      </c>
      <c r="P852" s="51">
        <v>4.3629300000000004</v>
      </c>
      <c r="Q852" s="51">
        <v>3.3739400000000002</v>
      </c>
      <c r="R852" s="51">
        <v>-0.20998</v>
      </c>
      <c r="S852" s="51">
        <v>-0.31747999999999998</v>
      </c>
      <c r="T852" s="51">
        <v>0.65841000000000005</v>
      </c>
      <c r="U852" s="51">
        <v>0.50644999999999996</v>
      </c>
      <c r="V852" s="51">
        <v>0.84374000000000005</v>
      </c>
      <c r="W852" s="51">
        <v>1.3388199999999999</v>
      </c>
      <c r="X852" s="51">
        <v>1.33406</v>
      </c>
      <c r="Y852" s="51">
        <v>1.89297</v>
      </c>
      <c r="Z852" s="51">
        <v>1.3668499999999999</v>
      </c>
      <c r="AA852" s="51">
        <v>3.1753200000000001</v>
      </c>
      <c r="AB852" s="51">
        <v>2.6787299999999998</v>
      </c>
      <c r="AC852" s="51">
        <v>-3.0924999999999998</v>
      </c>
      <c r="AD852" s="51">
        <v>1.1144700000000001</v>
      </c>
      <c r="AE852" s="51">
        <v>0.21360000000000001</v>
      </c>
      <c r="AF852" s="51">
        <v>-0.65481</v>
      </c>
      <c r="AG852" s="51">
        <v>0.88836999999999999</v>
      </c>
      <c r="AH852" s="51">
        <v>-0.80964999999999998</v>
      </c>
      <c r="AI852" s="51">
        <v>-0.52883000000000002</v>
      </c>
      <c r="AJ852" s="51">
        <v>-0.83184000000000002</v>
      </c>
    </row>
    <row r="853" spans="1:36" ht="15.75" x14ac:dyDescent="0.3">
      <c r="A853" s="1" t="str">
        <f t="shared" si="15"/>
        <v>Öffentliches DefizitMalta</v>
      </c>
      <c r="B853" s="1">
        <v>853</v>
      </c>
      <c r="C853" s="50" t="s">
        <v>207</v>
      </c>
      <c r="D853" s="50" t="s">
        <v>16</v>
      </c>
      <c r="E853" s="50" t="s">
        <v>61</v>
      </c>
      <c r="F853" s="50" t="s">
        <v>340</v>
      </c>
      <c r="G853" s="50" t="s">
        <v>32</v>
      </c>
      <c r="H853" s="50" t="s">
        <v>374</v>
      </c>
      <c r="I853" s="51">
        <v>-5.5072400000000004</v>
      </c>
      <c r="J853" s="51">
        <v>-6.09483</v>
      </c>
      <c r="K853" s="51">
        <v>-5.3622699999999996</v>
      </c>
      <c r="L853" s="51">
        <v>-8.9872899999999998</v>
      </c>
      <c r="M853" s="51">
        <v>-4.2442900000000003</v>
      </c>
      <c r="N853" s="51">
        <v>-2.8360599999999998</v>
      </c>
      <c r="O853" s="51">
        <v>-2.4607100000000002</v>
      </c>
      <c r="P853" s="51">
        <v>-2.0542799999999999</v>
      </c>
      <c r="Q853" s="51">
        <v>-4.0551500000000003</v>
      </c>
      <c r="R853" s="51">
        <v>-3.1140400000000001</v>
      </c>
      <c r="S853" s="51">
        <v>-2.2209300000000001</v>
      </c>
      <c r="T853" s="51">
        <v>-2.9860000000000002</v>
      </c>
      <c r="U853" s="51">
        <v>-3.30505</v>
      </c>
      <c r="V853" s="51">
        <v>-2.1859000000000002</v>
      </c>
      <c r="W853" s="51">
        <v>-1.4862899999999999</v>
      </c>
      <c r="X853" s="51">
        <v>-0.83843999999999996</v>
      </c>
      <c r="Y853" s="51">
        <v>1.0962499999999999</v>
      </c>
      <c r="Z853" s="51">
        <v>3.4046699999999999</v>
      </c>
      <c r="AA853" s="51">
        <v>1.85765</v>
      </c>
      <c r="AB853" s="51">
        <v>0.71604000000000001</v>
      </c>
      <c r="AC853" s="51">
        <v>-8.7137399999999996</v>
      </c>
      <c r="AD853" s="51">
        <v>-6.9538900000000003</v>
      </c>
      <c r="AE853" s="51">
        <v>-5.3374899999999998</v>
      </c>
      <c r="AF853" s="51">
        <v>-4.4325599999999996</v>
      </c>
      <c r="AG853" s="51">
        <v>-3.5191400000000002</v>
      </c>
      <c r="AH853" s="51">
        <v>-3.1661600000000001</v>
      </c>
      <c r="AI853" s="51">
        <v>-2.76132</v>
      </c>
      <c r="AJ853" s="51">
        <v>-2.6396500000000001</v>
      </c>
    </row>
    <row r="854" spans="1:36" ht="15.75" x14ac:dyDescent="0.3">
      <c r="A854" s="1" t="str">
        <f t="shared" si="15"/>
        <v>Öffentliches DefizitNiederlande</v>
      </c>
      <c r="B854" s="1">
        <v>854</v>
      </c>
      <c r="C854" s="50" t="s">
        <v>207</v>
      </c>
      <c r="D854" s="50" t="s">
        <v>1</v>
      </c>
      <c r="E854" s="50" t="s">
        <v>61</v>
      </c>
      <c r="F854" s="50" t="s">
        <v>340</v>
      </c>
      <c r="G854" s="50" t="s">
        <v>32</v>
      </c>
      <c r="H854" s="50" t="s">
        <v>374</v>
      </c>
      <c r="I854" s="51">
        <v>1.1357999999999999</v>
      </c>
      <c r="J854" s="51">
        <v>-0.46776000000000001</v>
      </c>
      <c r="K854" s="51">
        <v>-2.2300599999999999</v>
      </c>
      <c r="L854" s="51">
        <v>-3.1918799999999998</v>
      </c>
      <c r="M854" s="51">
        <v>-1.8249599999999999</v>
      </c>
      <c r="N854" s="51">
        <v>-0.51471</v>
      </c>
      <c r="O854" s="51">
        <v>4.1029999999999997E-2</v>
      </c>
      <c r="P854" s="51">
        <v>-0.16250000000000001</v>
      </c>
      <c r="Q854" s="51">
        <v>-5.7579999999999999E-2</v>
      </c>
      <c r="R854" s="51">
        <v>-5.0603600000000002</v>
      </c>
      <c r="S854" s="51">
        <v>-5.3048000000000002</v>
      </c>
      <c r="T854" s="51">
        <v>-4.4215600000000004</v>
      </c>
      <c r="U854" s="51">
        <v>-3.8336000000000001</v>
      </c>
      <c r="V854" s="51">
        <v>-2.8724400000000001</v>
      </c>
      <c r="W854" s="51">
        <v>-2.17306</v>
      </c>
      <c r="X854" s="51">
        <v>-1.8351599999999999</v>
      </c>
      <c r="Y854" s="51">
        <v>0.22522</v>
      </c>
      <c r="Z854" s="51">
        <v>1.3541799999999999</v>
      </c>
      <c r="AA854" s="51">
        <v>1.49478</v>
      </c>
      <c r="AB854" s="51">
        <v>1.90849</v>
      </c>
      <c r="AC854" s="51">
        <v>-3.7168899999999998</v>
      </c>
      <c r="AD854" s="51">
        <v>-2.2595499999999999</v>
      </c>
      <c r="AE854" s="51">
        <v>2.2100000000000002E-3</v>
      </c>
      <c r="AF854" s="51">
        <v>-0.37109999999999999</v>
      </c>
      <c r="AG854" s="51">
        <v>-0.94489000000000001</v>
      </c>
      <c r="AH854" s="51">
        <v>-1.8748100000000001</v>
      </c>
      <c r="AI854" s="51">
        <v>-2.6846899999999998</v>
      </c>
      <c r="AJ854" s="51">
        <v>-2.0540799999999999</v>
      </c>
    </row>
    <row r="855" spans="1:36" ht="15.75" x14ac:dyDescent="0.3">
      <c r="A855" s="1" t="str">
        <f t="shared" si="15"/>
        <v>Öffentliches DefizitÖsterreich</v>
      </c>
      <c r="B855" s="1">
        <v>855</v>
      </c>
      <c r="C855" s="50" t="s">
        <v>207</v>
      </c>
      <c r="D855" s="50" t="s">
        <v>56</v>
      </c>
      <c r="E855" s="50" t="s">
        <v>61</v>
      </c>
      <c r="F855" s="50" t="s">
        <v>340</v>
      </c>
      <c r="G855" s="50" t="s">
        <v>32</v>
      </c>
      <c r="H855" s="50" t="s">
        <v>374</v>
      </c>
      <c r="I855" s="51">
        <v>-2.4064199999999998</v>
      </c>
      <c r="J855" s="51">
        <v>-0.71262000000000003</v>
      </c>
      <c r="K855" s="51">
        <v>-1.4252800000000001</v>
      </c>
      <c r="L855" s="51">
        <v>-1.83884</v>
      </c>
      <c r="M855" s="51">
        <v>-4.9413299999999998</v>
      </c>
      <c r="N855" s="51">
        <v>-2.5884999999999998</v>
      </c>
      <c r="O855" s="51">
        <v>-2.6084900000000002</v>
      </c>
      <c r="P855" s="51">
        <v>-1.36958</v>
      </c>
      <c r="Q855" s="51">
        <v>-1.5715699999999999</v>
      </c>
      <c r="R855" s="51">
        <v>-5.38096</v>
      </c>
      <c r="S855" s="51">
        <v>-4.4643499999999996</v>
      </c>
      <c r="T855" s="51">
        <v>-2.48163</v>
      </c>
      <c r="U855" s="51">
        <v>-2.17693</v>
      </c>
      <c r="V855" s="51">
        <v>-1.9924999999999999</v>
      </c>
      <c r="W855" s="51">
        <v>-1.92353</v>
      </c>
      <c r="X855" s="51">
        <v>-0.47692000000000001</v>
      </c>
      <c r="Y855" s="51">
        <v>-1.4514199999999999</v>
      </c>
      <c r="Z855" s="51">
        <v>-0.77573999999999999</v>
      </c>
      <c r="AA855" s="51">
        <v>0.19519</v>
      </c>
      <c r="AB855" s="51">
        <v>0.53641000000000005</v>
      </c>
      <c r="AC855" s="51">
        <v>-8.2043700000000008</v>
      </c>
      <c r="AD855" s="51">
        <v>-5.6935000000000002</v>
      </c>
      <c r="AE855" s="51">
        <v>-3.41032</v>
      </c>
      <c r="AF855" s="51">
        <v>-2.5903100000000001</v>
      </c>
      <c r="AG855" s="51">
        <v>-4.6764700000000001</v>
      </c>
      <c r="AH855" s="51">
        <v>-4.4068500000000004</v>
      </c>
      <c r="AI855" s="51">
        <v>-4.0910500000000001</v>
      </c>
      <c r="AJ855" s="51">
        <v>-4.2504299999999997</v>
      </c>
    </row>
    <row r="856" spans="1:36" ht="15.75" x14ac:dyDescent="0.3">
      <c r="A856" s="1" t="str">
        <f t="shared" si="15"/>
        <v>Öffentliches DefizitPolen</v>
      </c>
      <c r="B856" s="1">
        <v>856</v>
      </c>
      <c r="C856" s="50" t="s">
        <v>207</v>
      </c>
      <c r="D856" s="50" t="s">
        <v>21</v>
      </c>
      <c r="E856" s="50" t="s">
        <v>61</v>
      </c>
      <c r="F856" s="50" t="s">
        <v>340</v>
      </c>
      <c r="G856" s="50" t="s">
        <v>32</v>
      </c>
      <c r="H856" s="50" t="s">
        <v>374</v>
      </c>
      <c r="I856" s="51">
        <v>-3.9794100000000001</v>
      </c>
      <c r="J856" s="51">
        <v>-4.71868</v>
      </c>
      <c r="K856" s="51">
        <v>-4.8025200000000003</v>
      </c>
      <c r="L856" s="51">
        <v>-6.01776</v>
      </c>
      <c r="M856" s="51">
        <v>-4.9876300000000002</v>
      </c>
      <c r="N856" s="51">
        <v>-3.9258500000000001</v>
      </c>
      <c r="O856" s="51">
        <v>-3.5270100000000002</v>
      </c>
      <c r="P856" s="51">
        <v>-1.8793</v>
      </c>
      <c r="Q856" s="51">
        <v>-3.5953400000000002</v>
      </c>
      <c r="R856" s="51">
        <v>-7.2363200000000001</v>
      </c>
      <c r="S856" s="51">
        <v>-7.4298200000000003</v>
      </c>
      <c r="T856" s="51">
        <v>-4.9744999999999999</v>
      </c>
      <c r="U856" s="51">
        <v>-3.7953600000000001</v>
      </c>
      <c r="V856" s="51">
        <v>-4.2460800000000001</v>
      </c>
      <c r="W856" s="51">
        <v>-3.66214</v>
      </c>
      <c r="X856" s="51">
        <v>-2.5945299999999998</v>
      </c>
      <c r="Y856" s="51">
        <v>-2.38313</v>
      </c>
      <c r="Z856" s="51">
        <v>-1.4858499999999999</v>
      </c>
      <c r="AA856" s="51">
        <v>-0.24482999999999999</v>
      </c>
      <c r="AB856" s="51">
        <v>-0.73360000000000003</v>
      </c>
      <c r="AC856" s="51">
        <v>-6.8530800000000003</v>
      </c>
      <c r="AD856" s="51">
        <v>-1.6756200000000001</v>
      </c>
      <c r="AE856" s="51">
        <v>-3.36924</v>
      </c>
      <c r="AF856" s="51">
        <v>-5.1955400000000003</v>
      </c>
      <c r="AG856" s="51">
        <v>-6.47506</v>
      </c>
      <c r="AH856" s="51">
        <v>-6.7854000000000001</v>
      </c>
      <c r="AI856" s="51">
        <v>-6.2919999999999998</v>
      </c>
      <c r="AJ856" s="51">
        <v>-6.1034600000000001</v>
      </c>
    </row>
    <row r="857" spans="1:36" ht="15.75" x14ac:dyDescent="0.3">
      <c r="A857" s="1" t="str">
        <f t="shared" si="15"/>
        <v>Öffentliches DefizitPortugal</v>
      </c>
      <c r="B857" s="1">
        <v>857</v>
      </c>
      <c r="C857" s="50" t="s">
        <v>207</v>
      </c>
      <c r="D857" s="50" t="s">
        <v>7</v>
      </c>
      <c r="E857" s="50" t="s">
        <v>61</v>
      </c>
      <c r="F857" s="50" t="s">
        <v>340</v>
      </c>
      <c r="G857" s="50" t="s">
        <v>32</v>
      </c>
      <c r="H857" s="50" t="s">
        <v>374</v>
      </c>
      <c r="I857" s="51">
        <v>-3.1711399999999998</v>
      </c>
      <c r="J857" s="51">
        <v>-4.7415200000000004</v>
      </c>
      <c r="K857" s="51">
        <v>-3.2875899999999998</v>
      </c>
      <c r="L857" s="51">
        <v>-5.6994100000000003</v>
      </c>
      <c r="M857" s="51">
        <v>-6.2022300000000001</v>
      </c>
      <c r="N857" s="51">
        <v>-6.1300100000000004</v>
      </c>
      <c r="O857" s="51">
        <v>-4.1670199999999999</v>
      </c>
      <c r="P857" s="51">
        <v>-2.8750300000000002</v>
      </c>
      <c r="Q857" s="51">
        <v>-3.8107199999999999</v>
      </c>
      <c r="R857" s="51">
        <v>-9.8742199999999993</v>
      </c>
      <c r="S857" s="51">
        <v>-11.41836</v>
      </c>
      <c r="T857" s="51">
        <v>-7.7269500000000004</v>
      </c>
      <c r="U857" s="51">
        <v>-6.2024299999999997</v>
      </c>
      <c r="V857" s="51">
        <v>-5.2135699999999998</v>
      </c>
      <c r="W857" s="51">
        <v>-7.36287</v>
      </c>
      <c r="X857" s="51">
        <v>-4.4739800000000001</v>
      </c>
      <c r="Y857" s="51">
        <v>-1.94339</v>
      </c>
      <c r="Z857" s="51">
        <v>-3.0022099999999998</v>
      </c>
      <c r="AA857" s="51">
        <v>-0.42576000000000003</v>
      </c>
      <c r="AB857" s="51">
        <v>0.11609</v>
      </c>
      <c r="AC857" s="51">
        <v>-5.7522500000000001</v>
      </c>
      <c r="AD857" s="51">
        <v>-2.8254899999999998</v>
      </c>
      <c r="AE857" s="51">
        <v>-0.31041999999999997</v>
      </c>
      <c r="AF857" s="51">
        <v>1.2571399999999999</v>
      </c>
      <c r="AG857" s="51">
        <v>0.50146999999999997</v>
      </c>
      <c r="AH857" s="51">
        <v>2.4320000000000001E-2</v>
      </c>
      <c r="AI857" s="51">
        <v>-0.26827000000000001</v>
      </c>
      <c r="AJ857" s="51">
        <v>-0.47350999999999999</v>
      </c>
    </row>
    <row r="858" spans="1:36" ht="15.75" x14ac:dyDescent="0.3">
      <c r="A858" s="1" t="str">
        <f t="shared" si="15"/>
        <v>Öffentliches DefizitRumänien</v>
      </c>
      <c r="B858" s="1">
        <v>858</v>
      </c>
      <c r="C858" s="50" t="s">
        <v>207</v>
      </c>
      <c r="D858" s="50" t="s">
        <v>98</v>
      </c>
      <c r="E858" s="50" t="s">
        <v>61</v>
      </c>
      <c r="F858" s="50" t="s">
        <v>340</v>
      </c>
      <c r="G858" s="50" t="s">
        <v>32</v>
      </c>
      <c r="H858" s="50" t="s">
        <v>374</v>
      </c>
      <c r="I858" s="51">
        <v>-4.5948500000000001</v>
      </c>
      <c r="J858" s="51">
        <v>-3.4544299999999999</v>
      </c>
      <c r="K858" s="51">
        <v>-1.93405</v>
      </c>
      <c r="L858" s="51">
        <v>-1.42587</v>
      </c>
      <c r="M858" s="51">
        <v>-1.08636</v>
      </c>
      <c r="N858" s="51">
        <v>-0.80847000000000002</v>
      </c>
      <c r="O858" s="51">
        <v>-2.1382400000000001</v>
      </c>
      <c r="P858" s="51">
        <v>-2.7628699999999999</v>
      </c>
      <c r="Q858" s="51">
        <v>-5.4122599999999998</v>
      </c>
      <c r="R858" s="51">
        <v>-9.5189199999999996</v>
      </c>
      <c r="S858" s="51">
        <v>-7.1140699999999999</v>
      </c>
      <c r="T858" s="51">
        <v>-5.55009</v>
      </c>
      <c r="U858" s="51">
        <v>-3.8199000000000001</v>
      </c>
      <c r="V858" s="51">
        <v>-2.2680500000000001</v>
      </c>
      <c r="W858" s="51">
        <v>-1.1862699999999999</v>
      </c>
      <c r="X858" s="51">
        <v>-0.52192000000000005</v>
      </c>
      <c r="Y858" s="51">
        <v>-2.51275</v>
      </c>
      <c r="Z858" s="51">
        <v>-2.5128900000000001</v>
      </c>
      <c r="AA858" s="51">
        <v>-2.8233700000000002</v>
      </c>
      <c r="AB858" s="51">
        <v>-4.35426</v>
      </c>
      <c r="AC858" s="51">
        <v>-9.2578600000000009</v>
      </c>
      <c r="AD858" s="51">
        <v>-7.1817799999999998</v>
      </c>
      <c r="AE858" s="51">
        <v>-6.52447</v>
      </c>
      <c r="AF858" s="51">
        <v>-6.7048800000000002</v>
      </c>
      <c r="AG858" s="51">
        <v>-9.3486499999999992</v>
      </c>
      <c r="AH858" s="51">
        <v>-8.4179600000000008</v>
      </c>
      <c r="AI858" s="51">
        <v>-6.22539</v>
      </c>
      <c r="AJ858" s="51">
        <v>-5.9325299999999999</v>
      </c>
    </row>
    <row r="859" spans="1:36" ht="15.75" x14ac:dyDescent="0.3">
      <c r="A859" s="1" t="str">
        <f t="shared" si="15"/>
        <v>Öffentliches DefizitSchweden</v>
      </c>
      <c r="B859" s="1">
        <v>859</v>
      </c>
      <c r="C859" s="50" t="s">
        <v>207</v>
      </c>
      <c r="D859" s="50" t="s">
        <v>13</v>
      </c>
      <c r="E859" s="50" t="s">
        <v>61</v>
      </c>
      <c r="F859" s="50" t="s">
        <v>340</v>
      </c>
      <c r="G859" s="50" t="s">
        <v>32</v>
      </c>
      <c r="H859" s="50" t="s">
        <v>374</v>
      </c>
      <c r="I859" s="51">
        <v>3.1029499999999999</v>
      </c>
      <c r="J859" s="51">
        <v>1.3734500000000001</v>
      </c>
      <c r="K859" s="51">
        <v>-1.45689</v>
      </c>
      <c r="L859" s="51">
        <v>-1.24698</v>
      </c>
      <c r="M859" s="51">
        <v>0.15240999999999999</v>
      </c>
      <c r="N859" s="51">
        <v>1.9916799999999999</v>
      </c>
      <c r="O859" s="51">
        <v>2.20058</v>
      </c>
      <c r="P859" s="51">
        <v>3.3744700000000001</v>
      </c>
      <c r="Q859" s="51">
        <v>1.8708499999999999</v>
      </c>
      <c r="R859" s="51">
        <v>-0.91744000000000003</v>
      </c>
      <c r="S859" s="51">
        <v>-0.16603999999999999</v>
      </c>
      <c r="T859" s="51">
        <v>-0.42291000000000001</v>
      </c>
      <c r="U859" s="51">
        <v>-1.1956800000000001</v>
      </c>
      <c r="V859" s="51">
        <v>-1.63646</v>
      </c>
      <c r="W859" s="51">
        <v>-1.86557</v>
      </c>
      <c r="X859" s="51">
        <v>-0.28885</v>
      </c>
      <c r="Y859" s="51">
        <v>0.84035000000000004</v>
      </c>
      <c r="Z859" s="51">
        <v>1.28742</v>
      </c>
      <c r="AA859" s="51">
        <v>0.66157999999999995</v>
      </c>
      <c r="AB859" s="51">
        <v>0.43153000000000002</v>
      </c>
      <c r="AC859" s="51">
        <v>-3.19034</v>
      </c>
      <c r="AD859" s="51">
        <v>-0.20438000000000001</v>
      </c>
      <c r="AE859" s="51">
        <v>0.9909</v>
      </c>
      <c r="AF859" s="51">
        <v>-0.89363999999999999</v>
      </c>
      <c r="AG859" s="51">
        <v>-1.5687199999999999</v>
      </c>
      <c r="AH859" s="51">
        <v>-1.6644600000000001</v>
      </c>
      <c r="AI859" s="51">
        <v>-2.4026399999999999</v>
      </c>
      <c r="AJ859" s="51">
        <v>-2.04399</v>
      </c>
    </row>
    <row r="860" spans="1:36" ht="15.75" x14ac:dyDescent="0.3">
      <c r="A860" s="1" t="str">
        <f t="shared" si="15"/>
        <v>Öffentliches DefizitSlowakei</v>
      </c>
      <c r="B860" s="1">
        <v>860</v>
      </c>
      <c r="C860" s="50" t="s">
        <v>207</v>
      </c>
      <c r="D860" s="50" t="s">
        <v>23</v>
      </c>
      <c r="E860" s="50" t="s">
        <v>61</v>
      </c>
      <c r="F860" s="50" t="s">
        <v>340</v>
      </c>
      <c r="G860" s="50" t="s">
        <v>32</v>
      </c>
      <c r="H860" s="50" t="s">
        <v>374</v>
      </c>
      <c r="I860" s="51">
        <v>-12.690049999999999</v>
      </c>
      <c r="J860" s="51">
        <v>-7.7431299999999998</v>
      </c>
      <c r="K860" s="51">
        <v>-8.3532399999999996</v>
      </c>
      <c r="L860" s="51">
        <v>-2.2815599999999998</v>
      </c>
      <c r="M860" s="51">
        <v>-2.35927</v>
      </c>
      <c r="N860" s="51">
        <v>-2.85711</v>
      </c>
      <c r="O860" s="51">
        <v>-3.5700500000000002</v>
      </c>
      <c r="P860" s="51">
        <v>-2.25827</v>
      </c>
      <c r="Q860" s="51">
        <v>-2.5408200000000001</v>
      </c>
      <c r="R860" s="51">
        <v>-8.1845400000000001</v>
      </c>
      <c r="S860" s="51">
        <v>-7.4444100000000004</v>
      </c>
      <c r="T860" s="51">
        <v>-4.35555</v>
      </c>
      <c r="U860" s="51">
        <v>-4.3662299999999998</v>
      </c>
      <c r="V860" s="51">
        <v>-2.8612700000000002</v>
      </c>
      <c r="W860" s="51">
        <v>-3.2450800000000002</v>
      </c>
      <c r="X860" s="51">
        <v>-2.7820900000000002</v>
      </c>
      <c r="Y860" s="51">
        <v>-2.59354</v>
      </c>
      <c r="Z860" s="51">
        <v>-0.98465999999999998</v>
      </c>
      <c r="AA860" s="51">
        <v>-1.0059899999999999</v>
      </c>
      <c r="AB860" s="51">
        <v>-1.20505</v>
      </c>
      <c r="AC860" s="51">
        <v>-5.2959199999999997</v>
      </c>
      <c r="AD860" s="51">
        <v>-5.0897600000000001</v>
      </c>
      <c r="AE860" s="51">
        <v>-1.56375</v>
      </c>
      <c r="AF860" s="51">
        <v>-5.2956000000000003</v>
      </c>
      <c r="AG860" s="51">
        <v>-5.4966600000000003</v>
      </c>
      <c r="AH860" s="51">
        <v>-5.03085</v>
      </c>
      <c r="AI860" s="51">
        <v>-4.5890399999999998</v>
      </c>
      <c r="AJ860" s="51">
        <v>-5.3001500000000004</v>
      </c>
    </row>
    <row r="861" spans="1:36" ht="15.75" x14ac:dyDescent="0.3">
      <c r="A861" s="1" t="str">
        <f t="shared" si="15"/>
        <v>Öffentliches DefizitSlowenien</v>
      </c>
      <c r="B861" s="1">
        <v>861</v>
      </c>
      <c r="C861" s="50" t="s">
        <v>207</v>
      </c>
      <c r="D861" s="50" t="s">
        <v>26</v>
      </c>
      <c r="E861" s="50" t="s">
        <v>61</v>
      </c>
      <c r="F861" s="50" t="s">
        <v>340</v>
      </c>
      <c r="G861" s="50" t="s">
        <v>32</v>
      </c>
      <c r="H861" s="50" t="s">
        <v>374</v>
      </c>
      <c r="I861" s="51">
        <v>-3.7725399999999998</v>
      </c>
      <c r="J861" s="51">
        <v>-4.58019</v>
      </c>
      <c r="K861" s="51">
        <v>-2.4740700000000002</v>
      </c>
      <c r="L861" s="51">
        <v>-2.66398</v>
      </c>
      <c r="M861" s="51">
        <v>-1.98159</v>
      </c>
      <c r="N861" s="51">
        <v>-1.37886</v>
      </c>
      <c r="O861" s="51">
        <v>-1.2585</v>
      </c>
      <c r="P861" s="51">
        <v>-7.7109999999999998E-2</v>
      </c>
      <c r="Q861" s="51">
        <v>-1.44059</v>
      </c>
      <c r="R861" s="51">
        <v>-5.87195</v>
      </c>
      <c r="S861" s="51">
        <v>-5.55572</v>
      </c>
      <c r="T861" s="51">
        <v>-6.6858399999999998</v>
      </c>
      <c r="U861" s="51">
        <v>-4.1964399999999999</v>
      </c>
      <c r="V861" s="51">
        <v>-11.22705</v>
      </c>
      <c r="W861" s="51">
        <v>-4.5261500000000003</v>
      </c>
      <c r="X861" s="51">
        <v>-2.83765</v>
      </c>
      <c r="Y861" s="51">
        <v>-1.99902</v>
      </c>
      <c r="Z861" s="51">
        <v>5.3679999999999999E-2</v>
      </c>
      <c r="AA861" s="51">
        <v>0.89607999999999999</v>
      </c>
      <c r="AB861" s="51">
        <v>0.68101</v>
      </c>
      <c r="AC861" s="51">
        <v>-7.6767599999999998</v>
      </c>
      <c r="AD861" s="51">
        <v>-4.6104000000000003</v>
      </c>
      <c r="AE861" s="51">
        <v>-3.0138699999999998</v>
      </c>
      <c r="AF861" s="51">
        <v>-2.5833699999999999</v>
      </c>
      <c r="AG861" s="51">
        <v>-0.94427000000000005</v>
      </c>
      <c r="AH861" s="51">
        <v>-2.1946099999999999</v>
      </c>
      <c r="AI861" s="51">
        <v>-2.27826</v>
      </c>
      <c r="AJ861" s="51">
        <v>-2.4868600000000001</v>
      </c>
    </row>
    <row r="862" spans="1:36" ht="15.75" x14ac:dyDescent="0.3">
      <c r="A862" s="1" t="str">
        <f t="shared" ref="A862:A925" si="16">C862&amp;D862</f>
        <v>Öffentliches DefizitSpanien</v>
      </c>
      <c r="B862" s="1">
        <v>862</v>
      </c>
      <c r="C862" s="50" t="s">
        <v>207</v>
      </c>
      <c r="D862" s="50" t="s">
        <v>8</v>
      </c>
      <c r="E862" s="50" t="s">
        <v>61</v>
      </c>
      <c r="F862" s="50" t="s">
        <v>340</v>
      </c>
      <c r="G862" s="50" t="s">
        <v>32</v>
      </c>
      <c r="H862" s="50" t="s">
        <v>374</v>
      </c>
      <c r="I862" s="51">
        <v>-1.16127</v>
      </c>
      <c r="J862" s="51">
        <v>-0.45495000000000002</v>
      </c>
      <c r="K862" s="51">
        <v>-0.31424000000000002</v>
      </c>
      <c r="L862" s="51">
        <v>-0.37486999999999998</v>
      </c>
      <c r="M862" s="51">
        <v>-0.10940999999999999</v>
      </c>
      <c r="N862" s="51">
        <v>1.23055</v>
      </c>
      <c r="O862" s="51">
        <v>2.1216400000000002</v>
      </c>
      <c r="P862" s="51">
        <v>1.8827100000000001</v>
      </c>
      <c r="Q862" s="51">
        <v>-4.5603699999999998</v>
      </c>
      <c r="R862" s="51">
        <v>-11.23738</v>
      </c>
      <c r="S862" s="51">
        <v>-9.4873899999999995</v>
      </c>
      <c r="T862" s="51">
        <v>-9.69177</v>
      </c>
      <c r="U862" s="51">
        <v>-11.49596</v>
      </c>
      <c r="V862" s="51">
        <v>-7.48841</v>
      </c>
      <c r="W862" s="51">
        <v>-6.0364800000000001</v>
      </c>
      <c r="X862" s="51">
        <v>-5.2660600000000004</v>
      </c>
      <c r="Y862" s="51">
        <v>-4.22105</v>
      </c>
      <c r="Z862" s="51">
        <v>-3.0685699999999998</v>
      </c>
      <c r="AA862" s="51">
        <v>-2.55247</v>
      </c>
      <c r="AB862" s="51">
        <v>-3.0646599999999999</v>
      </c>
      <c r="AC862" s="51">
        <v>-9.9092800000000008</v>
      </c>
      <c r="AD862" s="51">
        <v>-6.6512099999999998</v>
      </c>
      <c r="AE862" s="51">
        <v>-4.5865799999999997</v>
      </c>
      <c r="AF862" s="51">
        <v>-3.3401200000000002</v>
      </c>
      <c r="AG862" s="51">
        <v>-3.2155800000000001</v>
      </c>
      <c r="AH862" s="51">
        <v>-2.5213800000000002</v>
      </c>
      <c r="AI862" s="51">
        <v>-2.0801699999999999</v>
      </c>
      <c r="AJ862" s="51">
        <v>-2.05288</v>
      </c>
    </row>
    <row r="863" spans="1:36" ht="15.75" x14ac:dyDescent="0.3">
      <c r="A863" s="1" t="str">
        <f t="shared" si="16"/>
        <v>Öffentliches DefizitTschechische Republik</v>
      </c>
      <c r="B863" s="1">
        <v>863</v>
      </c>
      <c r="C863" s="50" t="s">
        <v>207</v>
      </c>
      <c r="D863" s="50" t="s">
        <v>22</v>
      </c>
      <c r="E863" s="50" t="s">
        <v>61</v>
      </c>
      <c r="F863" s="50" t="s">
        <v>340</v>
      </c>
      <c r="G863" s="50" t="s">
        <v>32</v>
      </c>
      <c r="H863" s="50" t="s">
        <v>374</v>
      </c>
      <c r="I863" s="51">
        <v>-3.5469400000000002</v>
      </c>
      <c r="J863" s="51">
        <v>-5.7572299999999998</v>
      </c>
      <c r="K863" s="51">
        <v>-6.3449099999999996</v>
      </c>
      <c r="L863" s="51">
        <v>-6.8748100000000001</v>
      </c>
      <c r="M863" s="51">
        <v>-2.4049999999999998</v>
      </c>
      <c r="N863" s="51">
        <v>-3.0611600000000001</v>
      </c>
      <c r="O863" s="51">
        <v>-2.1858200000000001</v>
      </c>
      <c r="P863" s="51">
        <v>-0.67789999999999995</v>
      </c>
      <c r="Q863" s="51">
        <v>-1.99885</v>
      </c>
      <c r="R863" s="51">
        <v>-5.4562600000000003</v>
      </c>
      <c r="S863" s="51">
        <v>-4.1441600000000003</v>
      </c>
      <c r="T863" s="51">
        <v>-2.71183</v>
      </c>
      <c r="U863" s="51">
        <v>-3.91751</v>
      </c>
      <c r="V863" s="51">
        <v>-1.2985100000000001</v>
      </c>
      <c r="W863" s="51">
        <v>-2.0934699999999999</v>
      </c>
      <c r="X863" s="51">
        <v>-0.66574</v>
      </c>
      <c r="Y863" s="51">
        <v>0.68488000000000004</v>
      </c>
      <c r="Z863" s="51">
        <v>1.4602999999999999</v>
      </c>
      <c r="AA863" s="51">
        <v>0.88149999999999995</v>
      </c>
      <c r="AB863" s="51">
        <v>0.28275</v>
      </c>
      <c r="AC863" s="51">
        <v>-5.6497400000000004</v>
      </c>
      <c r="AD863" s="51">
        <v>-4.9511799999999999</v>
      </c>
      <c r="AE863" s="51">
        <v>-3.0687799999999998</v>
      </c>
      <c r="AF863" s="51">
        <v>-3.7347100000000002</v>
      </c>
      <c r="AG863" s="51">
        <v>-2.0291199999999998</v>
      </c>
      <c r="AH863" s="51">
        <v>-1.82843</v>
      </c>
      <c r="AI863" s="51">
        <v>-2.0225900000000001</v>
      </c>
      <c r="AJ863" s="51">
        <v>-2.15089</v>
      </c>
    </row>
    <row r="864" spans="1:36" ht="15.75" x14ac:dyDescent="0.3">
      <c r="A864" s="1" t="str">
        <f t="shared" si="16"/>
        <v>Öffentliches DefizitUngarn</v>
      </c>
      <c r="B864" s="1">
        <v>864</v>
      </c>
      <c r="C864" s="50" t="s">
        <v>207</v>
      </c>
      <c r="D864" s="50" t="s">
        <v>24</v>
      </c>
      <c r="E864" s="50" t="s">
        <v>61</v>
      </c>
      <c r="F864" s="50" t="s">
        <v>340</v>
      </c>
      <c r="G864" s="50" t="s">
        <v>32</v>
      </c>
      <c r="H864" s="50" t="s">
        <v>374</v>
      </c>
      <c r="I864" s="51">
        <v>-3.0376799999999999</v>
      </c>
      <c r="J864" s="51">
        <v>-3.9956800000000001</v>
      </c>
      <c r="K864" s="51">
        <v>-8.7941299999999991</v>
      </c>
      <c r="L864" s="51">
        <v>-7.1910499999999997</v>
      </c>
      <c r="M864" s="51">
        <v>-6.5972799999999996</v>
      </c>
      <c r="N864" s="51">
        <v>-7.7866099999999996</v>
      </c>
      <c r="O864" s="51">
        <v>-9.2687000000000008</v>
      </c>
      <c r="P864" s="51">
        <v>-5.0853000000000002</v>
      </c>
      <c r="Q864" s="51">
        <v>-3.7848999999999999</v>
      </c>
      <c r="R864" s="51">
        <v>-4.7592800000000004</v>
      </c>
      <c r="S864" s="51">
        <v>-4.4362000000000004</v>
      </c>
      <c r="T864" s="51">
        <v>-5.21983</v>
      </c>
      <c r="U864" s="51">
        <v>-2.3305899999999999</v>
      </c>
      <c r="V864" s="51">
        <v>-2.59822</v>
      </c>
      <c r="W864" s="51">
        <v>-2.77298</v>
      </c>
      <c r="X864" s="51">
        <v>-2.0028800000000002</v>
      </c>
      <c r="Y864" s="51">
        <v>-1.79165</v>
      </c>
      <c r="Z864" s="51">
        <v>-2.4549300000000001</v>
      </c>
      <c r="AA864" s="51">
        <v>-2.0464699999999998</v>
      </c>
      <c r="AB864" s="51">
        <v>-2.0242900000000001</v>
      </c>
      <c r="AC864" s="51">
        <v>-7.4868600000000001</v>
      </c>
      <c r="AD864" s="51">
        <v>-7.1100700000000003</v>
      </c>
      <c r="AE864" s="51">
        <v>-6.1906800000000004</v>
      </c>
      <c r="AF864" s="51">
        <v>-6.7721799999999996</v>
      </c>
      <c r="AG864" s="51">
        <v>-5.0210900000000001</v>
      </c>
      <c r="AH864" s="51">
        <v>-4.6014999999999997</v>
      </c>
      <c r="AI864" s="51">
        <v>-5.1116599999999996</v>
      </c>
      <c r="AJ864" s="51">
        <v>-5.0827</v>
      </c>
    </row>
    <row r="865" spans="1:36" ht="15.75" x14ac:dyDescent="0.3">
      <c r="A865" s="1" t="str">
        <f t="shared" si="16"/>
        <v>Öffentliches DefizitVereinigtes Königreich Großbritannien und Nordirland</v>
      </c>
      <c r="B865" s="1">
        <v>865</v>
      </c>
      <c r="C865" s="50" t="s">
        <v>207</v>
      </c>
      <c r="D865" s="50" t="s">
        <v>57</v>
      </c>
      <c r="E865" s="50" t="s">
        <v>61</v>
      </c>
      <c r="F865" s="50" t="s">
        <v>340</v>
      </c>
      <c r="G865" s="50" t="s">
        <v>32</v>
      </c>
      <c r="H865" s="50" t="s">
        <v>374</v>
      </c>
      <c r="I865" s="51">
        <v>1.31368</v>
      </c>
      <c r="J865" s="51">
        <v>0.13533000000000001</v>
      </c>
      <c r="K865" s="51">
        <v>-2.0008400000000002</v>
      </c>
      <c r="L865" s="51">
        <v>-3.23041</v>
      </c>
      <c r="M865" s="51">
        <v>-3.1773500000000001</v>
      </c>
      <c r="N865" s="51">
        <v>-2.9007700000000001</v>
      </c>
      <c r="O865" s="51">
        <v>-2.8174399999999999</v>
      </c>
      <c r="P865" s="51">
        <v>-2.71658</v>
      </c>
      <c r="Q865" s="51">
        <v>-5.1940499999999998</v>
      </c>
      <c r="R865" s="51">
        <v>-10.09545</v>
      </c>
      <c r="S865" s="51">
        <v>-9.3400999999999996</v>
      </c>
      <c r="T865" s="51">
        <v>-7.5083900000000003</v>
      </c>
      <c r="U865" s="51">
        <v>-8.0355100000000004</v>
      </c>
      <c r="V865" s="51">
        <v>-5.2928600000000001</v>
      </c>
      <c r="W865" s="51">
        <v>-5.4258899999999999</v>
      </c>
      <c r="X865" s="51">
        <v>-4.5025000000000004</v>
      </c>
      <c r="Y865" s="51">
        <v>-3.26803</v>
      </c>
      <c r="Z865" s="51">
        <v>-2.4561099999999998</v>
      </c>
      <c r="AA865" s="51">
        <v>-2.1939099999999998</v>
      </c>
      <c r="AB865" s="51">
        <v>-2.4577900000000001</v>
      </c>
      <c r="AC865" s="51">
        <v>-12.91281</v>
      </c>
      <c r="AD865" s="51">
        <v>-7.74343</v>
      </c>
      <c r="AE865" s="51">
        <v>-4.7314800000000004</v>
      </c>
      <c r="AF865" s="51">
        <v>-6.0427</v>
      </c>
      <c r="AG865" s="51">
        <v>-5.98102</v>
      </c>
      <c r="AH865" s="51">
        <v>-4.9592900000000002</v>
      </c>
      <c r="AI865" s="51">
        <v>-4.1679300000000001</v>
      </c>
      <c r="AJ865" s="51">
        <v>-4.11843</v>
      </c>
    </row>
    <row r="866" spans="1:36" ht="15.75" x14ac:dyDescent="0.3">
      <c r="A866" s="1" t="str">
        <f t="shared" si="16"/>
        <v>Öffentliches DefizitZypern</v>
      </c>
      <c r="B866" s="1">
        <v>866</v>
      </c>
      <c r="C866" s="50" t="s">
        <v>207</v>
      </c>
      <c r="D866" s="50" t="s">
        <v>30</v>
      </c>
      <c r="E866" s="50" t="s">
        <v>61</v>
      </c>
      <c r="F866" s="50" t="s">
        <v>340</v>
      </c>
      <c r="G866" s="50" t="s">
        <v>32</v>
      </c>
      <c r="H866" s="50" t="s">
        <v>374</v>
      </c>
      <c r="I866" s="51">
        <v>-1.79802</v>
      </c>
      <c r="J866" s="51">
        <v>-1.7334000000000001</v>
      </c>
      <c r="K866" s="51">
        <v>-3.75935</v>
      </c>
      <c r="L866" s="51">
        <v>-5.7367299999999997</v>
      </c>
      <c r="M866" s="51">
        <v>-3.55863</v>
      </c>
      <c r="N866" s="51">
        <v>-2.0954899999999999</v>
      </c>
      <c r="O866" s="51">
        <v>-1.0243800000000001</v>
      </c>
      <c r="P866" s="51">
        <v>3.16934</v>
      </c>
      <c r="Q866" s="51">
        <v>0.67229000000000005</v>
      </c>
      <c r="R866" s="51">
        <v>-5.63253</v>
      </c>
      <c r="S866" s="51">
        <v>-5.0587999999999997</v>
      </c>
      <c r="T866" s="51">
        <v>-5.94116</v>
      </c>
      <c r="U866" s="51">
        <v>-15.217460000000001</v>
      </c>
      <c r="V866" s="51">
        <v>-5.5941299999999998</v>
      </c>
      <c r="W866" s="51">
        <v>-8.7972199999999994</v>
      </c>
      <c r="X866" s="51">
        <v>-0.76793999999999996</v>
      </c>
      <c r="Y866" s="51">
        <v>0.45229999999999998</v>
      </c>
      <c r="Z866" s="51">
        <v>2.1272700000000002</v>
      </c>
      <c r="AA866" s="51">
        <v>-3.3662299999999998</v>
      </c>
      <c r="AB866" s="51">
        <v>1.02945</v>
      </c>
      <c r="AC866" s="51">
        <v>-5.5766499999999999</v>
      </c>
      <c r="AD866" s="51">
        <v>-1.5880099999999999</v>
      </c>
      <c r="AE866" s="51">
        <v>2.6817000000000002</v>
      </c>
      <c r="AF866" s="51">
        <v>1.70905</v>
      </c>
      <c r="AG866" s="51">
        <v>4.1391799999999996</v>
      </c>
      <c r="AH866" s="51">
        <v>3.3122099999999999</v>
      </c>
      <c r="AI866" s="51">
        <v>3.0047899999999998</v>
      </c>
      <c r="AJ866" s="51">
        <v>3.22011</v>
      </c>
    </row>
    <row r="867" spans="1:36" ht="15.75" x14ac:dyDescent="0.3">
      <c r="A867" s="1" t="str">
        <f t="shared" si="16"/>
        <v>SelbständigenquoteBelgien</v>
      </c>
      <c r="B867" s="1">
        <v>867</v>
      </c>
      <c r="C867" s="50" t="s">
        <v>277</v>
      </c>
      <c r="D867" s="50" t="s">
        <v>9</v>
      </c>
      <c r="E867" s="50" t="s">
        <v>182</v>
      </c>
      <c r="F867" s="50" t="s">
        <v>67</v>
      </c>
      <c r="G867" s="50" t="s">
        <v>40</v>
      </c>
      <c r="H867" s="50" t="s">
        <v>370</v>
      </c>
      <c r="I867" s="52"/>
      <c r="J867" s="52"/>
      <c r="K867" s="52"/>
      <c r="L867" s="52"/>
      <c r="M867" s="52"/>
      <c r="N867" s="52"/>
      <c r="O867" s="52"/>
      <c r="P867" s="52"/>
      <c r="Q867" s="51">
        <v>12.314651922593617</v>
      </c>
      <c r="R867" s="51">
        <v>12.888633754305395</v>
      </c>
      <c r="S867" s="51">
        <v>12.72583559168925</v>
      </c>
      <c r="T867" s="51">
        <v>12.55757521288786</v>
      </c>
      <c r="U867" s="51">
        <v>12.945939296338546</v>
      </c>
      <c r="V867" s="51">
        <v>13.469241613892184</v>
      </c>
      <c r="W867" s="51">
        <v>13.094336259524978</v>
      </c>
      <c r="X867" s="51">
        <v>13.652734548688308</v>
      </c>
      <c r="Y867" s="51">
        <v>13.384853168469862</v>
      </c>
      <c r="Z867" s="51">
        <v>13.019765260264411</v>
      </c>
      <c r="AA867" s="51">
        <v>12.69992990505321</v>
      </c>
      <c r="AB867" s="51">
        <v>13.008605564374632</v>
      </c>
      <c r="AC867" s="51">
        <v>13.465175906855531</v>
      </c>
      <c r="AD867" s="51">
        <v>13.073227544038431</v>
      </c>
      <c r="AE867" s="51">
        <v>13.935288169868551</v>
      </c>
      <c r="AF867" s="51">
        <v>13.796847354029277</v>
      </c>
      <c r="AG867" s="51">
        <v>13.511518898972774</v>
      </c>
      <c r="AH867" s="52"/>
      <c r="AI867" s="52"/>
      <c r="AJ867" s="52"/>
    </row>
    <row r="868" spans="1:36" ht="15.75" x14ac:dyDescent="0.3">
      <c r="A868" s="1" t="str">
        <f t="shared" si="16"/>
        <v>SelbständigenquoteBulgarien</v>
      </c>
      <c r="B868" s="1">
        <v>868</v>
      </c>
      <c r="C868" s="50" t="s">
        <v>277</v>
      </c>
      <c r="D868" s="50" t="s">
        <v>25</v>
      </c>
      <c r="E868" s="50" t="s">
        <v>182</v>
      </c>
      <c r="F868" s="50" t="s">
        <v>67</v>
      </c>
      <c r="G868" s="50" t="s">
        <v>40</v>
      </c>
      <c r="H868" s="50" t="s">
        <v>370</v>
      </c>
      <c r="I868" s="52"/>
      <c r="J868" s="52"/>
      <c r="K868" s="52"/>
      <c r="L868" s="52"/>
      <c r="M868" s="52"/>
      <c r="N868" s="52"/>
      <c r="O868" s="52"/>
      <c r="P868" s="52"/>
      <c r="Q868" s="51">
        <v>8.467599292490755</v>
      </c>
      <c r="R868" s="51">
        <v>8.7432597836514585</v>
      </c>
      <c r="S868" s="51">
        <v>9.0309522978678825</v>
      </c>
      <c r="T868" s="51">
        <v>8.5522031690905145</v>
      </c>
      <c r="U868" s="51">
        <v>8.4663023679417115</v>
      </c>
      <c r="V868" s="51">
        <v>9.1516390450463589</v>
      </c>
      <c r="W868" s="51">
        <v>9.5401262398557254</v>
      </c>
      <c r="X868" s="51">
        <v>9.4086402266288971</v>
      </c>
      <c r="Y868" s="51">
        <v>9.2495823113291369</v>
      </c>
      <c r="Z868" s="51">
        <v>9.203563991397262</v>
      </c>
      <c r="AA868" s="51">
        <v>9.3066684775227504</v>
      </c>
      <c r="AB868" s="51">
        <v>8.7766799113892908</v>
      </c>
      <c r="AC868" s="51">
        <v>9.0514569125852464</v>
      </c>
      <c r="AD868" s="51">
        <v>9.2512318921121857</v>
      </c>
      <c r="AE868" s="51">
        <v>9.5075661356461154</v>
      </c>
      <c r="AF868" s="51">
        <v>9.7233773277888247</v>
      </c>
      <c r="AG868" s="51">
        <v>10.637764242207094</v>
      </c>
      <c r="AH868" s="52"/>
      <c r="AI868" s="52"/>
      <c r="AJ868" s="52"/>
    </row>
    <row r="869" spans="1:36" ht="15.75" x14ac:dyDescent="0.3">
      <c r="A869" s="1" t="str">
        <f t="shared" si="16"/>
        <v>SelbständigenquoteDänemark</v>
      </c>
      <c r="B869" s="1">
        <v>869</v>
      </c>
      <c r="C869" s="50" t="s">
        <v>277</v>
      </c>
      <c r="D869" s="50" t="s">
        <v>5</v>
      </c>
      <c r="E869" s="50" t="s">
        <v>182</v>
      </c>
      <c r="F869" s="50" t="s">
        <v>67</v>
      </c>
      <c r="G869" s="50" t="s">
        <v>40</v>
      </c>
      <c r="H869" s="50" t="s">
        <v>370</v>
      </c>
      <c r="I869" s="52"/>
      <c r="J869" s="52"/>
      <c r="K869" s="52"/>
      <c r="L869" s="52"/>
      <c r="M869" s="52"/>
      <c r="N869" s="52"/>
      <c r="O869" s="52"/>
      <c r="P869" s="52"/>
      <c r="Q869" s="51">
        <v>7.7317510896238515</v>
      </c>
      <c r="R869" s="51">
        <v>8.2227013124550847</v>
      </c>
      <c r="S869" s="51">
        <v>7.9114778116204656</v>
      </c>
      <c r="T869" s="51">
        <v>7.8701028545013294</v>
      </c>
      <c r="U869" s="51">
        <v>7.9530892004194005</v>
      </c>
      <c r="V869" s="51">
        <v>7.8501615980686106</v>
      </c>
      <c r="W869" s="51">
        <v>7.8483448806774438</v>
      </c>
      <c r="X869" s="51">
        <v>7.7715107695801944</v>
      </c>
      <c r="Y869" s="51">
        <v>7.6657765910102382</v>
      </c>
      <c r="Z869" s="51">
        <v>7.3364588674822366</v>
      </c>
      <c r="AA869" s="51">
        <v>7.0711810568870925</v>
      </c>
      <c r="AB869" s="51">
        <v>7.3385692455311142</v>
      </c>
      <c r="AC869" s="51">
        <v>7.5683803522841178</v>
      </c>
      <c r="AD869" s="51">
        <v>7.8427242408285052</v>
      </c>
      <c r="AE869" s="51">
        <v>7.6419213973799121</v>
      </c>
      <c r="AF869" s="51">
        <v>7.4610207325734779</v>
      </c>
      <c r="AG869" s="51">
        <v>7.1985206709813756</v>
      </c>
      <c r="AH869" s="52"/>
      <c r="AI869" s="52"/>
      <c r="AJ869" s="52"/>
    </row>
    <row r="870" spans="1:36" ht="15.75" x14ac:dyDescent="0.3">
      <c r="A870" s="1" t="str">
        <f t="shared" si="16"/>
        <v>SelbständigenquoteDeutschland</v>
      </c>
      <c r="B870" s="1">
        <v>870</v>
      </c>
      <c r="C870" s="50" t="s">
        <v>277</v>
      </c>
      <c r="D870" s="50" t="s">
        <v>2</v>
      </c>
      <c r="E870" s="50" t="s">
        <v>182</v>
      </c>
      <c r="F870" s="50" t="s">
        <v>67</v>
      </c>
      <c r="G870" s="50" t="s">
        <v>40</v>
      </c>
      <c r="H870" s="50" t="s">
        <v>370</v>
      </c>
      <c r="I870" s="52"/>
      <c r="J870" s="52"/>
      <c r="K870" s="52"/>
      <c r="L870" s="52"/>
      <c r="M870" s="52"/>
      <c r="N870" s="52"/>
      <c r="O870" s="52"/>
      <c r="P870" s="52"/>
      <c r="Q870" s="51">
        <v>10.308270656828634</v>
      </c>
      <c r="R870" s="51">
        <v>10.533662934419079</v>
      </c>
      <c r="S870" s="51">
        <v>10.57340284319603</v>
      </c>
      <c r="T870" s="51">
        <v>10.65085810302479</v>
      </c>
      <c r="U870" s="51">
        <v>10.634215493583069</v>
      </c>
      <c r="V870" s="51">
        <v>10.344216848914217</v>
      </c>
      <c r="W870" s="51">
        <v>10.129236312375795</v>
      </c>
      <c r="X870" s="51">
        <v>9.9908696990027295</v>
      </c>
      <c r="Y870" s="51">
        <v>9.7050474890239951</v>
      </c>
      <c r="Z870" s="51">
        <v>9.5170133359267677</v>
      </c>
      <c r="AA870" s="51">
        <v>9.23383209588998</v>
      </c>
      <c r="AB870" s="51">
        <v>9.0262127578304057</v>
      </c>
      <c r="AC870" s="51">
        <v>8.2091373730174588</v>
      </c>
      <c r="AD870" s="51">
        <v>8.30642263225071</v>
      </c>
      <c r="AE870" s="51">
        <v>8.2545347422102893</v>
      </c>
      <c r="AF870" s="51">
        <v>8.1141490056283399</v>
      </c>
      <c r="AG870" s="51">
        <v>7.9024655976883542</v>
      </c>
      <c r="AH870" s="52"/>
      <c r="AI870" s="52"/>
      <c r="AJ870" s="52"/>
    </row>
    <row r="871" spans="1:36" ht="15.75" x14ac:dyDescent="0.3">
      <c r="A871" s="1" t="str">
        <f t="shared" si="16"/>
        <v>SelbständigenquoteEstland</v>
      </c>
      <c r="B871" s="1">
        <v>871</v>
      </c>
      <c r="C871" s="50" t="s">
        <v>277</v>
      </c>
      <c r="D871" s="50" t="s">
        <v>18</v>
      </c>
      <c r="E871" s="50" t="s">
        <v>182</v>
      </c>
      <c r="F871" s="50" t="s">
        <v>67</v>
      </c>
      <c r="G871" s="50" t="s">
        <v>40</v>
      </c>
      <c r="H871" s="50" t="s">
        <v>370</v>
      </c>
      <c r="I871" s="52"/>
      <c r="J871" s="52"/>
      <c r="K871" s="52"/>
      <c r="L871" s="52"/>
      <c r="M871" s="52"/>
      <c r="N871" s="52"/>
      <c r="O871" s="52"/>
      <c r="P871" s="52"/>
      <c r="Q871" s="51">
        <v>6.804123711340206</v>
      </c>
      <c r="R871" s="51">
        <v>7.562730303562029</v>
      </c>
      <c r="S871" s="51">
        <v>7.6272743980885869</v>
      </c>
      <c r="T871" s="51">
        <v>7.5789108567464449</v>
      </c>
      <c r="U871" s="51">
        <v>7.951643112548954</v>
      </c>
      <c r="V871" s="51">
        <v>8.3557498318762615</v>
      </c>
      <c r="W871" s="51">
        <v>8.3735641751290171</v>
      </c>
      <c r="X871" s="51">
        <v>8.5789560349086127</v>
      </c>
      <c r="Y871" s="51">
        <v>8.5355921159797994</v>
      </c>
      <c r="Z871" s="51">
        <v>9.3012125079770271</v>
      </c>
      <c r="AA871" s="51">
        <v>9.7791798107255516</v>
      </c>
      <c r="AB871" s="51">
        <v>10.029682862052804</v>
      </c>
      <c r="AC871" s="51">
        <v>9.9058861062370411</v>
      </c>
      <c r="AD871" s="51">
        <v>10.131950989632422</v>
      </c>
      <c r="AE871" s="51">
        <v>9.8175237520735941</v>
      </c>
      <c r="AF871" s="51">
        <v>10.472279260780287</v>
      </c>
      <c r="AG871" s="51">
        <v>11.46291410143653</v>
      </c>
      <c r="AH871" s="52"/>
      <c r="AI871" s="52"/>
      <c r="AJ871" s="52"/>
    </row>
    <row r="872" spans="1:36" ht="15.75" x14ac:dyDescent="0.3">
      <c r="A872" s="1" t="str">
        <f t="shared" si="16"/>
        <v>SelbständigenquoteEU27</v>
      </c>
      <c r="B872" s="1">
        <v>872</v>
      </c>
      <c r="C872" s="50" t="s">
        <v>277</v>
      </c>
      <c r="D872" s="50" t="s">
        <v>363</v>
      </c>
      <c r="E872" s="50" t="s">
        <v>182</v>
      </c>
      <c r="F872" s="50" t="s">
        <v>67</v>
      </c>
      <c r="G872" s="50" t="s">
        <v>40</v>
      </c>
      <c r="H872" s="50" t="s">
        <v>370</v>
      </c>
      <c r="I872" s="52"/>
      <c r="J872" s="52"/>
      <c r="K872" s="52"/>
      <c r="L872" s="52"/>
      <c r="M872" s="52"/>
      <c r="N872" s="52"/>
      <c r="O872" s="52"/>
      <c r="P872" s="52"/>
      <c r="Q872" s="51">
        <v>12.761962450331092</v>
      </c>
      <c r="R872" s="51">
        <v>12.872449942089622</v>
      </c>
      <c r="S872" s="51">
        <v>13.099322995270226</v>
      </c>
      <c r="T872" s="51">
        <v>13.071833948306031</v>
      </c>
      <c r="U872" s="51">
        <v>13.122645672586986</v>
      </c>
      <c r="V872" s="51">
        <v>13.08084712406988</v>
      </c>
      <c r="W872" s="51">
        <v>13.037072871635781</v>
      </c>
      <c r="X872" s="51">
        <v>12.907130269471351</v>
      </c>
      <c r="Y872" s="51">
        <v>12.798613872077672</v>
      </c>
      <c r="Z872" s="51">
        <v>12.592228234136744</v>
      </c>
      <c r="AA872" s="51">
        <v>12.460625478771926</v>
      </c>
      <c r="AB872" s="51">
        <v>12.46645583255421</v>
      </c>
      <c r="AC872" s="51">
        <v>12.491884956687034</v>
      </c>
      <c r="AD872" s="51">
        <v>12.356477657488384</v>
      </c>
      <c r="AE872" s="51">
        <v>12.411322268285325</v>
      </c>
      <c r="AF872" s="51">
        <v>12.399608544091359</v>
      </c>
      <c r="AG872" s="51">
        <v>12.422749927878304</v>
      </c>
      <c r="AH872" s="52"/>
      <c r="AI872" s="52"/>
      <c r="AJ872" s="52"/>
    </row>
    <row r="873" spans="1:36" ht="15.75" x14ac:dyDescent="0.3">
      <c r="A873" s="1" t="str">
        <f t="shared" si="16"/>
        <v>SelbständigenquoteFinnland</v>
      </c>
      <c r="B873" s="1">
        <v>873</v>
      </c>
      <c r="C873" s="50" t="s">
        <v>277</v>
      </c>
      <c r="D873" s="50" t="s">
        <v>14</v>
      </c>
      <c r="E873" s="50" t="s">
        <v>182</v>
      </c>
      <c r="F873" s="50" t="s">
        <v>67</v>
      </c>
      <c r="G873" s="50" t="s">
        <v>40</v>
      </c>
      <c r="H873" s="50" t="s">
        <v>370</v>
      </c>
      <c r="I873" s="52"/>
      <c r="J873" s="52"/>
      <c r="K873" s="52"/>
      <c r="L873" s="52"/>
      <c r="M873" s="52"/>
      <c r="N873" s="52"/>
      <c r="O873" s="52"/>
      <c r="P873" s="52"/>
      <c r="Q873" s="51">
        <v>9.950351675630948</v>
      </c>
      <c r="R873" s="51">
        <v>10.708191126279862</v>
      </c>
      <c r="S873" s="51">
        <v>10.59245960502693</v>
      </c>
      <c r="T873" s="51">
        <v>10.753323485967504</v>
      </c>
      <c r="U873" s="51">
        <v>10.964543774155606</v>
      </c>
      <c r="V873" s="51">
        <v>10.952623535404994</v>
      </c>
      <c r="W873" s="51">
        <v>11.350544058032858</v>
      </c>
      <c r="X873" s="51">
        <v>11.575700454117044</v>
      </c>
      <c r="Y873" s="51">
        <v>11.619508879259072</v>
      </c>
      <c r="Z873" s="51">
        <v>10.88098138890056</v>
      </c>
      <c r="AA873" s="51">
        <v>10.854900036796272</v>
      </c>
      <c r="AB873" s="51">
        <v>11.081858317469317</v>
      </c>
      <c r="AC873" s="51">
        <v>11.23152709359606</v>
      </c>
      <c r="AD873" s="51">
        <v>11.973913395714344</v>
      </c>
      <c r="AE873" s="51">
        <v>11.045985602454664</v>
      </c>
      <c r="AF873" s="51">
        <v>10.637214585046801</v>
      </c>
      <c r="AG873" s="51">
        <v>10.153468871133613</v>
      </c>
      <c r="AH873" s="52"/>
      <c r="AI873" s="52"/>
      <c r="AJ873" s="52"/>
    </row>
    <row r="874" spans="1:36" ht="15.75" x14ac:dyDescent="0.3">
      <c r="A874" s="1" t="str">
        <f t="shared" si="16"/>
        <v>SelbständigenquoteFrankreich</v>
      </c>
      <c r="B874" s="1">
        <v>874</v>
      </c>
      <c r="C874" s="50" t="s">
        <v>277</v>
      </c>
      <c r="D874" s="50" t="s">
        <v>0</v>
      </c>
      <c r="E874" s="50" t="s">
        <v>182</v>
      </c>
      <c r="F874" s="50" t="s">
        <v>67</v>
      </c>
      <c r="G874" s="50" t="s">
        <v>40</v>
      </c>
      <c r="H874" s="50" t="s">
        <v>370</v>
      </c>
      <c r="I874" s="52"/>
      <c r="J874" s="52"/>
      <c r="K874" s="52"/>
      <c r="L874" s="52"/>
      <c r="M874" s="52"/>
      <c r="N874" s="52"/>
      <c r="O874" s="52"/>
      <c r="P874" s="52"/>
      <c r="Q874" s="51">
        <v>8.5724594870005504</v>
      </c>
      <c r="R874" s="51">
        <v>8.8139006796280093</v>
      </c>
      <c r="S874" s="51">
        <v>9.453618397355342</v>
      </c>
      <c r="T874" s="51">
        <v>9.6503748125937019</v>
      </c>
      <c r="U874" s="51">
        <v>9.5455525133109269</v>
      </c>
      <c r="V874" s="51">
        <v>9.3372108372768405</v>
      </c>
      <c r="W874" s="51">
        <v>9.790703571498236</v>
      </c>
      <c r="X874" s="51">
        <v>9.8654656241742202</v>
      </c>
      <c r="Y874" s="51">
        <v>10.052191016021249</v>
      </c>
      <c r="Z874" s="51">
        <v>10.0367248622339</v>
      </c>
      <c r="AA874" s="51">
        <v>10.216114492115768</v>
      </c>
      <c r="AB874" s="51">
        <v>10.699249427433314</v>
      </c>
      <c r="AC874" s="51">
        <v>11.113175778168802</v>
      </c>
      <c r="AD874" s="51">
        <v>11.093203014967635</v>
      </c>
      <c r="AE874" s="51">
        <v>11.567037184546869</v>
      </c>
      <c r="AF874" s="51">
        <v>11.484436090764961</v>
      </c>
      <c r="AG874" s="51">
        <v>12.025059130072018</v>
      </c>
      <c r="AH874" s="52"/>
      <c r="AI874" s="52"/>
      <c r="AJ874" s="52"/>
    </row>
    <row r="875" spans="1:36" ht="15.75" x14ac:dyDescent="0.3">
      <c r="A875" s="1" t="str">
        <f t="shared" si="16"/>
        <v>SelbständigenquoteGriechenland</v>
      </c>
      <c r="B875" s="1">
        <v>875</v>
      </c>
      <c r="C875" s="50" t="s">
        <v>277</v>
      </c>
      <c r="D875" s="50" t="s">
        <v>6</v>
      </c>
      <c r="E875" s="50" t="s">
        <v>182</v>
      </c>
      <c r="F875" s="50" t="s">
        <v>67</v>
      </c>
      <c r="G875" s="50" t="s">
        <v>40</v>
      </c>
      <c r="H875" s="50" t="s">
        <v>370</v>
      </c>
      <c r="I875" s="52"/>
      <c r="J875" s="52"/>
      <c r="K875" s="52"/>
      <c r="L875" s="52"/>
      <c r="M875" s="52"/>
      <c r="N875" s="52"/>
      <c r="O875" s="52"/>
      <c r="P875" s="52"/>
      <c r="Q875" s="51">
        <v>23.993067421764387</v>
      </c>
      <c r="R875" s="51">
        <v>23.906343209385565</v>
      </c>
      <c r="S875" s="51">
        <v>24.027459954233414</v>
      </c>
      <c r="T875" s="51">
        <v>24.932462854570012</v>
      </c>
      <c r="U875" s="51">
        <v>25.493855965157877</v>
      </c>
      <c r="V875" s="51">
        <v>25.433678517248204</v>
      </c>
      <c r="W875" s="51">
        <v>24.631089879920165</v>
      </c>
      <c r="X875" s="51">
        <v>24.133545310015897</v>
      </c>
      <c r="Y875" s="51">
        <v>23.727128700568482</v>
      </c>
      <c r="Z875" s="51">
        <v>23.79595671809172</v>
      </c>
      <c r="AA875" s="51">
        <v>23.177703668413532</v>
      </c>
      <c r="AB875" s="51">
        <v>22.378087580262623</v>
      </c>
      <c r="AC875" s="51">
        <v>22.919674308482993</v>
      </c>
      <c r="AD875" s="51">
        <v>22.311889718552557</v>
      </c>
      <c r="AE875" s="51">
        <v>20.955642530984996</v>
      </c>
      <c r="AF875" s="51">
        <v>21.02838980768195</v>
      </c>
      <c r="AG875" s="51">
        <v>21.027742749054219</v>
      </c>
      <c r="AH875" s="52"/>
      <c r="AI875" s="52"/>
      <c r="AJ875" s="52"/>
    </row>
    <row r="876" spans="1:36" ht="15.75" x14ac:dyDescent="0.3">
      <c r="A876" s="1" t="str">
        <f t="shared" si="16"/>
        <v>SelbständigenquoteIrland</v>
      </c>
      <c r="B876" s="1">
        <v>876</v>
      </c>
      <c r="C876" s="50" t="s">
        <v>277</v>
      </c>
      <c r="D876" s="50" t="s">
        <v>4</v>
      </c>
      <c r="E876" s="50" t="s">
        <v>182</v>
      </c>
      <c r="F876" s="50" t="s">
        <v>67</v>
      </c>
      <c r="G876" s="50" t="s">
        <v>40</v>
      </c>
      <c r="H876" s="50" t="s">
        <v>370</v>
      </c>
      <c r="I876" s="52"/>
      <c r="J876" s="52"/>
      <c r="K876" s="52"/>
      <c r="L876" s="52"/>
      <c r="M876" s="52"/>
      <c r="N876" s="52"/>
      <c r="O876" s="52"/>
      <c r="P876" s="52"/>
      <c r="Q876" s="51">
        <v>12.846238778743221</v>
      </c>
      <c r="R876" s="51">
        <v>13.258710389405644</v>
      </c>
      <c r="S876" s="51">
        <v>13.084678530108535</v>
      </c>
      <c r="T876" s="51">
        <v>12.906486941870263</v>
      </c>
      <c r="U876" s="51">
        <v>12.682734097194786</v>
      </c>
      <c r="V876" s="51">
        <v>12.973713033953999</v>
      </c>
      <c r="W876" s="51">
        <v>12.984527037805071</v>
      </c>
      <c r="X876" s="51">
        <v>12.650169421911901</v>
      </c>
      <c r="Y876" s="51">
        <v>12.495668102381305</v>
      </c>
      <c r="Z876" s="51">
        <v>11.974467268189672</v>
      </c>
      <c r="AA876" s="51">
        <v>11.752395126034786</v>
      </c>
      <c r="AB876" s="51">
        <v>11.379916204892552</v>
      </c>
      <c r="AC876" s="51">
        <v>11.421400866986083</v>
      </c>
      <c r="AD876" s="51">
        <v>10.657116969409328</v>
      </c>
      <c r="AE876" s="51">
        <v>10.94251766217084</v>
      </c>
      <c r="AF876" s="51">
        <v>10.57166142740715</v>
      </c>
      <c r="AG876" s="51">
        <v>10.479821812827964</v>
      </c>
      <c r="AH876" s="52"/>
      <c r="AI876" s="52"/>
      <c r="AJ876" s="52"/>
    </row>
    <row r="877" spans="1:36" ht="15.75" x14ac:dyDescent="0.3">
      <c r="A877" s="1" t="str">
        <f t="shared" si="16"/>
        <v>SelbständigenquoteItalien</v>
      </c>
      <c r="B877" s="1">
        <v>877</v>
      </c>
      <c r="C877" s="50" t="s">
        <v>277</v>
      </c>
      <c r="D877" s="50" t="s">
        <v>3</v>
      </c>
      <c r="E877" s="50" t="s">
        <v>182</v>
      </c>
      <c r="F877" s="50" t="s">
        <v>67</v>
      </c>
      <c r="G877" s="50" t="s">
        <v>40</v>
      </c>
      <c r="H877" s="50" t="s">
        <v>370</v>
      </c>
      <c r="I877" s="52"/>
      <c r="J877" s="52"/>
      <c r="K877" s="52"/>
      <c r="L877" s="52"/>
      <c r="M877" s="52"/>
      <c r="N877" s="52"/>
      <c r="O877" s="52"/>
      <c r="P877" s="52"/>
      <c r="Q877" s="51">
        <v>22.932978355017287</v>
      </c>
      <c r="R877" s="51">
        <v>22.581264924110041</v>
      </c>
      <c r="S877" s="51">
        <v>22.804500560494155</v>
      </c>
      <c r="T877" s="51">
        <v>22.664914682667305</v>
      </c>
      <c r="U877" s="51">
        <v>22.727209979707439</v>
      </c>
      <c r="V877" s="51">
        <v>22.662122742062156</v>
      </c>
      <c r="W877" s="51">
        <v>22.539456276669085</v>
      </c>
      <c r="X877" s="51">
        <v>22.265800245126378</v>
      </c>
      <c r="Y877" s="51">
        <v>21.817824389441057</v>
      </c>
      <c r="Z877" s="51">
        <v>21.184145185318947</v>
      </c>
      <c r="AA877" s="51">
        <v>21.060243795508267</v>
      </c>
      <c r="AB877" s="51">
        <v>20.754979990107469</v>
      </c>
      <c r="AC877" s="51">
        <v>20.630299903732332</v>
      </c>
      <c r="AD877" s="51">
        <v>20.014787089022899</v>
      </c>
      <c r="AE877" s="51">
        <v>19.894710792143805</v>
      </c>
      <c r="AF877" s="51">
        <v>19.688284951368757</v>
      </c>
      <c r="AG877" s="51">
        <v>19.635347259479762</v>
      </c>
      <c r="AH877" s="52"/>
      <c r="AI877" s="52"/>
      <c r="AJ877" s="52"/>
    </row>
    <row r="878" spans="1:36" ht="15.75" x14ac:dyDescent="0.3">
      <c r="A878" s="1" t="str">
        <f t="shared" si="16"/>
        <v>SelbständigenquoteKroatien</v>
      </c>
      <c r="B878" s="1">
        <v>878</v>
      </c>
      <c r="C878" s="50" t="s">
        <v>277</v>
      </c>
      <c r="D878" s="50" t="s">
        <v>27</v>
      </c>
      <c r="E878" s="50" t="s">
        <v>182</v>
      </c>
      <c r="F878" s="50" t="s">
        <v>67</v>
      </c>
      <c r="G878" s="50" t="s">
        <v>40</v>
      </c>
      <c r="H878" s="50" t="s">
        <v>370</v>
      </c>
      <c r="I878" s="52"/>
      <c r="J878" s="52"/>
      <c r="K878" s="52"/>
      <c r="L878" s="52"/>
      <c r="M878" s="52"/>
      <c r="N878" s="52"/>
      <c r="O878" s="52"/>
      <c r="P878" s="52"/>
      <c r="Q878" s="51">
        <v>11.181653278051311</v>
      </c>
      <c r="R878" s="51">
        <v>10.552235865782389</v>
      </c>
      <c r="S878" s="51">
        <v>10.638885055885194</v>
      </c>
      <c r="T878" s="51">
        <v>10.719688783228872</v>
      </c>
      <c r="U878" s="51">
        <v>10.811600555190298</v>
      </c>
      <c r="V878" s="51">
        <v>10.225085147341922</v>
      </c>
      <c r="W878" s="51">
        <v>9.522101033295062</v>
      </c>
      <c r="X878" s="51">
        <v>9.3448667044809977</v>
      </c>
      <c r="Y878" s="51">
        <v>9.0496156533892371</v>
      </c>
      <c r="Z878" s="51">
        <v>8.046530837004406</v>
      </c>
      <c r="AA878" s="51">
        <v>8.3682857529427679</v>
      </c>
      <c r="AB878" s="51">
        <v>8.7282965743782253</v>
      </c>
      <c r="AC878" s="51">
        <v>8.7828162291169463</v>
      </c>
      <c r="AD878" s="51">
        <v>9.0607660035187436</v>
      </c>
      <c r="AE878" s="51">
        <v>10.496763112696526</v>
      </c>
      <c r="AF878" s="51">
        <v>11.17944070429829</v>
      </c>
      <c r="AG878" s="51">
        <v>10.959840855402215</v>
      </c>
      <c r="AH878" s="52"/>
      <c r="AI878" s="52"/>
      <c r="AJ878" s="52"/>
    </row>
    <row r="879" spans="1:36" ht="15.75" x14ac:dyDescent="0.3">
      <c r="A879" s="1" t="str">
        <f t="shared" si="16"/>
        <v>SelbständigenquoteLettland</v>
      </c>
      <c r="B879" s="1">
        <v>879</v>
      </c>
      <c r="C879" s="50" t="s">
        <v>277</v>
      </c>
      <c r="D879" s="50" t="s">
        <v>19</v>
      </c>
      <c r="E879" s="50" t="s">
        <v>182</v>
      </c>
      <c r="F879" s="50" t="s">
        <v>67</v>
      </c>
      <c r="G879" s="50" t="s">
        <v>40</v>
      </c>
      <c r="H879" s="50" t="s">
        <v>370</v>
      </c>
      <c r="I879" s="52"/>
      <c r="J879" s="52"/>
      <c r="K879" s="52"/>
      <c r="L879" s="52"/>
      <c r="M879" s="52"/>
      <c r="N879" s="52"/>
      <c r="O879" s="52"/>
      <c r="P879" s="52"/>
      <c r="Q879" s="51">
        <v>6.4366632337796084</v>
      </c>
      <c r="R879" s="51">
        <v>7.4185765983112191</v>
      </c>
      <c r="S879" s="51">
        <v>7.6151273475688175</v>
      </c>
      <c r="T879" s="51">
        <v>7.5541401273885347</v>
      </c>
      <c r="U879" s="51">
        <v>7.9521376043873842</v>
      </c>
      <c r="V879" s="51">
        <v>8.4671532846715323</v>
      </c>
      <c r="W879" s="51">
        <v>8.51765856043016</v>
      </c>
      <c r="X879" s="51">
        <v>9.2484848484848481</v>
      </c>
      <c r="Y879" s="51">
        <v>9.653165170991997</v>
      </c>
      <c r="Z879" s="51">
        <v>10.007199424046078</v>
      </c>
      <c r="AA879" s="51">
        <v>8.9823897884410826</v>
      </c>
      <c r="AB879" s="51">
        <v>9.2212871873888815</v>
      </c>
      <c r="AC879" s="51">
        <v>10.136358151321346</v>
      </c>
      <c r="AD879" s="51">
        <v>10.523069331359487</v>
      </c>
      <c r="AE879" s="51">
        <v>10.675171500782282</v>
      </c>
      <c r="AF879" s="51">
        <v>10.903614457831324</v>
      </c>
      <c r="AG879" s="51">
        <v>11.050328227571116</v>
      </c>
      <c r="AH879" s="52"/>
      <c r="AI879" s="52"/>
      <c r="AJ879" s="52"/>
    </row>
    <row r="880" spans="1:36" ht="15.75" x14ac:dyDescent="0.3">
      <c r="A880" s="1" t="str">
        <f t="shared" si="16"/>
        <v>SelbständigenquoteLitauen</v>
      </c>
      <c r="B880" s="1">
        <v>880</v>
      </c>
      <c r="C880" s="50" t="s">
        <v>277</v>
      </c>
      <c r="D880" s="50" t="s">
        <v>20</v>
      </c>
      <c r="E880" s="50" t="s">
        <v>182</v>
      </c>
      <c r="F880" s="50" t="s">
        <v>67</v>
      </c>
      <c r="G880" s="50" t="s">
        <v>40</v>
      </c>
      <c r="H880" s="50" t="s">
        <v>370</v>
      </c>
      <c r="I880" s="52"/>
      <c r="J880" s="52"/>
      <c r="K880" s="52"/>
      <c r="L880" s="52"/>
      <c r="M880" s="52"/>
      <c r="N880" s="52"/>
      <c r="O880" s="52"/>
      <c r="P880" s="52"/>
      <c r="Q880" s="51">
        <v>7.4161585365853675</v>
      </c>
      <c r="R880" s="51">
        <v>6.7222685571309428</v>
      </c>
      <c r="S880" s="51">
        <v>5.7758241758241748</v>
      </c>
      <c r="T880" s="51">
        <v>5.7618549511854962</v>
      </c>
      <c r="U880" s="51">
        <v>6.2827675118177906</v>
      </c>
      <c r="V880" s="51">
        <v>7.3401469718726249</v>
      </c>
      <c r="W880" s="51">
        <v>7.4200817961772811</v>
      </c>
      <c r="X880" s="51">
        <v>7.801944307134618</v>
      </c>
      <c r="Y880" s="51">
        <v>8.7244572158365248</v>
      </c>
      <c r="Z880" s="51">
        <v>8.4687424957976472</v>
      </c>
      <c r="AA880" s="51">
        <v>8.6128526645768027</v>
      </c>
      <c r="AB880" s="51">
        <v>8.9788322865782728</v>
      </c>
      <c r="AC880" s="51">
        <v>9.1583385384134921</v>
      </c>
      <c r="AD880" s="51">
        <v>9.1056408673508766</v>
      </c>
      <c r="AE880" s="51">
        <v>9.8637683317203901</v>
      </c>
      <c r="AF880" s="51">
        <v>9.9400672416313416</v>
      </c>
      <c r="AG880" s="51">
        <v>9.6998851234922459</v>
      </c>
      <c r="AH880" s="52"/>
      <c r="AI880" s="52"/>
      <c r="AJ880" s="52"/>
    </row>
    <row r="881" spans="1:36" ht="15.75" x14ac:dyDescent="0.3">
      <c r="A881" s="1" t="str">
        <f t="shared" si="16"/>
        <v>SelbständigenquoteLuxemburg</v>
      </c>
      <c r="B881" s="1">
        <v>881</v>
      </c>
      <c r="C881" s="50" t="s">
        <v>277</v>
      </c>
      <c r="D881" s="50" t="s">
        <v>10</v>
      </c>
      <c r="E881" s="50" t="s">
        <v>182</v>
      </c>
      <c r="F881" s="50" t="s">
        <v>67</v>
      </c>
      <c r="G881" s="50" t="s">
        <v>40</v>
      </c>
      <c r="H881" s="50" t="s">
        <v>370</v>
      </c>
      <c r="I881" s="52"/>
      <c r="J881" s="52"/>
      <c r="K881" s="52"/>
      <c r="L881" s="52"/>
      <c r="M881" s="52"/>
      <c r="N881" s="52"/>
      <c r="O881" s="52"/>
      <c r="P881" s="52"/>
      <c r="Q881" s="51">
        <v>5.2261306532663312</v>
      </c>
      <c r="R881" s="51">
        <v>7.2328511432571165</v>
      </c>
      <c r="S881" s="51">
        <v>7.0480549199084672</v>
      </c>
      <c r="T881" s="51">
        <v>7.3390364700585327</v>
      </c>
      <c r="U881" s="51">
        <v>7.510729613733905</v>
      </c>
      <c r="V881" s="51">
        <v>7.6170212765957457</v>
      </c>
      <c r="W881" s="51">
        <v>7.4731626754748159</v>
      </c>
      <c r="X881" s="51">
        <v>8.4705882352941195</v>
      </c>
      <c r="Y881" s="51">
        <v>8.7175513366912032</v>
      </c>
      <c r="Z881" s="51">
        <v>8.4480833643468554</v>
      </c>
      <c r="AA881" s="51">
        <v>7.2150072150072155</v>
      </c>
      <c r="AB881" s="51">
        <v>7.4138531152105811</v>
      </c>
      <c r="AC881" s="51">
        <v>7.7850499483293145</v>
      </c>
      <c r="AD881" s="51">
        <v>8.336079077429984</v>
      </c>
      <c r="AE881" s="51">
        <v>8.6463730569948183</v>
      </c>
      <c r="AF881" s="52"/>
      <c r="AG881" s="52"/>
      <c r="AH881" s="52"/>
      <c r="AI881" s="52"/>
      <c r="AJ881" s="52"/>
    </row>
    <row r="882" spans="1:36" ht="15.75" x14ac:dyDescent="0.3">
      <c r="A882" s="1" t="str">
        <f t="shared" si="16"/>
        <v>SelbständigenquoteMalta</v>
      </c>
      <c r="B882" s="1">
        <v>882</v>
      </c>
      <c r="C882" s="50" t="s">
        <v>277</v>
      </c>
      <c r="D882" s="50" t="s">
        <v>16</v>
      </c>
      <c r="E882" s="50" t="s">
        <v>182</v>
      </c>
      <c r="F882" s="50" t="s">
        <v>67</v>
      </c>
      <c r="G882" s="50" t="s">
        <v>40</v>
      </c>
      <c r="H882" s="50" t="s">
        <v>370</v>
      </c>
      <c r="I882" s="52"/>
      <c r="J882" s="52"/>
      <c r="K882" s="52"/>
      <c r="L882" s="52"/>
      <c r="M882" s="52"/>
      <c r="N882" s="52"/>
      <c r="O882" s="52"/>
      <c r="P882" s="52"/>
      <c r="Q882" s="51">
        <v>12.772785622593071</v>
      </c>
      <c r="R882" s="51">
        <v>13.10432569974555</v>
      </c>
      <c r="S882" s="51">
        <v>13.840399002493765</v>
      </c>
      <c r="T882" s="51">
        <v>12.993321190042503</v>
      </c>
      <c r="U882" s="51">
        <v>12.777129521586934</v>
      </c>
      <c r="V882" s="51">
        <v>13.106525376464027</v>
      </c>
      <c r="W882" s="51">
        <v>12.958045671800319</v>
      </c>
      <c r="X882" s="51">
        <v>13.152507676560901</v>
      </c>
      <c r="Y882" s="51">
        <v>13.466212931453573</v>
      </c>
      <c r="Z882" s="51">
        <v>14.292258360054969</v>
      </c>
      <c r="AA882" s="51">
        <v>13.828425096030729</v>
      </c>
      <c r="AB882" s="51">
        <v>15.40312876052948</v>
      </c>
      <c r="AC882" s="51">
        <v>15.616438356164386</v>
      </c>
      <c r="AD882" s="51">
        <v>15.145778114350625</v>
      </c>
      <c r="AE882" s="51">
        <v>14.904187366926898</v>
      </c>
      <c r="AF882" s="51">
        <v>13.975983989326217</v>
      </c>
      <c r="AG882" s="51">
        <v>13.437102922490471</v>
      </c>
      <c r="AH882" s="52"/>
      <c r="AI882" s="52"/>
      <c r="AJ882" s="52"/>
    </row>
    <row r="883" spans="1:36" ht="15.75" x14ac:dyDescent="0.3">
      <c r="A883" s="1" t="str">
        <f t="shared" si="16"/>
        <v>SelbständigenquoteNiederlande</v>
      </c>
      <c r="B883" s="1">
        <v>883</v>
      </c>
      <c r="C883" s="50" t="s">
        <v>277</v>
      </c>
      <c r="D883" s="50" t="s">
        <v>1</v>
      </c>
      <c r="E883" s="50" t="s">
        <v>182</v>
      </c>
      <c r="F883" s="50" t="s">
        <v>67</v>
      </c>
      <c r="G883" s="50" t="s">
        <v>40</v>
      </c>
      <c r="H883" s="50" t="s">
        <v>370</v>
      </c>
      <c r="I883" s="52"/>
      <c r="J883" s="52"/>
      <c r="K883" s="52"/>
      <c r="L883" s="52"/>
      <c r="M883" s="52"/>
      <c r="N883" s="52"/>
      <c r="O883" s="52"/>
      <c r="P883" s="52"/>
      <c r="Q883" s="51">
        <v>12.666092519685039</v>
      </c>
      <c r="R883" s="51">
        <v>13.209122953537786</v>
      </c>
      <c r="S883" s="51">
        <v>13.411411485924839</v>
      </c>
      <c r="T883" s="51">
        <v>13.716080837064338</v>
      </c>
      <c r="U883" s="51">
        <v>13.996314496314495</v>
      </c>
      <c r="V883" s="51">
        <v>14.858478956436132</v>
      </c>
      <c r="W883" s="51">
        <v>15.325361581780745</v>
      </c>
      <c r="X883" s="51">
        <v>15.413815555091459</v>
      </c>
      <c r="Y883" s="51">
        <v>15.538427979349963</v>
      </c>
      <c r="Z883" s="51">
        <v>15.607759387791422</v>
      </c>
      <c r="AA883" s="51">
        <v>15.611638335592868</v>
      </c>
      <c r="AB883" s="51">
        <v>15.545722713864308</v>
      </c>
      <c r="AC883" s="51">
        <v>16.241051879247166</v>
      </c>
      <c r="AD883" s="51">
        <v>14.800982692710226</v>
      </c>
      <c r="AE883" s="51">
        <v>15.532288068030827</v>
      </c>
      <c r="AF883" s="51">
        <v>15.71072838850165</v>
      </c>
      <c r="AG883" s="51">
        <v>16.095024911545963</v>
      </c>
      <c r="AH883" s="52"/>
      <c r="AI883" s="52"/>
      <c r="AJ883" s="52"/>
    </row>
    <row r="884" spans="1:36" ht="15.75" x14ac:dyDescent="0.3">
      <c r="A884" s="1" t="str">
        <f t="shared" si="16"/>
        <v>SelbständigenquoteÖsterreich</v>
      </c>
      <c r="B884" s="1">
        <v>884</v>
      </c>
      <c r="C884" s="50" t="s">
        <v>277</v>
      </c>
      <c r="D884" s="50" t="s">
        <v>56</v>
      </c>
      <c r="E884" s="50" t="s">
        <v>182</v>
      </c>
      <c r="F884" s="50" t="s">
        <v>67</v>
      </c>
      <c r="G884" s="50" t="s">
        <v>40</v>
      </c>
      <c r="H884" s="50" t="s">
        <v>370</v>
      </c>
      <c r="I884" s="52"/>
      <c r="J884" s="52"/>
      <c r="K884" s="52"/>
      <c r="L884" s="52"/>
      <c r="M884" s="52"/>
      <c r="N884" s="52"/>
      <c r="O884" s="52"/>
      <c r="P884" s="52"/>
      <c r="Q884" s="51">
        <v>8.8365087334513657</v>
      </c>
      <c r="R884" s="51">
        <v>9.1586653227945476</v>
      </c>
      <c r="S884" s="51">
        <v>9.4452616095818467</v>
      </c>
      <c r="T884" s="51">
        <v>8.9920307348856507</v>
      </c>
      <c r="U884" s="51">
        <v>9.0152565880721234</v>
      </c>
      <c r="V884" s="51">
        <v>9.2909847575765294</v>
      </c>
      <c r="W884" s="51">
        <v>9.1777811845265482</v>
      </c>
      <c r="X884" s="51">
        <v>9.3351513774209014</v>
      </c>
      <c r="Y884" s="51">
        <v>9.2303118884237136</v>
      </c>
      <c r="Z884" s="51">
        <v>9.1990813135261913</v>
      </c>
      <c r="AA884" s="51">
        <v>9.0852265897343436</v>
      </c>
      <c r="AB884" s="51">
        <v>9.3960051484959699</v>
      </c>
      <c r="AC884" s="51">
        <v>9.2324832279783955</v>
      </c>
      <c r="AD884" s="51">
        <v>9.0323514511109515</v>
      </c>
      <c r="AE884" s="51">
        <v>9.4485800294028408</v>
      </c>
      <c r="AF884" s="51">
        <v>9.6472646896297665</v>
      </c>
      <c r="AG884" s="51">
        <v>9.984410105919574</v>
      </c>
      <c r="AH884" s="52"/>
      <c r="AI884" s="52"/>
      <c r="AJ884" s="52"/>
    </row>
    <row r="885" spans="1:36" ht="15.75" x14ac:dyDescent="0.3">
      <c r="A885" s="1" t="str">
        <f t="shared" si="16"/>
        <v>SelbständigenquotePolen</v>
      </c>
      <c r="B885" s="1">
        <v>885</v>
      </c>
      <c r="C885" s="50" t="s">
        <v>277</v>
      </c>
      <c r="D885" s="50" t="s">
        <v>21</v>
      </c>
      <c r="E885" s="50" t="s">
        <v>182</v>
      </c>
      <c r="F885" s="50" t="s">
        <v>67</v>
      </c>
      <c r="G885" s="50" t="s">
        <v>40</v>
      </c>
      <c r="H885" s="50" t="s">
        <v>370</v>
      </c>
      <c r="I885" s="52"/>
      <c r="J885" s="52"/>
      <c r="K885" s="52"/>
      <c r="L885" s="52"/>
      <c r="M885" s="52"/>
      <c r="N885" s="52"/>
      <c r="O885" s="52"/>
      <c r="P885" s="52"/>
      <c r="Q885" s="51">
        <v>11.399901420573675</v>
      </c>
      <c r="R885" s="51">
        <v>11.802921299324174</v>
      </c>
      <c r="S885" s="51">
        <v>12.397523468333544</v>
      </c>
      <c r="T885" s="51">
        <v>12.482016246246468</v>
      </c>
      <c r="U885" s="51">
        <v>12.301913370113862</v>
      </c>
      <c r="V885" s="51">
        <v>12.242172104225972</v>
      </c>
      <c r="W885" s="51">
        <v>12.224754308503064</v>
      </c>
      <c r="X885" s="51">
        <v>12.048700637211162</v>
      </c>
      <c r="Y885" s="51">
        <v>12.407167113000748</v>
      </c>
      <c r="Z885" s="51">
        <v>12.437966101694917</v>
      </c>
      <c r="AA885" s="51">
        <v>12.74226333832004</v>
      </c>
      <c r="AB885" s="51">
        <v>12.999578483187962</v>
      </c>
      <c r="AC885" s="51">
        <v>13.167528203127542</v>
      </c>
      <c r="AD885" s="51">
        <v>13.159796624782869</v>
      </c>
      <c r="AE885" s="51">
        <v>13.383615804981236</v>
      </c>
      <c r="AF885" s="51">
        <v>14.183031863694888</v>
      </c>
      <c r="AG885" s="51">
        <v>14.132120655640071</v>
      </c>
      <c r="AH885" s="52"/>
      <c r="AI885" s="52"/>
      <c r="AJ885" s="52"/>
    </row>
    <row r="886" spans="1:36" ht="15.75" x14ac:dyDescent="0.3">
      <c r="A886" s="1" t="str">
        <f t="shared" si="16"/>
        <v>SelbständigenquotePortugal</v>
      </c>
      <c r="B886" s="1">
        <v>886</v>
      </c>
      <c r="C886" s="50" t="s">
        <v>277</v>
      </c>
      <c r="D886" s="50" t="s">
        <v>7</v>
      </c>
      <c r="E886" s="50" t="s">
        <v>182</v>
      </c>
      <c r="F886" s="50" t="s">
        <v>67</v>
      </c>
      <c r="G886" s="50" t="s">
        <v>40</v>
      </c>
      <c r="H886" s="50" t="s">
        <v>370</v>
      </c>
      <c r="I886" s="52"/>
      <c r="J886" s="52"/>
      <c r="K886" s="52"/>
      <c r="L886" s="52"/>
      <c r="M886" s="52"/>
      <c r="N886" s="52"/>
      <c r="O886" s="52"/>
      <c r="P886" s="52"/>
      <c r="Q886" s="51">
        <v>15.790170591221061</v>
      </c>
      <c r="R886" s="51">
        <v>15.393881540070009</v>
      </c>
      <c r="S886" s="51">
        <v>14.652258880331075</v>
      </c>
      <c r="T886" s="51">
        <v>14.139156215440362</v>
      </c>
      <c r="U886" s="51">
        <v>14.180929095354527</v>
      </c>
      <c r="V886" s="51">
        <v>14.647660303228733</v>
      </c>
      <c r="W886" s="51">
        <v>13.780523397217626</v>
      </c>
      <c r="X886" s="51">
        <v>13.253069269312055</v>
      </c>
      <c r="Y886" s="51">
        <v>13.171492412252116</v>
      </c>
      <c r="Z886" s="51">
        <v>12.880163159192273</v>
      </c>
      <c r="AA886" s="51">
        <v>12.916730261866864</v>
      </c>
      <c r="AB886" s="51">
        <v>13.45616973757677</v>
      </c>
      <c r="AC886" s="51">
        <v>13.400136242775837</v>
      </c>
      <c r="AD886" s="51">
        <v>13.869822485207099</v>
      </c>
      <c r="AE886" s="51">
        <v>13.632671762084261</v>
      </c>
      <c r="AF886" s="51">
        <v>13.351292883528235</v>
      </c>
      <c r="AG886" s="51">
        <v>13.734294458762882</v>
      </c>
      <c r="AH886" s="52"/>
      <c r="AI886" s="52"/>
      <c r="AJ886" s="52"/>
    </row>
    <row r="887" spans="1:36" ht="15.75" x14ac:dyDescent="0.3">
      <c r="A887" s="1" t="str">
        <f t="shared" si="16"/>
        <v>SelbständigenquoteRumänien</v>
      </c>
      <c r="B887" s="1">
        <v>887</v>
      </c>
      <c r="C887" s="50" t="s">
        <v>277</v>
      </c>
      <c r="D887" s="50" t="s">
        <v>98</v>
      </c>
      <c r="E887" s="50" t="s">
        <v>182</v>
      </c>
      <c r="F887" s="50" t="s">
        <v>67</v>
      </c>
      <c r="G887" s="50" t="s">
        <v>40</v>
      </c>
      <c r="H887" s="50" t="s">
        <v>370</v>
      </c>
      <c r="I887" s="52"/>
      <c r="J887" s="52"/>
      <c r="K887" s="52"/>
      <c r="L887" s="52"/>
      <c r="M887" s="52"/>
      <c r="N887" s="52"/>
      <c r="O887" s="52"/>
      <c r="P887" s="52"/>
      <c r="Q887" s="51">
        <v>7.179855684301927</v>
      </c>
      <c r="R887" s="51">
        <v>7.2668741608690341</v>
      </c>
      <c r="S887" s="51">
        <v>8.0654821321621082</v>
      </c>
      <c r="T887" s="51">
        <v>7.9475577213133759</v>
      </c>
      <c r="U887" s="51">
        <v>7.8533165795912954</v>
      </c>
      <c r="V887" s="51">
        <v>7.6434700659689483</v>
      </c>
      <c r="W887" s="51">
        <v>7.7967529732006868</v>
      </c>
      <c r="X887" s="51">
        <v>7.081680206562126</v>
      </c>
      <c r="Y887" s="51">
        <v>7.3034831996798477</v>
      </c>
      <c r="Z887" s="51">
        <v>7.339038487387425</v>
      </c>
      <c r="AA887" s="51">
        <v>6.564055463379951</v>
      </c>
      <c r="AB887" s="51">
        <v>6.5998683536897547</v>
      </c>
      <c r="AC887" s="51">
        <v>6.8351589949511373</v>
      </c>
      <c r="AD887" s="51">
        <v>6.6246840344238107</v>
      </c>
      <c r="AE887" s="51">
        <v>6.5833345361643154</v>
      </c>
      <c r="AF887" s="51">
        <v>5.8087736377850545</v>
      </c>
      <c r="AG887" s="51">
        <v>6.5708094766599228</v>
      </c>
      <c r="AH887" s="52"/>
      <c r="AI887" s="52"/>
      <c r="AJ887" s="52"/>
    </row>
    <row r="888" spans="1:36" ht="15.75" x14ac:dyDescent="0.3">
      <c r="A888" s="1" t="str">
        <f t="shared" si="16"/>
        <v>SelbständigenquoteSchweden</v>
      </c>
      <c r="B888" s="1">
        <v>888</v>
      </c>
      <c r="C888" s="50" t="s">
        <v>277</v>
      </c>
      <c r="D888" s="50" t="s">
        <v>13</v>
      </c>
      <c r="E888" s="50" t="s">
        <v>182</v>
      </c>
      <c r="F888" s="50" t="s">
        <v>67</v>
      </c>
      <c r="G888" s="50" t="s">
        <v>40</v>
      </c>
      <c r="H888" s="50" t="s">
        <v>370</v>
      </c>
      <c r="I888" s="52"/>
      <c r="J888" s="52"/>
      <c r="K888" s="52"/>
      <c r="L888" s="52"/>
      <c r="M888" s="52"/>
      <c r="N888" s="52"/>
      <c r="O888" s="52"/>
      <c r="P888" s="52"/>
      <c r="Q888" s="51">
        <v>9.094750889679716</v>
      </c>
      <c r="R888" s="51">
        <v>9.4349910261944263</v>
      </c>
      <c r="S888" s="51">
        <v>9.7112149743728704</v>
      </c>
      <c r="T888" s="51">
        <v>9.3156606311889387</v>
      </c>
      <c r="U888" s="51">
        <v>9.2421684898173915</v>
      </c>
      <c r="V888" s="51">
        <v>9.4762875862368219</v>
      </c>
      <c r="W888" s="51">
        <v>9.2253761969904229</v>
      </c>
      <c r="X888" s="51">
        <v>9.0506235624301006</v>
      </c>
      <c r="Y888" s="51">
        <v>8.8482533884057375</v>
      </c>
      <c r="Z888" s="51">
        <v>8.7318972861141528</v>
      </c>
      <c r="AA888" s="51">
        <v>8.7096259033017898</v>
      </c>
      <c r="AB888" s="51">
        <v>8.7763110952550836</v>
      </c>
      <c r="AC888" s="51">
        <v>8.8218748744324333</v>
      </c>
      <c r="AD888" s="51">
        <v>9.2164149284743857</v>
      </c>
      <c r="AE888" s="51">
        <v>9.1839503779802278</v>
      </c>
      <c r="AF888" s="51">
        <v>9.3463827838827847</v>
      </c>
      <c r="AG888" s="51">
        <v>9.0455156520069142</v>
      </c>
      <c r="AH888" s="52"/>
      <c r="AI888" s="52"/>
      <c r="AJ888" s="52"/>
    </row>
    <row r="889" spans="1:36" ht="15.75" x14ac:dyDescent="0.3">
      <c r="A889" s="1" t="str">
        <f t="shared" si="16"/>
        <v>SelbständigenquoteSlowakei</v>
      </c>
      <c r="B889" s="1">
        <v>889</v>
      </c>
      <c r="C889" s="50" t="s">
        <v>277</v>
      </c>
      <c r="D889" s="50" t="s">
        <v>23</v>
      </c>
      <c r="E889" s="50" t="s">
        <v>182</v>
      </c>
      <c r="F889" s="50" t="s">
        <v>67</v>
      </c>
      <c r="G889" s="50" t="s">
        <v>40</v>
      </c>
      <c r="H889" s="50" t="s">
        <v>370</v>
      </c>
      <c r="I889" s="52"/>
      <c r="J889" s="52"/>
      <c r="K889" s="52"/>
      <c r="L889" s="52"/>
      <c r="M889" s="52"/>
      <c r="N889" s="52"/>
      <c r="O889" s="52"/>
      <c r="P889" s="52"/>
      <c r="Q889" s="51">
        <v>13.467955848378544</v>
      </c>
      <c r="R889" s="51">
        <v>15.433505742088192</v>
      </c>
      <c r="S889" s="51">
        <v>15.700526174975478</v>
      </c>
      <c r="T889" s="51">
        <v>15.623885918003564</v>
      </c>
      <c r="U889" s="51">
        <v>15.344337948171816</v>
      </c>
      <c r="V889" s="51">
        <v>15.430043070911593</v>
      </c>
      <c r="W889" s="51">
        <v>15.101951326463494</v>
      </c>
      <c r="X889" s="51">
        <v>14.755006391137623</v>
      </c>
      <c r="Y889" s="51">
        <v>15.180563589785969</v>
      </c>
      <c r="Z889" s="51">
        <v>14.98659735196166</v>
      </c>
      <c r="AA889" s="51">
        <v>14.466863386234948</v>
      </c>
      <c r="AB889" s="51">
        <v>14.703774486383182</v>
      </c>
      <c r="AC889" s="51">
        <v>14.806553653986539</v>
      </c>
      <c r="AD889" s="51">
        <v>14.743333066389043</v>
      </c>
      <c r="AE889" s="51">
        <v>14.662305934273778</v>
      </c>
      <c r="AF889" s="51">
        <v>14.892865552154463</v>
      </c>
      <c r="AG889" s="51">
        <v>14.713917726953397</v>
      </c>
      <c r="AH889" s="52"/>
      <c r="AI889" s="52"/>
      <c r="AJ889" s="52"/>
    </row>
    <row r="890" spans="1:36" ht="15.75" x14ac:dyDescent="0.3">
      <c r="A890" s="1" t="str">
        <f t="shared" si="16"/>
        <v>SelbständigenquoteSlowenien</v>
      </c>
      <c r="B890" s="1">
        <v>890</v>
      </c>
      <c r="C890" s="50" t="s">
        <v>277</v>
      </c>
      <c r="D890" s="50" t="s">
        <v>26</v>
      </c>
      <c r="E890" s="50" t="s">
        <v>182</v>
      </c>
      <c r="F890" s="50" t="s">
        <v>67</v>
      </c>
      <c r="G890" s="50" t="s">
        <v>40</v>
      </c>
      <c r="H890" s="50" t="s">
        <v>370</v>
      </c>
      <c r="I890" s="52"/>
      <c r="J890" s="52"/>
      <c r="K890" s="52"/>
      <c r="L890" s="52"/>
      <c r="M890" s="52"/>
      <c r="N890" s="52"/>
      <c r="O890" s="52"/>
      <c r="P890" s="52"/>
      <c r="Q890" s="51">
        <v>7.2565594467010639</v>
      </c>
      <c r="R890" s="51">
        <v>8.4567070435172713</v>
      </c>
      <c r="S890" s="51">
        <v>9.7594189741261896</v>
      </c>
      <c r="T890" s="51">
        <v>9.8948598130841123</v>
      </c>
      <c r="U890" s="51">
        <v>9.3668792818332136</v>
      </c>
      <c r="V890" s="51">
        <v>9.8287506029908354</v>
      </c>
      <c r="W890" s="51">
        <v>10.253317249698433</v>
      </c>
      <c r="X890" s="51">
        <v>10.699636704558772</v>
      </c>
      <c r="Y890" s="51">
        <v>10.29445594662986</v>
      </c>
      <c r="Z890" s="51">
        <v>10.142368392009713</v>
      </c>
      <c r="AA890" s="51">
        <v>10.795944779982744</v>
      </c>
      <c r="AB890" s="51">
        <v>10.428404379717231</v>
      </c>
      <c r="AC890" s="51">
        <v>9.4649328501385632</v>
      </c>
      <c r="AD890" s="51">
        <v>10.778635778635779</v>
      </c>
      <c r="AE890" s="51">
        <v>10.542487815215088</v>
      </c>
      <c r="AF890" s="51">
        <v>11.024534063388439</v>
      </c>
      <c r="AG890" s="51">
        <v>11.260276823811012</v>
      </c>
      <c r="AH890" s="52"/>
      <c r="AI890" s="52"/>
      <c r="AJ890" s="52"/>
    </row>
    <row r="891" spans="1:36" ht="15.75" x14ac:dyDescent="0.3">
      <c r="A891" s="1" t="str">
        <f t="shared" si="16"/>
        <v>SelbständigenquoteSpanien</v>
      </c>
      <c r="B891" s="1">
        <v>891</v>
      </c>
      <c r="C891" s="50" t="s">
        <v>277</v>
      </c>
      <c r="D891" s="50" t="s">
        <v>8</v>
      </c>
      <c r="E891" s="50" t="s">
        <v>182</v>
      </c>
      <c r="F891" s="50" t="s">
        <v>67</v>
      </c>
      <c r="G891" s="50" t="s">
        <v>40</v>
      </c>
      <c r="H891" s="50" t="s">
        <v>370</v>
      </c>
      <c r="I891" s="52"/>
      <c r="J891" s="52"/>
      <c r="K891" s="52"/>
      <c r="L891" s="52"/>
      <c r="M891" s="52"/>
      <c r="N891" s="52"/>
      <c r="O891" s="52"/>
      <c r="P891" s="52"/>
      <c r="Q891" s="51">
        <v>15.455031438535753</v>
      </c>
      <c r="R891" s="51">
        <v>14.823569229425507</v>
      </c>
      <c r="S891" s="51">
        <v>14.827409356464342</v>
      </c>
      <c r="T891" s="51">
        <v>14.649775271994477</v>
      </c>
      <c r="U891" s="51">
        <v>15.573726811418288</v>
      </c>
      <c r="V891" s="51">
        <v>16.121617831754275</v>
      </c>
      <c r="W891" s="51">
        <v>16.032634874759154</v>
      </c>
      <c r="X891" s="51">
        <v>15.872682266124889</v>
      </c>
      <c r="Y891" s="51">
        <v>15.594847068601387</v>
      </c>
      <c r="Z891" s="51">
        <v>15.16775616068602</v>
      </c>
      <c r="AA891" s="51">
        <v>14.732998827970984</v>
      </c>
      <c r="AB891" s="51">
        <v>14.414333730204723</v>
      </c>
      <c r="AC891" s="51">
        <v>14.903726202744481</v>
      </c>
      <c r="AD891" s="51">
        <v>14.686965896242537</v>
      </c>
      <c r="AE891" s="51">
        <v>14.199199959491619</v>
      </c>
      <c r="AF891" s="51">
        <v>14.027989360712029</v>
      </c>
      <c r="AG891" s="51">
        <v>13.755274665339824</v>
      </c>
      <c r="AH891" s="52"/>
      <c r="AI891" s="52"/>
      <c r="AJ891" s="52"/>
    </row>
    <row r="892" spans="1:36" ht="15.75" x14ac:dyDescent="0.3">
      <c r="A892" s="1" t="str">
        <f t="shared" si="16"/>
        <v>SelbständigenquoteTschechische Republik</v>
      </c>
      <c r="B892" s="1">
        <v>892</v>
      </c>
      <c r="C892" s="50" t="s">
        <v>277</v>
      </c>
      <c r="D892" s="50" t="s">
        <v>22</v>
      </c>
      <c r="E892" s="50" t="s">
        <v>182</v>
      </c>
      <c r="F892" s="50" t="s">
        <v>67</v>
      </c>
      <c r="G892" s="50" t="s">
        <v>40</v>
      </c>
      <c r="H892" s="50" t="s">
        <v>370</v>
      </c>
      <c r="I892" s="52"/>
      <c r="J892" s="52"/>
      <c r="K892" s="52"/>
      <c r="L892" s="52"/>
      <c r="M892" s="52"/>
      <c r="N892" s="52"/>
      <c r="O892" s="52"/>
      <c r="P892" s="52"/>
      <c r="Q892" s="51">
        <v>15.384933005760061</v>
      </c>
      <c r="R892" s="51">
        <v>16.086183453613639</v>
      </c>
      <c r="S892" s="51">
        <v>16.8824858995754</v>
      </c>
      <c r="T892" s="51">
        <v>17.228321804065921</v>
      </c>
      <c r="U892" s="51">
        <v>17.598295646304418</v>
      </c>
      <c r="V892" s="51">
        <v>16.760313315926894</v>
      </c>
      <c r="W892" s="51">
        <v>17.192764857881137</v>
      </c>
      <c r="X892" s="51">
        <v>16.518878718535472</v>
      </c>
      <c r="Y892" s="51">
        <v>16.357003988535467</v>
      </c>
      <c r="Z892" s="51">
        <v>16.340564717936594</v>
      </c>
      <c r="AA892" s="51">
        <v>16.208967407148272</v>
      </c>
      <c r="AB892" s="51">
        <v>16.080285182889028</v>
      </c>
      <c r="AC892" s="51">
        <v>16.117137084910659</v>
      </c>
      <c r="AD892" s="51">
        <v>15.321326641078633</v>
      </c>
      <c r="AE892" s="51">
        <v>15.269900448181494</v>
      </c>
      <c r="AF892" s="51">
        <v>15.977569637741519</v>
      </c>
      <c r="AG892" s="51">
        <v>15.302603939598113</v>
      </c>
      <c r="AH892" s="52"/>
      <c r="AI892" s="52"/>
      <c r="AJ892" s="52"/>
    </row>
    <row r="893" spans="1:36" ht="15.75" x14ac:dyDescent="0.3">
      <c r="A893" s="1" t="str">
        <f t="shared" si="16"/>
        <v>SelbständigenquoteUngarn</v>
      </c>
      <c r="B893" s="1">
        <v>893</v>
      </c>
      <c r="C893" s="50" t="s">
        <v>277</v>
      </c>
      <c r="D893" s="50" t="s">
        <v>24</v>
      </c>
      <c r="E893" s="50" t="s">
        <v>182</v>
      </c>
      <c r="F893" s="50" t="s">
        <v>67</v>
      </c>
      <c r="G893" s="50" t="s">
        <v>40</v>
      </c>
      <c r="H893" s="50" t="s">
        <v>370</v>
      </c>
      <c r="I893" s="52"/>
      <c r="J893" s="52"/>
      <c r="K893" s="52"/>
      <c r="L893" s="52"/>
      <c r="M893" s="52"/>
      <c r="N893" s="52"/>
      <c r="O893" s="52"/>
      <c r="P893" s="52"/>
      <c r="Q893" s="51">
        <v>11.014854846155936</v>
      </c>
      <c r="R893" s="51">
        <v>11.258741258741258</v>
      </c>
      <c r="S893" s="51">
        <v>11.086474501108649</v>
      </c>
      <c r="T893" s="51">
        <v>10.888596761110955</v>
      </c>
      <c r="U893" s="51">
        <v>10.373204161391536</v>
      </c>
      <c r="V893" s="51">
        <v>9.9573756339700008</v>
      </c>
      <c r="W893" s="51">
        <v>9.6731290603099911</v>
      </c>
      <c r="X893" s="51">
        <v>9.624172805593707</v>
      </c>
      <c r="Y893" s="51">
        <v>9.4252873563218387</v>
      </c>
      <c r="Z893" s="51">
        <v>9.1004358491914168</v>
      </c>
      <c r="AA893" s="51">
        <v>9.2206107770310108</v>
      </c>
      <c r="AB893" s="51">
        <v>9.6700371295798995</v>
      </c>
      <c r="AC893" s="51">
        <v>10.984740782864185</v>
      </c>
      <c r="AD893" s="51">
        <v>11.4843590730967</v>
      </c>
      <c r="AE893" s="51">
        <v>11.442286224603706</v>
      </c>
      <c r="AF893" s="51">
        <v>11.017080917793921</v>
      </c>
      <c r="AG893" s="51">
        <v>10.601160678686927</v>
      </c>
      <c r="AH893" s="52"/>
      <c r="AI893" s="52"/>
      <c r="AJ893" s="52"/>
    </row>
    <row r="894" spans="1:36" ht="15.75" x14ac:dyDescent="0.3">
      <c r="A894" s="1" t="str">
        <f t="shared" si="16"/>
        <v>SelbständigenquoteVereinigtes Königreich Großbritannien und Nordirland</v>
      </c>
      <c r="B894" s="1">
        <v>894</v>
      </c>
      <c r="C894" s="50" t="s">
        <v>277</v>
      </c>
      <c r="D894" s="50" t="s">
        <v>57</v>
      </c>
      <c r="E894" s="50" t="s">
        <v>182</v>
      </c>
      <c r="F894" s="50" t="s">
        <v>67</v>
      </c>
      <c r="G894" s="50" t="s">
        <v>40</v>
      </c>
      <c r="H894" s="50" t="s">
        <v>370</v>
      </c>
      <c r="I894" s="52"/>
      <c r="J894" s="52"/>
      <c r="K894" s="52"/>
      <c r="L894" s="52"/>
      <c r="M894" s="52"/>
      <c r="N894" s="52"/>
      <c r="O894" s="52"/>
      <c r="P894" s="52"/>
      <c r="Q894" s="51">
        <v>12.608299602073876</v>
      </c>
      <c r="R894" s="51">
        <v>12.815391414185351</v>
      </c>
      <c r="S894" s="51">
        <v>13.152745484434897</v>
      </c>
      <c r="T894" s="51">
        <v>13.312913975966925</v>
      </c>
      <c r="U894" s="51">
        <v>13.79717102091475</v>
      </c>
      <c r="V894" s="51">
        <v>13.82023571329759</v>
      </c>
      <c r="W894" s="51">
        <v>14.360332281197586</v>
      </c>
      <c r="X894" s="51">
        <v>14.257877092073951</v>
      </c>
      <c r="Y894" s="51">
        <v>14.687460053687843</v>
      </c>
      <c r="Z894" s="51">
        <v>14.591819617598931</v>
      </c>
      <c r="AA894" s="51">
        <v>14.390819967133833</v>
      </c>
      <c r="AB894" s="51">
        <v>14.787809476710045</v>
      </c>
      <c r="AC894" s="52"/>
      <c r="AD894" s="52"/>
      <c r="AE894" s="52"/>
      <c r="AF894" s="52"/>
      <c r="AG894" s="52"/>
      <c r="AH894" s="52"/>
      <c r="AI894" s="52"/>
      <c r="AJ894" s="52"/>
    </row>
    <row r="895" spans="1:36" ht="15.75" x14ac:dyDescent="0.3">
      <c r="A895" s="1" t="str">
        <f t="shared" si="16"/>
        <v>SelbständigenquoteZypern</v>
      </c>
      <c r="B895" s="1">
        <v>895</v>
      </c>
      <c r="C895" s="50" t="s">
        <v>277</v>
      </c>
      <c r="D895" s="50" t="s">
        <v>30</v>
      </c>
      <c r="E895" s="50" t="s">
        <v>182</v>
      </c>
      <c r="F895" s="50" t="s">
        <v>67</v>
      </c>
      <c r="G895" s="50" t="s">
        <v>40</v>
      </c>
      <c r="H895" s="50" t="s">
        <v>370</v>
      </c>
      <c r="I895" s="52"/>
      <c r="J895" s="52"/>
      <c r="K895" s="52"/>
      <c r="L895" s="52"/>
      <c r="M895" s="52"/>
      <c r="N895" s="52"/>
      <c r="O895" s="52"/>
      <c r="P895" s="52"/>
      <c r="Q895" s="51">
        <v>16.307608399236436</v>
      </c>
      <c r="R895" s="51">
        <v>16.036966567001905</v>
      </c>
      <c r="S895" s="51">
        <v>15.202524986849026</v>
      </c>
      <c r="T895" s="51">
        <v>14.856396866840731</v>
      </c>
      <c r="U895" s="51">
        <v>14.010695187165775</v>
      </c>
      <c r="V895" s="51">
        <v>14.980214810627473</v>
      </c>
      <c r="W895" s="51">
        <v>14.800923254472016</v>
      </c>
      <c r="X895" s="51">
        <v>12.561791218377435</v>
      </c>
      <c r="Y895" s="51">
        <v>11.892510005717552</v>
      </c>
      <c r="Z895" s="51">
        <v>11.540540540540539</v>
      </c>
      <c r="AA895" s="51">
        <v>11.881693013768487</v>
      </c>
      <c r="AB895" s="51">
        <v>11.970979443772674</v>
      </c>
      <c r="AC895" s="51">
        <v>12.182254196642685</v>
      </c>
      <c r="AD895" s="51">
        <v>10.438413361169102</v>
      </c>
      <c r="AE895" s="51">
        <v>10.092348284960424</v>
      </c>
      <c r="AF895" s="51">
        <v>9.4210638752403337</v>
      </c>
      <c r="AG895" s="51">
        <v>8.7549863531387793</v>
      </c>
      <c r="AH895" s="52"/>
      <c r="AI895" s="52"/>
      <c r="AJ895" s="52"/>
    </row>
    <row r="896" spans="1:36" ht="15.75" x14ac:dyDescent="0.3">
      <c r="A896" s="1" t="str">
        <f t="shared" si="16"/>
        <v>SozialausgabenBelgien</v>
      </c>
      <c r="B896" s="1">
        <v>896</v>
      </c>
      <c r="C896" s="50" t="s">
        <v>283</v>
      </c>
      <c r="D896" s="50" t="s">
        <v>9</v>
      </c>
      <c r="E896" s="50" t="s">
        <v>357</v>
      </c>
      <c r="F896" s="50" t="s">
        <v>67</v>
      </c>
      <c r="G896" s="50" t="s">
        <v>32</v>
      </c>
      <c r="H896" s="50" t="s">
        <v>367</v>
      </c>
      <c r="I896" s="51">
        <v>64.537189999999995</v>
      </c>
      <c r="J896" s="51">
        <v>68.701920000000001</v>
      </c>
      <c r="K896" s="51">
        <v>72.14585000000001</v>
      </c>
      <c r="L896" s="51">
        <v>76.332770000000011</v>
      </c>
      <c r="M896" s="51">
        <v>80.509259999999998</v>
      </c>
      <c r="N896" s="51">
        <v>83.551419999999993</v>
      </c>
      <c r="O896" s="51">
        <v>86.807829999999996</v>
      </c>
      <c r="P896" s="51">
        <v>90.486720000000005</v>
      </c>
      <c r="Q896" s="51">
        <v>98.240359999999995</v>
      </c>
      <c r="R896" s="51">
        <v>104.59854</v>
      </c>
      <c r="S896" s="51">
        <v>107.31202</v>
      </c>
      <c r="T896" s="51">
        <v>112.53267</v>
      </c>
      <c r="U896" s="51">
        <v>114.64744999999999</v>
      </c>
      <c r="V896" s="51">
        <v>118.00103999999999</v>
      </c>
      <c r="W896" s="51">
        <v>120.90075</v>
      </c>
      <c r="X896" s="51">
        <v>124.29133999999999</v>
      </c>
      <c r="Y896" s="51">
        <v>125.76276</v>
      </c>
      <c r="Z896" s="51">
        <v>128.38374000000002</v>
      </c>
      <c r="AA896" s="51">
        <v>132.16235</v>
      </c>
      <c r="AB896" s="51">
        <v>137.27242999999999</v>
      </c>
      <c r="AC896" s="51">
        <v>150.51506000000001</v>
      </c>
      <c r="AD896" s="51">
        <v>152.39679999999998</v>
      </c>
      <c r="AE896" s="51">
        <v>160.90504000000001</v>
      </c>
      <c r="AF896" s="51">
        <v>174.21026000000001</v>
      </c>
      <c r="AG896" s="52"/>
      <c r="AH896" s="52"/>
      <c r="AI896" s="52"/>
      <c r="AJ896" s="52"/>
    </row>
    <row r="897" spans="1:36" ht="15.75" x14ac:dyDescent="0.3">
      <c r="A897" s="1" t="str">
        <f t="shared" si="16"/>
        <v>SozialausgabenBulgarien</v>
      </c>
      <c r="B897" s="1">
        <v>897</v>
      </c>
      <c r="C897" s="50" t="s">
        <v>283</v>
      </c>
      <c r="D897" s="50" t="s">
        <v>25</v>
      </c>
      <c r="E897" s="50" t="s">
        <v>357</v>
      </c>
      <c r="F897" s="50" t="s">
        <v>67</v>
      </c>
      <c r="G897" s="50" t="s">
        <v>32</v>
      </c>
      <c r="H897" s="50" t="s">
        <v>367</v>
      </c>
      <c r="I897" s="52"/>
      <c r="J897" s="52"/>
      <c r="K897" s="52"/>
      <c r="L897" s="52"/>
      <c r="M897" s="52"/>
      <c r="N897" s="51">
        <v>3.5113600000000003</v>
      </c>
      <c r="O897" s="51">
        <v>3.7784599999999999</v>
      </c>
      <c r="P897" s="51">
        <v>4.3530899999999999</v>
      </c>
      <c r="Q897" s="51">
        <v>5.4827299999999992</v>
      </c>
      <c r="R897" s="51">
        <v>6.0065</v>
      </c>
      <c r="S897" s="51">
        <v>6.5026400000000004</v>
      </c>
      <c r="T897" s="51">
        <v>6.8162099999999999</v>
      </c>
      <c r="U897" s="51">
        <v>6.9548800000000002</v>
      </c>
      <c r="V897" s="51">
        <v>7.3847899999999997</v>
      </c>
      <c r="W897" s="51">
        <v>7.9108000000000001</v>
      </c>
      <c r="X897" s="51">
        <v>8.0840399999999999</v>
      </c>
      <c r="Y897" s="51">
        <v>8.4491200000000006</v>
      </c>
      <c r="Z897" s="51">
        <v>8.832889999999999</v>
      </c>
      <c r="AA897" s="51">
        <v>9.4637999999999991</v>
      </c>
      <c r="AB897" s="51">
        <v>10.184239999999999</v>
      </c>
      <c r="AC897" s="51">
        <v>11.51896</v>
      </c>
      <c r="AD897" s="51">
        <v>13.426200000000001</v>
      </c>
      <c r="AE897" s="51">
        <v>16.04973</v>
      </c>
      <c r="AF897" s="51">
        <v>18.295780000000001</v>
      </c>
      <c r="AG897" s="52"/>
      <c r="AH897" s="52"/>
      <c r="AI897" s="52"/>
      <c r="AJ897" s="52"/>
    </row>
    <row r="898" spans="1:36" ht="15.75" x14ac:dyDescent="0.3">
      <c r="A898" s="1" t="str">
        <f t="shared" si="16"/>
        <v>SozialausgabenDänemark</v>
      </c>
      <c r="B898" s="1">
        <v>898</v>
      </c>
      <c r="C898" s="50" t="s">
        <v>283</v>
      </c>
      <c r="D898" s="50" t="s">
        <v>5</v>
      </c>
      <c r="E898" s="50" t="s">
        <v>357</v>
      </c>
      <c r="F898" s="50" t="s">
        <v>67</v>
      </c>
      <c r="G898" s="50" t="s">
        <v>32</v>
      </c>
      <c r="H898" s="50" t="s">
        <v>367</v>
      </c>
      <c r="I898" s="51">
        <v>50.108499999999999</v>
      </c>
      <c r="J898" s="51">
        <v>52.382220000000004</v>
      </c>
      <c r="K898" s="51">
        <v>54.858629999999998</v>
      </c>
      <c r="L898" s="51">
        <v>58.2164</v>
      </c>
      <c r="M898" s="51">
        <v>60.533540000000002</v>
      </c>
      <c r="N898" s="51">
        <v>62.703739999999996</v>
      </c>
      <c r="O898" s="51">
        <v>63.962440000000001</v>
      </c>
      <c r="P898" s="51">
        <v>70.887640000000005</v>
      </c>
      <c r="Q898" s="51">
        <v>73.519390000000001</v>
      </c>
      <c r="R898" s="51">
        <v>79.236609999999999</v>
      </c>
      <c r="S898" s="51">
        <v>82.78004</v>
      </c>
      <c r="T898" s="51">
        <v>82.961460000000002</v>
      </c>
      <c r="U898" s="51">
        <v>85.661990000000003</v>
      </c>
      <c r="V898" s="51">
        <v>89.23163000000001</v>
      </c>
      <c r="W898" s="51">
        <v>91.329619999999991</v>
      </c>
      <c r="X898" s="51">
        <v>92.031089999999992</v>
      </c>
      <c r="Y898" s="51">
        <v>91.913250000000005</v>
      </c>
      <c r="Z898" s="51">
        <v>94.486350000000002</v>
      </c>
      <c r="AA898" s="51">
        <v>96.095559999999992</v>
      </c>
      <c r="AB898" s="51">
        <v>98.136560000000003</v>
      </c>
      <c r="AC898" s="51">
        <v>104.36708999999999</v>
      </c>
      <c r="AD898" s="51">
        <v>107.02213999999999</v>
      </c>
      <c r="AE898" s="51">
        <v>107.98034</v>
      </c>
      <c r="AF898" s="51">
        <v>109.57116000000001</v>
      </c>
      <c r="AG898" s="52"/>
      <c r="AH898" s="52"/>
      <c r="AI898" s="52"/>
      <c r="AJ898" s="52"/>
    </row>
    <row r="899" spans="1:36" ht="15.75" x14ac:dyDescent="0.3">
      <c r="A899" s="1" t="str">
        <f t="shared" si="16"/>
        <v>SozialausgabenDeutschland</v>
      </c>
      <c r="B899" s="1">
        <v>899</v>
      </c>
      <c r="C899" s="50" t="s">
        <v>283</v>
      </c>
      <c r="D899" s="50" t="s">
        <v>2</v>
      </c>
      <c r="E899" s="50" t="s">
        <v>357</v>
      </c>
      <c r="F899" s="50" t="s">
        <v>67</v>
      </c>
      <c r="G899" s="50" t="s">
        <v>32</v>
      </c>
      <c r="H899" s="50" t="s">
        <v>367</v>
      </c>
      <c r="I899" s="51">
        <v>607.41862000000003</v>
      </c>
      <c r="J899" s="51">
        <v>624.89033999999992</v>
      </c>
      <c r="K899" s="51">
        <v>648.13123999999993</v>
      </c>
      <c r="L899" s="51">
        <v>660.94693000000007</v>
      </c>
      <c r="M899" s="51">
        <v>659.26481000000001</v>
      </c>
      <c r="N899" s="51">
        <v>664.37201000000005</v>
      </c>
      <c r="O899" s="51">
        <v>663.4873</v>
      </c>
      <c r="P899" s="51">
        <v>673.24499000000003</v>
      </c>
      <c r="Q899" s="51">
        <v>695.31283999999994</v>
      </c>
      <c r="R899" s="51">
        <v>752.48329000000001</v>
      </c>
      <c r="S899" s="51">
        <v>770.18678</v>
      </c>
      <c r="T899" s="51">
        <v>774.91309999999999</v>
      </c>
      <c r="U899" s="51">
        <v>794.17724999999996</v>
      </c>
      <c r="V899" s="51">
        <v>822.90575999999999</v>
      </c>
      <c r="W899" s="51">
        <v>854.79468999999995</v>
      </c>
      <c r="X899" s="51">
        <v>892.42518000000007</v>
      </c>
      <c r="Y899" s="51">
        <v>932.90532999999994</v>
      </c>
      <c r="Z899" s="51">
        <v>967.98505</v>
      </c>
      <c r="AA899" s="51">
        <v>1001.00692</v>
      </c>
      <c r="AB899" s="51">
        <v>1047.40957</v>
      </c>
      <c r="AC899" s="51">
        <v>1121.76172</v>
      </c>
      <c r="AD899" s="51">
        <v>1161.5446999999999</v>
      </c>
      <c r="AE899" s="51">
        <v>1192.6393600000001</v>
      </c>
      <c r="AF899" s="51">
        <v>1262.1612500000001</v>
      </c>
      <c r="AG899" s="52"/>
      <c r="AH899" s="52"/>
      <c r="AI899" s="52"/>
      <c r="AJ899" s="52"/>
    </row>
    <row r="900" spans="1:36" ht="15.75" x14ac:dyDescent="0.3">
      <c r="A900" s="1" t="str">
        <f t="shared" si="16"/>
        <v>SozialausgabenEstland</v>
      </c>
      <c r="B900" s="1">
        <v>900</v>
      </c>
      <c r="C900" s="50" t="s">
        <v>283</v>
      </c>
      <c r="D900" s="50" t="s">
        <v>18</v>
      </c>
      <c r="E900" s="50" t="s">
        <v>357</v>
      </c>
      <c r="F900" s="50" t="s">
        <v>67</v>
      </c>
      <c r="G900" s="50" t="s">
        <v>32</v>
      </c>
      <c r="H900" s="50" t="s">
        <v>367</v>
      </c>
      <c r="I900" s="51">
        <v>0.85377999999999998</v>
      </c>
      <c r="J900" s="51">
        <v>0.90603999999999996</v>
      </c>
      <c r="K900" s="51">
        <v>0.98451999999999995</v>
      </c>
      <c r="L900" s="51">
        <v>1.09337</v>
      </c>
      <c r="M900" s="51">
        <v>1.2586400000000002</v>
      </c>
      <c r="N900" s="51">
        <v>1.4039999999999999</v>
      </c>
      <c r="O900" s="51">
        <v>1.6238299999999999</v>
      </c>
      <c r="P900" s="51">
        <v>1.94587</v>
      </c>
      <c r="Q900" s="51">
        <v>2.4247199999999998</v>
      </c>
      <c r="R900" s="51">
        <v>2.65604</v>
      </c>
      <c r="S900" s="51">
        <v>2.5895700000000001</v>
      </c>
      <c r="T900" s="51">
        <v>2.6037699999999999</v>
      </c>
      <c r="U900" s="51">
        <v>2.6911799999999997</v>
      </c>
      <c r="V900" s="51">
        <v>2.8083899999999997</v>
      </c>
      <c r="W900" s="51">
        <v>2.9868000000000001</v>
      </c>
      <c r="X900" s="51">
        <v>3.3268599999999999</v>
      </c>
      <c r="Y900" s="51">
        <v>3.60073</v>
      </c>
      <c r="Z900" s="51">
        <v>3.8032499999999998</v>
      </c>
      <c r="AA900" s="51">
        <v>4.23977</v>
      </c>
      <c r="AB900" s="51">
        <v>4.5879599999999998</v>
      </c>
      <c r="AC900" s="51">
        <v>5.2774300000000007</v>
      </c>
      <c r="AD900" s="51">
        <v>5.4211899999999993</v>
      </c>
      <c r="AE900" s="51">
        <v>5.7360100000000003</v>
      </c>
      <c r="AF900" s="51">
        <v>6.6213100000000003</v>
      </c>
      <c r="AG900" s="52"/>
      <c r="AH900" s="52"/>
      <c r="AI900" s="52"/>
      <c r="AJ900" s="52"/>
    </row>
    <row r="901" spans="1:36" ht="15.75" x14ac:dyDescent="0.3">
      <c r="A901" s="1" t="str">
        <f t="shared" si="16"/>
        <v>SozialausgabenEU27</v>
      </c>
      <c r="B901" s="1">
        <v>901</v>
      </c>
      <c r="C901" s="50" t="s">
        <v>283</v>
      </c>
      <c r="D901" s="50" t="s">
        <v>363</v>
      </c>
      <c r="E901" s="50" t="s">
        <v>357</v>
      </c>
      <c r="F901" s="50" t="s">
        <v>67</v>
      </c>
      <c r="G901" s="50" t="s">
        <v>32</v>
      </c>
      <c r="H901" s="50" t="s">
        <v>367</v>
      </c>
      <c r="I901" s="52"/>
      <c r="J901" s="52"/>
      <c r="K901" s="52"/>
      <c r="L901" s="52"/>
      <c r="M901" s="52"/>
      <c r="N901" s="52"/>
      <c r="O901" s="52"/>
      <c r="P901" s="52"/>
      <c r="Q901" s="51">
        <v>2880.01683</v>
      </c>
      <c r="R901" s="51">
        <v>3044.9166</v>
      </c>
      <c r="S901" s="51">
        <v>3141.08745</v>
      </c>
      <c r="T901" s="51">
        <v>3197.6286600000003</v>
      </c>
      <c r="U901" s="51">
        <v>3259.88339</v>
      </c>
      <c r="V901" s="51">
        <v>3336.17929</v>
      </c>
      <c r="W901" s="51">
        <v>3401.3326000000002</v>
      </c>
      <c r="X901" s="51">
        <v>3485.6707500000002</v>
      </c>
      <c r="Y901" s="51">
        <v>3579.04277</v>
      </c>
      <c r="Z901" s="51">
        <v>3673.3751299999999</v>
      </c>
      <c r="AA901" s="51">
        <v>3770.3574100000001</v>
      </c>
      <c r="AB901" s="51">
        <v>3925.15038</v>
      </c>
      <c r="AC901" s="51">
        <v>4271.6950999999999</v>
      </c>
      <c r="AD901" s="51">
        <v>4409.6065599999993</v>
      </c>
      <c r="AE901" s="51">
        <v>4511.9811900000004</v>
      </c>
      <c r="AF901" s="51">
        <v>4802.2219100000002</v>
      </c>
      <c r="AG901" s="52"/>
      <c r="AH901" s="52"/>
      <c r="AI901" s="52"/>
      <c r="AJ901" s="52"/>
    </row>
    <row r="902" spans="1:36" ht="15.75" x14ac:dyDescent="0.3">
      <c r="A902" s="1" t="str">
        <f t="shared" si="16"/>
        <v>SozialausgabenFinnland</v>
      </c>
      <c r="B902" s="1">
        <v>902</v>
      </c>
      <c r="C902" s="50" t="s">
        <v>283</v>
      </c>
      <c r="D902" s="50" t="s">
        <v>14</v>
      </c>
      <c r="E902" s="50" t="s">
        <v>357</v>
      </c>
      <c r="F902" s="50" t="s">
        <v>67</v>
      </c>
      <c r="G902" s="50" t="s">
        <v>32</v>
      </c>
      <c r="H902" s="50" t="s">
        <v>367</v>
      </c>
      <c r="I902" s="51">
        <v>33.143430000000002</v>
      </c>
      <c r="J902" s="51">
        <v>34.830829999999999</v>
      </c>
      <c r="K902" s="51">
        <v>36.90916</v>
      </c>
      <c r="L902" s="51">
        <v>38.719809999999995</v>
      </c>
      <c r="M902" s="51">
        <v>40.58907</v>
      </c>
      <c r="N902" s="51">
        <v>42.027809999999995</v>
      </c>
      <c r="O902" s="51">
        <v>43.796779999999998</v>
      </c>
      <c r="P902" s="51">
        <v>45.656089999999999</v>
      </c>
      <c r="Q902" s="51">
        <v>48.651760000000003</v>
      </c>
      <c r="R902" s="51">
        <v>52.541669999999996</v>
      </c>
      <c r="S902" s="51">
        <v>54.831940000000003</v>
      </c>
      <c r="T902" s="51">
        <v>56.84158</v>
      </c>
      <c r="U902" s="51">
        <v>60.156309999999998</v>
      </c>
      <c r="V902" s="51">
        <v>63.317089999999993</v>
      </c>
      <c r="W902" s="51">
        <v>65.552720000000008</v>
      </c>
      <c r="X902" s="51">
        <v>67.182270000000003</v>
      </c>
      <c r="Y902" s="51">
        <v>68.826949999999997</v>
      </c>
      <c r="Z902" s="51">
        <v>69.089839999999995</v>
      </c>
      <c r="AA902" s="51">
        <v>70.228899999999996</v>
      </c>
      <c r="AB902" s="51">
        <v>72.116919999999993</v>
      </c>
      <c r="AC902" s="51">
        <v>75.890770000000003</v>
      </c>
      <c r="AD902" s="51">
        <v>77.836389999999994</v>
      </c>
      <c r="AE902" s="51">
        <v>80.047550000000001</v>
      </c>
      <c r="AF902" s="51">
        <v>86.686000000000007</v>
      </c>
      <c r="AG902" s="52"/>
      <c r="AH902" s="52"/>
      <c r="AI902" s="52"/>
      <c r="AJ902" s="52"/>
    </row>
    <row r="903" spans="1:36" ht="15.75" x14ac:dyDescent="0.3">
      <c r="A903" s="1" t="str">
        <f t="shared" si="16"/>
        <v>SozialausgabenFrankreich</v>
      </c>
      <c r="B903" s="1">
        <v>903</v>
      </c>
      <c r="C903" s="50" t="s">
        <v>283</v>
      </c>
      <c r="D903" s="50" t="s">
        <v>0</v>
      </c>
      <c r="E903" s="50" t="s">
        <v>357</v>
      </c>
      <c r="F903" s="50" t="s">
        <v>67</v>
      </c>
      <c r="G903" s="50" t="s">
        <v>32</v>
      </c>
      <c r="H903" s="50" t="s">
        <v>367</v>
      </c>
      <c r="I903" s="51">
        <v>432.88898999999998</v>
      </c>
      <c r="J903" s="51">
        <v>454.35427000000004</v>
      </c>
      <c r="K903" s="51">
        <v>479.59242</v>
      </c>
      <c r="L903" s="51">
        <v>503.88592</v>
      </c>
      <c r="M903" s="51">
        <v>529.11887999999999</v>
      </c>
      <c r="N903" s="51">
        <v>550.06253000000004</v>
      </c>
      <c r="O903" s="51">
        <v>566.70123999999998</v>
      </c>
      <c r="P903" s="51">
        <v>589.84011999999996</v>
      </c>
      <c r="Q903" s="51">
        <v>610.41390000000001</v>
      </c>
      <c r="R903" s="51">
        <v>641.49586999999997</v>
      </c>
      <c r="S903" s="51">
        <v>661.19404000000009</v>
      </c>
      <c r="T903" s="51">
        <v>678.40374999999995</v>
      </c>
      <c r="U903" s="51">
        <v>700.86918999999989</v>
      </c>
      <c r="V903" s="51">
        <v>720.41458</v>
      </c>
      <c r="W903" s="51">
        <v>735.26685999999995</v>
      </c>
      <c r="X903" s="51">
        <v>748.05840999999998</v>
      </c>
      <c r="Y903" s="51">
        <v>769.77976999999998</v>
      </c>
      <c r="Z903" s="51">
        <v>783.36743000000001</v>
      </c>
      <c r="AA903" s="51">
        <v>794.20213000000001</v>
      </c>
      <c r="AB903" s="51">
        <v>814.65449999999998</v>
      </c>
      <c r="AC903" s="51">
        <v>882.14659999999992</v>
      </c>
      <c r="AD903" s="51">
        <v>906.85378000000003</v>
      </c>
      <c r="AE903" s="51">
        <v>915.83716000000004</v>
      </c>
      <c r="AF903" s="51">
        <v>955.43034999999998</v>
      </c>
      <c r="AG903" s="52"/>
      <c r="AH903" s="52"/>
      <c r="AI903" s="52"/>
      <c r="AJ903" s="52"/>
    </row>
    <row r="904" spans="1:36" ht="15.75" x14ac:dyDescent="0.3">
      <c r="A904" s="1" t="str">
        <f t="shared" si="16"/>
        <v>SozialausgabenGriechenland</v>
      </c>
      <c r="B904" s="1">
        <v>904</v>
      </c>
      <c r="C904" s="50" t="s">
        <v>283</v>
      </c>
      <c r="D904" s="50" t="s">
        <v>6</v>
      </c>
      <c r="E904" s="50" t="s">
        <v>357</v>
      </c>
      <c r="F904" s="50" t="s">
        <v>67</v>
      </c>
      <c r="G904" s="50" t="s">
        <v>32</v>
      </c>
      <c r="H904" s="50" t="s">
        <v>367</v>
      </c>
      <c r="I904" s="51">
        <v>25.83924</v>
      </c>
      <c r="J904" s="51">
        <v>28.16386</v>
      </c>
      <c r="K904" s="51">
        <v>30.281080000000003</v>
      </c>
      <c r="L904" s="51">
        <v>33.187609999999999</v>
      </c>
      <c r="M904" s="51">
        <v>36.55471</v>
      </c>
      <c r="N904" s="51">
        <v>40.691540000000003</v>
      </c>
      <c r="O904" s="51">
        <v>44.846419999999995</v>
      </c>
      <c r="P904" s="51">
        <v>49.477059999999994</v>
      </c>
      <c r="Q904" s="51">
        <v>55.255249999999997</v>
      </c>
      <c r="R904" s="51">
        <v>58.96369</v>
      </c>
      <c r="S904" s="51">
        <v>58.357030000000002</v>
      </c>
      <c r="T904" s="51">
        <v>56.636199999999995</v>
      </c>
      <c r="U904" s="51">
        <v>53.832709999999999</v>
      </c>
      <c r="V904" s="51">
        <v>47.919170000000001</v>
      </c>
      <c r="W904" s="51">
        <v>46.209360000000004</v>
      </c>
      <c r="X904" s="51">
        <v>46.35098</v>
      </c>
      <c r="Y904" s="51">
        <v>46.403199999999998</v>
      </c>
      <c r="Z904" s="51">
        <v>45.501480000000001</v>
      </c>
      <c r="AA904" s="51">
        <v>45.838800000000006</v>
      </c>
      <c r="AB904" s="51">
        <v>46.655290000000001</v>
      </c>
      <c r="AC904" s="51">
        <v>48.692370000000004</v>
      </c>
      <c r="AD904" s="51">
        <v>49.19462</v>
      </c>
      <c r="AE904" s="51">
        <v>50.246019999999994</v>
      </c>
      <c r="AF904" s="51">
        <v>52.958400000000005</v>
      </c>
      <c r="AG904" s="52"/>
      <c r="AH904" s="52"/>
      <c r="AI904" s="52"/>
      <c r="AJ904" s="52"/>
    </row>
    <row r="905" spans="1:36" ht="15.75" x14ac:dyDescent="0.3">
      <c r="A905" s="1" t="str">
        <f t="shared" si="16"/>
        <v>SozialausgabenIrland</v>
      </c>
      <c r="B905" s="1">
        <v>905</v>
      </c>
      <c r="C905" s="50" t="s">
        <v>283</v>
      </c>
      <c r="D905" s="50" t="s">
        <v>4</v>
      </c>
      <c r="E905" s="50" t="s">
        <v>357</v>
      </c>
      <c r="F905" s="50" t="s">
        <v>67</v>
      </c>
      <c r="G905" s="50" t="s">
        <v>32</v>
      </c>
      <c r="H905" s="50" t="s">
        <v>367</v>
      </c>
      <c r="I905" s="51">
        <v>16.424580000000002</v>
      </c>
      <c r="J905" s="51">
        <v>19.263780000000001</v>
      </c>
      <c r="K905" s="51">
        <v>22.230330000000002</v>
      </c>
      <c r="L905" s="51">
        <v>24.280529999999999</v>
      </c>
      <c r="M905" s="51">
        <v>26.962299999999999</v>
      </c>
      <c r="N905" s="51">
        <v>29.010429999999999</v>
      </c>
      <c r="O905" s="51">
        <v>31.86815</v>
      </c>
      <c r="P905" s="51">
        <v>34.888510000000004</v>
      </c>
      <c r="Q905" s="51">
        <v>38.17662</v>
      </c>
      <c r="R905" s="51">
        <v>41.361220000000003</v>
      </c>
      <c r="S905" s="51">
        <v>42.00629</v>
      </c>
      <c r="T905" s="51">
        <v>42.058519999999994</v>
      </c>
      <c r="U905" s="51">
        <v>42.198740000000001</v>
      </c>
      <c r="V905" s="51">
        <v>41.17069</v>
      </c>
      <c r="W905" s="51">
        <v>41.414139999999996</v>
      </c>
      <c r="X905" s="51">
        <v>42.402620000000006</v>
      </c>
      <c r="Y905" s="51">
        <v>43.162309999999998</v>
      </c>
      <c r="Z905" s="51">
        <v>44.771419999999999</v>
      </c>
      <c r="AA905" s="51">
        <v>46.361830000000005</v>
      </c>
      <c r="AB905" s="51">
        <v>48.628920000000001</v>
      </c>
      <c r="AC905" s="51">
        <v>57.600760000000001</v>
      </c>
      <c r="AD905" s="51">
        <v>59.555210000000002</v>
      </c>
      <c r="AE905" s="51">
        <v>60.252040000000001</v>
      </c>
      <c r="AF905" s="51">
        <v>66.039469999999994</v>
      </c>
      <c r="AG905" s="52"/>
      <c r="AH905" s="52"/>
      <c r="AI905" s="52"/>
      <c r="AJ905" s="52"/>
    </row>
    <row r="906" spans="1:36" ht="15.75" x14ac:dyDescent="0.3">
      <c r="A906" s="1" t="str">
        <f t="shared" si="16"/>
        <v>SozialausgabenItalien</v>
      </c>
      <c r="B906" s="1">
        <v>906</v>
      </c>
      <c r="C906" s="50" t="s">
        <v>283</v>
      </c>
      <c r="D906" s="50" t="s">
        <v>3</v>
      </c>
      <c r="E906" s="50" t="s">
        <v>357</v>
      </c>
      <c r="F906" s="50" t="s">
        <v>67</v>
      </c>
      <c r="G906" s="50" t="s">
        <v>32</v>
      </c>
      <c r="H906" s="50" t="s">
        <v>367</v>
      </c>
      <c r="I906" s="51">
        <v>291.11700000000002</v>
      </c>
      <c r="J906" s="51">
        <v>307.33699999999999</v>
      </c>
      <c r="K906" s="51">
        <v>324.68200000000002</v>
      </c>
      <c r="L906" s="51">
        <v>340.714</v>
      </c>
      <c r="M906" s="51">
        <v>358.14100000000002</v>
      </c>
      <c r="N906" s="51">
        <v>372.61399999999998</v>
      </c>
      <c r="O906" s="51">
        <v>391.702</v>
      </c>
      <c r="P906" s="51">
        <v>408.72399999999999</v>
      </c>
      <c r="Q906" s="51">
        <v>430.59399999999999</v>
      </c>
      <c r="R906" s="51">
        <v>448.00400000000002</v>
      </c>
      <c r="S906" s="51">
        <v>458.238</v>
      </c>
      <c r="T906" s="51">
        <v>463.20600000000002</v>
      </c>
      <c r="U906" s="51">
        <v>468.67899999999997</v>
      </c>
      <c r="V906" s="51">
        <v>474.447</v>
      </c>
      <c r="W906" s="51">
        <v>481.88200000000001</v>
      </c>
      <c r="X906" s="51">
        <v>490.75900000000001</v>
      </c>
      <c r="Y906" s="51">
        <v>494.18299999999999</v>
      </c>
      <c r="Z906" s="51">
        <v>501.28100000000001</v>
      </c>
      <c r="AA906" s="51">
        <v>510.57400000000001</v>
      </c>
      <c r="AB906" s="51">
        <v>524.11300000000006</v>
      </c>
      <c r="AC906" s="51">
        <v>570.41399999999999</v>
      </c>
      <c r="AD906" s="51">
        <v>579.12400000000002</v>
      </c>
      <c r="AE906" s="51">
        <v>593.404</v>
      </c>
      <c r="AF906" s="51">
        <v>616.24</v>
      </c>
      <c r="AG906" s="52"/>
      <c r="AH906" s="52"/>
      <c r="AI906" s="52"/>
      <c r="AJ906" s="52"/>
    </row>
    <row r="907" spans="1:36" ht="15.75" x14ac:dyDescent="0.3">
      <c r="A907" s="1" t="str">
        <f t="shared" si="16"/>
        <v>SozialausgabenKroatien</v>
      </c>
      <c r="B907" s="1">
        <v>907</v>
      </c>
      <c r="C907" s="50" t="s">
        <v>283</v>
      </c>
      <c r="D907" s="50" t="s">
        <v>27</v>
      </c>
      <c r="E907" s="50" t="s">
        <v>357</v>
      </c>
      <c r="F907" s="50" t="s">
        <v>67</v>
      </c>
      <c r="G907" s="50" t="s">
        <v>32</v>
      </c>
      <c r="H907" s="50" t="s">
        <v>367</v>
      </c>
      <c r="I907" s="52"/>
      <c r="J907" s="52"/>
      <c r="K907" s="52"/>
      <c r="L907" s="52"/>
      <c r="M907" s="52"/>
      <c r="N907" s="52"/>
      <c r="O907" s="52"/>
      <c r="P907" s="52"/>
      <c r="Q907" s="51">
        <v>9.042860000000001</v>
      </c>
      <c r="R907" s="51">
        <v>9.4842700000000004</v>
      </c>
      <c r="S907" s="51">
        <v>9.5972999999999988</v>
      </c>
      <c r="T907" s="51">
        <v>9.42075</v>
      </c>
      <c r="U907" s="51">
        <v>9.4840999999999998</v>
      </c>
      <c r="V907" s="51">
        <v>9.3508600000000008</v>
      </c>
      <c r="W907" s="51">
        <v>9.4760799999999996</v>
      </c>
      <c r="X907" s="51">
        <v>9.7291299999999996</v>
      </c>
      <c r="Y907" s="51">
        <v>10.195120000000001</v>
      </c>
      <c r="Z907" s="51">
        <v>10.603969999999999</v>
      </c>
      <c r="AA907" s="51">
        <v>11.211589999999999</v>
      </c>
      <c r="AB907" s="51">
        <v>11.79682</v>
      </c>
      <c r="AC907" s="51">
        <v>12.140129999999999</v>
      </c>
      <c r="AD907" s="51">
        <v>13.091520000000001</v>
      </c>
      <c r="AE907" s="51">
        <v>14.13397</v>
      </c>
      <c r="AF907" s="51">
        <v>16.06148</v>
      </c>
      <c r="AG907" s="52"/>
      <c r="AH907" s="52"/>
      <c r="AI907" s="52"/>
      <c r="AJ907" s="52"/>
    </row>
    <row r="908" spans="1:36" ht="15.75" x14ac:dyDescent="0.3">
      <c r="A908" s="1" t="str">
        <f t="shared" si="16"/>
        <v>SozialausgabenLettland</v>
      </c>
      <c r="B908" s="1">
        <v>908</v>
      </c>
      <c r="C908" s="50" t="s">
        <v>283</v>
      </c>
      <c r="D908" s="50" t="s">
        <v>19</v>
      </c>
      <c r="E908" s="50" t="s">
        <v>357</v>
      </c>
      <c r="F908" s="50" t="s">
        <v>67</v>
      </c>
      <c r="G908" s="50" t="s">
        <v>32</v>
      </c>
      <c r="H908" s="50" t="s">
        <v>367</v>
      </c>
      <c r="I908" s="51">
        <v>1.32246</v>
      </c>
      <c r="J908" s="51">
        <v>1.3590499999999999</v>
      </c>
      <c r="K908" s="51">
        <v>1.3992599999999999</v>
      </c>
      <c r="L908" s="51">
        <v>1.3927</v>
      </c>
      <c r="M908" s="51">
        <v>1.4726600000000001</v>
      </c>
      <c r="N908" s="51">
        <v>1.6793499999999999</v>
      </c>
      <c r="O908" s="51">
        <v>2.0568599999999999</v>
      </c>
      <c r="P908" s="51">
        <v>2.4048000000000003</v>
      </c>
      <c r="Q908" s="51">
        <v>2.95214</v>
      </c>
      <c r="R908" s="51">
        <v>3.1428600000000002</v>
      </c>
      <c r="S908" s="51">
        <v>3.21149</v>
      </c>
      <c r="T908" s="51">
        <v>3.0713300000000001</v>
      </c>
      <c r="U908" s="51">
        <v>3.1510599999999998</v>
      </c>
      <c r="V908" s="51">
        <v>3.3290000000000002</v>
      </c>
      <c r="W908" s="51">
        <v>3.4134000000000002</v>
      </c>
      <c r="X908" s="51">
        <v>3.63415</v>
      </c>
      <c r="Y908" s="51">
        <v>3.7884799999999998</v>
      </c>
      <c r="Z908" s="51">
        <v>3.9746300000000003</v>
      </c>
      <c r="AA908" s="51">
        <v>4.4345699999999999</v>
      </c>
      <c r="AB908" s="51">
        <v>4.7744499999999999</v>
      </c>
      <c r="AC908" s="51">
        <v>5.2568999999999999</v>
      </c>
      <c r="AD908" s="51">
        <v>6.4460100000000002</v>
      </c>
      <c r="AE908" s="51">
        <v>6.8067700000000002</v>
      </c>
      <c r="AF908" s="51">
        <v>7.0927700000000007</v>
      </c>
      <c r="AG908" s="52"/>
      <c r="AH908" s="52"/>
      <c r="AI908" s="52"/>
      <c r="AJ908" s="52"/>
    </row>
    <row r="909" spans="1:36" ht="15.75" x14ac:dyDescent="0.3">
      <c r="A909" s="1" t="str">
        <f t="shared" si="16"/>
        <v>SozialausgabenLitauen</v>
      </c>
      <c r="B909" s="1">
        <v>909</v>
      </c>
      <c r="C909" s="50" t="s">
        <v>283</v>
      </c>
      <c r="D909" s="50" t="s">
        <v>20</v>
      </c>
      <c r="E909" s="50" t="s">
        <v>357</v>
      </c>
      <c r="F909" s="50" t="s">
        <v>67</v>
      </c>
      <c r="G909" s="50" t="s">
        <v>32</v>
      </c>
      <c r="H909" s="50" t="s">
        <v>367</v>
      </c>
      <c r="I909" s="51">
        <v>1.95587</v>
      </c>
      <c r="J909" s="51">
        <v>2.0059999999999998</v>
      </c>
      <c r="K909" s="51">
        <v>2.12087</v>
      </c>
      <c r="L909" s="51">
        <v>2.2386500000000003</v>
      </c>
      <c r="M909" s="51">
        <v>2.4399499999999996</v>
      </c>
      <c r="N909" s="51">
        <v>2.77162</v>
      </c>
      <c r="O909" s="51">
        <v>3.21028</v>
      </c>
      <c r="P909" s="51">
        <v>4.1351800000000001</v>
      </c>
      <c r="Q909" s="51">
        <v>5.2055800000000003</v>
      </c>
      <c r="R909" s="51">
        <v>5.6518300000000004</v>
      </c>
      <c r="S909" s="51">
        <v>5.3599600000000001</v>
      </c>
      <c r="T909" s="51">
        <v>5.3223400000000005</v>
      </c>
      <c r="U909" s="51">
        <v>5.4489799999999997</v>
      </c>
      <c r="V909" s="51">
        <v>5.3845400000000003</v>
      </c>
      <c r="W909" s="51">
        <v>5.6094099999999996</v>
      </c>
      <c r="X909" s="51">
        <v>5.8499699999999999</v>
      </c>
      <c r="Y909" s="51">
        <v>5.9805900000000003</v>
      </c>
      <c r="Z909" s="51">
        <v>6.3737700000000004</v>
      </c>
      <c r="AA909" s="51">
        <v>7.20932</v>
      </c>
      <c r="AB909" s="51">
        <v>8.0550300000000004</v>
      </c>
      <c r="AC909" s="51">
        <v>9.7051499999999997</v>
      </c>
      <c r="AD909" s="51">
        <v>10.43243</v>
      </c>
      <c r="AE909" s="51">
        <v>11.190010000000001</v>
      </c>
      <c r="AF909" s="51">
        <v>12.593120000000001</v>
      </c>
      <c r="AG909" s="52"/>
      <c r="AH909" s="52"/>
      <c r="AI909" s="52"/>
      <c r="AJ909" s="52"/>
    </row>
    <row r="910" spans="1:36" ht="15.75" x14ac:dyDescent="0.3">
      <c r="A910" s="1" t="str">
        <f t="shared" si="16"/>
        <v>SozialausgabenLuxemburg</v>
      </c>
      <c r="B910" s="1">
        <v>910</v>
      </c>
      <c r="C910" s="50" t="s">
        <v>283</v>
      </c>
      <c r="D910" s="50" t="s">
        <v>10</v>
      </c>
      <c r="E910" s="50" t="s">
        <v>357</v>
      </c>
      <c r="F910" s="50" t="s">
        <v>67</v>
      </c>
      <c r="G910" s="50" t="s">
        <v>32</v>
      </c>
      <c r="H910" s="50" t="s">
        <v>367</v>
      </c>
      <c r="I910" s="51">
        <v>4.3090000000000002</v>
      </c>
      <c r="J910" s="51">
        <v>4.7122299999999999</v>
      </c>
      <c r="K910" s="51">
        <v>5.17659</v>
      </c>
      <c r="L910" s="51">
        <v>5.7175099999999999</v>
      </c>
      <c r="M910" s="51">
        <v>6.11944</v>
      </c>
      <c r="N910" s="51">
        <v>6.5691000000000006</v>
      </c>
      <c r="O910" s="51">
        <v>6.9343199999999996</v>
      </c>
      <c r="P910" s="51">
        <v>7.1107899999999997</v>
      </c>
      <c r="Q910" s="51">
        <v>7.7906499999999994</v>
      </c>
      <c r="R910" s="51">
        <v>8.4910100000000011</v>
      </c>
      <c r="S910" s="51">
        <v>8.8993700000000011</v>
      </c>
      <c r="T910" s="51">
        <v>9.2593799999999984</v>
      </c>
      <c r="U910" s="51">
        <v>9.8826000000000001</v>
      </c>
      <c r="V910" s="51">
        <v>10.488250000000001</v>
      </c>
      <c r="W910" s="51">
        <v>10.93755</v>
      </c>
      <c r="X910" s="51">
        <v>11.19356</v>
      </c>
      <c r="Y910" s="51">
        <v>11.42855</v>
      </c>
      <c r="Z910" s="51">
        <v>12.204870000000001</v>
      </c>
      <c r="AA910" s="51">
        <v>12.87214</v>
      </c>
      <c r="AB910" s="51">
        <v>13.573259999999999</v>
      </c>
      <c r="AC910" s="51">
        <v>15.648969999999998</v>
      </c>
      <c r="AD910" s="51">
        <v>15.841959999999998</v>
      </c>
      <c r="AE910" s="51">
        <v>17.017130000000002</v>
      </c>
      <c r="AF910" s="51">
        <v>18.49024</v>
      </c>
      <c r="AG910" s="52"/>
      <c r="AH910" s="52"/>
      <c r="AI910" s="52"/>
      <c r="AJ910" s="52"/>
    </row>
    <row r="911" spans="1:36" ht="15.75" x14ac:dyDescent="0.3">
      <c r="A911" s="1" t="str">
        <f t="shared" si="16"/>
        <v>SozialausgabenMalta</v>
      </c>
      <c r="B911" s="1">
        <v>911</v>
      </c>
      <c r="C911" s="50" t="s">
        <v>283</v>
      </c>
      <c r="D911" s="50" t="s">
        <v>16</v>
      </c>
      <c r="E911" s="50" t="s">
        <v>357</v>
      </c>
      <c r="F911" s="50" t="s">
        <v>67</v>
      </c>
      <c r="G911" s="50" t="s">
        <v>32</v>
      </c>
      <c r="H911" s="50" t="s">
        <v>367</v>
      </c>
      <c r="I911" s="51">
        <v>0.73084000000000005</v>
      </c>
      <c r="J911" s="51">
        <v>0.78951000000000005</v>
      </c>
      <c r="K911" s="51">
        <v>0.82967999999999997</v>
      </c>
      <c r="L911" s="51">
        <v>0.83533000000000002</v>
      </c>
      <c r="M911" s="51">
        <v>0.87251000000000001</v>
      </c>
      <c r="N911" s="51">
        <v>0.91600000000000004</v>
      </c>
      <c r="O911" s="51">
        <v>0.96335999999999999</v>
      </c>
      <c r="P911" s="51">
        <v>1.03176</v>
      </c>
      <c r="Q911" s="51">
        <v>1.1266400000000001</v>
      </c>
      <c r="R911" s="51">
        <v>1.21946</v>
      </c>
      <c r="S911" s="51">
        <v>1.2998299999999998</v>
      </c>
      <c r="T911" s="51">
        <v>1.31779</v>
      </c>
      <c r="U911" s="51">
        <v>1.3957599999999999</v>
      </c>
      <c r="V911" s="51">
        <v>1.4745200000000001</v>
      </c>
      <c r="W911" s="51">
        <v>1.5806</v>
      </c>
      <c r="X911" s="51">
        <v>1.6632</v>
      </c>
      <c r="Y911" s="51">
        <v>1.7484000000000002</v>
      </c>
      <c r="Z911" s="51">
        <v>1.8519300000000001</v>
      </c>
      <c r="AA911" s="51">
        <v>1.9440999999999999</v>
      </c>
      <c r="AB911" s="51">
        <v>2.0989100000000001</v>
      </c>
      <c r="AC911" s="51">
        <v>2.6570900000000002</v>
      </c>
      <c r="AD911" s="51">
        <v>2.78118</v>
      </c>
      <c r="AE911" s="51">
        <v>2.6348600000000002</v>
      </c>
      <c r="AF911" s="51">
        <v>2.7429399999999999</v>
      </c>
      <c r="AG911" s="52"/>
      <c r="AH911" s="52"/>
      <c r="AI911" s="52"/>
      <c r="AJ911" s="52"/>
    </row>
    <row r="912" spans="1:36" ht="15.75" x14ac:dyDescent="0.3">
      <c r="A912" s="1" t="str">
        <f t="shared" si="16"/>
        <v>SozialausgabenNiederlande</v>
      </c>
      <c r="B912" s="1">
        <v>912</v>
      </c>
      <c r="C912" s="50" t="s">
        <v>283</v>
      </c>
      <c r="D912" s="50" t="s">
        <v>1</v>
      </c>
      <c r="E912" s="50" t="s">
        <v>357</v>
      </c>
      <c r="F912" s="50" t="s">
        <v>67</v>
      </c>
      <c r="G912" s="50" t="s">
        <v>32</v>
      </c>
      <c r="H912" s="50" t="s">
        <v>367</v>
      </c>
      <c r="I912" s="51">
        <v>110.235</v>
      </c>
      <c r="J912" s="51">
        <v>117.79</v>
      </c>
      <c r="K912" s="51">
        <v>127.446</v>
      </c>
      <c r="L912" s="51">
        <v>134.43799999999999</v>
      </c>
      <c r="M912" s="51">
        <v>138.83199999999999</v>
      </c>
      <c r="N912" s="51">
        <v>142.27199999999999</v>
      </c>
      <c r="O912" s="51">
        <v>157.23500000000001</v>
      </c>
      <c r="P912" s="51">
        <v>163.16200000000001</v>
      </c>
      <c r="Q912" s="51">
        <v>169.89400000000001</v>
      </c>
      <c r="R912" s="51">
        <v>181.62899999999999</v>
      </c>
      <c r="S912" s="51">
        <v>190.84200000000001</v>
      </c>
      <c r="T912" s="51">
        <v>197.797</v>
      </c>
      <c r="U912" s="51">
        <v>199.51400000000001</v>
      </c>
      <c r="V912" s="51">
        <v>200.87</v>
      </c>
      <c r="W912" s="51">
        <v>204.49600000000001</v>
      </c>
      <c r="X912" s="51">
        <v>204.541</v>
      </c>
      <c r="Y912" s="51">
        <v>207.52600000000001</v>
      </c>
      <c r="Z912" s="51">
        <v>214.13</v>
      </c>
      <c r="AA912" s="51">
        <v>220.619</v>
      </c>
      <c r="AB912" s="51">
        <v>232.994</v>
      </c>
      <c r="AC912" s="51">
        <v>261.48399999999998</v>
      </c>
      <c r="AD912" s="51">
        <v>271.74400000000003</v>
      </c>
      <c r="AE912" s="51">
        <v>266.14699999999999</v>
      </c>
      <c r="AF912" s="51">
        <v>289.70600000000002</v>
      </c>
      <c r="AG912" s="52"/>
      <c r="AH912" s="52"/>
      <c r="AI912" s="52"/>
      <c r="AJ912" s="52"/>
    </row>
    <row r="913" spans="1:36" ht="15.75" x14ac:dyDescent="0.3">
      <c r="A913" s="1" t="str">
        <f t="shared" si="16"/>
        <v>SozialausgabenÖsterreich</v>
      </c>
      <c r="B913" s="1">
        <v>913</v>
      </c>
      <c r="C913" s="50" t="s">
        <v>283</v>
      </c>
      <c r="D913" s="50" t="s">
        <v>56</v>
      </c>
      <c r="E913" s="50" t="s">
        <v>357</v>
      </c>
      <c r="F913" s="50" t="s">
        <v>67</v>
      </c>
      <c r="G913" s="50" t="s">
        <v>32</v>
      </c>
      <c r="H913" s="50" t="s">
        <v>367</v>
      </c>
      <c r="I913" s="51">
        <v>59.605809999999998</v>
      </c>
      <c r="J913" s="51">
        <v>61.549860000000002</v>
      </c>
      <c r="K913" s="51">
        <v>63.947300000000006</v>
      </c>
      <c r="L913" s="51">
        <v>66.355689999999996</v>
      </c>
      <c r="M913" s="51">
        <v>68.519070000000013</v>
      </c>
      <c r="N913" s="51">
        <v>70.941810000000004</v>
      </c>
      <c r="O913" s="51">
        <v>73.632960000000011</v>
      </c>
      <c r="P913" s="51">
        <v>76.579589999999996</v>
      </c>
      <c r="Q913" s="51">
        <v>80.868610000000004</v>
      </c>
      <c r="R913" s="51">
        <v>85.005250000000004</v>
      </c>
      <c r="S913" s="51">
        <v>87.497389999999996</v>
      </c>
      <c r="T913" s="51">
        <v>89.253100000000003</v>
      </c>
      <c r="U913" s="51">
        <v>92.735160000000008</v>
      </c>
      <c r="V913" s="51">
        <v>95.820340000000002</v>
      </c>
      <c r="W913" s="51">
        <v>99.044830000000005</v>
      </c>
      <c r="X913" s="51">
        <v>102.53024000000001</v>
      </c>
      <c r="Y913" s="51">
        <v>106.36488</v>
      </c>
      <c r="Z913" s="51">
        <v>108.27664999999999</v>
      </c>
      <c r="AA913" s="51">
        <v>111.93209</v>
      </c>
      <c r="AB913" s="51">
        <v>116.22008</v>
      </c>
      <c r="AC913" s="51">
        <v>129.62581</v>
      </c>
      <c r="AD913" s="51">
        <v>133.37801999999999</v>
      </c>
      <c r="AE913" s="51">
        <v>136.43842000000001</v>
      </c>
      <c r="AF913" s="51">
        <v>146.22341</v>
      </c>
      <c r="AG913" s="52"/>
      <c r="AH913" s="52"/>
      <c r="AI913" s="52"/>
      <c r="AJ913" s="52"/>
    </row>
    <row r="914" spans="1:36" ht="15.75" x14ac:dyDescent="0.3">
      <c r="A914" s="1" t="str">
        <f t="shared" si="16"/>
        <v>SozialausgabenPolen</v>
      </c>
      <c r="B914" s="1">
        <v>914</v>
      </c>
      <c r="C914" s="50" t="s">
        <v>283</v>
      </c>
      <c r="D914" s="50" t="s">
        <v>21</v>
      </c>
      <c r="E914" s="50" t="s">
        <v>357</v>
      </c>
      <c r="F914" s="50" t="s">
        <v>67</v>
      </c>
      <c r="G914" s="50" t="s">
        <v>32</v>
      </c>
      <c r="H914" s="50" t="s">
        <v>367</v>
      </c>
      <c r="I914" s="51">
        <v>36.51146</v>
      </c>
      <c r="J914" s="51">
        <v>44.524039999999999</v>
      </c>
      <c r="K914" s="51">
        <v>44.302410000000002</v>
      </c>
      <c r="L914" s="51">
        <v>40.28436</v>
      </c>
      <c r="M914" s="51">
        <v>41.912179999999999</v>
      </c>
      <c r="N914" s="51">
        <v>49.286730000000006</v>
      </c>
      <c r="O914" s="51">
        <v>54.006250000000001</v>
      </c>
      <c r="P914" s="51">
        <v>57.887360000000001</v>
      </c>
      <c r="Q914" s="51">
        <v>70.828919999999997</v>
      </c>
      <c r="R914" s="51">
        <v>64.496729999999999</v>
      </c>
      <c r="S914" s="51">
        <v>71.306660000000008</v>
      </c>
      <c r="T914" s="51">
        <v>71.09214999999999</v>
      </c>
      <c r="U914" s="51">
        <v>73.478270000000009</v>
      </c>
      <c r="V914" s="51">
        <v>77.234059999999999</v>
      </c>
      <c r="W914" s="51">
        <v>79.35472</v>
      </c>
      <c r="X914" s="51">
        <v>83.459070000000011</v>
      </c>
      <c r="Y914" s="51">
        <v>89.595820000000003</v>
      </c>
      <c r="Z914" s="51">
        <v>94.631029999999996</v>
      </c>
      <c r="AA914" s="51">
        <v>98.142160000000004</v>
      </c>
      <c r="AB914" s="51">
        <v>112.84238999999999</v>
      </c>
      <c r="AC914" s="51">
        <v>124.44211999999999</v>
      </c>
      <c r="AD914" s="51">
        <v>131.80895000000001</v>
      </c>
      <c r="AE914" s="51">
        <v>138.67692000000002</v>
      </c>
      <c r="AF914" s="51">
        <v>169.17445000000001</v>
      </c>
      <c r="AG914" s="52"/>
      <c r="AH914" s="52"/>
      <c r="AI914" s="52"/>
      <c r="AJ914" s="52"/>
    </row>
    <row r="915" spans="1:36" ht="15.75" x14ac:dyDescent="0.3">
      <c r="A915" s="1" t="str">
        <f t="shared" si="16"/>
        <v>SozialausgabenPortugal</v>
      </c>
      <c r="B915" s="1">
        <v>915</v>
      </c>
      <c r="C915" s="50" t="s">
        <v>283</v>
      </c>
      <c r="D915" s="50" t="s">
        <v>7</v>
      </c>
      <c r="E915" s="50" t="s">
        <v>357</v>
      </c>
      <c r="F915" s="50" t="s">
        <v>67</v>
      </c>
      <c r="G915" s="50" t="s">
        <v>32</v>
      </c>
      <c r="H915" s="50" t="s">
        <v>367</v>
      </c>
      <c r="I915" s="51">
        <v>26.574150000000003</v>
      </c>
      <c r="J915" s="51">
        <v>29.411339999999999</v>
      </c>
      <c r="K915" s="51">
        <v>32.043039999999998</v>
      </c>
      <c r="L915" s="51">
        <v>33.33</v>
      </c>
      <c r="M915" s="51">
        <v>35.598750000000003</v>
      </c>
      <c r="N915" s="51">
        <v>37.794640000000001</v>
      </c>
      <c r="O915" s="51">
        <v>39.416809999999998</v>
      </c>
      <c r="P915" s="51">
        <v>40.4422</v>
      </c>
      <c r="Q915" s="51">
        <v>41.877269999999996</v>
      </c>
      <c r="R915" s="51">
        <v>45.248390000000001</v>
      </c>
      <c r="S915" s="51">
        <v>46.373609999999999</v>
      </c>
      <c r="T915" s="51">
        <v>45.382589999999993</v>
      </c>
      <c r="U915" s="51">
        <v>44.424660000000003</v>
      </c>
      <c r="V915" s="51">
        <v>47.017629999999997</v>
      </c>
      <c r="W915" s="51">
        <v>46.492100000000001</v>
      </c>
      <c r="X915" s="51">
        <v>46.19952</v>
      </c>
      <c r="Y915" s="51">
        <v>46.788980000000002</v>
      </c>
      <c r="Z915" s="51">
        <v>48.252379999999995</v>
      </c>
      <c r="AA915" s="51">
        <v>49.256050000000002</v>
      </c>
      <c r="AB915" s="51">
        <v>51.453089999999996</v>
      </c>
      <c r="AC915" s="51">
        <v>55.137410000000003</v>
      </c>
      <c r="AD915" s="51">
        <v>57.973579999999998</v>
      </c>
      <c r="AE915" s="51">
        <v>60.184690000000003</v>
      </c>
      <c r="AF915" s="51">
        <v>63.222610000000003</v>
      </c>
      <c r="AG915" s="52"/>
      <c r="AH915" s="52"/>
      <c r="AI915" s="52"/>
      <c r="AJ915" s="52"/>
    </row>
    <row r="916" spans="1:36" ht="15.75" x14ac:dyDescent="0.3">
      <c r="A916" s="1" t="str">
        <f t="shared" si="16"/>
        <v>SozialausgabenRumänien</v>
      </c>
      <c r="B916" s="1">
        <v>916</v>
      </c>
      <c r="C916" s="50" t="s">
        <v>283</v>
      </c>
      <c r="D916" s="50" t="s">
        <v>98</v>
      </c>
      <c r="E916" s="50" t="s">
        <v>357</v>
      </c>
      <c r="F916" s="50" t="s">
        <v>67</v>
      </c>
      <c r="G916" s="50" t="s">
        <v>32</v>
      </c>
      <c r="H916" s="50" t="s">
        <v>367</v>
      </c>
      <c r="I916" s="51">
        <v>5.2988400000000002</v>
      </c>
      <c r="J916" s="51">
        <v>5.7945699999999993</v>
      </c>
      <c r="K916" s="51">
        <v>6.5927600000000002</v>
      </c>
      <c r="L916" s="51">
        <v>6.8661300000000001</v>
      </c>
      <c r="M916" s="51">
        <v>7.8295500000000002</v>
      </c>
      <c r="N916" s="51">
        <v>10.73367</v>
      </c>
      <c r="O916" s="51">
        <v>12.566240000000001</v>
      </c>
      <c r="P916" s="51">
        <v>16.92606</v>
      </c>
      <c r="Q916" s="51">
        <v>20.068549999999998</v>
      </c>
      <c r="R916" s="51">
        <v>20.341429999999999</v>
      </c>
      <c r="S916" s="51">
        <v>21.93892</v>
      </c>
      <c r="T916" s="51">
        <v>21.863189999999999</v>
      </c>
      <c r="U916" s="51">
        <v>20.51267</v>
      </c>
      <c r="V916" s="51">
        <v>21.455590000000001</v>
      </c>
      <c r="W916" s="51">
        <v>22.185200000000002</v>
      </c>
      <c r="X916" s="51">
        <v>23.369509999999998</v>
      </c>
      <c r="Y916" s="51">
        <v>24.902380000000001</v>
      </c>
      <c r="Z916" s="51">
        <v>27.742229999999999</v>
      </c>
      <c r="AA916" s="51">
        <v>30.706099999999999</v>
      </c>
      <c r="AB916" s="51">
        <v>34.129539999999999</v>
      </c>
      <c r="AC916" s="51">
        <v>39.05883</v>
      </c>
      <c r="AD916" s="51">
        <v>40.201740000000001</v>
      </c>
      <c r="AE916" s="51">
        <v>46.478540000000002</v>
      </c>
      <c r="AF916" s="51">
        <v>53.44746</v>
      </c>
      <c r="AG916" s="52"/>
      <c r="AH916" s="52"/>
      <c r="AI916" s="52"/>
      <c r="AJ916" s="52"/>
    </row>
    <row r="917" spans="1:36" ht="15.75" x14ac:dyDescent="0.3">
      <c r="A917" s="1" t="str">
        <f t="shared" si="16"/>
        <v>SozialausgabenSchweden</v>
      </c>
      <c r="B917" s="1">
        <v>917</v>
      </c>
      <c r="C917" s="50" t="s">
        <v>283</v>
      </c>
      <c r="D917" s="50" t="s">
        <v>13</v>
      </c>
      <c r="E917" s="50" t="s">
        <v>357</v>
      </c>
      <c r="F917" s="50" t="s">
        <v>67</v>
      </c>
      <c r="G917" s="50" t="s">
        <v>32</v>
      </c>
      <c r="H917" s="50" t="s">
        <v>367</v>
      </c>
      <c r="I917" s="51">
        <v>79.802369999999996</v>
      </c>
      <c r="J917" s="51">
        <v>76.732399999999998</v>
      </c>
      <c r="K917" s="51">
        <v>82.859700000000004</v>
      </c>
      <c r="L917" s="51">
        <v>89.11806</v>
      </c>
      <c r="M917" s="51">
        <v>91.382679999999993</v>
      </c>
      <c r="N917" s="51">
        <v>92.246449999999996</v>
      </c>
      <c r="O917" s="51">
        <v>95.712850000000003</v>
      </c>
      <c r="P917" s="51">
        <v>97.841429999999988</v>
      </c>
      <c r="Q917" s="51">
        <v>98.50976</v>
      </c>
      <c r="R917" s="51">
        <v>93.907859999999999</v>
      </c>
      <c r="S917" s="51">
        <v>106.18791</v>
      </c>
      <c r="T917" s="51">
        <v>115.38117999999999</v>
      </c>
      <c r="U917" s="51">
        <v>124.76097</v>
      </c>
      <c r="V917" s="51">
        <v>131.74247</v>
      </c>
      <c r="W917" s="51">
        <v>128.74066999999999</v>
      </c>
      <c r="X917" s="51">
        <v>131.82979999999998</v>
      </c>
      <c r="Y917" s="51">
        <v>137.06798000000001</v>
      </c>
      <c r="Z917" s="51">
        <v>138.07848000000001</v>
      </c>
      <c r="AA917" s="51">
        <v>133.64641</v>
      </c>
      <c r="AB917" s="51">
        <v>132.90355</v>
      </c>
      <c r="AC917" s="51">
        <v>141.74385999999998</v>
      </c>
      <c r="AD917" s="51">
        <v>151.19943000000001</v>
      </c>
      <c r="AE917" s="51">
        <v>151.70777999999999</v>
      </c>
      <c r="AF917" s="51">
        <v>149.05643000000001</v>
      </c>
      <c r="AG917" s="52"/>
      <c r="AH917" s="52"/>
      <c r="AI917" s="52"/>
      <c r="AJ917" s="52"/>
    </row>
    <row r="918" spans="1:36" ht="15.75" x14ac:dyDescent="0.3">
      <c r="A918" s="1" t="str">
        <f t="shared" si="16"/>
        <v>SozialausgabenSlowakei</v>
      </c>
      <c r="B918" s="1">
        <v>918</v>
      </c>
      <c r="C918" s="50" t="s">
        <v>283</v>
      </c>
      <c r="D918" s="50" t="s">
        <v>23</v>
      </c>
      <c r="E918" s="50" t="s">
        <v>357</v>
      </c>
      <c r="F918" s="50" t="s">
        <v>67</v>
      </c>
      <c r="G918" s="50" t="s">
        <v>32</v>
      </c>
      <c r="H918" s="50" t="s">
        <v>367</v>
      </c>
      <c r="I918" s="51">
        <v>4.2736499999999999</v>
      </c>
      <c r="J918" s="51">
        <v>4.4638599999999995</v>
      </c>
      <c r="K918" s="51">
        <v>4.95716</v>
      </c>
      <c r="L918" s="51">
        <v>5.4227100000000004</v>
      </c>
      <c r="M918" s="51">
        <v>5.8482899999999995</v>
      </c>
      <c r="N918" s="51">
        <v>6.3493500000000003</v>
      </c>
      <c r="O918" s="51">
        <v>7.2769200000000005</v>
      </c>
      <c r="P918" s="51">
        <v>8.821159999999999</v>
      </c>
      <c r="Q918" s="51">
        <v>10.36594</v>
      </c>
      <c r="R918" s="51">
        <v>11.81329</v>
      </c>
      <c r="S918" s="51">
        <v>12.32244</v>
      </c>
      <c r="T918" s="51">
        <v>12.590770000000001</v>
      </c>
      <c r="U918" s="51">
        <v>13.090350000000001</v>
      </c>
      <c r="V918" s="51">
        <v>13.56991</v>
      </c>
      <c r="W918" s="51">
        <v>14.056719999999999</v>
      </c>
      <c r="X918" s="51">
        <v>14.36999</v>
      </c>
      <c r="Y918" s="51">
        <v>14.901120000000001</v>
      </c>
      <c r="Z918" s="51">
        <v>15.387079999999999</v>
      </c>
      <c r="AA918" s="51">
        <v>16.083780000000001</v>
      </c>
      <c r="AB918" s="51">
        <v>16.843400000000003</v>
      </c>
      <c r="AC918" s="51">
        <v>18.29907</v>
      </c>
      <c r="AD918" s="51">
        <v>19.407259999999997</v>
      </c>
      <c r="AE918" s="51">
        <v>20.00864</v>
      </c>
      <c r="AF918" s="51">
        <v>24.587040000000002</v>
      </c>
      <c r="AG918" s="52"/>
      <c r="AH918" s="52"/>
      <c r="AI918" s="52"/>
      <c r="AJ918" s="52"/>
    </row>
    <row r="919" spans="1:36" ht="15.75" x14ac:dyDescent="0.3">
      <c r="A919" s="1" t="str">
        <f t="shared" si="16"/>
        <v>SozialausgabenSlowenien</v>
      </c>
      <c r="B919" s="1">
        <v>919</v>
      </c>
      <c r="C919" s="50" t="s">
        <v>283</v>
      </c>
      <c r="D919" s="50" t="s">
        <v>26</v>
      </c>
      <c r="E919" s="50" t="s">
        <v>357</v>
      </c>
      <c r="F919" s="50" t="s">
        <v>67</v>
      </c>
      <c r="G919" s="50" t="s">
        <v>32</v>
      </c>
      <c r="H919" s="50" t="s">
        <v>367</v>
      </c>
      <c r="I919" s="51">
        <v>5.1971400000000001</v>
      </c>
      <c r="J919" s="51">
        <v>5.5651700000000002</v>
      </c>
      <c r="K919" s="51">
        <v>5.9853999999999994</v>
      </c>
      <c r="L919" s="51">
        <v>6.1061999999999994</v>
      </c>
      <c r="M919" s="51">
        <v>6.3365799999999997</v>
      </c>
      <c r="N919" s="51">
        <v>6.6143000000000001</v>
      </c>
      <c r="O919" s="51">
        <v>7.0483799999999999</v>
      </c>
      <c r="P919" s="51">
        <v>7.3628299999999998</v>
      </c>
      <c r="Q919" s="51">
        <v>7.9599200000000003</v>
      </c>
      <c r="R919" s="51">
        <v>8.5873600000000003</v>
      </c>
      <c r="S919" s="51">
        <v>8.8546599999999991</v>
      </c>
      <c r="T919" s="51">
        <v>9.0521100000000008</v>
      </c>
      <c r="U919" s="51">
        <v>8.9666800000000002</v>
      </c>
      <c r="V919" s="51">
        <v>8.9589800000000004</v>
      </c>
      <c r="W919" s="51">
        <v>8.9911499999999993</v>
      </c>
      <c r="X919" s="51">
        <v>9.2289200000000005</v>
      </c>
      <c r="Y919" s="51">
        <v>9.3982600000000005</v>
      </c>
      <c r="Z919" s="51">
        <v>9.7278400000000005</v>
      </c>
      <c r="AA919" s="51">
        <v>10.184670000000001</v>
      </c>
      <c r="AB919" s="51">
        <v>10.801950000000001</v>
      </c>
      <c r="AC919" s="51">
        <v>12.33164</v>
      </c>
      <c r="AD919" s="51">
        <v>13.131450000000001</v>
      </c>
      <c r="AE919" s="51">
        <v>13.80118</v>
      </c>
      <c r="AF919" s="51">
        <v>14.80799</v>
      </c>
      <c r="AG919" s="52"/>
      <c r="AH919" s="52"/>
      <c r="AI919" s="52"/>
      <c r="AJ919" s="52"/>
    </row>
    <row r="920" spans="1:36" ht="15.75" x14ac:dyDescent="0.3">
      <c r="A920" s="1" t="str">
        <f t="shared" si="16"/>
        <v>SozialausgabenSpanien</v>
      </c>
      <c r="B920" s="1">
        <v>920</v>
      </c>
      <c r="C920" s="50" t="s">
        <v>283</v>
      </c>
      <c r="D920" s="50" t="s">
        <v>8</v>
      </c>
      <c r="E920" s="50" t="s">
        <v>357</v>
      </c>
      <c r="F920" s="50" t="s">
        <v>67</v>
      </c>
      <c r="G920" s="50" t="s">
        <v>32</v>
      </c>
      <c r="H920" s="50" t="s">
        <v>367</v>
      </c>
      <c r="I920" s="51">
        <v>126.04391</v>
      </c>
      <c r="J920" s="51">
        <v>134.08141000000001</v>
      </c>
      <c r="K920" s="51">
        <v>146.05324999999999</v>
      </c>
      <c r="L920" s="51">
        <v>158.87792000000002</v>
      </c>
      <c r="M920" s="51">
        <v>171.07535000000001</v>
      </c>
      <c r="N920" s="51">
        <v>187.06191000000001</v>
      </c>
      <c r="O920" s="51">
        <v>202.03767999999999</v>
      </c>
      <c r="P920" s="51">
        <v>218.96935999999999</v>
      </c>
      <c r="Q920" s="51">
        <v>239.19783999999999</v>
      </c>
      <c r="R920" s="51">
        <v>263.77037000000001</v>
      </c>
      <c r="S920" s="51">
        <v>266.22424000000001</v>
      </c>
      <c r="T920" s="51">
        <v>271.17419000000001</v>
      </c>
      <c r="U920" s="51">
        <v>264.87957</v>
      </c>
      <c r="V920" s="51">
        <v>264.79609999999997</v>
      </c>
      <c r="W920" s="51">
        <v>263.47341</v>
      </c>
      <c r="X920" s="51">
        <v>266.28189000000003</v>
      </c>
      <c r="Y920" s="51">
        <v>265.60766999999998</v>
      </c>
      <c r="Z920" s="51">
        <v>272.23215999999996</v>
      </c>
      <c r="AA920" s="51">
        <v>285.25009999999997</v>
      </c>
      <c r="AB920" s="51">
        <v>301.87171999999998</v>
      </c>
      <c r="AC920" s="51">
        <v>337.92088999999999</v>
      </c>
      <c r="AD920" s="51">
        <v>344.80261999999999</v>
      </c>
      <c r="AE920" s="51">
        <v>352.22161</v>
      </c>
      <c r="AF920" s="51">
        <v>381.48903000000001</v>
      </c>
      <c r="AG920" s="52"/>
      <c r="AH920" s="52"/>
      <c r="AI920" s="52"/>
      <c r="AJ920" s="52"/>
    </row>
    <row r="921" spans="1:36" ht="15.75" x14ac:dyDescent="0.3">
      <c r="A921" s="1" t="str">
        <f t="shared" si="16"/>
        <v>SozialausgabenTschechische Republik</v>
      </c>
      <c r="B921" s="1">
        <v>921</v>
      </c>
      <c r="C921" s="50" t="s">
        <v>283</v>
      </c>
      <c r="D921" s="50" t="s">
        <v>22</v>
      </c>
      <c r="E921" s="50" t="s">
        <v>357</v>
      </c>
      <c r="F921" s="50" t="s">
        <v>67</v>
      </c>
      <c r="G921" s="50" t="s">
        <v>32</v>
      </c>
      <c r="H921" s="50" t="s">
        <v>367</v>
      </c>
      <c r="I921" s="51">
        <v>11.999870000000001</v>
      </c>
      <c r="J921" s="51">
        <v>13.42939</v>
      </c>
      <c r="K921" s="51">
        <v>16.149049999999999</v>
      </c>
      <c r="L921" s="51">
        <v>16.376100000000001</v>
      </c>
      <c r="M921" s="51">
        <v>17.106310000000001</v>
      </c>
      <c r="N921" s="51">
        <v>19.662610000000001</v>
      </c>
      <c r="O921" s="51">
        <v>21.748909999999999</v>
      </c>
      <c r="P921" s="51">
        <v>24.27366</v>
      </c>
      <c r="Q921" s="51">
        <v>28.771419999999999</v>
      </c>
      <c r="R921" s="51">
        <v>29.793380000000003</v>
      </c>
      <c r="S921" s="51">
        <v>31.294080000000001</v>
      </c>
      <c r="T921" s="51">
        <v>32.799690000000005</v>
      </c>
      <c r="U921" s="51">
        <v>33.047319999999999</v>
      </c>
      <c r="V921" s="51">
        <v>31.79796</v>
      </c>
      <c r="W921" s="51">
        <v>30.794580000000003</v>
      </c>
      <c r="X921" s="51">
        <v>31.918740000000003</v>
      </c>
      <c r="Y921" s="51">
        <v>33.24624</v>
      </c>
      <c r="Z921" s="51">
        <v>35.586750000000002</v>
      </c>
      <c r="AA921" s="51">
        <v>38.934239999999996</v>
      </c>
      <c r="AB921" s="51">
        <v>42.407589999999999</v>
      </c>
      <c r="AC921" s="51">
        <v>47.397760000000005</v>
      </c>
      <c r="AD921" s="51">
        <v>52.095320000000001</v>
      </c>
      <c r="AE921" s="51">
        <v>57.227629999999998</v>
      </c>
      <c r="AF921" s="51">
        <v>65.977620000000002</v>
      </c>
      <c r="AG921" s="52"/>
      <c r="AH921" s="52"/>
      <c r="AI921" s="52"/>
      <c r="AJ921" s="52"/>
    </row>
    <row r="922" spans="1:36" ht="15.75" x14ac:dyDescent="0.3">
      <c r="A922" s="1" t="str">
        <f t="shared" si="16"/>
        <v>SozialausgabenUngarn</v>
      </c>
      <c r="B922" s="1">
        <v>922</v>
      </c>
      <c r="C922" s="50" t="s">
        <v>283</v>
      </c>
      <c r="D922" s="50" t="s">
        <v>24</v>
      </c>
      <c r="E922" s="50" t="s">
        <v>357</v>
      </c>
      <c r="F922" s="50" t="s">
        <v>67</v>
      </c>
      <c r="G922" s="50" t="s">
        <v>32</v>
      </c>
      <c r="H922" s="50" t="s">
        <v>367</v>
      </c>
      <c r="I922" s="51">
        <v>10.0398</v>
      </c>
      <c r="J922" s="51">
        <v>11.46236</v>
      </c>
      <c r="K922" s="51">
        <v>14.398340000000001</v>
      </c>
      <c r="L922" s="51">
        <v>15.76221</v>
      </c>
      <c r="M922" s="51">
        <v>17.068200000000001</v>
      </c>
      <c r="N922" s="51">
        <v>19.43486</v>
      </c>
      <c r="O922" s="51">
        <v>20.132159999999999</v>
      </c>
      <c r="P922" s="51">
        <v>22.55931</v>
      </c>
      <c r="Q922" s="51">
        <v>24.149150000000002</v>
      </c>
      <c r="R922" s="51">
        <v>21.422619999999998</v>
      </c>
      <c r="S922" s="51">
        <v>22.258310000000002</v>
      </c>
      <c r="T922" s="51">
        <v>21.901169999999997</v>
      </c>
      <c r="U922" s="51">
        <v>21.182259999999999</v>
      </c>
      <c r="V922" s="51">
        <v>21.153959999999998</v>
      </c>
      <c r="W922" s="51">
        <v>20.926860000000001</v>
      </c>
      <c r="X922" s="51">
        <v>21.3888</v>
      </c>
      <c r="Y922" s="51">
        <v>21.84365</v>
      </c>
      <c r="Z922" s="51">
        <v>23.099240000000002</v>
      </c>
      <c r="AA922" s="51">
        <v>23.934200000000001</v>
      </c>
      <c r="AB922" s="51">
        <v>24.339410000000001</v>
      </c>
      <c r="AC922" s="51">
        <v>25.234240000000003</v>
      </c>
      <c r="AD922" s="51">
        <v>27.336729999999999</v>
      </c>
      <c r="AE922" s="51">
        <v>28.185669999999998</v>
      </c>
      <c r="AF922" s="51">
        <v>33.103160000000003</v>
      </c>
      <c r="AG922" s="52"/>
      <c r="AH922" s="52"/>
      <c r="AI922" s="52"/>
      <c r="AJ922" s="52"/>
    </row>
    <row r="923" spans="1:36" ht="15.75" x14ac:dyDescent="0.3">
      <c r="A923" s="1" t="str">
        <f t="shared" si="16"/>
        <v>SozialausgabenVereinigtes Königreich Großbritannien und Nordirland</v>
      </c>
      <c r="B923" s="1">
        <v>923</v>
      </c>
      <c r="C923" s="50" t="s">
        <v>283</v>
      </c>
      <c r="D923" s="50" t="s">
        <v>57</v>
      </c>
      <c r="E923" s="50" t="s">
        <v>357</v>
      </c>
      <c r="F923" s="50" t="s">
        <v>67</v>
      </c>
      <c r="G923" s="50" t="s">
        <v>32</v>
      </c>
      <c r="H923" s="50" t="s">
        <v>367</v>
      </c>
      <c r="I923" s="51">
        <v>418.45495</v>
      </c>
      <c r="J923" s="51">
        <v>436.13281000000001</v>
      </c>
      <c r="K923" s="51">
        <v>434.67131000000001</v>
      </c>
      <c r="L923" s="51">
        <v>455.75210999999996</v>
      </c>
      <c r="M923" s="51">
        <v>493.84833000000003</v>
      </c>
      <c r="N923" s="51">
        <v>531.81331999999998</v>
      </c>
      <c r="O923" s="51">
        <v>562.61281999999994</v>
      </c>
      <c r="P923" s="51">
        <v>557.42926999999997</v>
      </c>
      <c r="Q923" s="51">
        <v>509.87753999999995</v>
      </c>
      <c r="R923" s="51">
        <v>490.74655000000001</v>
      </c>
      <c r="S923" s="51">
        <v>533.26681999999994</v>
      </c>
      <c r="T923" s="51">
        <v>546.80921999999998</v>
      </c>
      <c r="U923" s="51">
        <v>604.53695999999991</v>
      </c>
      <c r="V923" s="51">
        <v>587.1795699999999</v>
      </c>
      <c r="W923" s="51">
        <v>628.51774999999998</v>
      </c>
      <c r="X923" s="51">
        <v>721.81101000000001</v>
      </c>
      <c r="Y923" s="51">
        <v>629.34675000000004</v>
      </c>
      <c r="Z923" s="51">
        <v>620.63070999999991</v>
      </c>
      <c r="AA923" s="51">
        <v>622.07620999999995</v>
      </c>
      <c r="AB923" s="52"/>
      <c r="AC923" s="52"/>
      <c r="AD923" s="52"/>
      <c r="AE923" s="52"/>
      <c r="AF923" s="52"/>
      <c r="AG923" s="52"/>
      <c r="AH923" s="52"/>
      <c r="AI923" s="52"/>
      <c r="AJ923" s="52"/>
    </row>
    <row r="924" spans="1:36" ht="15.75" x14ac:dyDescent="0.3">
      <c r="A924" s="1" t="str">
        <f t="shared" si="16"/>
        <v>SozialausgabenZypern</v>
      </c>
      <c r="B924" s="1">
        <v>924</v>
      </c>
      <c r="C924" s="50" t="s">
        <v>283</v>
      </c>
      <c r="D924" s="50" t="s">
        <v>30</v>
      </c>
      <c r="E924" s="50" t="s">
        <v>357</v>
      </c>
      <c r="F924" s="50" t="s">
        <v>67</v>
      </c>
      <c r="G924" s="50" t="s">
        <v>32</v>
      </c>
      <c r="H924" s="50" t="s">
        <v>367</v>
      </c>
      <c r="I924" s="51">
        <v>1.47672</v>
      </c>
      <c r="J924" s="51">
        <v>1.5997000000000001</v>
      </c>
      <c r="K924" s="51">
        <v>1.8036500000000002</v>
      </c>
      <c r="L924" s="51">
        <v>2.1498400000000002</v>
      </c>
      <c r="M924" s="51">
        <v>2.2858100000000001</v>
      </c>
      <c r="N924" s="51">
        <v>2.4955700000000003</v>
      </c>
      <c r="O924" s="51">
        <v>2.7180500000000003</v>
      </c>
      <c r="P924" s="51">
        <v>2.8888400000000001</v>
      </c>
      <c r="Q924" s="51">
        <v>3.3360100000000004</v>
      </c>
      <c r="R924" s="51">
        <v>3.5640500000000004</v>
      </c>
      <c r="S924" s="51">
        <v>3.62094</v>
      </c>
      <c r="T924" s="51">
        <v>3.9766699999999999</v>
      </c>
      <c r="U924" s="51">
        <v>4.0602900000000002</v>
      </c>
      <c r="V924" s="51">
        <v>4.1349799999999997</v>
      </c>
      <c r="W924" s="51">
        <v>3.51159</v>
      </c>
      <c r="X924" s="51">
        <v>3.5714800000000002</v>
      </c>
      <c r="Y924" s="51">
        <v>3.6722399999999999</v>
      </c>
      <c r="Z924" s="51">
        <v>3.7196500000000001</v>
      </c>
      <c r="AA924" s="51">
        <v>3.8228299999999997</v>
      </c>
      <c r="AB924" s="51">
        <v>4.2858000000000001</v>
      </c>
      <c r="AC924" s="51">
        <v>5.4264799999999997</v>
      </c>
      <c r="AD924" s="51">
        <v>5.55931</v>
      </c>
      <c r="AE924" s="51">
        <v>6.02311</v>
      </c>
      <c r="AF924" s="51">
        <v>6.2321999999999997</v>
      </c>
      <c r="AG924" s="52"/>
      <c r="AH924" s="52"/>
      <c r="AI924" s="52"/>
      <c r="AJ924" s="52"/>
    </row>
    <row r="925" spans="1:36" ht="15.75" x14ac:dyDescent="0.3">
      <c r="A925" s="1" t="str">
        <f t="shared" si="16"/>
        <v>SozialquoteBelgien</v>
      </c>
      <c r="B925" s="1">
        <v>925</v>
      </c>
      <c r="C925" s="50" t="s">
        <v>287</v>
      </c>
      <c r="D925" s="50" t="s">
        <v>9</v>
      </c>
      <c r="E925" s="50" t="s">
        <v>61</v>
      </c>
      <c r="F925" s="50" t="s">
        <v>67</v>
      </c>
      <c r="G925" s="50" t="s">
        <v>32</v>
      </c>
      <c r="H925" s="50" t="s">
        <v>367</v>
      </c>
      <c r="I925" s="51">
        <v>25.17</v>
      </c>
      <c r="J925" s="51">
        <v>25.99</v>
      </c>
      <c r="K925" s="51">
        <v>26.4</v>
      </c>
      <c r="L925" s="51">
        <v>27.15</v>
      </c>
      <c r="M925" s="51">
        <v>27.12</v>
      </c>
      <c r="N925" s="51">
        <v>26.95</v>
      </c>
      <c r="O925" s="51">
        <v>26.7</v>
      </c>
      <c r="P925" s="51">
        <v>26.33</v>
      </c>
      <c r="Q925" s="51">
        <v>27.93</v>
      </c>
      <c r="R925" s="51">
        <v>30.08</v>
      </c>
      <c r="S925" s="51">
        <v>29.54</v>
      </c>
      <c r="T925" s="51">
        <v>29.71</v>
      </c>
      <c r="U925" s="51">
        <v>29.55</v>
      </c>
      <c r="V925" s="51">
        <v>29.9</v>
      </c>
      <c r="W925" s="51">
        <v>29.86</v>
      </c>
      <c r="X925" s="51">
        <v>29.91</v>
      </c>
      <c r="Y925" s="51">
        <v>29.35</v>
      </c>
      <c r="Z925" s="51">
        <v>28.95</v>
      </c>
      <c r="AA925" s="51">
        <v>28.76</v>
      </c>
      <c r="AB925" s="51">
        <v>28.63</v>
      </c>
      <c r="AC925" s="51">
        <v>32.46</v>
      </c>
      <c r="AD925" s="51">
        <v>30.12</v>
      </c>
      <c r="AE925" s="51">
        <v>28.67</v>
      </c>
      <c r="AF925" s="51">
        <v>28.92</v>
      </c>
      <c r="AG925" s="52"/>
      <c r="AH925" s="52"/>
      <c r="AI925" s="52"/>
      <c r="AJ925" s="52"/>
    </row>
    <row r="926" spans="1:36" ht="15.75" x14ac:dyDescent="0.3">
      <c r="A926" s="1" t="str">
        <f t="shared" ref="A926:A989" si="17">C926&amp;D926</f>
        <v>SozialquoteBulgarien</v>
      </c>
      <c r="B926" s="1">
        <v>926</v>
      </c>
      <c r="C926" s="50" t="s">
        <v>287</v>
      </c>
      <c r="D926" s="50" t="s">
        <v>25</v>
      </c>
      <c r="E926" s="50" t="s">
        <v>61</v>
      </c>
      <c r="F926" s="50" t="s">
        <v>67</v>
      </c>
      <c r="G926" s="50" t="s">
        <v>32</v>
      </c>
      <c r="H926" s="50" t="s">
        <v>367</v>
      </c>
      <c r="I926" s="52"/>
      <c r="J926" s="52"/>
      <c r="K926" s="52"/>
      <c r="L926" s="52"/>
      <c r="M926" s="52"/>
      <c r="N926" s="51">
        <v>14.61</v>
      </c>
      <c r="O926" s="51">
        <v>13.78</v>
      </c>
      <c r="P926" s="51">
        <v>13.41</v>
      </c>
      <c r="Q926" s="51">
        <v>14.72</v>
      </c>
      <c r="R926" s="51">
        <v>16.05</v>
      </c>
      <c r="S926" s="51">
        <v>16.98</v>
      </c>
      <c r="T926" s="51">
        <v>16.43</v>
      </c>
      <c r="U926" s="51">
        <v>16.46</v>
      </c>
      <c r="V926" s="51">
        <v>17.559999999999999</v>
      </c>
      <c r="W926" s="51">
        <v>18.39</v>
      </c>
      <c r="X926" s="51">
        <v>17.649999999999999</v>
      </c>
      <c r="Y926" s="51">
        <v>17.329999999999998</v>
      </c>
      <c r="Z926" s="51">
        <v>16.82</v>
      </c>
      <c r="AA926" s="51">
        <v>16.899999999999999</v>
      </c>
      <c r="AB926" s="51">
        <v>16.64</v>
      </c>
      <c r="AC926" s="51">
        <v>18.62</v>
      </c>
      <c r="AD926" s="51">
        <v>18.82</v>
      </c>
      <c r="AE926" s="51">
        <v>18.649999999999999</v>
      </c>
      <c r="AF926" s="51">
        <v>19.36</v>
      </c>
      <c r="AG926" s="52"/>
      <c r="AH926" s="52"/>
      <c r="AI926" s="52"/>
      <c r="AJ926" s="52"/>
    </row>
    <row r="927" spans="1:36" ht="15.75" x14ac:dyDescent="0.3">
      <c r="A927" s="1" t="str">
        <f t="shared" si="17"/>
        <v>SozialquoteDänemark</v>
      </c>
      <c r="B927" s="1">
        <v>927</v>
      </c>
      <c r="C927" s="50" t="s">
        <v>287</v>
      </c>
      <c r="D927" s="50" t="s">
        <v>5</v>
      </c>
      <c r="E927" s="50" t="s">
        <v>61</v>
      </c>
      <c r="F927" s="50" t="s">
        <v>67</v>
      </c>
      <c r="G927" s="50" t="s">
        <v>32</v>
      </c>
      <c r="H927" s="50" t="s">
        <v>367</v>
      </c>
      <c r="I927" s="51">
        <v>28.17</v>
      </c>
      <c r="J927" s="51">
        <v>28.45</v>
      </c>
      <c r="K927" s="51">
        <v>28.88</v>
      </c>
      <c r="L927" s="51">
        <v>30.06</v>
      </c>
      <c r="M927" s="51">
        <v>29.83</v>
      </c>
      <c r="N927" s="51">
        <v>29.39</v>
      </c>
      <c r="O927" s="51">
        <v>28.31</v>
      </c>
      <c r="P927" s="51">
        <v>30.3</v>
      </c>
      <c r="Q927" s="51">
        <v>30.29</v>
      </c>
      <c r="R927" s="51">
        <v>34.11</v>
      </c>
      <c r="S927" s="51">
        <v>34.01</v>
      </c>
      <c r="T927" s="51">
        <v>33.44</v>
      </c>
      <c r="U927" s="51">
        <v>33.69</v>
      </c>
      <c r="V927" s="51">
        <v>34.380000000000003</v>
      </c>
      <c r="W927" s="51">
        <v>34.380000000000003</v>
      </c>
      <c r="X927" s="51">
        <v>33.81</v>
      </c>
      <c r="Y927" s="51">
        <v>32.56</v>
      </c>
      <c r="Z927" s="51">
        <v>32.1</v>
      </c>
      <c r="AA927" s="51">
        <v>31.92</v>
      </c>
      <c r="AB927" s="51">
        <v>31.81</v>
      </c>
      <c r="AC927" s="51">
        <v>33.44</v>
      </c>
      <c r="AD927" s="51">
        <v>31.17</v>
      </c>
      <c r="AE927" s="51">
        <v>28.37</v>
      </c>
      <c r="AF927" s="51">
        <v>29.28</v>
      </c>
      <c r="AG927" s="52"/>
      <c r="AH927" s="52"/>
      <c r="AI927" s="52"/>
      <c r="AJ927" s="52"/>
    </row>
    <row r="928" spans="1:36" ht="15.75" x14ac:dyDescent="0.3">
      <c r="A928" s="1" t="str">
        <f t="shared" si="17"/>
        <v>SozialquoteDeutschland</v>
      </c>
      <c r="B928" s="1">
        <v>928</v>
      </c>
      <c r="C928" s="50" t="s">
        <v>287</v>
      </c>
      <c r="D928" s="50" t="s">
        <v>2</v>
      </c>
      <c r="E928" s="50" t="s">
        <v>61</v>
      </c>
      <c r="F928" s="50" t="s">
        <v>67</v>
      </c>
      <c r="G928" s="50" t="s">
        <v>32</v>
      </c>
      <c r="H928" s="50" t="s">
        <v>367</v>
      </c>
      <c r="I928" s="51">
        <v>28.52</v>
      </c>
      <c r="J928" s="51">
        <v>28.46</v>
      </c>
      <c r="K928" s="51">
        <v>29.15</v>
      </c>
      <c r="L928" s="51">
        <v>29.5</v>
      </c>
      <c r="M928" s="51">
        <v>28.75</v>
      </c>
      <c r="N928" s="51">
        <v>28.57</v>
      </c>
      <c r="O928" s="51">
        <v>27.35</v>
      </c>
      <c r="P928" s="51">
        <v>26.48</v>
      </c>
      <c r="Q928" s="51">
        <v>26.85</v>
      </c>
      <c r="R928" s="51">
        <v>30.17</v>
      </c>
      <c r="S928" s="51">
        <v>29.45</v>
      </c>
      <c r="T928" s="51">
        <v>28.21</v>
      </c>
      <c r="U928" s="51">
        <v>28.37</v>
      </c>
      <c r="V928" s="51">
        <v>28.71</v>
      </c>
      <c r="W928" s="51">
        <v>28.64</v>
      </c>
      <c r="X928" s="51">
        <v>28.91</v>
      </c>
      <c r="Y928" s="51">
        <v>29.2</v>
      </c>
      <c r="Z928" s="51">
        <v>29.04</v>
      </c>
      <c r="AA928" s="51">
        <v>29.15</v>
      </c>
      <c r="AB928" s="51">
        <v>29.61</v>
      </c>
      <c r="AC928" s="51">
        <v>32.51</v>
      </c>
      <c r="AD928" s="51">
        <v>31.54</v>
      </c>
      <c r="AE928" s="51">
        <v>29.9</v>
      </c>
      <c r="AF928" s="51">
        <v>29.91</v>
      </c>
      <c r="AG928" s="52"/>
      <c r="AH928" s="52"/>
      <c r="AI928" s="52"/>
      <c r="AJ928" s="52"/>
    </row>
    <row r="929" spans="1:36" ht="15.75" x14ac:dyDescent="0.3">
      <c r="A929" s="1" t="str">
        <f t="shared" si="17"/>
        <v>SozialquoteEstland</v>
      </c>
      <c r="B929" s="1">
        <v>929</v>
      </c>
      <c r="C929" s="50" t="s">
        <v>287</v>
      </c>
      <c r="D929" s="50" t="s">
        <v>18</v>
      </c>
      <c r="E929" s="50" t="s">
        <v>61</v>
      </c>
      <c r="F929" s="50" t="s">
        <v>67</v>
      </c>
      <c r="G929" s="50" t="s">
        <v>32</v>
      </c>
      <c r="H929" s="50" t="s">
        <v>367</v>
      </c>
      <c r="I929" s="51">
        <v>13.83</v>
      </c>
      <c r="J929" s="51">
        <v>12.98</v>
      </c>
      <c r="K929" s="51">
        <v>12.58</v>
      </c>
      <c r="L929" s="51">
        <v>12.5</v>
      </c>
      <c r="M929" s="51">
        <v>12.87</v>
      </c>
      <c r="N929" s="51">
        <v>12.38</v>
      </c>
      <c r="O929" s="51">
        <v>11.97</v>
      </c>
      <c r="P929" s="51">
        <v>11.86</v>
      </c>
      <c r="Q929" s="51">
        <v>14.59</v>
      </c>
      <c r="R929" s="51">
        <v>18.79</v>
      </c>
      <c r="S929" s="51">
        <v>17.57</v>
      </c>
      <c r="T929" s="51">
        <v>15.55</v>
      </c>
      <c r="U929" s="51">
        <v>14.88</v>
      </c>
      <c r="V929" s="51">
        <v>14.66</v>
      </c>
      <c r="W929" s="51">
        <v>14.67</v>
      </c>
      <c r="X929" s="51">
        <v>15.83</v>
      </c>
      <c r="Y929" s="51">
        <v>16.23</v>
      </c>
      <c r="Z929" s="51">
        <v>15.64</v>
      </c>
      <c r="AA929" s="51">
        <v>16.04</v>
      </c>
      <c r="AB929" s="51">
        <v>16.11</v>
      </c>
      <c r="AC929" s="51">
        <v>18.940000000000001</v>
      </c>
      <c r="AD929" s="51">
        <v>17.239999999999998</v>
      </c>
      <c r="AE929" s="51">
        <v>15.8</v>
      </c>
      <c r="AF929" s="51">
        <v>17.260000000000002</v>
      </c>
      <c r="AG929" s="52"/>
      <c r="AH929" s="52"/>
      <c r="AI929" s="52"/>
      <c r="AJ929" s="52"/>
    </row>
    <row r="930" spans="1:36" ht="15.75" x14ac:dyDescent="0.3">
      <c r="A930" s="1" t="str">
        <f t="shared" si="17"/>
        <v>SozialquoteEU27</v>
      </c>
      <c r="B930" s="1">
        <v>930</v>
      </c>
      <c r="C930" s="50" t="s">
        <v>287</v>
      </c>
      <c r="D930" s="50" t="s">
        <v>363</v>
      </c>
      <c r="E930" s="50" t="s">
        <v>61</v>
      </c>
      <c r="F930" s="50" t="s">
        <v>67</v>
      </c>
      <c r="G930" s="50" t="s">
        <v>32</v>
      </c>
      <c r="H930" s="50" t="s">
        <v>367</v>
      </c>
      <c r="I930" s="52"/>
      <c r="J930" s="52"/>
      <c r="K930" s="52"/>
      <c r="L930" s="52"/>
      <c r="M930" s="52"/>
      <c r="N930" s="52"/>
      <c r="O930" s="52"/>
      <c r="P930" s="52"/>
      <c r="Q930" s="51">
        <v>25.86</v>
      </c>
      <c r="R930" s="51">
        <v>28.59</v>
      </c>
      <c r="S930" s="51">
        <v>28.43</v>
      </c>
      <c r="T930" s="51">
        <v>28.03</v>
      </c>
      <c r="U930" s="51">
        <v>28.43</v>
      </c>
      <c r="V930" s="51">
        <v>28.77</v>
      </c>
      <c r="W930" s="51">
        <v>28.66</v>
      </c>
      <c r="X930" s="51">
        <v>28.32</v>
      </c>
      <c r="Y930" s="51">
        <v>28.32</v>
      </c>
      <c r="Z930" s="51">
        <v>27.89</v>
      </c>
      <c r="AA930" s="51">
        <v>27.66</v>
      </c>
      <c r="AB930" s="51">
        <v>27.79</v>
      </c>
      <c r="AC930" s="51">
        <v>31.46</v>
      </c>
      <c r="AD930" s="51">
        <v>29.81</v>
      </c>
      <c r="AE930" s="51">
        <v>27.9</v>
      </c>
      <c r="AF930" s="51">
        <v>27.83</v>
      </c>
      <c r="AG930" s="52"/>
      <c r="AH930" s="52"/>
      <c r="AI930" s="52"/>
      <c r="AJ930" s="52"/>
    </row>
    <row r="931" spans="1:36" ht="15.75" x14ac:dyDescent="0.3">
      <c r="A931" s="1" t="str">
        <f t="shared" si="17"/>
        <v>SozialquoteFinnland</v>
      </c>
      <c r="B931" s="1">
        <v>931</v>
      </c>
      <c r="C931" s="50" t="s">
        <v>287</v>
      </c>
      <c r="D931" s="50" t="s">
        <v>14</v>
      </c>
      <c r="E931" s="50" t="s">
        <v>61</v>
      </c>
      <c r="F931" s="50" t="s">
        <v>67</v>
      </c>
      <c r="G931" s="50" t="s">
        <v>32</v>
      </c>
      <c r="H931" s="50" t="s">
        <v>367</v>
      </c>
      <c r="I931" s="51">
        <v>24.3</v>
      </c>
      <c r="J931" s="51">
        <v>24.09</v>
      </c>
      <c r="K931" s="51">
        <v>24.86</v>
      </c>
      <c r="L931" s="51">
        <v>25.52</v>
      </c>
      <c r="M931" s="51">
        <v>25.57</v>
      </c>
      <c r="N931" s="51">
        <v>25.52</v>
      </c>
      <c r="O931" s="51">
        <v>25.34</v>
      </c>
      <c r="P931" s="51">
        <v>24.41</v>
      </c>
      <c r="Q931" s="51">
        <v>25.05</v>
      </c>
      <c r="R931" s="51">
        <v>28.91</v>
      </c>
      <c r="S931" s="51">
        <v>29.14</v>
      </c>
      <c r="T931" s="51">
        <v>28.76</v>
      </c>
      <c r="U931" s="51">
        <v>30.02</v>
      </c>
      <c r="V931" s="51">
        <v>31.11</v>
      </c>
      <c r="W931" s="51">
        <v>31.84</v>
      </c>
      <c r="X931" s="51">
        <v>31.96</v>
      </c>
      <c r="Y931" s="51">
        <v>31.91</v>
      </c>
      <c r="Z931" s="51">
        <v>30.75</v>
      </c>
      <c r="AA931" s="51">
        <v>30.28</v>
      </c>
      <c r="AB931" s="51">
        <v>30.24</v>
      </c>
      <c r="AC931" s="51">
        <v>32.1</v>
      </c>
      <c r="AD931" s="51">
        <v>31.29</v>
      </c>
      <c r="AE931" s="51">
        <v>30.08</v>
      </c>
      <c r="AF931" s="51">
        <v>31.77</v>
      </c>
      <c r="AG931" s="52"/>
      <c r="AH931" s="52"/>
      <c r="AI931" s="52"/>
      <c r="AJ931" s="52"/>
    </row>
    <row r="932" spans="1:36" ht="15.75" x14ac:dyDescent="0.3">
      <c r="A932" s="1" t="str">
        <f t="shared" si="17"/>
        <v>SozialquoteFrankreich</v>
      </c>
      <c r="B932" s="1">
        <v>932</v>
      </c>
      <c r="C932" s="50" t="s">
        <v>287</v>
      </c>
      <c r="D932" s="50" t="s">
        <v>0</v>
      </c>
      <c r="E932" s="50" t="s">
        <v>61</v>
      </c>
      <c r="F932" s="50" t="s">
        <v>67</v>
      </c>
      <c r="G932" s="50" t="s">
        <v>32</v>
      </c>
      <c r="H932" s="50" t="s">
        <v>367</v>
      </c>
      <c r="I932" s="51">
        <v>29.38</v>
      </c>
      <c r="J932" s="51">
        <v>29.69</v>
      </c>
      <c r="K932" s="51">
        <v>30.39</v>
      </c>
      <c r="L932" s="51">
        <v>31.06</v>
      </c>
      <c r="M932" s="51">
        <v>31.2</v>
      </c>
      <c r="N932" s="51">
        <v>31.22</v>
      </c>
      <c r="O932" s="51">
        <v>30.7</v>
      </c>
      <c r="P932" s="51">
        <v>30.44</v>
      </c>
      <c r="Q932" s="51">
        <v>30.67</v>
      </c>
      <c r="R932" s="51">
        <v>33.14</v>
      </c>
      <c r="S932" s="51">
        <v>33.119999999999997</v>
      </c>
      <c r="T932" s="51">
        <v>32.9</v>
      </c>
      <c r="U932" s="51">
        <v>33.56</v>
      </c>
      <c r="V932" s="51">
        <v>33.979999999999997</v>
      </c>
      <c r="W932" s="51">
        <v>34.14</v>
      </c>
      <c r="X932" s="51">
        <v>33.979999999999997</v>
      </c>
      <c r="Y932" s="51">
        <v>34.49</v>
      </c>
      <c r="Z932" s="51">
        <v>34.18</v>
      </c>
      <c r="AA932" s="51">
        <v>33.72</v>
      </c>
      <c r="AB932" s="51">
        <v>33.49</v>
      </c>
      <c r="AC932" s="51">
        <v>38.049999999999997</v>
      </c>
      <c r="AD932" s="51">
        <v>36.159999999999997</v>
      </c>
      <c r="AE932" s="51">
        <v>34.51</v>
      </c>
      <c r="AF932" s="51">
        <v>33.799999999999997</v>
      </c>
      <c r="AG932" s="52"/>
      <c r="AH932" s="52"/>
      <c r="AI932" s="52"/>
      <c r="AJ932" s="52"/>
    </row>
    <row r="933" spans="1:36" ht="15.75" x14ac:dyDescent="0.3">
      <c r="A933" s="1" t="str">
        <f t="shared" si="17"/>
        <v>SozialquoteGriechenland</v>
      </c>
      <c r="B933" s="1">
        <v>933</v>
      </c>
      <c r="C933" s="50" t="s">
        <v>287</v>
      </c>
      <c r="D933" s="50" t="s">
        <v>6</v>
      </c>
      <c r="E933" s="50" t="s">
        <v>61</v>
      </c>
      <c r="F933" s="50" t="s">
        <v>67</v>
      </c>
      <c r="G933" s="50" t="s">
        <v>32</v>
      </c>
      <c r="H933" s="50" t="s">
        <v>367</v>
      </c>
      <c r="I933" s="51">
        <v>18.75</v>
      </c>
      <c r="J933" s="51">
        <v>19.100000000000001</v>
      </c>
      <c r="K933" s="51">
        <v>19.059999999999999</v>
      </c>
      <c r="L933" s="51">
        <v>19.059999999999999</v>
      </c>
      <c r="M933" s="51">
        <v>19.350000000000001</v>
      </c>
      <c r="N933" s="51">
        <v>20.89</v>
      </c>
      <c r="O933" s="51">
        <v>20.93</v>
      </c>
      <c r="P933" s="51">
        <v>21.58</v>
      </c>
      <c r="Q933" s="51">
        <v>23.14</v>
      </c>
      <c r="R933" s="51">
        <v>25.16</v>
      </c>
      <c r="S933" s="51">
        <v>26.1</v>
      </c>
      <c r="T933" s="51">
        <v>27.83</v>
      </c>
      <c r="U933" s="51">
        <v>28.96</v>
      </c>
      <c r="V933" s="51">
        <v>26.9</v>
      </c>
      <c r="W933" s="51">
        <v>26.24</v>
      </c>
      <c r="X933" s="51">
        <v>26.43</v>
      </c>
      <c r="Y933" s="51">
        <v>26.6</v>
      </c>
      <c r="Z933" s="51">
        <v>25.65</v>
      </c>
      <c r="AA933" s="51">
        <v>25.38</v>
      </c>
      <c r="AB933" s="51">
        <v>25.19</v>
      </c>
      <c r="AC933" s="51">
        <v>29.06</v>
      </c>
      <c r="AD933" s="51">
        <v>26.65</v>
      </c>
      <c r="AE933" s="51">
        <v>24.27</v>
      </c>
      <c r="AF933" s="51">
        <v>23.57</v>
      </c>
      <c r="AG933" s="52"/>
      <c r="AH933" s="52"/>
      <c r="AI933" s="52"/>
      <c r="AJ933" s="52"/>
    </row>
    <row r="934" spans="1:36" ht="15.75" x14ac:dyDescent="0.3">
      <c r="A934" s="1" t="str">
        <f t="shared" si="17"/>
        <v>SozialquoteIrland</v>
      </c>
      <c r="B934" s="1">
        <v>934</v>
      </c>
      <c r="C934" s="50" t="s">
        <v>287</v>
      </c>
      <c r="D934" s="50" t="s">
        <v>4</v>
      </c>
      <c r="E934" s="50" t="s">
        <v>61</v>
      </c>
      <c r="F934" s="50" t="s">
        <v>67</v>
      </c>
      <c r="G934" s="50" t="s">
        <v>32</v>
      </c>
      <c r="H934" s="50" t="s">
        <v>367</v>
      </c>
      <c r="I934" s="51">
        <v>15.14</v>
      </c>
      <c r="J934" s="51">
        <v>15.78</v>
      </c>
      <c r="K934" s="51">
        <v>16.350000000000001</v>
      </c>
      <c r="L934" s="51">
        <v>16.68</v>
      </c>
      <c r="M934" s="51">
        <v>17.25</v>
      </c>
      <c r="N934" s="51">
        <v>17.03</v>
      </c>
      <c r="O934" s="51">
        <v>17.23</v>
      </c>
      <c r="P934" s="51">
        <v>17.7</v>
      </c>
      <c r="Q934" s="51">
        <v>20.38</v>
      </c>
      <c r="R934" s="51">
        <v>24.4</v>
      </c>
      <c r="S934" s="51">
        <v>25.12</v>
      </c>
      <c r="T934" s="51">
        <v>24.29</v>
      </c>
      <c r="U934" s="51">
        <v>23.89</v>
      </c>
      <c r="V934" s="51">
        <v>22.51</v>
      </c>
      <c r="W934" s="51">
        <v>20.65</v>
      </c>
      <c r="X934" s="51">
        <v>15.57</v>
      </c>
      <c r="Y934" s="51">
        <v>15.64</v>
      </c>
      <c r="Z934" s="51">
        <v>14.52</v>
      </c>
      <c r="AA934" s="51">
        <v>13.83</v>
      </c>
      <c r="AB934" s="51">
        <v>13.37</v>
      </c>
      <c r="AC934" s="51">
        <v>15.09</v>
      </c>
      <c r="AD934" s="51">
        <v>13.28</v>
      </c>
      <c r="AE934" s="51">
        <v>11.57</v>
      </c>
      <c r="AF934" s="51">
        <v>12.59</v>
      </c>
      <c r="AG934" s="52"/>
      <c r="AH934" s="52"/>
      <c r="AI934" s="52"/>
      <c r="AJ934" s="52"/>
    </row>
    <row r="935" spans="1:36" ht="15.75" x14ac:dyDescent="0.3">
      <c r="A935" s="1" t="str">
        <f t="shared" si="17"/>
        <v>SozialquoteItalien</v>
      </c>
      <c r="B935" s="1">
        <v>935</v>
      </c>
      <c r="C935" s="50" t="s">
        <v>287</v>
      </c>
      <c r="D935" s="50" t="s">
        <v>3</v>
      </c>
      <c r="E935" s="50" t="s">
        <v>61</v>
      </c>
      <c r="F935" s="50" t="s">
        <v>67</v>
      </c>
      <c r="G935" s="50" t="s">
        <v>32</v>
      </c>
      <c r="H935" s="50" t="s">
        <v>367</v>
      </c>
      <c r="I935" s="51">
        <v>23.39</v>
      </c>
      <c r="J935" s="51">
        <v>23.49</v>
      </c>
      <c r="K935" s="51">
        <v>23.95</v>
      </c>
      <c r="L935" s="51">
        <v>24.35</v>
      </c>
      <c r="M935" s="51">
        <v>24.57</v>
      </c>
      <c r="N935" s="51">
        <v>24.86</v>
      </c>
      <c r="O935" s="51">
        <v>25.11</v>
      </c>
      <c r="P935" s="51">
        <v>25.2</v>
      </c>
      <c r="Q935" s="51">
        <v>26.2</v>
      </c>
      <c r="R935" s="51">
        <v>28.28</v>
      </c>
      <c r="S935" s="51">
        <v>28.32</v>
      </c>
      <c r="T935" s="51">
        <v>27.95</v>
      </c>
      <c r="U935" s="51">
        <v>28.7</v>
      </c>
      <c r="V935" s="51">
        <v>29.26</v>
      </c>
      <c r="W935" s="51">
        <v>29.46</v>
      </c>
      <c r="X935" s="51">
        <v>29.51</v>
      </c>
      <c r="Y935" s="51">
        <v>28.99</v>
      </c>
      <c r="Z935" s="51">
        <v>28.74</v>
      </c>
      <c r="AA935" s="51">
        <v>28.72</v>
      </c>
      <c r="AB935" s="51">
        <v>29.05</v>
      </c>
      <c r="AC935" s="51">
        <v>34.159999999999997</v>
      </c>
      <c r="AD935" s="51">
        <v>31.43</v>
      </c>
      <c r="AE935" s="51">
        <v>29.7</v>
      </c>
      <c r="AF935" s="51">
        <v>28.76</v>
      </c>
      <c r="AG935" s="52"/>
      <c r="AH935" s="52"/>
      <c r="AI935" s="52"/>
      <c r="AJ935" s="52"/>
    </row>
    <row r="936" spans="1:36" ht="15.75" x14ac:dyDescent="0.3">
      <c r="A936" s="1" t="str">
        <f t="shared" si="17"/>
        <v>SozialquoteKroatien</v>
      </c>
      <c r="B936" s="1">
        <v>936</v>
      </c>
      <c r="C936" s="50" t="s">
        <v>287</v>
      </c>
      <c r="D936" s="50" t="s">
        <v>27</v>
      </c>
      <c r="E936" s="50" t="s">
        <v>61</v>
      </c>
      <c r="F936" s="50" t="s">
        <v>67</v>
      </c>
      <c r="G936" s="50" t="s">
        <v>32</v>
      </c>
      <c r="H936" s="50" t="s">
        <v>367</v>
      </c>
      <c r="I936" s="52"/>
      <c r="J936" s="52"/>
      <c r="K936" s="52"/>
      <c r="L936" s="52"/>
      <c r="M936" s="52"/>
      <c r="N936" s="52"/>
      <c r="O936" s="52"/>
      <c r="P936" s="52"/>
      <c r="Q936" s="51">
        <v>18.62</v>
      </c>
      <c r="R936" s="51">
        <v>20.68</v>
      </c>
      <c r="S936" s="51">
        <v>20.87</v>
      </c>
      <c r="T936" s="51">
        <v>20.59</v>
      </c>
      <c r="U936" s="51">
        <v>21.14</v>
      </c>
      <c r="V936" s="51">
        <v>20.87</v>
      </c>
      <c r="W936" s="51">
        <v>21.4</v>
      </c>
      <c r="X936" s="51">
        <v>21.39</v>
      </c>
      <c r="Y936" s="51">
        <v>21.43</v>
      </c>
      <c r="Z936" s="51">
        <v>21.12</v>
      </c>
      <c r="AA936" s="51">
        <v>21.14</v>
      </c>
      <c r="AB936" s="51">
        <v>21.15</v>
      </c>
      <c r="AC936" s="51">
        <v>23.94</v>
      </c>
      <c r="AD936" s="51">
        <v>22.42</v>
      </c>
      <c r="AE936" s="51">
        <v>20.91</v>
      </c>
      <c r="AF936" s="51">
        <v>20.28</v>
      </c>
      <c r="AG936" s="52"/>
      <c r="AH936" s="52"/>
      <c r="AI936" s="52"/>
      <c r="AJ936" s="52"/>
    </row>
    <row r="937" spans="1:36" ht="15.75" x14ac:dyDescent="0.3">
      <c r="A937" s="1" t="str">
        <f t="shared" si="17"/>
        <v>SozialquoteLettland</v>
      </c>
      <c r="B937" s="1">
        <v>937</v>
      </c>
      <c r="C937" s="50" t="s">
        <v>287</v>
      </c>
      <c r="D937" s="50" t="s">
        <v>19</v>
      </c>
      <c r="E937" s="50" t="s">
        <v>61</v>
      </c>
      <c r="F937" s="50" t="s">
        <v>67</v>
      </c>
      <c r="G937" s="50" t="s">
        <v>32</v>
      </c>
      <c r="H937" s="50" t="s">
        <v>367</v>
      </c>
      <c r="I937" s="51">
        <v>15.71</v>
      </c>
      <c r="J937" s="51">
        <v>14.8</v>
      </c>
      <c r="K937" s="51">
        <v>14.22</v>
      </c>
      <c r="L937" s="51">
        <v>13.89</v>
      </c>
      <c r="M937" s="51">
        <v>13.11</v>
      </c>
      <c r="N937" s="51">
        <v>12.7</v>
      </c>
      <c r="O937" s="51">
        <v>12.5</v>
      </c>
      <c r="P937" s="51">
        <v>11.14</v>
      </c>
      <c r="Q937" s="51">
        <v>12.64</v>
      </c>
      <c r="R937" s="51">
        <v>17.07</v>
      </c>
      <c r="S937" s="51">
        <v>18.28</v>
      </c>
      <c r="T937" s="51">
        <v>16.149999999999999</v>
      </c>
      <c r="U937" s="51">
        <v>14.81</v>
      </c>
      <c r="V937" s="51">
        <v>15.13</v>
      </c>
      <c r="W937" s="51">
        <v>14.98</v>
      </c>
      <c r="X937" s="51">
        <v>15.31</v>
      </c>
      <c r="Y937" s="51">
        <v>15.46</v>
      </c>
      <c r="Z937" s="51">
        <v>15.28</v>
      </c>
      <c r="AA937" s="51">
        <v>15.75</v>
      </c>
      <c r="AB937" s="51">
        <v>16.149999999999999</v>
      </c>
      <c r="AC937" s="51">
        <v>17.989999999999998</v>
      </c>
      <c r="AD937" s="51">
        <v>19.97</v>
      </c>
      <c r="AE937" s="51">
        <v>18.86</v>
      </c>
      <c r="AF937" s="51">
        <v>17.93</v>
      </c>
      <c r="AG937" s="52"/>
      <c r="AH937" s="52"/>
      <c r="AI937" s="52"/>
      <c r="AJ937" s="52"/>
    </row>
    <row r="938" spans="1:36" ht="15.75" x14ac:dyDescent="0.3">
      <c r="A938" s="1" t="str">
        <f t="shared" si="17"/>
        <v>SozialquoteLitauen</v>
      </c>
      <c r="B938" s="1">
        <v>938</v>
      </c>
      <c r="C938" s="50" t="s">
        <v>287</v>
      </c>
      <c r="D938" s="50" t="s">
        <v>20</v>
      </c>
      <c r="E938" s="50" t="s">
        <v>61</v>
      </c>
      <c r="F938" s="50" t="s">
        <v>67</v>
      </c>
      <c r="G938" s="50" t="s">
        <v>32</v>
      </c>
      <c r="H938" s="50" t="s">
        <v>367</v>
      </c>
      <c r="I938" s="51">
        <v>15.64</v>
      </c>
      <c r="J938" s="51">
        <v>14.65</v>
      </c>
      <c r="K938" s="51">
        <v>13.97</v>
      </c>
      <c r="L938" s="51">
        <v>13.43</v>
      </c>
      <c r="M938" s="51">
        <v>13.32</v>
      </c>
      <c r="N938" s="51">
        <v>13.21</v>
      </c>
      <c r="O938" s="51">
        <v>13.38</v>
      </c>
      <c r="P938" s="51">
        <v>14.24</v>
      </c>
      <c r="Q938" s="51">
        <v>15.93</v>
      </c>
      <c r="R938" s="51">
        <v>20.95</v>
      </c>
      <c r="S938" s="51">
        <v>19.38</v>
      </c>
      <c r="T938" s="51">
        <v>17.13</v>
      </c>
      <c r="U938" s="51">
        <v>16.39</v>
      </c>
      <c r="V938" s="51">
        <v>15.44</v>
      </c>
      <c r="W938" s="51">
        <v>15.41</v>
      </c>
      <c r="X938" s="51">
        <v>15.62</v>
      </c>
      <c r="Y938" s="51">
        <v>15.41</v>
      </c>
      <c r="Z938" s="51">
        <v>15.08</v>
      </c>
      <c r="AA938" s="51">
        <v>15.69</v>
      </c>
      <c r="AB938" s="51">
        <v>16.36</v>
      </c>
      <c r="AC938" s="51">
        <v>19.309999999999999</v>
      </c>
      <c r="AD938" s="51">
        <v>18.399999999999999</v>
      </c>
      <c r="AE938" s="51">
        <v>16.68</v>
      </c>
      <c r="AF938" s="51">
        <v>16.95</v>
      </c>
      <c r="AG938" s="52"/>
      <c r="AH938" s="52"/>
      <c r="AI938" s="52"/>
      <c r="AJ938" s="52"/>
    </row>
    <row r="939" spans="1:36" ht="15.75" x14ac:dyDescent="0.3">
      <c r="A939" s="1" t="str">
        <f t="shared" si="17"/>
        <v>SozialquoteLuxemburg</v>
      </c>
      <c r="B939" s="1">
        <v>939</v>
      </c>
      <c r="C939" s="50" t="s">
        <v>287</v>
      </c>
      <c r="D939" s="50" t="s">
        <v>10</v>
      </c>
      <c r="E939" s="50" t="s">
        <v>61</v>
      </c>
      <c r="F939" s="50" t="s">
        <v>67</v>
      </c>
      <c r="G939" s="50" t="s">
        <v>32</v>
      </c>
      <c r="H939" s="50" t="s">
        <v>367</v>
      </c>
      <c r="I939" s="51">
        <v>18.75</v>
      </c>
      <c r="J939" s="51">
        <v>19.73</v>
      </c>
      <c r="K939" s="51">
        <v>20.7</v>
      </c>
      <c r="L939" s="51">
        <v>21.8</v>
      </c>
      <c r="M939" s="51">
        <v>21.71</v>
      </c>
      <c r="N939" s="51">
        <v>21.69</v>
      </c>
      <c r="O939" s="51">
        <v>20.29</v>
      </c>
      <c r="P939" s="51">
        <v>18.89</v>
      </c>
      <c r="Q939" s="51">
        <v>19.47</v>
      </c>
      <c r="R939" s="51">
        <v>21.74</v>
      </c>
      <c r="S939" s="51">
        <v>20.99</v>
      </c>
      <c r="T939" s="51">
        <v>20.89</v>
      </c>
      <c r="U939" s="51">
        <v>21.24</v>
      </c>
      <c r="V939" s="51">
        <v>21.36</v>
      </c>
      <c r="W939" s="51">
        <v>21.12</v>
      </c>
      <c r="X939" s="51">
        <v>20.67</v>
      </c>
      <c r="Y939" s="51">
        <v>20.329999999999998</v>
      </c>
      <c r="Z939" s="51">
        <v>20.98</v>
      </c>
      <c r="AA939" s="51">
        <v>21.38</v>
      </c>
      <c r="AB939" s="51">
        <v>21.75</v>
      </c>
      <c r="AC939" s="51">
        <v>24.26</v>
      </c>
      <c r="AD939" s="51">
        <v>21.69</v>
      </c>
      <c r="AE939" s="51">
        <v>22.18</v>
      </c>
      <c r="AF939" s="51">
        <v>22.52</v>
      </c>
      <c r="AG939" s="52"/>
      <c r="AH939" s="52"/>
      <c r="AI939" s="52"/>
      <c r="AJ939" s="52"/>
    </row>
    <row r="940" spans="1:36" ht="15.75" x14ac:dyDescent="0.3">
      <c r="A940" s="1" t="str">
        <f t="shared" si="17"/>
        <v>SozialquoteMalta</v>
      </c>
      <c r="B940" s="1">
        <v>940</v>
      </c>
      <c r="C940" s="50" t="s">
        <v>287</v>
      </c>
      <c r="D940" s="50" t="s">
        <v>16</v>
      </c>
      <c r="E940" s="50" t="s">
        <v>61</v>
      </c>
      <c r="F940" s="50" t="s">
        <v>67</v>
      </c>
      <c r="G940" s="50" t="s">
        <v>32</v>
      </c>
      <c r="H940" s="50" t="s">
        <v>367</v>
      </c>
      <c r="I940" s="51">
        <v>16.7</v>
      </c>
      <c r="J940" s="51">
        <v>17.37</v>
      </c>
      <c r="K940" s="51">
        <v>17.559999999999999</v>
      </c>
      <c r="L940" s="51">
        <v>17.41</v>
      </c>
      <c r="M940" s="51">
        <v>17.75</v>
      </c>
      <c r="N940" s="51">
        <v>17.84</v>
      </c>
      <c r="O940" s="51">
        <v>17.899999999999999</v>
      </c>
      <c r="P940" s="51">
        <v>17.86</v>
      </c>
      <c r="Q940" s="51">
        <v>18.07</v>
      </c>
      <c r="R940" s="51">
        <v>19.39</v>
      </c>
      <c r="S940" s="51">
        <v>18.940000000000001</v>
      </c>
      <c r="T940" s="51">
        <v>18.739999999999998</v>
      </c>
      <c r="U940" s="51">
        <v>18.66</v>
      </c>
      <c r="V940" s="51">
        <v>18.14</v>
      </c>
      <c r="W940" s="51">
        <v>17.66</v>
      </c>
      <c r="X940" s="51">
        <v>16.27</v>
      </c>
      <c r="Y940" s="51">
        <v>16.09</v>
      </c>
      <c r="Z940" s="51">
        <v>14.77</v>
      </c>
      <c r="AA940" s="51">
        <v>14.21</v>
      </c>
      <c r="AB940" s="51">
        <v>14.38</v>
      </c>
      <c r="AC940" s="51">
        <v>18.5</v>
      </c>
      <c r="AD940" s="51">
        <v>16.66</v>
      </c>
      <c r="AE940" s="51">
        <v>14.66</v>
      </c>
      <c r="AF940" s="51">
        <v>13.12</v>
      </c>
      <c r="AG940" s="52"/>
      <c r="AH940" s="52"/>
      <c r="AI940" s="52"/>
      <c r="AJ940" s="52"/>
    </row>
    <row r="941" spans="1:36" ht="15.75" x14ac:dyDescent="0.3">
      <c r="A941" s="1" t="str">
        <f t="shared" si="17"/>
        <v>SozialquoteNiederlande</v>
      </c>
      <c r="B941" s="1">
        <v>941</v>
      </c>
      <c r="C941" s="50" t="s">
        <v>287</v>
      </c>
      <c r="D941" s="50" t="s">
        <v>1</v>
      </c>
      <c r="E941" s="50" t="s">
        <v>61</v>
      </c>
      <c r="F941" s="50" t="s">
        <v>67</v>
      </c>
      <c r="G941" s="50" t="s">
        <v>32</v>
      </c>
      <c r="H941" s="50" t="s">
        <v>367</v>
      </c>
      <c r="I941" s="51">
        <v>24.38</v>
      </c>
      <c r="J941" s="51">
        <v>24.39</v>
      </c>
      <c r="K941" s="51">
        <v>25.34</v>
      </c>
      <c r="L941" s="51">
        <v>26.11</v>
      </c>
      <c r="M941" s="51">
        <v>26.12</v>
      </c>
      <c r="N941" s="51">
        <v>25.72</v>
      </c>
      <c r="O941" s="51">
        <v>26.77</v>
      </c>
      <c r="P941" s="51">
        <v>26.2</v>
      </c>
      <c r="Q941" s="51">
        <v>26.09</v>
      </c>
      <c r="R941" s="51">
        <v>28.82</v>
      </c>
      <c r="S941" s="51">
        <v>29.68</v>
      </c>
      <c r="T941" s="51">
        <v>30.15</v>
      </c>
      <c r="U941" s="51">
        <v>30.31</v>
      </c>
      <c r="V941" s="51">
        <v>30.18</v>
      </c>
      <c r="W941" s="51">
        <v>30.13</v>
      </c>
      <c r="X941" s="51">
        <v>29.25</v>
      </c>
      <c r="Y941" s="51">
        <v>28.82</v>
      </c>
      <c r="Z941" s="51">
        <v>28.52</v>
      </c>
      <c r="AA941" s="51">
        <v>28.02</v>
      </c>
      <c r="AB941" s="51">
        <v>28.08</v>
      </c>
      <c r="AC941" s="51">
        <v>32.03</v>
      </c>
      <c r="AD941" s="51">
        <v>30.48</v>
      </c>
      <c r="AE941" s="51">
        <v>26.78</v>
      </c>
      <c r="AF941" s="51">
        <v>27.59</v>
      </c>
      <c r="AG941" s="52"/>
      <c r="AH941" s="52"/>
      <c r="AI941" s="52"/>
      <c r="AJ941" s="52"/>
    </row>
    <row r="942" spans="1:36" ht="15.75" x14ac:dyDescent="0.3">
      <c r="A942" s="1" t="str">
        <f t="shared" si="17"/>
        <v>SozialquoteÖsterreich</v>
      </c>
      <c r="B942" s="1">
        <v>942</v>
      </c>
      <c r="C942" s="50" t="s">
        <v>287</v>
      </c>
      <c r="D942" s="50" t="s">
        <v>56</v>
      </c>
      <c r="E942" s="50" t="s">
        <v>61</v>
      </c>
      <c r="F942" s="50" t="s">
        <v>67</v>
      </c>
      <c r="G942" s="50" t="s">
        <v>32</v>
      </c>
      <c r="H942" s="50" t="s">
        <v>367</v>
      </c>
      <c r="I942" s="51">
        <v>28.06</v>
      </c>
      <c r="J942" s="51">
        <v>28.06</v>
      </c>
      <c r="K942" s="51">
        <v>28.41</v>
      </c>
      <c r="L942" s="51">
        <v>28.78</v>
      </c>
      <c r="M942" s="51">
        <v>28.49</v>
      </c>
      <c r="N942" s="51">
        <v>28.11</v>
      </c>
      <c r="O942" s="51">
        <v>27.69</v>
      </c>
      <c r="P942" s="51">
        <v>27.14</v>
      </c>
      <c r="Q942" s="51">
        <v>27.71</v>
      </c>
      <c r="R942" s="51">
        <v>29.69</v>
      </c>
      <c r="S942" s="51">
        <v>29.76</v>
      </c>
      <c r="T942" s="51">
        <v>28.96</v>
      </c>
      <c r="U942" s="51">
        <v>29.29</v>
      </c>
      <c r="V942" s="51">
        <v>29.83</v>
      </c>
      <c r="W942" s="51">
        <v>30</v>
      </c>
      <c r="X942" s="51">
        <v>29.97</v>
      </c>
      <c r="Y942" s="51">
        <v>29.91</v>
      </c>
      <c r="Z942" s="51">
        <v>29.48</v>
      </c>
      <c r="AA942" s="51">
        <v>29.21</v>
      </c>
      <c r="AB942" s="51">
        <v>29.37</v>
      </c>
      <c r="AC942" s="51">
        <v>34.08</v>
      </c>
      <c r="AD942" s="51">
        <v>32.83</v>
      </c>
      <c r="AE942" s="51">
        <v>30.36</v>
      </c>
      <c r="AF942" s="51">
        <v>30.6</v>
      </c>
      <c r="AG942" s="52"/>
      <c r="AH942" s="52"/>
      <c r="AI942" s="52"/>
      <c r="AJ942" s="52"/>
    </row>
    <row r="943" spans="1:36" ht="15.75" x14ac:dyDescent="0.3">
      <c r="A943" s="1" t="str">
        <f t="shared" si="17"/>
        <v>SozialquotePolen</v>
      </c>
      <c r="B943" s="1">
        <v>943</v>
      </c>
      <c r="C943" s="50" t="s">
        <v>287</v>
      </c>
      <c r="D943" s="50" t="s">
        <v>21</v>
      </c>
      <c r="E943" s="50" t="s">
        <v>61</v>
      </c>
      <c r="F943" s="50" t="s">
        <v>67</v>
      </c>
      <c r="G943" s="50" t="s">
        <v>32</v>
      </c>
      <c r="H943" s="50" t="s">
        <v>367</v>
      </c>
      <c r="I943" s="51">
        <v>19.47</v>
      </c>
      <c r="J943" s="51">
        <v>20.82</v>
      </c>
      <c r="K943" s="51">
        <v>20.97</v>
      </c>
      <c r="L943" s="51">
        <v>20.85</v>
      </c>
      <c r="M943" s="51">
        <v>20.239999999999998</v>
      </c>
      <c r="N943" s="51">
        <v>19.96</v>
      </c>
      <c r="O943" s="51">
        <v>19.600000000000001</v>
      </c>
      <c r="P943" s="51">
        <v>18.41</v>
      </c>
      <c r="Q943" s="51">
        <v>19.28</v>
      </c>
      <c r="R943" s="51">
        <v>20.29</v>
      </c>
      <c r="S943" s="51">
        <v>19.760000000000002</v>
      </c>
      <c r="T943" s="51">
        <v>18.73</v>
      </c>
      <c r="U943" s="51">
        <v>18.95</v>
      </c>
      <c r="V943" s="51">
        <v>19.79</v>
      </c>
      <c r="W943" s="51">
        <v>19.420000000000002</v>
      </c>
      <c r="X943" s="51">
        <v>19.3</v>
      </c>
      <c r="Y943" s="51">
        <v>20.95</v>
      </c>
      <c r="Z943" s="51">
        <v>20.170000000000002</v>
      </c>
      <c r="AA943" s="51">
        <v>19.47</v>
      </c>
      <c r="AB943" s="51">
        <v>20.96</v>
      </c>
      <c r="AC943" s="51">
        <v>23.4</v>
      </c>
      <c r="AD943" s="51">
        <v>22.61</v>
      </c>
      <c r="AE943" s="51">
        <v>20.96</v>
      </c>
      <c r="AF943" s="51">
        <v>22.5</v>
      </c>
      <c r="AG943" s="52"/>
      <c r="AH943" s="52"/>
      <c r="AI943" s="52"/>
      <c r="AJ943" s="52"/>
    </row>
    <row r="944" spans="1:36" ht="15.75" x14ac:dyDescent="0.3">
      <c r="A944" s="1" t="str">
        <f t="shared" si="17"/>
        <v>SozialquotePortugal</v>
      </c>
      <c r="B944" s="1">
        <v>944</v>
      </c>
      <c r="C944" s="50" t="s">
        <v>287</v>
      </c>
      <c r="D944" s="50" t="s">
        <v>7</v>
      </c>
      <c r="E944" s="50" t="s">
        <v>61</v>
      </c>
      <c r="F944" s="50" t="s">
        <v>67</v>
      </c>
      <c r="G944" s="50" t="s">
        <v>32</v>
      </c>
      <c r="H944" s="50" t="s">
        <v>367</v>
      </c>
      <c r="I944" s="51">
        <v>20.69</v>
      </c>
      <c r="J944" s="51">
        <v>21.66</v>
      </c>
      <c r="K944" s="51">
        <v>22.48</v>
      </c>
      <c r="L944" s="51">
        <v>22.82</v>
      </c>
      <c r="M944" s="51">
        <v>23.38</v>
      </c>
      <c r="N944" s="51">
        <v>23.84</v>
      </c>
      <c r="O944" s="51">
        <v>23.71</v>
      </c>
      <c r="P944" s="51">
        <v>23.05</v>
      </c>
      <c r="Q944" s="51">
        <v>23.38</v>
      </c>
      <c r="R944" s="51">
        <v>25.79</v>
      </c>
      <c r="S944" s="51">
        <v>25.78</v>
      </c>
      <c r="T944" s="51">
        <v>25.74</v>
      </c>
      <c r="U944" s="51">
        <v>26.36</v>
      </c>
      <c r="V944" s="51">
        <v>27.55</v>
      </c>
      <c r="W944" s="51">
        <v>26.85</v>
      </c>
      <c r="X944" s="51">
        <v>25.75</v>
      </c>
      <c r="Y944" s="51">
        <v>25.1</v>
      </c>
      <c r="Z944" s="51">
        <v>24.68</v>
      </c>
      <c r="AA944" s="51">
        <v>24.03</v>
      </c>
      <c r="AB944" s="51">
        <v>23.99</v>
      </c>
      <c r="AC944" s="51">
        <v>27.43</v>
      </c>
      <c r="AD944" s="51">
        <v>26.78</v>
      </c>
      <c r="AE944" s="51">
        <v>24.67</v>
      </c>
      <c r="AF944" s="51">
        <v>23.39</v>
      </c>
      <c r="AG944" s="52"/>
      <c r="AH944" s="52"/>
      <c r="AI944" s="52"/>
      <c r="AJ944" s="52"/>
    </row>
    <row r="945" spans="1:36" ht="15.75" x14ac:dyDescent="0.3">
      <c r="A945" s="1" t="str">
        <f t="shared" si="17"/>
        <v>SozialquoteRumänien</v>
      </c>
      <c r="B945" s="1">
        <v>945</v>
      </c>
      <c r="C945" s="50" t="s">
        <v>287</v>
      </c>
      <c r="D945" s="50" t="s">
        <v>98</v>
      </c>
      <c r="E945" s="50" t="s">
        <v>61</v>
      </c>
      <c r="F945" s="50" t="s">
        <v>67</v>
      </c>
      <c r="G945" s="50" t="s">
        <v>32</v>
      </c>
      <c r="H945" s="50" t="s">
        <v>367</v>
      </c>
      <c r="I945" s="51">
        <v>13.05</v>
      </c>
      <c r="J945" s="51">
        <v>12.84</v>
      </c>
      <c r="K945" s="51">
        <v>13.54</v>
      </c>
      <c r="L945" s="51">
        <v>13.43</v>
      </c>
      <c r="M945" s="51">
        <v>12.96</v>
      </c>
      <c r="N945" s="51">
        <v>13.55</v>
      </c>
      <c r="O945" s="51">
        <v>12.93</v>
      </c>
      <c r="P945" s="51">
        <v>13.26</v>
      </c>
      <c r="Q945" s="51">
        <v>13.69</v>
      </c>
      <c r="R945" s="51">
        <v>16.239999999999998</v>
      </c>
      <c r="S945" s="51">
        <v>17.100000000000001</v>
      </c>
      <c r="T945" s="51">
        <v>15.78</v>
      </c>
      <c r="U945" s="51">
        <v>14.72</v>
      </c>
      <c r="V945" s="51">
        <v>15.01</v>
      </c>
      <c r="W945" s="51">
        <v>14.74</v>
      </c>
      <c r="X945" s="51">
        <v>14.58</v>
      </c>
      <c r="Y945" s="51">
        <v>14.87</v>
      </c>
      <c r="Z945" s="51">
        <v>14.88</v>
      </c>
      <c r="AA945" s="51">
        <v>14.99</v>
      </c>
      <c r="AB945" s="51">
        <v>15.28</v>
      </c>
      <c r="AC945" s="51">
        <v>17.77</v>
      </c>
      <c r="AD945" s="51">
        <v>16.68</v>
      </c>
      <c r="AE945" s="51">
        <v>16.55</v>
      </c>
      <c r="AF945" s="51">
        <v>16.62</v>
      </c>
      <c r="AG945" s="52"/>
      <c r="AH945" s="52"/>
      <c r="AI945" s="52"/>
      <c r="AJ945" s="52"/>
    </row>
    <row r="946" spans="1:36" ht="15.75" x14ac:dyDescent="0.3">
      <c r="A946" s="1" t="str">
        <f t="shared" si="17"/>
        <v>SozialquoteSchweden</v>
      </c>
      <c r="B946" s="1">
        <v>946</v>
      </c>
      <c r="C946" s="50" t="s">
        <v>287</v>
      </c>
      <c r="D946" s="50" t="s">
        <v>13</v>
      </c>
      <c r="E946" s="50" t="s">
        <v>61</v>
      </c>
      <c r="F946" s="50" t="s">
        <v>67</v>
      </c>
      <c r="G946" s="50" t="s">
        <v>32</v>
      </c>
      <c r="H946" s="50" t="s">
        <v>367</v>
      </c>
      <c r="I946" s="51">
        <v>27.98</v>
      </c>
      <c r="J946" s="51">
        <v>28.35</v>
      </c>
      <c r="K946" s="51">
        <v>29.16</v>
      </c>
      <c r="L946" s="51">
        <v>30.1</v>
      </c>
      <c r="M946" s="51">
        <v>29.5</v>
      </c>
      <c r="N946" s="51">
        <v>29.25</v>
      </c>
      <c r="O946" s="51">
        <v>28.41</v>
      </c>
      <c r="P946" s="51">
        <v>27.33</v>
      </c>
      <c r="Q946" s="51">
        <v>27.93</v>
      </c>
      <c r="R946" s="51">
        <v>30</v>
      </c>
      <c r="S946" s="51">
        <v>28.52</v>
      </c>
      <c r="T946" s="51">
        <v>28.12</v>
      </c>
      <c r="U946" s="51">
        <v>29.16</v>
      </c>
      <c r="V946" s="51">
        <v>29.95</v>
      </c>
      <c r="W946" s="51">
        <v>29.55</v>
      </c>
      <c r="X946" s="51">
        <v>29.14</v>
      </c>
      <c r="Y946" s="51">
        <v>29.55</v>
      </c>
      <c r="Z946" s="51">
        <v>29.08</v>
      </c>
      <c r="AA946" s="51">
        <v>28.69</v>
      </c>
      <c r="AB946" s="51">
        <v>28.03</v>
      </c>
      <c r="AC946" s="51">
        <v>29.65</v>
      </c>
      <c r="AD946" s="51">
        <v>28.32</v>
      </c>
      <c r="AE946" s="51">
        <v>27.72</v>
      </c>
      <c r="AF946" s="51">
        <v>27.85</v>
      </c>
      <c r="AG946" s="52"/>
      <c r="AH946" s="52"/>
      <c r="AI946" s="52"/>
      <c r="AJ946" s="52"/>
    </row>
    <row r="947" spans="1:36" ht="15.75" x14ac:dyDescent="0.3">
      <c r="A947" s="1" t="str">
        <f t="shared" si="17"/>
        <v>SozialquoteSlowakei</v>
      </c>
      <c r="B947" s="1">
        <v>947</v>
      </c>
      <c r="C947" s="50" t="s">
        <v>287</v>
      </c>
      <c r="D947" s="50" t="s">
        <v>23</v>
      </c>
      <c r="E947" s="50" t="s">
        <v>61</v>
      </c>
      <c r="F947" s="50" t="s">
        <v>67</v>
      </c>
      <c r="G947" s="50" t="s">
        <v>32</v>
      </c>
      <c r="H947" s="50" t="s">
        <v>367</v>
      </c>
      <c r="I947" s="51">
        <v>19.11</v>
      </c>
      <c r="J947" s="51">
        <v>18.7</v>
      </c>
      <c r="K947" s="51">
        <v>18.850000000000001</v>
      </c>
      <c r="L947" s="51">
        <v>18.12</v>
      </c>
      <c r="M947" s="51">
        <v>16.89</v>
      </c>
      <c r="N947" s="51">
        <v>16.18</v>
      </c>
      <c r="O947" s="51">
        <v>15.96</v>
      </c>
      <c r="P947" s="51">
        <v>15.65</v>
      </c>
      <c r="Q947" s="51">
        <v>15.69</v>
      </c>
      <c r="R947" s="51">
        <v>18.440000000000001</v>
      </c>
      <c r="S947" s="51">
        <v>17.93</v>
      </c>
      <c r="T947" s="51">
        <v>17.579999999999998</v>
      </c>
      <c r="U947" s="51">
        <v>17.760000000000002</v>
      </c>
      <c r="V947" s="51">
        <v>18.18</v>
      </c>
      <c r="W947" s="51">
        <v>18.36</v>
      </c>
      <c r="X947" s="51">
        <v>17.88</v>
      </c>
      <c r="Y947" s="51">
        <v>18.260000000000002</v>
      </c>
      <c r="Z947" s="51">
        <v>18.11</v>
      </c>
      <c r="AA947" s="51">
        <v>17.82</v>
      </c>
      <c r="AB947" s="51">
        <v>17.809999999999999</v>
      </c>
      <c r="AC947" s="51">
        <v>19.399999999999999</v>
      </c>
      <c r="AD947" s="51">
        <v>19.05</v>
      </c>
      <c r="AE947" s="51">
        <v>18.2</v>
      </c>
      <c r="AF947" s="51">
        <v>19.899999999999999</v>
      </c>
      <c r="AG947" s="52"/>
      <c r="AH947" s="52"/>
      <c r="AI947" s="52"/>
      <c r="AJ947" s="52"/>
    </row>
    <row r="948" spans="1:36" ht="15.75" x14ac:dyDescent="0.3">
      <c r="A948" s="1" t="str">
        <f t="shared" si="17"/>
        <v>SozialquoteSlowenien</v>
      </c>
      <c r="B948" s="1">
        <v>948</v>
      </c>
      <c r="C948" s="50" t="s">
        <v>287</v>
      </c>
      <c r="D948" s="50" t="s">
        <v>26</v>
      </c>
      <c r="E948" s="50" t="s">
        <v>61</v>
      </c>
      <c r="F948" s="50" t="s">
        <v>67</v>
      </c>
      <c r="G948" s="50" t="s">
        <v>32</v>
      </c>
      <c r="H948" s="50" t="s">
        <v>367</v>
      </c>
      <c r="I948" s="51">
        <v>23.92</v>
      </c>
      <c r="J948" s="51">
        <v>24.18</v>
      </c>
      <c r="K948" s="51">
        <v>24.25</v>
      </c>
      <c r="L948" s="51">
        <v>23.48</v>
      </c>
      <c r="M948" s="51">
        <v>23.06</v>
      </c>
      <c r="N948" s="51">
        <v>22.88</v>
      </c>
      <c r="O948" s="51">
        <v>22.52</v>
      </c>
      <c r="P948" s="51">
        <v>21.07</v>
      </c>
      <c r="Q948" s="51">
        <v>21.09</v>
      </c>
      <c r="R948" s="51">
        <v>23.97</v>
      </c>
      <c r="S948" s="51">
        <v>24.56</v>
      </c>
      <c r="T948" s="51">
        <v>24.61</v>
      </c>
      <c r="U948" s="51">
        <v>24.95</v>
      </c>
      <c r="V948" s="51">
        <v>24.86</v>
      </c>
      <c r="W948" s="51">
        <v>24.12</v>
      </c>
      <c r="X948" s="51">
        <v>23.98</v>
      </c>
      <c r="Y948" s="51">
        <v>23.49</v>
      </c>
      <c r="Z948" s="51">
        <v>22.82</v>
      </c>
      <c r="AA948" s="51">
        <v>22.4</v>
      </c>
      <c r="AB948" s="51">
        <v>22.43</v>
      </c>
      <c r="AC948" s="51">
        <v>26.38</v>
      </c>
      <c r="AD948" s="51">
        <v>25.24</v>
      </c>
      <c r="AE948" s="51">
        <v>24.26</v>
      </c>
      <c r="AF948" s="51">
        <v>23.12</v>
      </c>
      <c r="AG948" s="52"/>
      <c r="AH948" s="52"/>
      <c r="AI948" s="52"/>
      <c r="AJ948" s="52"/>
    </row>
    <row r="949" spans="1:36" ht="15.75" x14ac:dyDescent="0.3">
      <c r="A949" s="1" t="str">
        <f t="shared" si="17"/>
        <v>SozialquoteSpanien</v>
      </c>
      <c r="B949" s="1">
        <v>949</v>
      </c>
      <c r="C949" s="50" t="s">
        <v>287</v>
      </c>
      <c r="D949" s="50" t="s">
        <v>8</v>
      </c>
      <c r="E949" s="50" t="s">
        <v>61</v>
      </c>
      <c r="F949" s="50" t="s">
        <v>67</v>
      </c>
      <c r="G949" s="50" t="s">
        <v>32</v>
      </c>
      <c r="H949" s="50" t="s">
        <v>367</v>
      </c>
      <c r="I949" s="51">
        <v>19.46</v>
      </c>
      <c r="J949" s="51">
        <v>19.13</v>
      </c>
      <c r="K949" s="51">
        <v>19.48</v>
      </c>
      <c r="L949" s="51">
        <v>19.79</v>
      </c>
      <c r="M949" s="51">
        <v>19.89</v>
      </c>
      <c r="N949" s="51">
        <v>20.149999999999999</v>
      </c>
      <c r="O949" s="51">
        <v>20.100000000000001</v>
      </c>
      <c r="P949" s="51">
        <v>20.32</v>
      </c>
      <c r="Q949" s="51">
        <v>21.5</v>
      </c>
      <c r="R949" s="51">
        <v>24.58</v>
      </c>
      <c r="S949" s="51">
        <v>24.72</v>
      </c>
      <c r="T949" s="51">
        <v>25.37</v>
      </c>
      <c r="U949" s="51">
        <v>25.57</v>
      </c>
      <c r="V949" s="51">
        <v>25.82</v>
      </c>
      <c r="W949" s="51">
        <v>25.36</v>
      </c>
      <c r="X949" s="51">
        <v>24.49</v>
      </c>
      <c r="Y949" s="51">
        <v>23.65</v>
      </c>
      <c r="Z949" s="51">
        <v>23.27</v>
      </c>
      <c r="AA949" s="51">
        <v>23.53</v>
      </c>
      <c r="AB949" s="51">
        <v>24.08</v>
      </c>
      <c r="AC949" s="51">
        <v>29.93</v>
      </c>
      <c r="AD949" s="51">
        <v>27.91</v>
      </c>
      <c r="AE949" s="51">
        <v>25.6</v>
      </c>
      <c r="AF949" s="51">
        <v>25.47</v>
      </c>
      <c r="AG949" s="52"/>
      <c r="AH949" s="52"/>
      <c r="AI949" s="52"/>
      <c r="AJ949" s="52"/>
    </row>
    <row r="950" spans="1:36" ht="15.75" x14ac:dyDescent="0.3">
      <c r="A950" s="1" t="str">
        <f t="shared" si="17"/>
        <v>SozialquoteTschechische Republik</v>
      </c>
      <c r="B950" s="1">
        <v>950</v>
      </c>
      <c r="C950" s="50" t="s">
        <v>287</v>
      </c>
      <c r="D950" s="50" t="s">
        <v>22</v>
      </c>
      <c r="E950" s="50" t="s">
        <v>61</v>
      </c>
      <c r="F950" s="50" t="s">
        <v>67</v>
      </c>
      <c r="G950" s="50" t="s">
        <v>32</v>
      </c>
      <c r="H950" s="50" t="s">
        <v>367</v>
      </c>
      <c r="I950" s="51">
        <v>17.8</v>
      </c>
      <c r="J950" s="51">
        <v>17.649999999999999</v>
      </c>
      <c r="K950" s="51">
        <v>18.39</v>
      </c>
      <c r="L950" s="51">
        <v>18.41</v>
      </c>
      <c r="M950" s="51">
        <v>17.670000000000002</v>
      </c>
      <c r="N950" s="51">
        <v>17.809999999999999</v>
      </c>
      <c r="O950" s="51">
        <v>17.46</v>
      </c>
      <c r="P950" s="51">
        <v>17.48</v>
      </c>
      <c r="Q950" s="51">
        <v>17.78</v>
      </c>
      <c r="R950" s="51">
        <v>19.96</v>
      </c>
      <c r="S950" s="51">
        <v>19.62</v>
      </c>
      <c r="T950" s="51">
        <v>19.690000000000001</v>
      </c>
      <c r="U950" s="51">
        <v>20.18</v>
      </c>
      <c r="V950" s="51">
        <v>19.82</v>
      </c>
      <c r="W950" s="51">
        <v>19.37</v>
      </c>
      <c r="X950" s="51">
        <v>18.72</v>
      </c>
      <c r="Y950" s="51">
        <v>18.559999999999999</v>
      </c>
      <c r="Z950" s="51">
        <v>18.09</v>
      </c>
      <c r="AA950" s="51">
        <v>18.239999999999998</v>
      </c>
      <c r="AB950" s="51">
        <v>18.489999999999998</v>
      </c>
      <c r="AC950" s="51">
        <v>21.51</v>
      </c>
      <c r="AD950" s="51">
        <v>21.18</v>
      </c>
      <c r="AE950" s="51">
        <v>19.940000000000001</v>
      </c>
      <c r="AF950" s="51">
        <v>20.68</v>
      </c>
      <c r="AG950" s="52"/>
      <c r="AH950" s="52"/>
      <c r="AI950" s="52"/>
      <c r="AJ950" s="52"/>
    </row>
    <row r="951" spans="1:36" ht="15.75" x14ac:dyDescent="0.3">
      <c r="A951" s="1" t="str">
        <f t="shared" si="17"/>
        <v>SozialquoteUngarn</v>
      </c>
      <c r="B951" s="1">
        <v>951</v>
      </c>
      <c r="C951" s="50" t="s">
        <v>287</v>
      </c>
      <c r="D951" s="50" t="s">
        <v>24</v>
      </c>
      <c r="E951" s="50" t="s">
        <v>61</v>
      </c>
      <c r="F951" s="50" t="s">
        <v>67</v>
      </c>
      <c r="G951" s="50" t="s">
        <v>32</v>
      </c>
      <c r="H951" s="50" t="s">
        <v>367</v>
      </c>
      <c r="I951" s="51">
        <v>19.57</v>
      </c>
      <c r="J951" s="51">
        <v>19.079999999999998</v>
      </c>
      <c r="K951" s="51">
        <v>20.059999999999999</v>
      </c>
      <c r="L951" s="51">
        <v>20.92</v>
      </c>
      <c r="M951" s="51">
        <v>20.37</v>
      </c>
      <c r="N951" s="51">
        <v>21.36</v>
      </c>
      <c r="O951" s="51">
        <v>21.87</v>
      </c>
      <c r="P951" s="51">
        <v>22.04</v>
      </c>
      <c r="Q951" s="51">
        <v>22.3</v>
      </c>
      <c r="R951" s="51">
        <v>22.69</v>
      </c>
      <c r="S951" s="51">
        <v>22.36</v>
      </c>
      <c r="T951" s="51">
        <v>21.47</v>
      </c>
      <c r="U951" s="51">
        <v>21.19</v>
      </c>
      <c r="V951" s="51">
        <v>20.7</v>
      </c>
      <c r="W951" s="51">
        <v>19.68</v>
      </c>
      <c r="X951" s="51">
        <v>18.95</v>
      </c>
      <c r="Y951" s="51">
        <v>18.73</v>
      </c>
      <c r="Z951" s="51">
        <v>18.16</v>
      </c>
      <c r="AA951" s="51">
        <v>17.52</v>
      </c>
      <c r="AB951" s="51">
        <v>16.52</v>
      </c>
      <c r="AC951" s="51">
        <v>18.16</v>
      </c>
      <c r="AD951" s="51">
        <v>17.64</v>
      </c>
      <c r="AE951" s="51">
        <v>16.72</v>
      </c>
      <c r="AF951" s="51">
        <v>16.79</v>
      </c>
      <c r="AG951" s="52"/>
      <c r="AH951" s="52"/>
      <c r="AI951" s="52"/>
      <c r="AJ951" s="52"/>
    </row>
    <row r="952" spans="1:36" ht="15.75" x14ac:dyDescent="0.3">
      <c r="A952" s="1" t="str">
        <f t="shared" si="17"/>
        <v>SozialquoteVereinigtes Königreich Großbritannien und Nordirland</v>
      </c>
      <c r="B952" s="1">
        <v>952</v>
      </c>
      <c r="C952" s="50" t="s">
        <v>287</v>
      </c>
      <c r="D952" s="50" t="s">
        <v>57</v>
      </c>
      <c r="E952" s="50" t="s">
        <v>61</v>
      </c>
      <c r="F952" s="50" t="s">
        <v>67</v>
      </c>
      <c r="G952" s="50" t="s">
        <v>32</v>
      </c>
      <c r="H952" s="50" t="s">
        <v>367</v>
      </c>
      <c r="I952" s="51">
        <v>23.27</v>
      </c>
      <c r="J952" s="51">
        <v>23.83</v>
      </c>
      <c r="K952" s="51">
        <v>23.01</v>
      </c>
      <c r="L952" s="51">
        <v>25.11</v>
      </c>
      <c r="M952" s="51">
        <v>25.44</v>
      </c>
      <c r="N952" s="51">
        <v>26.11</v>
      </c>
      <c r="O952" s="51">
        <v>26.08</v>
      </c>
      <c r="P952" s="51">
        <v>24.67</v>
      </c>
      <c r="Q952" s="51">
        <v>25.55</v>
      </c>
      <c r="R952" s="51">
        <v>28.24</v>
      </c>
      <c r="S952" s="51">
        <v>28.48</v>
      </c>
      <c r="T952" s="51">
        <v>28.59</v>
      </c>
      <c r="U952" s="51">
        <v>28.64</v>
      </c>
      <c r="V952" s="51">
        <v>28.01</v>
      </c>
      <c r="W952" s="51">
        <v>27.2</v>
      </c>
      <c r="X952" s="51">
        <v>27.29</v>
      </c>
      <c r="Y952" s="51">
        <v>25.86</v>
      </c>
      <c r="Z952" s="51">
        <v>26.3</v>
      </c>
      <c r="AA952" s="51">
        <v>25.7</v>
      </c>
      <c r="AB952" s="51">
        <v>22.251999999999999</v>
      </c>
      <c r="AC952" s="51">
        <v>25.609000000000002</v>
      </c>
      <c r="AD952" s="51">
        <v>24.404</v>
      </c>
      <c r="AE952" s="51">
        <v>22.747</v>
      </c>
      <c r="AF952" s="51">
        <v>22.984999999999999</v>
      </c>
      <c r="AG952" s="52"/>
      <c r="AH952" s="52"/>
      <c r="AI952" s="52"/>
      <c r="AJ952" s="52"/>
    </row>
    <row r="953" spans="1:36" ht="15.75" x14ac:dyDescent="0.3">
      <c r="A953" s="1" t="str">
        <f t="shared" si="17"/>
        <v>SozialquoteZypern</v>
      </c>
      <c r="B953" s="1">
        <v>953</v>
      </c>
      <c r="C953" s="50" t="s">
        <v>287</v>
      </c>
      <c r="D953" s="50" t="s">
        <v>30</v>
      </c>
      <c r="E953" s="50" t="s">
        <v>61</v>
      </c>
      <c r="F953" s="50" t="s">
        <v>67</v>
      </c>
      <c r="G953" s="50" t="s">
        <v>32</v>
      </c>
      <c r="H953" s="50" t="s">
        <v>367</v>
      </c>
      <c r="I953" s="51">
        <v>13.67</v>
      </c>
      <c r="J953" s="51">
        <v>13.79</v>
      </c>
      <c r="K953" s="51">
        <v>14.93</v>
      </c>
      <c r="L953" s="51">
        <v>16.7</v>
      </c>
      <c r="M953" s="51">
        <v>16.399999999999999</v>
      </c>
      <c r="N953" s="51">
        <v>16.59</v>
      </c>
      <c r="O953" s="51">
        <v>16.71</v>
      </c>
      <c r="P953" s="51">
        <v>16.420000000000002</v>
      </c>
      <c r="Q953" s="51">
        <v>17.55</v>
      </c>
      <c r="R953" s="51">
        <v>19.079999999999998</v>
      </c>
      <c r="S953" s="51">
        <v>18.61</v>
      </c>
      <c r="T953" s="51">
        <v>20.03</v>
      </c>
      <c r="U953" s="51">
        <v>20.83</v>
      </c>
      <c r="V953" s="51">
        <v>22.92</v>
      </c>
      <c r="W953" s="51">
        <v>20.09</v>
      </c>
      <c r="X953" s="51">
        <v>19.899999999999999</v>
      </c>
      <c r="Y953" s="51">
        <v>19.309999999999999</v>
      </c>
      <c r="Z953" s="51">
        <v>18.309999999999999</v>
      </c>
      <c r="AA953" s="51">
        <v>17.53</v>
      </c>
      <c r="AB953" s="51">
        <v>18.309999999999999</v>
      </c>
      <c r="AC953" s="51">
        <v>24.25</v>
      </c>
      <c r="AD953" s="51">
        <v>21.65</v>
      </c>
      <c r="AE953" s="51">
        <v>20.32</v>
      </c>
      <c r="AF953" s="51">
        <v>19.21</v>
      </c>
      <c r="AG953" s="52"/>
      <c r="AH953" s="52"/>
      <c r="AI953" s="52"/>
      <c r="AJ953" s="52"/>
    </row>
    <row r="954" spans="1:36" ht="15.75" x14ac:dyDescent="0.3">
      <c r="A954" s="1" t="str">
        <f t="shared" si="17"/>
        <v>StaatsausgabenquoteBelgien</v>
      </c>
      <c r="B954" s="1">
        <v>954</v>
      </c>
      <c r="C954" s="50" t="s">
        <v>300</v>
      </c>
      <c r="D954" s="50" t="s">
        <v>9</v>
      </c>
      <c r="E954" s="50" t="s">
        <v>61</v>
      </c>
      <c r="F954" s="50" t="s">
        <v>340</v>
      </c>
      <c r="G954" s="50" t="s">
        <v>32</v>
      </c>
      <c r="H954" s="50" t="s">
        <v>374</v>
      </c>
      <c r="I954" s="51">
        <v>49.398310000000002</v>
      </c>
      <c r="J954" s="51">
        <v>49.379370000000002</v>
      </c>
      <c r="K954" s="51">
        <v>49.903550000000003</v>
      </c>
      <c r="L954" s="51">
        <v>51.047370000000001</v>
      </c>
      <c r="M954" s="51">
        <v>49.318899999999999</v>
      </c>
      <c r="N954" s="51">
        <v>51.861969999999999</v>
      </c>
      <c r="O954" s="51">
        <v>48.789380000000001</v>
      </c>
      <c r="P954" s="51">
        <v>48.562930000000001</v>
      </c>
      <c r="Q954" s="51">
        <v>50.775320000000001</v>
      </c>
      <c r="R954" s="51">
        <v>54.530389999999997</v>
      </c>
      <c r="S954" s="51">
        <v>53.902439999999999</v>
      </c>
      <c r="T954" s="51">
        <v>55.027259999999998</v>
      </c>
      <c r="U954" s="51">
        <v>56.245109999999997</v>
      </c>
      <c r="V954" s="51">
        <v>55.902050000000003</v>
      </c>
      <c r="W954" s="51">
        <v>55.41657</v>
      </c>
      <c r="X954" s="51">
        <v>53.880940000000002</v>
      </c>
      <c r="Y954" s="51">
        <v>53.378360000000001</v>
      </c>
      <c r="Z954" s="51">
        <v>52.25432</v>
      </c>
      <c r="AA954" s="51">
        <v>52.451030000000003</v>
      </c>
      <c r="AB954" s="51">
        <v>51.751370000000001</v>
      </c>
      <c r="AC954" s="51">
        <v>58.452979999999997</v>
      </c>
      <c r="AD954" s="51">
        <v>54.939059999999998</v>
      </c>
      <c r="AE954" s="51">
        <v>52.504190000000001</v>
      </c>
      <c r="AF954" s="51">
        <v>52.803800000000003</v>
      </c>
      <c r="AG954" s="51">
        <v>54.054929999999999</v>
      </c>
      <c r="AH954" s="51">
        <v>54.635660000000001</v>
      </c>
      <c r="AI954" s="51">
        <v>54.850560000000002</v>
      </c>
      <c r="AJ954" s="51">
        <v>54.937869999999997</v>
      </c>
    </row>
    <row r="955" spans="1:36" ht="15.75" x14ac:dyDescent="0.3">
      <c r="A955" s="1" t="str">
        <f t="shared" si="17"/>
        <v>StaatsausgabenquoteBulgarien</v>
      </c>
      <c r="B955" s="1">
        <v>955</v>
      </c>
      <c r="C955" s="50" t="s">
        <v>300</v>
      </c>
      <c r="D955" s="50" t="s">
        <v>25</v>
      </c>
      <c r="E955" s="50" t="s">
        <v>61</v>
      </c>
      <c r="F955" s="50" t="s">
        <v>340</v>
      </c>
      <c r="G955" s="50" t="s">
        <v>32</v>
      </c>
      <c r="H955" s="50" t="s">
        <v>374</v>
      </c>
      <c r="I955" s="51">
        <v>42.981870000000001</v>
      </c>
      <c r="J955" s="51">
        <v>40.630670000000002</v>
      </c>
      <c r="K955" s="51">
        <v>39.108029999999999</v>
      </c>
      <c r="L955" s="51">
        <v>38.570979999999999</v>
      </c>
      <c r="M955" s="51">
        <v>37.821379999999998</v>
      </c>
      <c r="N955" s="51">
        <v>36.746729999999999</v>
      </c>
      <c r="O955" s="51">
        <v>33.66093</v>
      </c>
      <c r="P955" s="51">
        <v>37.694920000000003</v>
      </c>
      <c r="Q955" s="51">
        <v>37.055309999999999</v>
      </c>
      <c r="R955" s="51">
        <v>39.273739999999997</v>
      </c>
      <c r="S955" s="51">
        <v>36.120800000000003</v>
      </c>
      <c r="T955" s="51">
        <v>33.698560000000001</v>
      </c>
      <c r="U955" s="51">
        <v>34.258510000000001</v>
      </c>
      <c r="V955" s="51">
        <v>37.7577</v>
      </c>
      <c r="W955" s="51">
        <v>43.173139999999997</v>
      </c>
      <c r="X955" s="51">
        <v>40.384439999999998</v>
      </c>
      <c r="Y955" s="51">
        <v>34.772410000000001</v>
      </c>
      <c r="Z955" s="51">
        <v>34.790579999999999</v>
      </c>
      <c r="AA955" s="51">
        <v>37.089680000000001</v>
      </c>
      <c r="AB955" s="51">
        <v>36.512160000000002</v>
      </c>
      <c r="AC955" s="51">
        <v>41.379350000000002</v>
      </c>
      <c r="AD955" s="51">
        <v>41.525010000000002</v>
      </c>
      <c r="AE955" s="51">
        <v>41.28989</v>
      </c>
      <c r="AF955" s="51">
        <v>38.850949999999997</v>
      </c>
      <c r="AG955" s="51">
        <v>39.191510000000001</v>
      </c>
      <c r="AH955" s="51">
        <v>41.337539999999997</v>
      </c>
      <c r="AI955" s="51">
        <v>42.791820000000001</v>
      </c>
      <c r="AJ955" s="51">
        <v>42.4056</v>
      </c>
    </row>
    <row r="956" spans="1:36" ht="15.75" x14ac:dyDescent="0.3">
      <c r="A956" s="1" t="str">
        <f t="shared" si="17"/>
        <v>StaatsausgabenquoteDänemark</v>
      </c>
      <c r="B956" s="1">
        <v>956</v>
      </c>
      <c r="C956" s="50" t="s">
        <v>300</v>
      </c>
      <c r="D956" s="50" t="s">
        <v>5</v>
      </c>
      <c r="E956" s="50" t="s">
        <v>61</v>
      </c>
      <c r="F956" s="50" t="s">
        <v>340</v>
      </c>
      <c r="G956" s="50" t="s">
        <v>32</v>
      </c>
      <c r="H956" s="50" t="s">
        <v>374</v>
      </c>
      <c r="I956" s="51">
        <v>52.869250000000001</v>
      </c>
      <c r="J956" s="51">
        <v>52.997120000000002</v>
      </c>
      <c r="K956" s="51">
        <v>53.097839999999998</v>
      </c>
      <c r="L956" s="51">
        <v>53.501330000000003</v>
      </c>
      <c r="M956" s="51">
        <v>52.789729999999999</v>
      </c>
      <c r="N956" s="51">
        <v>51.055019999999999</v>
      </c>
      <c r="O956" s="51">
        <v>49.710880000000003</v>
      </c>
      <c r="P956" s="51">
        <v>49.45505</v>
      </c>
      <c r="Q956" s="51">
        <v>50.28284</v>
      </c>
      <c r="R956" s="51">
        <v>56.328919999999997</v>
      </c>
      <c r="S956" s="51">
        <v>56.515219999999999</v>
      </c>
      <c r="T956" s="51">
        <v>56.290149999999997</v>
      </c>
      <c r="U956" s="51">
        <v>57.905650000000001</v>
      </c>
      <c r="V956" s="51">
        <v>55.580179999999999</v>
      </c>
      <c r="W956" s="51">
        <v>55.10172</v>
      </c>
      <c r="X956" s="51">
        <v>54.418129999999998</v>
      </c>
      <c r="Y956" s="51">
        <v>52.351669999999999</v>
      </c>
      <c r="Z956" s="51">
        <v>50.60136</v>
      </c>
      <c r="AA956" s="51">
        <v>50.754339999999999</v>
      </c>
      <c r="AB956" s="51">
        <v>49.807380000000002</v>
      </c>
      <c r="AC956" s="51">
        <v>53.339559999999999</v>
      </c>
      <c r="AD956" s="51">
        <v>49.70561</v>
      </c>
      <c r="AE956" s="51">
        <v>45.089060000000003</v>
      </c>
      <c r="AF956" s="51">
        <v>47.398180000000004</v>
      </c>
      <c r="AG956" s="51">
        <v>47.329439999999998</v>
      </c>
      <c r="AH956" s="51">
        <v>49.43994</v>
      </c>
      <c r="AI956" s="51">
        <v>50.586239999999997</v>
      </c>
      <c r="AJ956" s="51">
        <v>51.187849999999997</v>
      </c>
    </row>
    <row r="957" spans="1:36" ht="15.75" x14ac:dyDescent="0.3">
      <c r="A957" s="1" t="str">
        <f t="shared" si="17"/>
        <v>StaatsausgabenquoteDeutschland</v>
      </c>
      <c r="B957" s="1">
        <v>957</v>
      </c>
      <c r="C957" s="50" t="s">
        <v>300</v>
      </c>
      <c r="D957" s="50" t="s">
        <v>2</v>
      </c>
      <c r="E957" s="50" t="s">
        <v>61</v>
      </c>
      <c r="F957" s="50" t="s">
        <v>340</v>
      </c>
      <c r="G957" s="50" t="s">
        <v>32</v>
      </c>
      <c r="H957" s="50" t="s">
        <v>374</v>
      </c>
      <c r="I957" s="51">
        <v>48.056730000000002</v>
      </c>
      <c r="J957" s="51">
        <v>47.65269</v>
      </c>
      <c r="K957" s="51">
        <v>48.244010000000003</v>
      </c>
      <c r="L957" s="51">
        <v>48.513750000000002</v>
      </c>
      <c r="M957" s="51">
        <v>46.971710000000002</v>
      </c>
      <c r="N957" s="51">
        <v>46.867109999999997</v>
      </c>
      <c r="O957" s="51">
        <v>45.308839999999996</v>
      </c>
      <c r="P957" s="51">
        <v>43.539859999999997</v>
      </c>
      <c r="Q957" s="51">
        <v>44.424700000000001</v>
      </c>
      <c r="R957" s="51">
        <v>48.309280000000001</v>
      </c>
      <c r="S957" s="51">
        <v>48.129330000000003</v>
      </c>
      <c r="T957" s="51">
        <v>45.289540000000002</v>
      </c>
      <c r="U957" s="51">
        <v>45.101129999999998</v>
      </c>
      <c r="V957" s="51">
        <v>45.163409999999999</v>
      </c>
      <c r="W957" s="51">
        <v>44.508139999999997</v>
      </c>
      <c r="X957" s="51">
        <v>44.485900000000001</v>
      </c>
      <c r="Y957" s="51">
        <v>44.731209999999997</v>
      </c>
      <c r="Z957" s="51">
        <v>44.539540000000002</v>
      </c>
      <c r="AA957" s="51">
        <v>44.650979999999997</v>
      </c>
      <c r="AB957" s="51">
        <v>45.532580000000003</v>
      </c>
      <c r="AC957" s="51">
        <v>51.113509999999998</v>
      </c>
      <c r="AD957" s="51">
        <v>50.669379999999997</v>
      </c>
      <c r="AE957" s="51">
        <v>48.609139999999996</v>
      </c>
      <c r="AF957" s="51">
        <v>48.146090000000001</v>
      </c>
      <c r="AG957" s="51">
        <v>49.427849999999999</v>
      </c>
      <c r="AH957" s="51">
        <v>50.62079</v>
      </c>
      <c r="AI957" s="51">
        <v>51.36665</v>
      </c>
      <c r="AJ957" s="51">
        <v>51.495849999999997</v>
      </c>
    </row>
    <row r="958" spans="1:36" ht="15.75" x14ac:dyDescent="0.3">
      <c r="A958" s="1" t="str">
        <f t="shared" si="17"/>
        <v>StaatsausgabenquoteEstland</v>
      </c>
      <c r="B958" s="1">
        <v>958</v>
      </c>
      <c r="C958" s="50" t="s">
        <v>300</v>
      </c>
      <c r="D958" s="50" t="s">
        <v>18</v>
      </c>
      <c r="E958" s="50" t="s">
        <v>61</v>
      </c>
      <c r="F958" s="50" t="s">
        <v>340</v>
      </c>
      <c r="G958" s="50" t="s">
        <v>32</v>
      </c>
      <c r="H958" s="50" t="s">
        <v>374</v>
      </c>
      <c r="I958" s="51">
        <v>36.366349999999997</v>
      </c>
      <c r="J958" s="51">
        <v>35.281550000000003</v>
      </c>
      <c r="K958" s="51">
        <v>35.866459999999996</v>
      </c>
      <c r="L958" s="51">
        <v>35.049750000000003</v>
      </c>
      <c r="M958" s="51">
        <v>34.080060000000003</v>
      </c>
      <c r="N958" s="51">
        <v>33.713990000000003</v>
      </c>
      <c r="O958" s="51">
        <v>33.49456</v>
      </c>
      <c r="P958" s="51">
        <v>33.8431</v>
      </c>
      <c r="Q958" s="51">
        <v>39.548900000000003</v>
      </c>
      <c r="R958" s="51">
        <v>46.09787</v>
      </c>
      <c r="S958" s="51">
        <v>40.69661</v>
      </c>
      <c r="T958" s="51">
        <v>37.621870000000001</v>
      </c>
      <c r="U958" s="51">
        <v>39.391680000000001</v>
      </c>
      <c r="V958" s="51">
        <v>38.306690000000003</v>
      </c>
      <c r="W958" s="51">
        <v>37.553559999999997</v>
      </c>
      <c r="X958" s="51">
        <v>39.256329999999998</v>
      </c>
      <c r="Y958" s="51">
        <v>38.904029999999999</v>
      </c>
      <c r="Z958" s="51">
        <v>38.857349999999997</v>
      </c>
      <c r="AA958" s="51">
        <v>38.821840000000002</v>
      </c>
      <c r="AB958" s="51">
        <v>39.120109999999997</v>
      </c>
      <c r="AC958" s="51">
        <v>44.738399999999999</v>
      </c>
      <c r="AD958" s="51">
        <v>42.096380000000003</v>
      </c>
      <c r="AE958" s="51">
        <v>40.037300000000002</v>
      </c>
      <c r="AF958" s="51">
        <v>43.084319999999998</v>
      </c>
      <c r="AG958" s="51">
        <v>43.958869999999997</v>
      </c>
      <c r="AH958" s="51">
        <v>44.69415</v>
      </c>
      <c r="AI958" s="51">
        <v>46.175629999999998</v>
      </c>
      <c r="AJ958" s="51">
        <v>45.343780000000002</v>
      </c>
    </row>
    <row r="959" spans="1:36" ht="15.75" x14ac:dyDescent="0.3">
      <c r="A959" s="1" t="str">
        <f t="shared" si="17"/>
        <v>StaatsausgabenquoteEU27</v>
      </c>
      <c r="B959" s="1">
        <v>959</v>
      </c>
      <c r="C959" s="50" t="s">
        <v>300</v>
      </c>
      <c r="D959" s="50" t="s">
        <v>363</v>
      </c>
      <c r="E959" s="50" t="s">
        <v>61</v>
      </c>
      <c r="F959" s="50" t="s">
        <v>340</v>
      </c>
      <c r="G959" s="50" t="s">
        <v>32</v>
      </c>
      <c r="H959" s="50" t="s">
        <v>374</v>
      </c>
      <c r="I959" s="51">
        <v>47.42718</v>
      </c>
      <c r="J959" s="51">
        <v>47.407769999999999</v>
      </c>
      <c r="K959" s="51">
        <v>47.780880000000003</v>
      </c>
      <c r="L959" s="51">
        <v>48.131689999999999</v>
      </c>
      <c r="M959" s="51">
        <v>47.410139999999998</v>
      </c>
      <c r="N959" s="51">
        <v>47.235309999999998</v>
      </c>
      <c r="O959" s="51">
        <v>46.56118</v>
      </c>
      <c r="P959" s="51">
        <v>45.824489999999997</v>
      </c>
      <c r="Q959" s="51">
        <v>46.979280000000003</v>
      </c>
      <c r="R959" s="51">
        <v>50.854889999999997</v>
      </c>
      <c r="S959" s="51">
        <v>50.67521</v>
      </c>
      <c r="T959" s="51">
        <v>49.265270000000001</v>
      </c>
      <c r="U959" s="51">
        <v>49.959119999999999</v>
      </c>
      <c r="V959" s="51">
        <v>49.958300000000001</v>
      </c>
      <c r="W959" s="51">
        <v>49.254100000000001</v>
      </c>
      <c r="X959" s="51">
        <v>48.289560000000002</v>
      </c>
      <c r="Y959" s="51">
        <v>47.524360000000001</v>
      </c>
      <c r="Z959" s="51">
        <v>46.970759999999999</v>
      </c>
      <c r="AA959" s="51">
        <v>46.679110000000001</v>
      </c>
      <c r="AB959" s="51">
        <v>46.618270000000003</v>
      </c>
      <c r="AC959" s="51">
        <v>52.925469999999997</v>
      </c>
      <c r="AD959" s="51">
        <v>51.163789999999999</v>
      </c>
      <c r="AE959" s="51">
        <v>49.153010000000002</v>
      </c>
      <c r="AF959" s="51">
        <v>48.91384</v>
      </c>
      <c r="AG959" s="51">
        <v>49.16178</v>
      </c>
      <c r="AH959" s="51">
        <v>49.646790000000003</v>
      </c>
      <c r="AI959" s="51">
        <v>49.992559999999997</v>
      </c>
      <c r="AJ959" s="51">
        <v>49.742690000000003</v>
      </c>
    </row>
    <row r="960" spans="1:36" ht="15.75" x14ac:dyDescent="0.3">
      <c r="A960" s="1" t="str">
        <f t="shared" si="17"/>
        <v>StaatsausgabenquoteFinnland</v>
      </c>
      <c r="B960" s="1">
        <v>960</v>
      </c>
      <c r="C960" s="50" t="s">
        <v>300</v>
      </c>
      <c r="D960" s="50" t="s">
        <v>14</v>
      </c>
      <c r="E960" s="50" t="s">
        <v>61</v>
      </c>
      <c r="F960" s="50" t="s">
        <v>340</v>
      </c>
      <c r="G960" s="50" t="s">
        <v>32</v>
      </c>
      <c r="H960" s="50" t="s">
        <v>374</v>
      </c>
      <c r="I960" s="51">
        <v>47.932340000000003</v>
      </c>
      <c r="J960" s="51">
        <v>47.279290000000003</v>
      </c>
      <c r="K960" s="51">
        <v>48.459310000000002</v>
      </c>
      <c r="L960" s="51">
        <v>49.33493</v>
      </c>
      <c r="M960" s="51">
        <v>49.12341</v>
      </c>
      <c r="N960" s="51">
        <v>49.018619999999999</v>
      </c>
      <c r="O960" s="51">
        <v>48.063470000000002</v>
      </c>
      <c r="P960" s="51">
        <v>46.569800000000001</v>
      </c>
      <c r="Q960" s="51">
        <v>47.876220000000004</v>
      </c>
      <c r="R960" s="51">
        <v>54.092500000000001</v>
      </c>
      <c r="S960" s="51">
        <v>54.017870000000002</v>
      </c>
      <c r="T960" s="51">
        <v>53.832180000000001</v>
      </c>
      <c r="U960" s="51">
        <v>55.697229999999998</v>
      </c>
      <c r="V960" s="51">
        <v>57.106490000000001</v>
      </c>
      <c r="W960" s="51">
        <v>57.625030000000002</v>
      </c>
      <c r="X960" s="51">
        <v>55.743319999999997</v>
      </c>
      <c r="Y960" s="51">
        <v>55.103679999999997</v>
      </c>
      <c r="Z960" s="51">
        <v>52.849499999999999</v>
      </c>
      <c r="AA960" s="51">
        <v>52.665959999999998</v>
      </c>
      <c r="AB960" s="51">
        <v>52.599379999999996</v>
      </c>
      <c r="AC960" s="51">
        <v>56.452770000000001</v>
      </c>
      <c r="AD960" s="51">
        <v>55.113680000000002</v>
      </c>
      <c r="AE960" s="51">
        <v>52.63682</v>
      </c>
      <c r="AF960" s="51">
        <v>55.982819999999997</v>
      </c>
      <c r="AG960" s="51">
        <v>57.762450000000001</v>
      </c>
      <c r="AH960" s="51">
        <v>58.936999999999998</v>
      </c>
      <c r="AI960" s="51">
        <v>58.877699999999997</v>
      </c>
      <c r="AJ960" s="51">
        <v>58.361980000000003</v>
      </c>
    </row>
    <row r="961" spans="1:36" ht="15.75" x14ac:dyDescent="0.3">
      <c r="A961" s="1" t="str">
        <f t="shared" si="17"/>
        <v>StaatsausgabenquoteFrankreich</v>
      </c>
      <c r="B961" s="1">
        <v>961</v>
      </c>
      <c r="C961" s="50" t="s">
        <v>300</v>
      </c>
      <c r="D961" s="50" t="s">
        <v>0</v>
      </c>
      <c r="E961" s="50" t="s">
        <v>61</v>
      </c>
      <c r="F961" s="50" t="s">
        <v>340</v>
      </c>
      <c r="G961" s="50" t="s">
        <v>32</v>
      </c>
      <c r="H961" s="50" t="s">
        <v>374</v>
      </c>
      <c r="I961" s="51">
        <v>52.61891</v>
      </c>
      <c r="J961" s="51">
        <v>52.822749999999999</v>
      </c>
      <c r="K961" s="51">
        <v>53.92454</v>
      </c>
      <c r="L961" s="51">
        <v>54.353610000000003</v>
      </c>
      <c r="M961" s="51">
        <v>54.000489999999999</v>
      </c>
      <c r="N961" s="51">
        <v>54.263150000000003</v>
      </c>
      <c r="O961" s="51">
        <v>53.750250000000001</v>
      </c>
      <c r="P961" s="51">
        <v>53.630229999999997</v>
      </c>
      <c r="Q961" s="51">
        <v>54.282449999999997</v>
      </c>
      <c r="R961" s="51">
        <v>57.990699999999997</v>
      </c>
      <c r="S961" s="51">
        <v>57.711350000000003</v>
      </c>
      <c r="T961" s="51">
        <v>57.013779999999997</v>
      </c>
      <c r="U961" s="51">
        <v>57.892099999999999</v>
      </c>
      <c r="V961" s="51">
        <v>58.59207</v>
      </c>
      <c r="W961" s="51">
        <v>58.393920000000001</v>
      </c>
      <c r="X961" s="51">
        <v>57.600020000000001</v>
      </c>
      <c r="Y961" s="51">
        <v>57.381360000000001</v>
      </c>
      <c r="Z961" s="51">
        <v>57.662689999999998</v>
      </c>
      <c r="AA961" s="51">
        <v>56.36636</v>
      </c>
      <c r="AB961" s="51">
        <v>55.347050000000003</v>
      </c>
      <c r="AC961" s="51">
        <v>61.699159999999999</v>
      </c>
      <c r="AD961" s="51">
        <v>59.462539999999997</v>
      </c>
      <c r="AE961" s="51">
        <v>58.414960000000001</v>
      </c>
      <c r="AF961" s="51">
        <v>56.867789999999999</v>
      </c>
      <c r="AG961" s="51">
        <v>57.255180000000003</v>
      </c>
      <c r="AH961" s="51">
        <v>57.752249999999997</v>
      </c>
      <c r="AI961" s="51">
        <v>57.396250000000002</v>
      </c>
      <c r="AJ961" s="51">
        <v>57.689819999999997</v>
      </c>
    </row>
    <row r="962" spans="1:36" ht="15.75" x14ac:dyDescent="0.3">
      <c r="A962" s="1" t="str">
        <f t="shared" si="17"/>
        <v>StaatsausgabenquoteGriechenland</v>
      </c>
      <c r="B962" s="1">
        <v>962</v>
      </c>
      <c r="C962" s="50" t="s">
        <v>300</v>
      </c>
      <c r="D962" s="50" t="s">
        <v>6</v>
      </c>
      <c r="E962" s="50" t="s">
        <v>61</v>
      </c>
      <c r="F962" s="50" t="s">
        <v>340</v>
      </c>
      <c r="G962" s="50" t="s">
        <v>32</v>
      </c>
      <c r="H962" s="50" t="s">
        <v>374</v>
      </c>
      <c r="I962" s="51">
        <v>48.159840000000003</v>
      </c>
      <c r="J962" s="51">
        <v>47.469209999999997</v>
      </c>
      <c r="K962" s="51">
        <v>47.110720000000001</v>
      </c>
      <c r="L962" s="51">
        <v>47.878749999999997</v>
      </c>
      <c r="M962" s="51">
        <v>48.82714</v>
      </c>
      <c r="N962" s="51">
        <v>46.60698</v>
      </c>
      <c r="O962" s="51">
        <v>45.866779999999999</v>
      </c>
      <c r="P962" s="51">
        <v>47.769829999999999</v>
      </c>
      <c r="Q962" s="51">
        <v>51.538649999999997</v>
      </c>
      <c r="R962" s="51">
        <v>54.825699999999998</v>
      </c>
      <c r="S962" s="51">
        <v>53.083649999999999</v>
      </c>
      <c r="T962" s="51">
        <v>55.075069999999997</v>
      </c>
      <c r="U962" s="51">
        <v>57.928179999999998</v>
      </c>
      <c r="V962" s="51">
        <v>63.859139999999996</v>
      </c>
      <c r="W962" s="51">
        <v>51.500570000000003</v>
      </c>
      <c r="X962" s="51">
        <v>54.764159999999997</v>
      </c>
      <c r="Y962" s="51">
        <v>50.298029999999997</v>
      </c>
      <c r="Z962" s="51">
        <v>48.580869999999997</v>
      </c>
      <c r="AA962" s="51">
        <v>48.599879999999999</v>
      </c>
      <c r="AB962" s="51">
        <v>47.672220000000003</v>
      </c>
      <c r="AC962" s="51">
        <v>59.292279999999998</v>
      </c>
      <c r="AD962" s="51">
        <v>56.718409999999999</v>
      </c>
      <c r="AE962" s="51">
        <v>53.09093</v>
      </c>
      <c r="AF962" s="51">
        <v>49.614130000000003</v>
      </c>
      <c r="AG962" s="51">
        <v>48.244880000000002</v>
      </c>
      <c r="AH962" s="51">
        <v>48.462299999999999</v>
      </c>
      <c r="AI962" s="51">
        <v>48.955309999999997</v>
      </c>
      <c r="AJ962" s="51">
        <v>47.60577</v>
      </c>
    </row>
    <row r="963" spans="1:36" ht="15.75" x14ac:dyDescent="0.3">
      <c r="A963" s="1" t="str">
        <f t="shared" si="17"/>
        <v>StaatsausgabenquoteIrland</v>
      </c>
      <c r="B963" s="1">
        <v>963</v>
      </c>
      <c r="C963" s="50" t="s">
        <v>300</v>
      </c>
      <c r="D963" s="50" t="s">
        <v>4</v>
      </c>
      <c r="E963" s="50" t="s">
        <v>61</v>
      </c>
      <c r="F963" s="50" t="s">
        <v>340</v>
      </c>
      <c r="G963" s="50" t="s">
        <v>32</v>
      </c>
      <c r="H963" s="50" t="s">
        <v>374</v>
      </c>
      <c r="I963" s="51">
        <v>30.567869999999999</v>
      </c>
      <c r="J963" s="51">
        <v>32.172960000000003</v>
      </c>
      <c r="K963" s="51">
        <v>32.879770000000001</v>
      </c>
      <c r="L963" s="51">
        <v>32.664670000000001</v>
      </c>
      <c r="M963" s="51">
        <v>32.821649999999998</v>
      </c>
      <c r="N963" s="51">
        <v>33.02176</v>
      </c>
      <c r="O963" s="51">
        <v>33.562600000000003</v>
      </c>
      <c r="P963" s="51">
        <v>35.640340000000002</v>
      </c>
      <c r="Q963" s="51">
        <v>41.557270000000003</v>
      </c>
      <c r="R963" s="51">
        <v>46.873899999999999</v>
      </c>
      <c r="S963" s="51">
        <v>64.947389999999999</v>
      </c>
      <c r="T963" s="51">
        <v>46.853920000000002</v>
      </c>
      <c r="U963" s="51">
        <v>42.274430000000002</v>
      </c>
      <c r="V963" s="51">
        <v>39.84252</v>
      </c>
      <c r="W963" s="51">
        <v>36.552230000000002</v>
      </c>
      <c r="X963" s="51">
        <v>28.070070000000001</v>
      </c>
      <c r="Y963" s="51">
        <v>27.5154</v>
      </c>
      <c r="Z963" s="51">
        <v>25.27919</v>
      </c>
      <c r="AA963" s="51">
        <v>24.746790000000001</v>
      </c>
      <c r="AB963" s="51">
        <v>23.867979999999999</v>
      </c>
      <c r="AC963" s="51">
        <v>26.702729999999999</v>
      </c>
      <c r="AD963" s="51">
        <v>23.532689999999999</v>
      </c>
      <c r="AE963" s="51">
        <v>20.664390000000001</v>
      </c>
      <c r="AF963" s="51">
        <v>22.22512</v>
      </c>
      <c r="AG963" s="51">
        <v>22.387969999999999</v>
      </c>
      <c r="AH963" s="51">
        <v>21.362860000000001</v>
      </c>
      <c r="AI963" s="51">
        <v>22.692049999999998</v>
      </c>
      <c r="AJ963" s="51">
        <v>22.504059999999999</v>
      </c>
    </row>
    <row r="964" spans="1:36" ht="15.75" x14ac:dyDescent="0.3">
      <c r="A964" s="1" t="str">
        <f t="shared" si="17"/>
        <v>StaatsausgabenquoteItalien</v>
      </c>
      <c r="B964" s="1">
        <v>964</v>
      </c>
      <c r="C964" s="50" t="s">
        <v>300</v>
      </c>
      <c r="D964" s="50" t="s">
        <v>3</v>
      </c>
      <c r="E964" s="50" t="s">
        <v>61</v>
      </c>
      <c r="F964" s="50" t="s">
        <v>340</v>
      </c>
      <c r="G964" s="50" t="s">
        <v>32</v>
      </c>
      <c r="H964" s="50" t="s">
        <v>374</v>
      </c>
      <c r="I964" s="51">
        <v>46.368479999999998</v>
      </c>
      <c r="J964" s="51">
        <v>47.131830000000001</v>
      </c>
      <c r="K964" s="51">
        <v>46.493220000000001</v>
      </c>
      <c r="L964" s="51">
        <v>46.968530000000001</v>
      </c>
      <c r="M964" s="51">
        <v>46.66677</v>
      </c>
      <c r="N964" s="51">
        <v>47.05341</v>
      </c>
      <c r="O964" s="51">
        <v>47.559910000000002</v>
      </c>
      <c r="P964" s="51">
        <v>46.600369999999998</v>
      </c>
      <c r="Q964" s="51">
        <v>47.750869999999999</v>
      </c>
      <c r="R964" s="51">
        <v>51.052619999999997</v>
      </c>
      <c r="S964" s="51">
        <v>49.7988</v>
      </c>
      <c r="T964" s="51">
        <v>49.02664</v>
      </c>
      <c r="U964" s="51">
        <v>50.480849999999997</v>
      </c>
      <c r="V964" s="51">
        <v>50.900700000000001</v>
      </c>
      <c r="W964" s="51">
        <v>50.715009999999999</v>
      </c>
      <c r="X964" s="51">
        <v>50.2438</v>
      </c>
      <c r="Y964" s="51">
        <v>48.979889999999997</v>
      </c>
      <c r="Z964" s="51">
        <v>48.782940000000004</v>
      </c>
      <c r="AA964" s="51">
        <v>48.32067</v>
      </c>
      <c r="AB964" s="51">
        <v>48.423819999999999</v>
      </c>
      <c r="AC964" s="51">
        <v>56.783790000000003</v>
      </c>
      <c r="AD964" s="51">
        <v>56.039340000000003</v>
      </c>
      <c r="AE964" s="51">
        <v>54.934289999999997</v>
      </c>
      <c r="AF964" s="51">
        <v>53.636009999999999</v>
      </c>
      <c r="AG964" s="51">
        <v>50.424810000000001</v>
      </c>
      <c r="AH964" s="51">
        <v>50.706040000000002</v>
      </c>
      <c r="AI964" s="51">
        <v>50.898090000000003</v>
      </c>
      <c r="AJ964" s="51">
        <v>50.460610000000003</v>
      </c>
    </row>
    <row r="965" spans="1:36" ht="15.75" x14ac:dyDescent="0.3">
      <c r="A965" s="1" t="str">
        <f t="shared" si="17"/>
        <v>StaatsausgabenquoteKroatien</v>
      </c>
      <c r="B965" s="1">
        <v>965</v>
      </c>
      <c r="C965" s="50" t="s">
        <v>300</v>
      </c>
      <c r="D965" s="50" t="s">
        <v>27</v>
      </c>
      <c r="E965" s="50" t="s">
        <v>61</v>
      </c>
      <c r="F965" s="50" t="s">
        <v>340</v>
      </c>
      <c r="G965" s="50" t="s">
        <v>32</v>
      </c>
      <c r="H965" s="50" t="s">
        <v>374</v>
      </c>
      <c r="I965" s="51">
        <v>54.557049999999997</v>
      </c>
      <c r="J965" s="51">
        <v>50.61542</v>
      </c>
      <c r="K965" s="51">
        <v>49.181739999999998</v>
      </c>
      <c r="L965" s="51">
        <v>49.649430000000002</v>
      </c>
      <c r="M965" s="51">
        <v>49.009070000000001</v>
      </c>
      <c r="N965" s="51">
        <v>46.474029999999999</v>
      </c>
      <c r="O965" s="51">
        <v>44.608849999999997</v>
      </c>
      <c r="P965" s="51">
        <v>46.365349999999999</v>
      </c>
      <c r="Q965" s="51">
        <v>46.305610000000001</v>
      </c>
      <c r="R965" s="51">
        <v>49.278619999999997</v>
      </c>
      <c r="S965" s="51">
        <v>48.176220000000001</v>
      </c>
      <c r="T965" s="51">
        <v>48.634869999999999</v>
      </c>
      <c r="U965" s="51">
        <v>47.324849999999998</v>
      </c>
      <c r="V965" s="51">
        <v>47.95908</v>
      </c>
      <c r="W965" s="51">
        <v>48.748690000000003</v>
      </c>
      <c r="X965" s="51">
        <v>47.609020000000001</v>
      </c>
      <c r="Y965" s="51">
        <v>45.915230000000001</v>
      </c>
      <c r="Z965" s="51">
        <v>44.308860000000003</v>
      </c>
      <c r="AA965" s="51">
        <v>45.164670000000001</v>
      </c>
      <c r="AB965" s="51">
        <v>46.359639999999999</v>
      </c>
      <c r="AC965" s="51">
        <v>53.755690000000001</v>
      </c>
      <c r="AD965" s="51">
        <v>48.189259999999997</v>
      </c>
      <c r="AE965" s="51">
        <v>45.013210000000001</v>
      </c>
      <c r="AF965" s="51">
        <v>46.281469999999999</v>
      </c>
      <c r="AG965" s="51">
        <v>48.00394</v>
      </c>
      <c r="AH965" s="51">
        <v>49.647750000000002</v>
      </c>
      <c r="AI965" s="51">
        <v>49.94997</v>
      </c>
      <c r="AJ965" s="51">
        <v>49.520850000000003</v>
      </c>
    </row>
    <row r="966" spans="1:36" ht="15.75" x14ac:dyDescent="0.3">
      <c r="A966" s="1" t="str">
        <f t="shared" si="17"/>
        <v>StaatsausgabenquoteLettland</v>
      </c>
      <c r="B966" s="1">
        <v>966</v>
      </c>
      <c r="C966" s="50" t="s">
        <v>300</v>
      </c>
      <c r="D966" s="50" t="s">
        <v>19</v>
      </c>
      <c r="E966" s="50" t="s">
        <v>61</v>
      </c>
      <c r="F966" s="50" t="s">
        <v>340</v>
      </c>
      <c r="G966" s="50" t="s">
        <v>32</v>
      </c>
      <c r="H966" s="50" t="s">
        <v>374</v>
      </c>
      <c r="I966" s="51">
        <v>38.065469999999998</v>
      </c>
      <c r="J966" s="51">
        <v>35.39358</v>
      </c>
      <c r="K966" s="51">
        <v>36.169969999999999</v>
      </c>
      <c r="L966" s="51">
        <v>35.36806</v>
      </c>
      <c r="M966" s="51">
        <v>36.593730000000001</v>
      </c>
      <c r="N966" s="51">
        <v>36.279229999999998</v>
      </c>
      <c r="O966" s="51">
        <v>38.505510000000001</v>
      </c>
      <c r="P966" s="51">
        <v>36.456229999999998</v>
      </c>
      <c r="Q966" s="51">
        <v>40.215670000000003</v>
      </c>
      <c r="R966" s="51">
        <v>46.382330000000003</v>
      </c>
      <c r="S966" s="51">
        <v>46.866700000000002</v>
      </c>
      <c r="T966" s="51">
        <v>43.817729999999997</v>
      </c>
      <c r="U966" s="51">
        <v>40.351909999999997</v>
      </c>
      <c r="V966" s="51">
        <v>39.940130000000003</v>
      </c>
      <c r="W966" s="51">
        <v>40.351619999999997</v>
      </c>
      <c r="X966" s="51">
        <v>39.983429999999998</v>
      </c>
      <c r="Y966" s="51">
        <v>38.840490000000003</v>
      </c>
      <c r="Z966" s="51">
        <v>39.562130000000003</v>
      </c>
      <c r="AA966" s="51">
        <v>40.696089999999998</v>
      </c>
      <c r="AB966" s="51">
        <v>39.654679999999999</v>
      </c>
      <c r="AC966" s="51">
        <v>44.256639999999997</v>
      </c>
      <c r="AD966" s="51">
        <v>46.530299999999997</v>
      </c>
      <c r="AE966" s="51">
        <v>44.237340000000003</v>
      </c>
      <c r="AF966" s="51">
        <v>43.448500000000003</v>
      </c>
      <c r="AG966" s="51">
        <v>45.637070000000001</v>
      </c>
      <c r="AH966" s="51">
        <v>47.453780000000002</v>
      </c>
      <c r="AI966" s="51">
        <v>47.625680000000003</v>
      </c>
      <c r="AJ966" s="51">
        <v>47.28745</v>
      </c>
    </row>
    <row r="967" spans="1:36" ht="15.75" x14ac:dyDescent="0.3">
      <c r="A967" s="1" t="str">
        <f t="shared" si="17"/>
        <v>StaatsausgabenquoteLitauen</v>
      </c>
      <c r="B967" s="1">
        <v>967</v>
      </c>
      <c r="C967" s="50" t="s">
        <v>300</v>
      </c>
      <c r="D967" s="50" t="s">
        <v>20</v>
      </c>
      <c r="E967" s="50" t="s">
        <v>61</v>
      </c>
      <c r="F967" s="50" t="s">
        <v>340</v>
      </c>
      <c r="G967" s="50" t="s">
        <v>32</v>
      </c>
      <c r="H967" s="50" t="s">
        <v>374</v>
      </c>
      <c r="I967" s="51">
        <v>39.355139999999999</v>
      </c>
      <c r="J967" s="51">
        <v>37.066079999999999</v>
      </c>
      <c r="K967" s="51">
        <v>35.137270000000001</v>
      </c>
      <c r="L967" s="51">
        <v>33.567129999999999</v>
      </c>
      <c r="M967" s="51">
        <v>33.896509999999999</v>
      </c>
      <c r="N967" s="51">
        <v>34.105629999999998</v>
      </c>
      <c r="O967" s="51">
        <v>34.424340000000001</v>
      </c>
      <c r="P967" s="51">
        <v>35.263759999999998</v>
      </c>
      <c r="Q967" s="51">
        <v>38.10624</v>
      </c>
      <c r="R967" s="51">
        <v>44.824060000000003</v>
      </c>
      <c r="S967" s="51">
        <v>43.021419999999999</v>
      </c>
      <c r="T967" s="51">
        <v>40.071539999999999</v>
      </c>
      <c r="U967" s="51">
        <v>36.603619999999999</v>
      </c>
      <c r="V967" s="51">
        <v>35.735190000000003</v>
      </c>
      <c r="W967" s="51">
        <v>35.00647</v>
      </c>
      <c r="X967" s="51">
        <v>35.200449999999996</v>
      </c>
      <c r="Y967" s="51">
        <v>34.466659999999997</v>
      </c>
      <c r="Z967" s="51">
        <v>33.369489999999999</v>
      </c>
      <c r="AA967" s="51">
        <v>33.78951</v>
      </c>
      <c r="AB967" s="51">
        <v>34.642699999999998</v>
      </c>
      <c r="AC967" s="51">
        <v>42.346690000000002</v>
      </c>
      <c r="AD967" s="51">
        <v>37.34196</v>
      </c>
      <c r="AE967" s="51">
        <v>36.548279999999998</v>
      </c>
      <c r="AF967" s="51">
        <v>37.19285</v>
      </c>
      <c r="AG967" s="51">
        <v>39.415700000000001</v>
      </c>
      <c r="AH967" s="51">
        <v>41.336570000000002</v>
      </c>
      <c r="AI967" s="51">
        <v>42.343530000000001</v>
      </c>
      <c r="AJ967" s="51">
        <v>42.526940000000003</v>
      </c>
    </row>
    <row r="968" spans="1:36" ht="15.75" x14ac:dyDescent="0.3">
      <c r="A968" s="1" t="str">
        <f t="shared" si="17"/>
        <v>StaatsausgabenquoteLuxemburg</v>
      </c>
      <c r="B968" s="1">
        <v>968</v>
      </c>
      <c r="C968" s="50" t="s">
        <v>300</v>
      </c>
      <c r="D968" s="50" t="s">
        <v>10</v>
      </c>
      <c r="E968" s="50" t="s">
        <v>61</v>
      </c>
      <c r="F968" s="50" t="s">
        <v>340</v>
      </c>
      <c r="G968" s="50" t="s">
        <v>32</v>
      </c>
      <c r="H968" s="50" t="s">
        <v>374</v>
      </c>
      <c r="I968" s="51">
        <v>37.981630000000003</v>
      </c>
      <c r="J968" s="51">
        <v>38.134140000000002</v>
      </c>
      <c r="K968" s="51">
        <v>41.75996</v>
      </c>
      <c r="L968" s="51">
        <v>43.337679999999999</v>
      </c>
      <c r="M968" s="51">
        <v>43.675829999999998</v>
      </c>
      <c r="N968" s="51">
        <v>43.440420000000003</v>
      </c>
      <c r="O968" s="51">
        <v>39.392040000000001</v>
      </c>
      <c r="P968" s="51">
        <v>37.38541</v>
      </c>
      <c r="Q968" s="51">
        <v>37.923740000000002</v>
      </c>
      <c r="R968" s="51">
        <v>42.694679999999998</v>
      </c>
      <c r="S968" s="51">
        <v>42.018740000000001</v>
      </c>
      <c r="T968" s="51">
        <v>41.498579999999997</v>
      </c>
      <c r="U968" s="51">
        <v>41.812530000000002</v>
      </c>
      <c r="V968" s="51">
        <v>41.236260000000001</v>
      </c>
      <c r="W968" s="51">
        <v>40.606189999999998</v>
      </c>
      <c r="X968" s="51">
        <v>40.377630000000003</v>
      </c>
      <c r="Y968" s="51">
        <v>40.046970000000002</v>
      </c>
      <c r="Z968" s="51">
        <v>41.2774</v>
      </c>
      <c r="AA968" s="51">
        <v>42.317839999999997</v>
      </c>
      <c r="AB968" s="51">
        <v>43.071800000000003</v>
      </c>
      <c r="AC968" s="51">
        <v>47.040089999999999</v>
      </c>
      <c r="AD968" s="51">
        <v>42.396239999999999</v>
      </c>
      <c r="AE968" s="51">
        <v>44.299190000000003</v>
      </c>
      <c r="AF968" s="51">
        <v>46.350340000000003</v>
      </c>
      <c r="AG968" s="51">
        <v>46.842149999999997</v>
      </c>
      <c r="AH968" s="51">
        <v>48.230969999999999</v>
      </c>
      <c r="AI968" s="51">
        <v>48.57311</v>
      </c>
      <c r="AJ968" s="51">
        <v>48.758940000000003</v>
      </c>
    </row>
    <row r="969" spans="1:36" ht="15.75" x14ac:dyDescent="0.3">
      <c r="A969" s="1" t="str">
        <f t="shared" si="17"/>
        <v>StaatsausgabenquoteMalta</v>
      </c>
      <c r="B969" s="1">
        <v>969</v>
      </c>
      <c r="C969" s="50" t="s">
        <v>300</v>
      </c>
      <c r="D969" s="50" t="s">
        <v>16</v>
      </c>
      <c r="E969" s="50" t="s">
        <v>61</v>
      </c>
      <c r="F969" s="50" t="s">
        <v>340</v>
      </c>
      <c r="G969" s="50" t="s">
        <v>32</v>
      </c>
      <c r="H969" s="50" t="s">
        <v>374</v>
      </c>
      <c r="I969" s="51">
        <v>40.375920000000001</v>
      </c>
      <c r="J969" s="51">
        <v>41.674970000000002</v>
      </c>
      <c r="K969" s="51">
        <v>41.518149999999999</v>
      </c>
      <c r="L969" s="51">
        <v>45.247280000000003</v>
      </c>
      <c r="M969" s="51">
        <v>41.824640000000002</v>
      </c>
      <c r="N969" s="51">
        <v>42.605130000000003</v>
      </c>
      <c r="O969" s="51">
        <v>42.484349999999999</v>
      </c>
      <c r="P969" s="51">
        <v>41.165140000000001</v>
      </c>
      <c r="Q969" s="51">
        <v>42.126060000000003</v>
      </c>
      <c r="R969" s="51">
        <v>41.147329999999997</v>
      </c>
      <c r="S969" s="51">
        <v>40.064239999999998</v>
      </c>
      <c r="T969" s="51">
        <v>41.494079999999997</v>
      </c>
      <c r="U969" s="51">
        <v>41.6875</v>
      </c>
      <c r="V969" s="51">
        <v>40.079320000000003</v>
      </c>
      <c r="W969" s="51">
        <v>39.57329</v>
      </c>
      <c r="X969" s="51">
        <v>37.847029999999997</v>
      </c>
      <c r="Y969" s="51">
        <v>35.456359999999997</v>
      </c>
      <c r="Z969" s="51">
        <v>32.705710000000003</v>
      </c>
      <c r="AA969" s="51">
        <v>34.477989999999998</v>
      </c>
      <c r="AB969" s="51">
        <v>34.883130000000001</v>
      </c>
      <c r="AC969" s="51">
        <v>42.081470000000003</v>
      </c>
      <c r="AD969" s="51">
        <v>39.436920000000001</v>
      </c>
      <c r="AE969" s="51">
        <v>38.404440000000001</v>
      </c>
      <c r="AF969" s="51">
        <v>35.827289999999998</v>
      </c>
      <c r="AG969" s="51">
        <v>37.473469999999999</v>
      </c>
      <c r="AH969" s="51">
        <v>36.417900000000003</v>
      </c>
      <c r="AI969" s="51">
        <v>35.721980000000002</v>
      </c>
      <c r="AJ969" s="51">
        <v>35.479640000000003</v>
      </c>
    </row>
    <row r="970" spans="1:36" ht="15.75" x14ac:dyDescent="0.3">
      <c r="A970" s="1" t="str">
        <f t="shared" si="17"/>
        <v>StaatsausgabenquoteNiederlande</v>
      </c>
      <c r="B970" s="1">
        <v>970</v>
      </c>
      <c r="C970" s="50" t="s">
        <v>300</v>
      </c>
      <c r="D970" s="50" t="s">
        <v>1</v>
      </c>
      <c r="E970" s="50" t="s">
        <v>61</v>
      </c>
      <c r="F970" s="50" t="s">
        <v>340</v>
      </c>
      <c r="G970" s="50" t="s">
        <v>32</v>
      </c>
      <c r="H970" s="50" t="s">
        <v>374</v>
      </c>
      <c r="I970" s="51">
        <v>43.210279999999997</v>
      </c>
      <c r="J970" s="51">
        <v>44.075360000000003</v>
      </c>
      <c r="K970" s="51">
        <v>44.781179999999999</v>
      </c>
      <c r="L970" s="51">
        <v>45.752099999999999</v>
      </c>
      <c r="M970" s="51">
        <v>44.673070000000003</v>
      </c>
      <c r="N970" s="51">
        <v>43.420259999999999</v>
      </c>
      <c r="O970" s="51">
        <v>43.961979999999997</v>
      </c>
      <c r="P970" s="51">
        <v>43.268599999999999</v>
      </c>
      <c r="Q970" s="51">
        <v>44.259239999999998</v>
      </c>
      <c r="R970" s="51">
        <v>48.427340000000001</v>
      </c>
      <c r="S970" s="51">
        <v>48.866599999999998</v>
      </c>
      <c r="T970" s="51">
        <v>47.775880000000001</v>
      </c>
      <c r="U970" s="51">
        <v>47.642470000000003</v>
      </c>
      <c r="V970" s="51">
        <v>47.542169999999999</v>
      </c>
      <c r="W970" s="51">
        <v>46.739370000000001</v>
      </c>
      <c r="X970" s="51">
        <v>45.251759999999997</v>
      </c>
      <c r="Y970" s="51">
        <v>43.916960000000003</v>
      </c>
      <c r="Z970" s="51">
        <v>42.758780000000002</v>
      </c>
      <c r="AA970" s="51">
        <v>42.443089999999998</v>
      </c>
      <c r="AB970" s="51">
        <v>42.098320000000001</v>
      </c>
      <c r="AC970" s="51">
        <v>47.813189999999999</v>
      </c>
      <c r="AD970" s="51">
        <v>45.89434</v>
      </c>
      <c r="AE970" s="51">
        <v>43.265779999999999</v>
      </c>
      <c r="AF970" s="51">
        <v>44.000520000000002</v>
      </c>
      <c r="AG970" s="51">
        <v>44.412849999999999</v>
      </c>
      <c r="AH970" s="51">
        <v>44.996639999999999</v>
      </c>
      <c r="AI970" s="51">
        <v>45.868299999999998</v>
      </c>
      <c r="AJ970" s="51">
        <v>45.624609999999997</v>
      </c>
    </row>
    <row r="971" spans="1:36" ht="15.75" x14ac:dyDescent="0.3">
      <c r="A971" s="1" t="str">
        <f t="shared" si="17"/>
        <v>StaatsausgabenquoteÖsterreich</v>
      </c>
      <c r="B971" s="1">
        <v>971</v>
      </c>
      <c r="C971" s="50" t="s">
        <v>300</v>
      </c>
      <c r="D971" s="50" t="s">
        <v>56</v>
      </c>
      <c r="E971" s="50" t="s">
        <v>61</v>
      </c>
      <c r="F971" s="50" t="s">
        <v>340</v>
      </c>
      <c r="G971" s="50" t="s">
        <v>32</v>
      </c>
      <c r="H971" s="50" t="s">
        <v>374</v>
      </c>
      <c r="I971" s="51">
        <v>51.449330000000003</v>
      </c>
      <c r="J971" s="51">
        <v>51.81541</v>
      </c>
      <c r="K971" s="51">
        <v>51.611789999999999</v>
      </c>
      <c r="L971" s="51">
        <v>51.76258</v>
      </c>
      <c r="M971" s="51">
        <v>54.316479999999999</v>
      </c>
      <c r="N971" s="51">
        <v>51.672739999999997</v>
      </c>
      <c r="O971" s="51">
        <v>50.919870000000003</v>
      </c>
      <c r="P971" s="51">
        <v>49.719720000000002</v>
      </c>
      <c r="Q971" s="51">
        <v>50.404330000000002</v>
      </c>
      <c r="R971" s="51">
        <v>54.5974</v>
      </c>
      <c r="S971" s="51">
        <v>53.35698</v>
      </c>
      <c r="T971" s="51">
        <v>51.340719999999997</v>
      </c>
      <c r="U971" s="51">
        <v>51.753520000000002</v>
      </c>
      <c r="V971" s="51">
        <v>52.427599999999998</v>
      </c>
      <c r="W971" s="51">
        <v>52.396189999999997</v>
      </c>
      <c r="X971" s="51">
        <v>51.215820000000001</v>
      </c>
      <c r="Y971" s="51">
        <v>50.639769999999999</v>
      </c>
      <c r="Z971" s="51">
        <v>49.821040000000004</v>
      </c>
      <c r="AA971" s="51">
        <v>49.192749999999997</v>
      </c>
      <c r="AB971" s="51">
        <v>49.073929999999997</v>
      </c>
      <c r="AC971" s="51">
        <v>57.312829999999998</v>
      </c>
      <c r="AD971" s="51">
        <v>56.026530000000001</v>
      </c>
      <c r="AE971" s="51">
        <v>52.965020000000003</v>
      </c>
      <c r="AF971" s="51">
        <v>52.208399999999997</v>
      </c>
      <c r="AG971" s="51">
        <v>55.186399999999999</v>
      </c>
      <c r="AH971" s="51">
        <v>55.197620000000001</v>
      </c>
      <c r="AI971" s="51">
        <v>54.875929999999997</v>
      </c>
      <c r="AJ971" s="51">
        <v>54.442860000000003</v>
      </c>
    </row>
    <row r="972" spans="1:36" ht="15.75" x14ac:dyDescent="0.3">
      <c r="A972" s="1" t="str">
        <f t="shared" si="17"/>
        <v>StaatsausgabenquotePolen</v>
      </c>
      <c r="B972" s="1">
        <v>972</v>
      </c>
      <c r="C972" s="50" t="s">
        <v>300</v>
      </c>
      <c r="D972" s="50" t="s">
        <v>21</v>
      </c>
      <c r="E972" s="50" t="s">
        <v>61</v>
      </c>
      <c r="F972" s="50" t="s">
        <v>340</v>
      </c>
      <c r="G972" s="50" t="s">
        <v>32</v>
      </c>
      <c r="H972" s="50" t="s">
        <v>374</v>
      </c>
      <c r="I972" s="51">
        <v>42.85463</v>
      </c>
      <c r="J972" s="51">
        <v>44.6126</v>
      </c>
      <c r="K972" s="51">
        <v>45.052289999999999</v>
      </c>
      <c r="L972" s="51">
        <v>45.452179999999998</v>
      </c>
      <c r="M972" s="51">
        <v>43.261189999999999</v>
      </c>
      <c r="N972" s="51">
        <v>44.113590000000002</v>
      </c>
      <c r="O972" s="51">
        <v>44.292630000000003</v>
      </c>
      <c r="P972" s="51">
        <v>42.833370000000002</v>
      </c>
      <c r="Q972" s="51">
        <v>44.025779999999997</v>
      </c>
      <c r="R972" s="51">
        <v>44.903190000000002</v>
      </c>
      <c r="S972" s="51">
        <v>45.998750000000001</v>
      </c>
      <c r="T972" s="51">
        <v>44.118070000000003</v>
      </c>
      <c r="U972" s="51">
        <v>43.17013</v>
      </c>
      <c r="V972" s="51">
        <v>43.209539999999997</v>
      </c>
      <c r="W972" s="51">
        <v>42.682630000000003</v>
      </c>
      <c r="X972" s="51">
        <v>41.496130000000001</v>
      </c>
      <c r="Y972" s="51">
        <v>41.052349999999997</v>
      </c>
      <c r="Z972" s="51">
        <v>41.130870000000002</v>
      </c>
      <c r="AA972" s="51">
        <v>41.040480000000002</v>
      </c>
      <c r="AB972" s="51">
        <v>41.422530000000002</v>
      </c>
      <c r="AC972" s="51">
        <v>47.735019999999999</v>
      </c>
      <c r="AD972" s="51">
        <v>43.567959999999999</v>
      </c>
      <c r="AE972" s="51">
        <v>43.247950000000003</v>
      </c>
      <c r="AF972" s="51">
        <v>46.858989999999999</v>
      </c>
      <c r="AG972" s="51">
        <v>49.44173</v>
      </c>
      <c r="AH972" s="51">
        <v>50.198239999999998</v>
      </c>
      <c r="AI972" s="51">
        <v>52.013199999999998</v>
      </c>
      <c r="AJ972" s="51">
        <v>50.957450000000001</v>
      </c>
    </row>
    <row r="973" spans="1:36" ht="15.75" x14ac:dyDescent="0.3">
      <c r="A973" s="1" t="str">
        <f t="shared" si="17"/>
        <v>StaatsausgabenquotePortugal</v>
      </c>
      <c r="B973" s="1">
        <v>973</v>
      </c>
      <c r="C973" s="50" t="s">
        <v>300</v>
      </c>
      <c r="D973" s="50" t="s">
        <v>7</v>
      </c>
      <c r="E973" s="50" t="s">
        <v>61</v>
      </c>
      <c r="F973" s="50" t="s">
        <v>340</v>
      </c>
      <c r="G973" s="50" t="s">
        <v>32</v>
      </c>
      <c r="H973" s="50" t="s">
        <v>374</v>
      </c>
      <c r="I973" s="51">
        <v>42.65455</v>
      </c>
      <c r="J973" s="51">
        <v>44.128</v>
      </c>
      <c r="K973" s="51">
        <v>43.73977</v>
      </c>
      <c r="L973" s="51">
        <v>45.425190000000001</v>
      </c>
      <c r="M973" s="51">
        <v>46.272019999999998</v>
      </c>
      <c r="N973" s="51">
        <v>46.780160000000002</v>
      </c>
      <c r="O973" s="51">
        <v>45.242080000000001</v>
      </c>
      <c r="P973" s="51">
        <v>44.510530000000003</v>
      </c>
      <c r="Q973" s="51">
        <v>45.485500000000002</v>
      </c>
      <c r="R973" s="51">
        <v>50.257489999999997</v>
      </c>
      <c r="S973" s="51">
        <v>51.8872</v>
      </c>
      <c r="T973" s="51">
        <v>50.027509999999999</v>
      </c>
      <c r="U973" s="51">
        <v>48.83399</v>
      </c>
      <c r="V973" s="51">
        <v>49.956800000000001</v>
      </c>
      <c r="W973" s="51">
        <v>51.706409999999998</v>
      </c>
      <c r="X973" s="51">
        <v>48.317129999999999</v>
      </c>
      <c r="Y973" s="51">
        <v>44.865679999999998</v>
      </c>
      <c r="Z973" s="51">
        <v>45.485849999999999</v>
      </c>
      <c r="AA973" s="51">
        <v>43.281419999999997</v>
      </c>
      <c r="AB973" s="51">
        <v>42.480879999999999</v>
      </c>
      <c r="AC973" s="51">
        <v>49.123100000000001</v>
      </c>
      <c r="AD973" s="51">
        <v>47.343220000000002</v>
      </c>
      <c r="AE973" s="51">
        <v>43.873950000000001</v>
      </c>
      <c r="AF973" s="51">
        <v>41.897840000000002</v>
      </c>
      <c r="AG973" s="51">
        <v>42.557839999999999</v>
      </c>
      <c r="AH973" s="51">
        <v>44.118580000000001</v>
      </c>
      <c r="AI973" s="51">
        <v>44.857430000000001</v>
      </c>
      <c r="AJ973" s="51">
        <v>42.899369999999998</v>
      </c>
    </row>
    <row r="974" spans="1:36" ht="15.75" x14ac:dyDescent="0.3">
      <c r="A974" s="1" t="str">
        <f t="shared" si="17"/>
        <v>StaatsausgabenquoteRumänien</v>
      </c>
      <c r="B974" s="1">
        <v>974</v>
      </c>
      <c r="C974" s="50" t="s">
        <v>300</v>
      </c>
      <c r="D974" s="50" t="s">
        <v>98</v>
      </c>
      <c r="E974" s="50" t="s">
        <v>61</v>
      </c>
      <c r="F974" s="50" t="s">
        <v>340</v>
      </c>
      <c r="G974" s="50" t="s">
        <v>32</v>
      </c>
      <c r="H974" s="50" t="s">
        <v>374</v>
      </c>
      <c r="I974" s="51">
        <v>38.531849999999999</v>
      </c>
      <c r="J974" s="51">
        <v>36.331710000000001</v>
      </c>
      <c r="K974" s="51">
        <v>34.88749</v>
      </c>
      <c r="L974" s="51">
        <v>34.327750000000002</v>
      </c>
      <c r="M974" s="51">
        <v>33.801740000000002</v>
      </c>
      <c r="N974" s="51">
        <v>33.500369999999997</v>
      </c>
      <c r="O974" s="51">
        <v>35.642569999999999</v>
      </c>
      <c r="P974" s="51">
        <v>37.511569999999999</v>
      </c>
      <c r="Q974" s="51">
        <v>37.715389999999999</v>
      </c>
      <c r="R974" s="51">
        <v>39.746040000000001</v>
      </c>
      <c r="S974" s="51">
        <v>39.357869999999998</v>
      </c>
      <c r="T974" s="51">
        <v>37.93871</v>
      </c>
      <c r="U974" s="51">
        <v>36.090820000000001</v>
      </c>
      <c r="V974" s="51">
        <v>35.811799999999998</v>
      </c>
      <c r="W974" s="51">
        <v>35.579689999999999</v>
      </c>
      <c r="X974" s="51">
        <v>35.881900000000002</v>
      </c>
      <c r="Y974" s="51">
        <v>34.788879999999999</v>
      </c>
      <c r="Z974" s="51">
        <v>33.560369999999999</v>
      </c>
      <c r="AA974" s="51">
        <v>34.566360000000003</v>
      </c>
      <c r="AB974" s="51">
        <v>36.29325</v>
      </c>
      <c r="AC974" s="51">
        <v>41.70514</v>
      </c>
      <c r="AD974" s="51">
        <v>39.968409999999999</v>
      </c>
      <c r="AE974" s="51">
        <v>40.907139999999998</v>
      </c>
      <c r="AF974" s="51">
        <v>41.064520000000002</v>
      </c>
      <c r="AG974" s="51">
        <v>43.552900000000001</v>
      </c>
      <c r="AH974" s="51">
        <v>44.127960000000002</v>
      </c>
      <c r="AI974" s="51">
        <v>42.833419999999997</v>
      </c>
      <c r="AJ974" s="51">
        <v>42.665239999999997</v>
      </c>
    </row>
    <row r="975" spans="1:36" ht="15.75" x14ac:dyDescent="0.3">
      <c r="A975" s="1" t="str">
        <f t="shared" si="17"/>
        <v>StaatsausgabenquoteSchweden</v>
      </c>
      <c r="B975" s="1">
        <v>975</v>
      </c>
      <c r="C975" s="50" t="s">
        <v>300</v>
      </c>
      <c r="D975" s="50" t="s">
        <v>13</v>
      </c>
      <c r="E975" s="50" t="s">
        <v>61</v>
      </c>
      <c r="F975" s="50" t="s">
        <v>340</v>
      </c>
      <c r="G975" s="50" t="s">
        <v>32</v>
      </c>
      <c r="H975" s="50" t="s">
        <v>374</v>
      </c>
      <c r="I975" s="51">
        <v>53.115459999999999</v>
      </c>
      <c r="J975" s="51">
        <v>52.614719999999998</v>
      </c>
      <c r="K975" s="51">
        <v>53.648629999999997</v>
      </c>
      <c r="L975" s="51">
        <v>53.949339999999999</v>
      </c>
      <c r="M975" s="51">
        <v>52.691699999999997</v>
      </c>
      <c r="N975" s="51">
        <v>52.2759</v>
      </c>
      <c r="O975" s="51">
        <v>51.148020000000002</v>
      </c>
      <c r="P975" s="51">
        <v>49.450429999999997</v>
      </c>
      <c r="Q975" s="51">
        <v>50.443809999999999</v>
      </c>
      <c r="R975" s="51">
        <v>52.792439999999999</v>
      </c>
      <c r="S975" s="51">
        <v>50.85228</v>
      </c>
      <c r="T975" s="51">
        <v>50.210549999999998</v>
      </c>
      <c r="U975" s="51">
        <v>51.37894</v>
      </c>
      <c r="V975" s="51">
        <v>52.453020000000002</v>
      </c>
      <c r="W975" s="51">
        <v>51.796720000000001</v>
      </c>
      <c r="X975" s="51">
        <v>50.362380000000002</v>
      </c>
      <c r="Y975" s="51">
        <v>50.531610000000001</v>
      </c>
      <c r="Z975" s="51">
        <v>50.269280000000002</v>
      </c>
      <c r="AA975" s="51">
        <v>50.864980000000003</v>
      </c>
      <c r="AB975" s="51">
        <v>49.846159999999998</v>
      </c>
      <c r="AC975" s="51">
        <v>53.113430000000001</v>
      </c>
      <c r="AD975" s="51">
        <v>50.420029999999997</v>
      </c>
      <c r="AE975" s="51">
        <v>49.36598</v>
      </c>
      <c r="AF975" s="51">
        <v>50.011339999999997</v>
      </c>
      <c r="AG975" s="51">
        <v>50.726750000000003</v>
      </c>
      <c r="AH975" s="51">
        <v>50.239919999999998</v>
      </c>
      <c r="AI975" s="51">
        <v>50.209890000000001</v>
      </c>
      <c r="AJ975" s="51">
        <v>49.58822</v>
      </c>
    </row>
    <row r="976" spans="1:36" ht="15.75" x14ac:dyDescent="0.3">
      <c r="A976" s="1" t="str">
        <f t="shared" si="17"/>
        <v>StaatsausgabenquoteSlowakei</v>
      </c>
      <c r="B976" s="1">
        <v>976</v>
      </c>
      <c r="C976" s="50" t="s">
        <v>300</v>
      </c>
      <c r="D976" s="50" t="s">
        <v>23</v>
      </c>
      <c r="E976" s="50" t="s">
        <v>61</v>
      </c>
      <c r="F976" s="50" t="s">
        <v>340</v>
      </c>
      <c r="G976" s="50" t="s">
        <v>32</v>
      </c>
      <c r="H976" s="50" t="s">
        <v>374</v>
      </c>
      <c r="I976" s="51">
        <v>53.238869999999999</v>
      </c>
      <c r="J976" s="51">
        <v>46.238779999999998</v>
      </c>
      <c r="K976" s="51">
        <v>45.994059999999998</v>
      </c>
      <c r="L976" s="51">
        <v>40.04983</v>
      </c>
      <c r="M976" s="51">
        <v>38.40681</v>
      </c>
      <c r="N976" s="51">
        <v>39.135129999999997</v>
      </c>
      <c r="O976" s="51">
        <v>38.181600000000003</v>
      </c>
      <c r="P976" s="51">
        <v>35.926020000000001</v>
      </c>
      <c r="Q976" s="51">
        <v>36.484729999999999</v>
      </c>
      <c r="R976" s="51">
        <v>43.235860000000002</v>
      </c>
      <c r="S976" s="51">
        <v>41.047829999999998</v>
      </c>
      <c r="T976" s="51">
        <v>40.78434</v>
      </c>
      <c r="U976" s="51">
        <v>40.040140000000001</v>
      </c>
      <c r="V976" s="51">
        <v>41.100430000000003</v>
      </c>
      <c r="W976" s="51">
        <v>41.97307</v>
      </c>
      <c r="X976" s="51">
        <v>44.126460000000002</v>
      </c>
      <c r="Y976" s="51">
        <v>40.899290000000001</v>
      </c>
      <c r="Z976" s="51">
        <v>39.783650000000002</v>
      </c>
      <c r="AA976" s="51">
        <v>39.650080000000003</v>
      </c>
      <c r="AB976" s="51">
        <v>40.648789999999998</v>
      </c>
      <c r="AC976" s="51">
        <v>44.49971</v>
      </c>
      <c r="AD976" s="51">
        <v>44.842410000000001</v>
      </c>
      <c r="AE976" s="51">
        <v>43.08182</v>
      </c>
      <c r="AF976" s="51">
        <v>48.240549999999999</v>
      </c>
      <c r="AG976" s="51">
        <v>47.467579999999998</v>
      </c>
      <c r="AH976" s="51">
        <v>49.098790000000001</v>
      </c>
      <c r="AI976" s="51">
        <v>48.934829999999998</v>
      </c>
      <c r="AJ976" s="51">
        <v>48.217840000000002</v>
      </c>
    </row>
    <row r="977" spans="1:36" ht="15.75" x14ac:dyDescent="0.3">
      <c r="A977" s="1" t="str">
        <f t="shared" si="17"/>
        <v>StaatsausgabenquoteSlowenien</v>
      </c>
      <c r="B977" s="1">
        <v>977</v>
      </c>
      <c r="C977" s="50" t="s">
        <v>300</v>
      </c>
      <c r="D977" s="50" t="s">
        <v>26</v>
      </c>
      <c r="E977" s="50" t="s">
        <v>61</v>
      </c>
      <c r="F977" s="50" t="s">
        <v>340</v>
      </c>
      <c r="G977" s="50" t="s">
        <v>32</v>
      </c>
      <c r="H977" s="50" t="s">
        <v>374</v>
      </c>
      <c r="I977" s="51">
        <v>47.810369999999999</v>
      </c>
      <c r="J977" s="51">
        <v>49.16084</v>
      </c>
      <c r="K977" s="51">
        <v>47.791029999999999</v>
      </c>
      <c r="L977" s="51">
        <v>47.577660000000002</v>
      </c>
      <c r="M977" s="51">
        <v>46.91469</v>
      </c>
      <c r="N977" s="51">
        <v>46.651560000000003</v>
      </c>
      <c r="O977" s="51">
        <v>45.705399999999997</v>
      </c>
      <c r="P977" s="51">
        <v>43.487220000000001</v>
      </c>
      <c r="Q977" s="51">
        <v>45.178550000000001</v>
      </c>
      <c r="R977" s="51">
        <v>49.999760000000002</v>
      </c>
      <c r="S977" s="51">
        <v>50.723419999999997</v>
      </c>
      <c r="T977" s="51">
        <v>51.410699999999999</v>
      </c>
      <c r="U977" s="51">
        <v>50.006540000000001</v>
      </c>
      <c r="V977" s="51">
        <v>57.725459999999998</v>
      </c>
      <c r="W977" s="51">
        <v>50.555509999999998</v>
      </c>
      <c r="X977" s="51">
        <v>49.494500000000002</v>
      </c>
      <c r="Y977" s="51">
        <v>46.909239999999997</v>
      </c>
      <c r="Z977" s="51">
        <v>44.610689999999998</v>
      </c>
      <c r="AA977" s="51">
        <v>44.058720000000001</v>
      </c>
      <c r="AB977" s="51">
        <v>43.782339999999998</v>
      </c>
      <c r="AC977" s="51">
        <v>51.797440000000002</v>
      </c>
      <c r="AD977" s="51">
        <v>49.883629999999997</v>
      </c>
      <c r="AE977" s="51">
        <v>47.671720000000001</v>
      </c>
      <c r="AF977" s="51">
        <v>46.548499999999997</v>
      </c>
      <c r="AG977" s="51">
        <v>46.477179999999997</v>
      </c>
      <c r="AH977" s="51">
        <v>48.427030000000002</v>
      </c>
      <c r="AI977" s="51">
        <v>48.928669999999997</v>
      </c>
      <c r="AJ977" s="51">
        <v>48.690739999999998</v>
      </c>
    </row>
    <row r="978" spans="1:36" ht="15.75" x14ac:dyDescent="0.3">
      <c r="A978" s="1" t="str">
        <f t="shared" si="17"/>
        <v>StaatsausgabenquoteSpanien</v>
      </c>
      <c r="B978" s="1">
        <v>978</v>
      </c>
      <c r="C978" s="50" t="s">
        <v>300</v>
      </c>
      <c r="D978" s="50" t="s">
        <v>8</v>
      </c>
      <c r="E978" s="50" t="s">
        <v>61</v>
      </c>
      <c r="F978" s="50" t="s">
        <v>340</v>
      </c>
      <c r="G978" s="50" t="s">
        <v>32</v>
      </c>
      <c r="H978" s="50" t="s">
        <v>374</v>
      </c>
      <c r="I978" s="51">
        <v>39.110430000000001</v>
      </c>
      <c r="J978" s="51">
        <v>38.403869999999998</v>
      </c>
      <c r="K978" s="51">
        <v>38.616779999999999</v>
      </c>
      <c r="L978" s="51">
        <v>38.3459</v>
      </c>
      <c r="M978" s="51">
        <v>38.79571</v>
      </c>
      <c r="N978" s="51">
        <v>38.441609999999997</v>
      </c>
      <c r="O978" s="51">
        <v>38.384700000000002</v>
      </c>
      <c r="P978" s="51">
        <v>39.178460000000001</v>
      </c>
      <c r="Q978" s="51">
        <v>41.334029999999998</v>
      </c>
      <c r="R978" s="51">
        <v>46.072470000000003</v>
      </c>
      <c r="S978" s="51">
        <v>45.844990000000003</v>
      </c>
      <c r="T978" s="51">
        <v>45.935490000000001</v>
      </c>
      <c r="U978" s="51">
        <v>49.223329999999997</v>
      </c>
      <c r="V978" s="51">
        <v>46.155810000000002</v>
      </c>
      <c r="W978" s="51">
        <v>45.03022</v>
      </c>
      <c r="X978" s="51">
        <v>43.683909999999997</v>
      </c>
      <c r="Y978" s="51">
        <v>42.095359999999999</v>
      </c>
      <c r="Z978" s="51">
        <v>41.016939999999998</v>
      </c>
      <c r="AA978" s="51">
        <v>41.508119999999998</v>
      </c>
      <c r="AB978" s="51">
        <v>42.01681</v>
      </c>
      <c r="AC978" s="51">
        <v>51.377679999999998</v>
      </c>
      <c r="AD978" s="51">
        <v>49.464739999999999</v>
      </c>
      <c r="AE978" s="51">
        <v>46.306719999999999</v>
      </c>
      <c r="AF978" s="51">
        <v>45.416119999999999</v>
      </c>
      <c r="AG978" s="51">
        <v>45.473709999999997</v>
      </c>
      <c r="AH978" s="51">
        <v>45.550800000000002</v>
      </c>
      <c r="AI978" s="51">
        <v>45.592489999999998</v>
      </c>
      <c r="AJ978" s="51">
        <v>44.955770000000001</v>
      </c>
    </row>
    <row r="979" spans="1:36" ht="15.75" x14ac:dyDescent="0.3">
      <c r="A979" s="1" t="str">
        <f t="shared" si="17"/>
        <v>StaatsausgabenquoteTschechische Republik</v>
      </c>
      <c r="B979" s="1">
        <v>979</v>
      </c>
      <c r="C979" s="50" t="s">
        <v>300</v>
      </c>
      <c r="D979" s="50" t="s">
        <v>22</v>
      </c>
      <c r="E979" s="50" t="s">
        <v>61</v>
      </c>
      <c r="F979" s="50" t="s">
        <v>340</v>
      </c>
      <c r="G979" s="50" t="s">
        <v>32</v>
      </c>
      <c r="H979" s="50" t="s">
        <v>374</v>
      </c>
      <c r="I979" s="51">
        <v>40.593159999999997</v>
      </c>
      <c r="J979" s="51">
        <v>43.101840000000003</v>
      </c>
      <c r="K979" s="51">
        <v>44.435540000000003</v>
      </c>
      <c r="L979" s="51">
        <v>48.950360000000003</v>
      </c>
      <c r="M979" s="51">
        <v>42.206580000000002</v>
      </c>
      <c r="N979" s="51">
        <v>42.332520000000002</v>
      </c>
      <c r="O979" s="51">
        <v>41.467889999999997</v>
      </c>
      <c r="P979" s="51">
        <v>40.46931</v>
      </c>
      <c r="Q979" s="51">
        <v>40.922199999999997</v>
      </c>
      <c r="R979" s="51">
        <v>44.456359999999997</v>
      </c>
      <c r="S979" s="51">
        <v>43.196370000000002</v>
      </c>
      <c r="T979" s="51">
        <v>42.839309999999998</v>
      </c>
      <c r="U979" s="51">
        <v>44.368110000000001</v>
      </c>
      <c r="V979" s="51">
        <v>42.38214</v>
      </c>
      <c r="W979" s="51">
        <v>42.308329999999998</v>
      </c>
      <c r="X979" s="51">
        <v>41.697009999999999</v>
      </c>
      <c r="Y979" s="51">
        <v>39.37444</v>
      </c>
      <c r="Z979" s="51">
        <v>38.467379999999999</v>
      </c>
      <c r="AA979" s="51">
        <v>40.115380000000002</v>
      </c>
      <c r="AB979" s="51">
        <v>40.372489999999999</v>
      </c>
      <c r="AC979" s="51">
        <v>46.252679999999998</v>
      </c>
      <c r="AD979" s="51">
        <v>45.024470000000001</v>
      </c>
      <c r="AE979" s="51">
        <v>42.988950000000003</v>
      </c>
      <c r="AF979" s="51">
        <v>43.689239999999998</v>
      </c>
      <c r="AG979" s="51">
        <v>42.864150000000002</v>
      </c>
      <c r="AH979" s="51">
        <v>42.364199999999997</v>
      </c>
      <c r="AI979" s="51">
        <v>42.158169999999998</v>
      </c>
      <c r="AJ979" s="51">
        <v>41.730420000000002</v>
      </c>
    </row>
    <row r="980" spans="1:36" ht="15.75" x14ac:dyDescent="0.3">
      <c r="A980" s="1" t="str">
        <f t="shared" si="17"/>
        <v>StaatsausgabenquoteUngarn</v>
      </c>
      <c r="B980" s="1">
        <v>980</v>
      </c>
      <c r="C980" s="50" t="s">
        <v>300</v>
      </c>
      <c r="D980" s="50" t="s">
        <v>24</v>
      </c>
      <c r="E980" s="50" t="s">
        <v>61</v>
      </c>
      <c r="F980" s="50" t="s">
        <v>340</v>
      </c>
      <c r="G980" s="50" t="s">
        <v>32</v>
      </c>
      <c r="H980" s="50" t="s">
        <v>374</v>
      </c>
      <c r="I980" s="51">
        <v>47.289380000000001</v>
      </c>
      <c r="J980" s="51">
        <v>47.208370000000002</v>
      </c>
      <c r="K980" s="51">
        <v>50.974049999999998</v>
      </c>
      <c r="L980" s="51">
        <v>49.176180000000002</v>
      </c>
      <c r="M980" s="51">
        <v>48.771120000000003</v>
      </c>
      <c r="N980" s="51">
        <v>49.367919999999998</v>
      </c>
      <c r="O980" s="51">
        <v>51.407179999999997</v>
      </c>
      <c r="P980" s="51">
        <v>49.883760000000002</v>
      </c>
      <c r="Q980" s="51">
        <v>48.775060000000003</v>
      </c>
      <c r="R980" s="51">
        <v>50.660229999999999</v>
      </c>
      <c r="S980" s="51">
        <v>48.91534</v>
      </c>
      <c r="T980" s="51">
        <v>49.140039999999999</v>
      </c>
      <c r="U980" s="51">
        <v>49.24736</v>
      </c>
      <c r="V980" s="51">
        <v>50.079329999999999</v>
      </c>
      <c r="W980" s="51">
        <v>50.015729999999998</v>
      </c>
      <c r="X980" s="51">
        <v>50.3538</v>
      </c>
      <c r="Y980" s="51">
        <v>46.663260000000001</v>
      </c>
      <c r="Z980" s="51">
        <v>46.647239999999996</v>
      </c>
      <c r="AA980" s="51">
        <v>45.922530000000002</v>
      </c>
      <c r="AB980" s="51">
        <v>45.846490000000003</v>
      </c>
      <c r="AC980" s="51">
        <v>51.031080000000003</v>
      </c>
      <c r="AD980" s="51">
        <v>48.08728</v>
      </c>
      <c r="AE980" s="51">
        <v>49.026940000000003</v>
      </c>
      <c r="AF980" s="51">
        <v>49.47146</v>
      </c>
      <c r="AG980" s="51">
        <v>47.144500000000001</v>
      </c>
      <c r="AH980" s="51">
        <v>47.383519999999997</v>
      </c>
      <c r="AI980" s="51">
        <v>47.180819999999997</v>
      </c>
      <c r="AJ980" s="51">
        <v>46.20872</v>
      </c>
    </row>
    <row r="981" spans="1:36" ht="15.75" x14ac:dyDescent="0.3">
      <c r="A981" s="1" t="str">
        <f t="shared" si="17"/>
        <v>StaatsausgabenquoteVereinigtes Königreich Großbritannien und Nordirland</v>
      </c>
      <c r="B981" s="1">
        <v>981</v>
      </c>
      <c r="C981" s="50" t="s">
        <v>300</v>
      </c>
      <c r="D981" s="50" t="s">
        <v>57</v>
      </c>
      <c r="E981" s="50" t="s">
        <v>61</v>
      </c>
      <c r="F981" s="50" t="s">
        <v>340</v>
      </c>
      <c r="G981" s="50" t="s">
        <v>32</v>
      </c>
      <c r="H981" s="50" t="s">
        <v>374</v>
      </c>
      <c r="I981" s="52"/>
      <c r="J981" s="52"/>
      <c r="K981" s="52"/>
      <c r="L981" s="52"/>
      <c r="M981" s="52"/>
      <c r="N981" s="52"/>
      <c r="O981" s="52"/>
      <c r="P981" s="52"/>
      <c r="Q981" s="52"/>
      <c r="R981" s="52"/>
      <c r="S981" s="52"/>
      <c r="T981" s="52"/>
      <c r="U981" s="52"/>
      <c r="V981" s="52"/>
      <c r="W981" s="52"/>
      <c r="X981" s="52"/>
      <c r="Y981" s="52"/>
      <c r="Z981" s="52"/>
      <c r="AA981" s="52"/>
      <c r="AB981" s="52"/>
      <c r="AC981" s="52"/>
      <c r="AD981" s="52"/>
      <c r="AE981" s="52"/>
      <c r="AF981" s="52"/>
      <c r="AG981" s="52"/>
      <c r="AH981" s="51">
        <v>46.047629999999998</v>
      </c>
      <c r="AI981" s="51">
        <v>46.103850000000001</v>
      </c>
      <c r="AJ981" s="51">
        <v>46.073749999999997</v>
      </c>
    </row>
    <row r="982" spans="1:36" ht="15.75" x14ac:dyDescent="0.3">
      <c r="A982" s="1" t="str">
        <f t="shared" si="17"/>
        <v>StaatsausgabenquoteZypern</v>
      </c>
      <c r="B982" s="1">
        <v>982</v>
      </c>
      <c r="C982" s="50" t="s">
        <v>300</v>
      </c>
      <c r="D982" s="50" t="s">
        <v>30</v>
      </c>
      <c r="E982" s="50" t="s">
        <v>61</v>
      </c>
      <c r="F982" s="50" t="s">
        <v>340</v>
      </c>
      <c r="G982" s="50" t="s">
        <v>32</v>
      </c>
      <c r="H982" s="50" t="s">
        <v>374</v>
      </c>
      <c r="I982" s="51">
        <v>36.424799999999998</v>
      </c>
      <c r="J982" s="51">
        <v>37.121319999999997</v>
      </c>
      <c r="K982" s="51">
        <v>38.93479</v>
      </c>
      <c r="L982" s="51">
        <v>42.889650000000003</v>
      </c>
      <c r="M982" s="51">
        <v>40.88785</v>
      </c>
      <c r="N982" s="51">
        <v>41.505679999999998</v>
      </c>
      <c r="O982" s="51">
        <v>41.014400000000002</v>
      </c>
      <c r="P982" s="51">
        <v>40.108960000000003</v>
      </c>
      <c r="Q982" s="51">
        <v>40.807929999999999</v>
      </c>
      <c r="R982" s="51">
        <v>44.90119</v>
      </c>
      <c r="S982" s="51">
        <v>44.496899999999997</v>
      </c>
      <c r="T982" s="51">
        <v>44.936869999999999</v>
      </c>
      <c r="U982" s="51">
        <v>54.559620000000002</v>
      </c>
      <c r="V982" s="51">
        <v>46.329479999999997</v>
      </c>
      <c r="W982" s="51">
        <v>52.145539999999997</v>
      </c>
      <c r="X982" s="51">
        <v>43.095939999999999</v>
      </c>
      <c r="Y982" s="51">
        <v>39.629600000000003</v>
      </c>
      <c r="Z982" s="51">
        <v>38.51482</v>
      </c>
      <c r="AA982" s="51">
        <v>44.252540000000003</v>
      </c>
      <c r="AB982" s="51">
        <v>40.258789999999998</v>
      </c>
      <c r="AC982" s="51">
        <v>45.939779999999999</v>
      </c>
      <c r="AD982" s="51">
        <v>42.720199999999998</v>
      </c>
      <c r="AE982" s="51">
        <v>37.749200000000002</v>
      </c>
      <c r="AF982" s="51">
        <v>40.641620000000003</v>
      </c>
      <c r="AG982" s="51">
        <v>38.283099999999997</v>
      </c>
      <c r="AH982" s="51">
        <v>39.636409999999998</v>
      </c>
      <c r="AI982" s="51">
        <v>39.911259999999999</v>
      </c>
      <c r="AJ982" s="51">
        <v>39.294930000000001</v>
      </c>
    </row>
    <row r="983" spans="1:36" ht="15.75" x14ac:dyDescent="0.3">
      <c r="A983" s="1" t="str">
        <f t="shared" si="17"/>
        <v>StaatsverschuldungBelgien</v>
      </c>
      <c r="B983" s="1">
        <v>983</v>
      </c>
      <c r="C983" s="50" t="s">
        <v>96</v>
      </c>
      <c r="D983" s="50" t="s">
        <v>9</v>
      </c>
      <c r="E983" s="50" t="s">
        <v>61</v>
      </c>
      <c r="F983" s="50" t="s">
        <v>340</v>
      </c>
      <c r="G983" s="50" t="s">
        <v>32</v>
      </c>
      <c r="H983" s="50" t="s">
        <v>374</v>
      </c>
      <c r="I983" s="51">
        <v>109.74754</v>
      </c>
      <c r="J983" s="51">
        <v>108.47769</v>
      </c>
      <c r="K983" s="51">
        <v>105.57474000000001</v>
      </c>
      <c r="L983" s="51">
        <v>101.84164</v>
      </c>
      <c r="M983" s="51">
        <v>97.211100000000002</v>
      </c>
      <c r="N983" s="51">
        <v>95.241669999999999</v>
      </c>
      <c r="O983" s="51">
        <v>91.523520000000005</v>
      </c>
      <c r="P983" s="51">
        <v>87.480429999999998</v>
      </c>
      <c r="Q983" s="51">
        <v>93.171040000000005</v>
      </c>
      <c r="R983" s="51">
        <v>99.880080000000007</v>
      </c>
      <c r="S983" s="51">
        <v>100.30561</v>
      </c>
      <c r="T983" s="51">
        <v>102.84901000000001</v>
      </c>
      <c r="U983" s="51">
        <v>104.37277</v>
      </c>
      <c r="V983" s="51">
        <v>105.07164</v>
      </c>
      <c r="W983" s="51">
        <v>106.64399</v>
      </c>
      <c r="X983" s="51">
        <v>105.69264</v>
      </c>
      <c r="Y983" s="51">
        <v>105.77087</v>
      </c>
      <c r="Z983" s="51">
        <v>102.63158</v>
      </c>
      <c r="AA983" s="51">
        <v>100.15624</v>
      </c>
      <c r="AB983" s="51">
        <v>97.69314</v>
      </c>
      <c r="AC983" s="51">
        <v>111.36121</v>
      </c>
      <c r="AD983" s="51">
        <v>108.74057999999999</v>
      </c>
      <c r="AE983" s="51">
        <v>103.38287</v>
      </c>
      <c r="AF983" s="51">
        <v>102.44629999999999</v>
      </c>
      <c r="AG983" s="51">
        <v>103.88959</v>
      </c>
      <c r="AH983" s="51">
        <v>107.14314</v>
      </c>
      <c r="AI983" s="51">
        <v>109.90380999999999</v>
      </c>
      <c r="AJ983" s="51">
        <v>112.22821999999999</v>
      </c>
    </row>
    <row r="984" spans="1:36" ht="15.75" x14ac:dyDescent="0.3">
      <c r="A984" s="1" t="str">
        <f t="shared" si="17"/>
        <v>StaatsverschuldungBulgarien</v>
      </c>
      <c r="B984" s="1">
        <v>984</v>
      </c>
      <c r="C984" s="50" t="s">
        <v>96</v>
      </c>
      <c r="D984" s="50" t="s">
        <v>25</v>
      </c>
      <c r="E984" s="50" t="s">
        <v>61</v>
      </c>
      <c r="F984" s="50" t="s">
        <v>340</v>
      </c>
      <c r="G984" s="50" t="s">
        <v>32</v>
      </c>
      <c r="H984" s="50" t="s">
        <v>374</v>
      </c>
      <c r="I984" s="51">
        <v>70.716859999999997</v>
      </c>
      <c r="J984" s="51">
        <v>64.505099999999999</v>
      </c>
      <c r="K984" s="51">
        <v>51.00564</v>
      </c>
      <c r="L984" s="51">
        <v>43.378770000000003</v>
      </c>
      <c r="M984" s="51">
        <v>35.727899999999998</v>
      </c>
      <c r="N984" s="51">
        <v>26.581630000000001</v>
      </c>
      <c r="O984" s="51">
        <v>20.87191</v>
      </c>
      <c r="P984" s="51">
        <v>16.315809999999999</v>
      </c>
      <c r="Q984" s="51">
        <v>13.017469999999999</v>
      </c>
      <c r="R984" s="51">
        <v>13.663270000000001</v>
      </c>
      <c r="S984" s="51">
        <v>15.296390000000001</v>
      </c>
      <c r="T984" s="51">
        <v>15.15192</v>
      </c>
      <c r="U984" s="51">
        <v>16.57949</v>
      </c>
      <c r="V984" s="51">
        <v>16.9954</v>
      </c>
      <c r="W984" s="51">
        <v>27.006070000000001</v>
      </c>
      <c r="X984" s="51">
        <v>25.921710000000001</v>
      </c>
      <c r="Y984" s="51">
        <v>29.102550000000001</v>
      </c>
      <c r="Z984" s="51">
        <v>25.10887</v>
      </c>
      <c r="AA984" s="51">
        <v>22.191369999999999</v>
      </c>
      <c r="AB984" s="51">
        <v>20.11768</v>
      </c>
      <c r="AC984" s="51">
        <v>24.46264</v>
      </c>
      <c r="AD984" s="51">
        <v>23.849730000000001</v>
      </c>
      <c r="AE984" s="51">
        <v>22.48527</v>
      </c>
      <c r="AF984" s="51">
        <v>22.930409999999998</v>
      </c>
      <c r="AG984" s="51">
        <v>23.840340000000001</v>
      </c>
      <c r="AH984" s="51">
        <v>28.519600000000001</v>
      </c>
      <c r="AI984" s="51">
        <v>30.565629999999999</v>
      </c>
      <c r="AJ984" s="51">
        <v>32.56579</v>
      </c>
    </row>
    <row r="985" spans="1:36" ht="15.75" x14ac:dyDescent="0.3">
      <c r="A985" s="1" t="str">
        <f t="shared" si="17"/>
        <v>StaatsverschuldungDänemark</v>
      </c>
      <c r="B985" s="1">
        <v>985</v>
      </c>
      <c r="C985" s="50" t="s">
        <v>96</v>
      </c>
      <c r="D985" s="50" t="s">
        <v>5</v>
      </c>
      <c r="E985" s="50" t="s">
        <v>61</v>
      </c>
      <c r="F985" s="50" t="s">
        <v>340</v>
      </c>
      <c r="G985" s="50" t="s">
        <v>32</v>
      </c>
      <c r="H985" s="50" t="s">
        <v>374</v>
      </c>
      <c r="I985" s="51">
        <v>53.552590000000002</v>
      </c>
      <c r="J985" s="51">
        <v>50.09646</v>
      </c>
      <c r="K985" s="51">
        <v>50.319809999999997</v>
      </c>
      <c r="L985" s="51">
        <v>48.162280000000003</v>
      </c>
      <c r="M985" s="51">
        <v>46.215139999999998</v>
      </c>
      <c r="N985" s="51">
        <v>39.359940000000002</v>
      </c>
      <c r="O985" s="51">
        <v>33.191029999999998</v>
      </c>
      <c r="P985" s="51">
        <v>29.48264</v>
      </c>
      <c r="Q985" s="51">
        <v>35.539180000000002</v>
      </c>
      <c r="R985" s="51">
        <v>43.0488</v>
      </c>
      <c r="S985" s="51">
        <v>46.1233</v>
      </c>
      <c r="T985" s="51">
        <v>49.986249999999998</v>
      </c>
      <c r="U985" s="51">
        <v>48.711210000000001</v>
      </c>
      <c r="V985" s="51">
        <v>47.769910000000003</v>
      </c>
      <c r="W985" s="51">
        <v>48.712470000000003</v>
      </c>
      <c r="X985" s="51">
        <v>44.550379999999997</v>
      </c>
      <c r="Y985" s="51">
        <v>41.691960000000002</v>
      </c>
      <c r="Z985" s="51">
        <v>40.152549999999998</v>
      </c>
      <c r="AA985" s="51">
        <v>38.538760000000003</v>
      </c>
      <c r="AB985" s="51">
        <v>38.33466</v>
      </c>
      <c r="AC985" s="51">
        <v>45.196840000000002</v>
      </c>
      <c r="AD985" s="51">
        <v>39.627609999999997</v>
      </c>
      <c r="AE985" s="51">
        <v>33.315420000000003</v>
      </c>
      <c r="AF985" s="51">
        <v>32.964019999999998</v>
      </c>
      <c r="AG985" s="51">
        <v>30.543690000000002</v>
      </c>
      <c r="AH985" s="51">
        <v>28.911460000000002</v>
      </c>
      <c r="AI985" s="51">
        <v>27.718979999999998</v>
      </c>
      <c r="AJ985" s="51">
        <v>26.753769999999999</v>
      </c>
    </row>
    <row r="986" spans="1:36" ht="15.75" x14ac:dyDescent="0.3">
      <c r="A986" s="1" t="str">
        <f t="shared" si="17"/>
        <v>StaatsverschuldungDeutschland</v>
      </c>
      <c r="B986" s="1">
        <v>986</v>
      </c>
      <c r="C986" s="50" t="s">
        <v>96</v>
      </c>
      <c r="D986" s="50" t="s">
        <v>2</v>
      </c>
      <c r="E986" s="50" t="s">
        <v>61</v>
      </c>
      <c r="F986" s="50" t="s">
        <v>340</v>
      </c>
      <c r="G986" s="50" t="s">
        <v>32</v>
      </c>
      <c r="H986" s="50" t="s">
        <v>374</v>
      </c>
      <c r="I986" s="51">
        <v>59.238779999999998</v>
      </c>
      <c r="J986" s="51">
        <v>58.06156</v>
      </c>
      <c r="K986" s="51">
        <v>59.82311</v>
      </c>
      <c r="L986" s="51">
        <v>63.344329999999999</v>
      </c>
      <c r="M986" s="51">
        <v>64.964889999999997</v>
      </c>
      <c r="N986" s="51">
        <v>67.120170000000002</v>
      </c>
      <c r="O986" s="51">
        <v>66.396709999999999</v>
      </c>
      <c r="P986" s="51">
        <v>63.687040000000003</v>
      </c>
      <c r="Q986" s="51">
        <v>65.170320000000004</v>
      </c>
      <c r="R986" s="51">
        <v>72.362380000000002</v>
      </c>
      <c r="S986" s="51">
        <v>81.033690000000007</v>
      </c>
      <c r="T986" s="51">
        <v>78.483670000000004</v>
      </c>
      <c r="U986" s="51">
        <v>79.834900000000005</v>
      </c>
      <c r="V986" s="51">
        <v>77.456710000000001</v>
      </c>
      <c r="W986" s="51">
        <v>74.537840000000003</v>
      </c>
      <c r="X986" s="51">
        <v>71.184079999999994</v>
      </c>
      <c r="Y986" s="51">
        <v>68.301460000000006</v>
      </c>
      <c r="Z986" s="51">
        <v>63.9878</v>
      </c>
      <c r="AA986" s="51">
        <v>60.757539999999999</v>
      </c>
      <c r="AB986" s="51">
        <v>58.684199999999997</v>
      </c>
      <c r="AC986" s="51">
        <v>68.041929999999994</v>
      </c>
      <c r="AD986" s="51">
        <v>67.938289999999995</v>
      </c>
      <c r="AE986" s="51">
        <v>64.396960000000007</v>
      </c>
      <c r="AF986" s="51">
        <v>62.345970000000001</v>
      </c>
      <c r="AG986" s="51">
        <v>62.226819999999996</v>
      </c>
      <c r="AH986" s="51">
        <v>63.496749999999999</v>
      </c>
      <c r="AI986" s="51">
        <v>65.183030000000002</v>
      </c>
      <c r="AJ986" s="51">
        <v>66.969250000000002</v>
      </c>
    </row>
    <row r="987" spans="1:36" ht="15.75" x14ac:dyDescent="0.3">
      <c r="A987" s="1" t="str">
        <f t="shared" si="17"/>
        <v>StaatsverschuldungEstland</v>
      </c>
      <c r="B987" s="1">
        <v>987</v>
      </c>
      <c r="C987" s="50" t="s">
        <v>96</v>
      </c>
      <c r="D987" s="50" t="s">
        <v>18</v>
      </c>
      <c r="E987" s="50" t="s">
        <v>61</v>
      </c>
      <c r="F987" s="50" t="s">
        <v>340</v>
      </c>
      <c r="G987" s="50" t="s">
        <v>32</v>
      </c>
      <c r="H987" s="50" t="s">
        <v>374</v>
      </c>
      <c r="I987" s="51">
        <v>5.1137100000000002</v>
      </c>
      <c r="J987" s="51">
        <v>4.9325999999999999</v>
      </c>
      <c r="K987" s="51">
        <v>5.6601699999999999</v>
      </c>
      <c r="L987" s="51">
        <v>5.5986799999999999</v>
      </c>
      <c r="M987" s="51">
        <v>5.15869</v>
      </c>
      <c r="N987" s="51">
        <v>4.7331799999999999</v>
      </c>
      <c r="O987" s="51">
        <v>4.7166199999999998</v>
      </c>
      <c r="P987" s="51">
        <v>3.90802</v>
      </c>
      <c r="Q987" s="51">
        <v>4.6729900000000004</v>
      </c>
      <c r="R987" s="51">
        <v>7.9759200000000003</v>
      </c>
      <c r="S987" s="51">
        <v>7.9902199999999999</v>
      </c>
      <c r="T987" s="51">
        <v>7.5965299999999996</v>
      </c>
      <c r="U987" s="51">
        <v>11.14695</v>
      </c>
      <c r="V987" s="51">
        <v>11.43492</v>
      </c>
      <c r="W987" s="51">
        <v>11.563140000000001</v>
      </c>
      <c r="X987" s="51">
        <v>10.78965</v>
      </c>
      <c r="Y987" s="51">
        <v>10.239330000000001</v>
      </c>
      <c r="Z987" s="51">
        <v>9.4344800000000006</v>
      </c>
      <c r="AA987" s="51">
        <v>8.5069199999999991</v>
      </c>
      <c r="AB987" s="51">
        <v>9.0467600000000008</v>
      </c>
      <c r="AC987" s="51">
        <v>19.098120000000002</v>
      </c>
      <c r="AD987" s="51">
        <v>18.425190000000001</v>
      </c>
      <c r="AE987" s="51">
        <v>19.187239999999999</v>
      </c>
      <c r="AF987" s="51">
        <v>20.171130000000002</v>
      </c>
      <c r="AG987" s="51">
        <v>23.472049999999999</v>
      </c>
      <c r="AH987" s="51">
        <v>23.437460000000002</v>
      </c>
      <c r="AI987" s="51">
        <v>25.878689999999999</v>
      </c>
      <c r="AJ987" s="51">
        <v>29.203230000000001</v>
      </c>
    </row>
    <row r="988" spans="1:36" ht="15.75" x14ac:dyDescent="0.3">
      <c r="A988" s="1" t="str">
        <f t="shared" si="17"/>
        <v>StaatsverschuldungEU27</v>
      </c>
      <c r="B988" s="1">
        <v>988</v>
      </c>
      <c r="C988" s="50" t="s">
        <v>96</v>
      </c>
      <c r="D988" s="50" t="s">
        <v>363</v>
      </c>
      <c r="E988" s="50" t="s">
        <v>61</v>
      </c>
      <c r="F988" s="50" t="s">
        <v>340</v>
      </c>
      <c r="G988" s="50" t="s">
        <v>32</v>
      </c>
      <c r="H988" s="50" t="s">
        <v>374</v>
      </c>
      <c r="I988" s="51">
        <v>66.558499999999995</v>
      </c>
      <c r="J988" s="51">
        <v>65.759349999999998</v>
      </c>
      <c r="K988" s="51">
        <v>65.610460000000003</v>
      </c>
      <c r="L988" s="51">
        <v>66.834509999999995</v>
      </c>
      <c r="M988" s="51">
        <v>67.146860000000004</v>
      </c>
      <c r="N988" s="51">
        <v>67.227519999999998</v>
      </c>
      <c r="O988" s="51">
        <v>65.043499999999995</v>
      </c>
      <c r="P988" s="51">
        <v>62.381419999999999</v>
      </c>
      <c r="Q988" s="51">
        <v>65.098730000000003</v>
      </c>
      <c r="R988" s="51">
        <v>75.750609999999995</v>
      </c>
      <c r="S988" s="51">
        <v>80.593130000000002</v>
      </c>
      <c r="T988" s="51">
        <v>82.279110000000003</v>
      </c>
      <c r="U988" s="51">
        <v>86.669709999999995</v>
      </c>
      <c r="V988" s="51">
        <v>88.77543</v>
      </c>
      <c r="W988" s="51">
        <v>88.969139999999996</v>
      </c>
      <c r="X988" s="51">
        <v>86.977639999999994</v>
      </c>
      <c r="Y988" s="51">
        <v>85.927049999999994</v>
      </c>
      <c r="Z988" s="51">
        <v>83.312479999999994</v>
      </c>
      <c r="AA988" s="51">
        <v>81.24794</v>
      </c>
      <c r="AB988" s="51">
        <v>79.123080000000002</v>
      </c>
      <c r="AC988" s="51">
        <v>91.234300000000005</v>
      </c>
      <c r="AD988" s="51">
        <v>88.318680000000001</v>
      </c>
      <c r="AE988" s="51">
        <v>83.771850000000001</v>
      </c>
      <c r="AF988" s="51">
        <v>81.819109999999995</v>
      </c>
      <c r="AG988" s="51">
        <v>81.950760000000002</v>
      </c>
      <c r="AH988" s="51">
        <v>82.752380000000002</v>
      </c>
      <c r="AI988" s="51">
        <v>83.799379999999999</v>
      </c>
      <c r="AJ988" s="51">
        <v>84.545230000000004</v>
      </c>
    </row>
    <row r="989" spans="1:36" ht="15.75" x14ac:dyDescent="0.3">
      <c r="A989" s="1" t="str">
        <f t="shared" si="17"/>
        <v>StaatsverschuldungFinnland</v>
      </c>
      <c r="B989" s="1">
        <v>989</v>
      </c>
      <c r="C989" s="50" t="s">
        <v>96</v>
      </c>
      <c r="D989" s="50" t="s">
        <v>14</v>
      </c>
      <c r="E989" s="50" t="s">
        <v>61</v>
      </c>
      <c r="F989" s="50" t="s">
        <v>340</v>
      </c>
      <c r="G989" s="50" t="s">
        <v>32</v>
      </c>
      <c r="H989" s="50" t="s">
        <v>374</v>
      </c>
      <c r="I989" s="51">
        <v>45.139530000000001</v>
      </c>
      <c r="J989" s="51">
        <v>43.443539999999999</v>
      </c>
      <c r="K989" s="51">
        <v>42.64282</v>
      </c>
      <c r="L989" s="51">
        <v>45.156019999999998</v>
      </c>
      <c r="M989" s="51">
        <v>44.937980000000003</v>
      </c>
      <c r="N989" s="51">
        <v>42.144100000000002</v>
      </c>
      <c r="O989" s="51">
        <v>40.224229999999999</v>
      </c>
      <c r="P989" s="51">
        <v>35.999339999999997</v>
      </c>
      <c r="Q989" s="51">
        <v>34.715040000000002</v>
      </c>
      <c r="R989" s="51">
        <v>44.130189999999999</v>
      </c>
      <c r="S989" s="51">
        <v>50.112940000000002</v>
      </c>
      <c r="T989" s="51">
        <v>52.02449</v>
      </c>
      <c r="U989" s="51">
        <v>57.85615</v>
      </c>
      <c r="V989" s="51">
        <v>60.811709999999998</v>
      </c>
      <c r="W989" s="51">
        <v>64.812610000000006</v>
      </c>
      <c r="X989" s="51">
        <v>68.764269999999996</v>
      </c>
      <c r="Y989" s="51">
        <v>68.649199999999993</v>
      </c>
      <c r="Z989" s="51">
        <v>66.580780000000004</v>
      </c>
      <c r="AA989" s="51">
        <v>65.358230000000006</v>
      </c>
      <c r="AB989" s="51">
        <v>65.327979999999997</v>
      </c>
      <c r="AC989" s="51">
        <v>75.317170000000004</v>
      </c>
      <c r="AD989" s="51">
        <v>73.125929999999997</v>
      </c>
      <c r="AE989" s="51">
        <v>73.963970000000003</v>
      </c>
      <c r="AF989" s="51">
        <v>77.083579999999998</v>
      </c>
      <c r="AG989" s="51">
        <v>82.455619999999996</v>
      </c>
      <c r="AH989" s="51">
        <v>88.131230000000002</v>
      </c>
      <c r="AI989" s="51">
        <v>90.874780000000001</v>
      </c>
      <c r="AJ989" s="51">
        <v>92.332310000000007</v>
      </c>
    </row>
    <row r="990" spans="1:36" ht="15.75" x14ac:dyDescent="0.3">
      <c r="A990" s="1" t="str">
        <f t="shared" ref="A990:A1053" si="18">C990&amp;D990</f>
        <v>StaatsverschuldungFrankreich</v>
      </c>
      <c r="B990" s="1">
        <v>990</v>
      </c>
      <c r="C990" s="50" t="s">
        <v>96</v>
      </c>
      <c r="D990" s="50" t="s">
        <v>0</v>
      </c>
      <c r="E990" s="50" t="s">
        <v>61</v>
      </c>
      <c r="F990" s="50" t="s">
        <v>340</v>
      </c>
      <c r="G990" s="50" t="s">
        <v>32</v>
      </c>
      <c r="H990" s="50" t="s">
        <v>374</v>
      </c>
      <c r="I990" s="51">
        <v>59.721380000000003</v>
      </c>
      <c r="J990" s="51">
        <v>59.32226</v>
      </c>
      <c r="K990" s="51">
        <v>61.256030000000003</v>
      </c>
      <c r="L990" s="51">
        <v>65.363870000000006</v>
      </c>
      <c r="M990" s="51">
        <v>66.879409999999993</v>
      </c>
      <c r="N990" s="51">
        <v>68.186049999999994</v>
      </c>
      <c r="O990" s="51">
        <v>65.400819999999996</v>
      </c>
      <c r="P990" s="51">
        <v>65.476759999999999</v>
      </c>
      <c r="Q990" s="51">
        <v>69.819190000000006</v>
      </c>
      <c r="R990" s="51">
        <v>84.055610000000001</v>
      </c>
      <c r="S990" s="51">
        <v>86.277929999999998</v>
      </c>
      <c r="T990" s="51">
        <v>88.749309999999994</v>
      </c>
      <c r="U990" s="51">
        <v>91.741960000000006</v>
      </c>
      <c r="V990" s="51">
        <v>94.5578</v>
      </c>
      <c r="W990" s="51">
        <v>96.164400000000001</v>
      </c>
      <c r="X990" s="51">
        <v>96.977810000000005</v>
      </c>
      <c r="Y990" s="51">
        <v>98.149730000000005</v>
      </c>
      <c r="Z990" s="51">
        <v>98.76097</v>
      </c>
      <c r="AA990" s="51">
        <v>98.529920000000004</v>
      </c>
      <c r="AB990" s="51">
        <v>98.157730000000001</v>
      </c>
      <c r="AC990" s="51">
        <v>114.90658000000001</v>
      </c>
      <c r="AD990" s="51">
        <v>112.78572</v>
      </c>
      <c r="AE990" s="51">
        <v>111.36557000000001</v>
      </c>
      <c r="AF990" s="51">
        <v>109.76458</v>
      </c>
      <c r="AG990" s="51">
        <v>113.19777999999999</v>
      </c>
      <c r="AH990" s="51">
        <v>116.32924</v>
      </c>
      <c r="AI990" s="51">
        <v>118.06899</v>
      </c>
      <c r="AJ990" s="51">
        <v>119.99624</v>
      </c>
    </row>
    <row r="991" spans="1:36" ht="15.75" x14ac:dyDescent="0.3">
      <c r="A991" s="1" t="str">
        <f t="shared" si="18"/>
        <v>StaatsverschuldungGriechenland</v>
      </c>
      <c r="B991" s="1">
        <v>991</v>
      </c>
      <c r="C991" s="50" t="s">
        <v>96</v>
      </c>
      <c r="D991" s="50" t="s">
        <v>6</v>
      </c>
      <c r="E991" s="50" t="s">
        <v>61</v>
      </c>
      <c r="F991" s="50" t="s">
        <v>340</v>
      </c>
      <c r="G991" s="50" t="s">
        <v>32</v>
      </c>
      <c r="H991" s="50" t="s">
        <v>374</v>
      </c>
      <c r="I991" s="51">
        <v>108.85409</v>
      </c>
      <c r="J991" s="51">
        <v>110.53474</v>
      </c>
      <c r="K991" s="51">
        <v>107.87134</v>
      </c>
      <c r="L991" s="51">
        <v>104.25856</v>
      </c>
      <c r="M991" s="51">
        <v>105.49312999999999</v>
      </c>
      <c r="N991" s="51">
        <v>109.85896</v>
      </c>
      <c r="O991" s="51">
        <v>105.3342</v>
      </c>
      <c r="P991" s="51">
        <v>104.63717</v>
      </c>
      <c r="Q991" s="51">
        <v>110.90731</v>
      </c>
      <c r="R991" s="51">
        <v>128.48184000000001</v>
      </c>
      <c r="S991" s="51">
        <v>147.84618</v>
      </c>
      <c r="T991" s="51">
        <v>175.07557</v>
      </c>
      <c r="U991" s="51">
        <v>164.11317</v>
      </c>
      <c r="V991" s="51">
        <v>180.36605</v>
      </c>
      <c r="W991" s="51">
        <v>182.67032</v>
      </c>
      <c r="X991" s="51">
        <v>179.62011000000001</v>
      </c>
      <c r="Y991" s="51">
        <v>183.10595000000001</v>
      </c>
      <c r="Z991" s="51">
        <v>182.09877</v>
      </c>
      <c r="AA991" s="51">
        <v>189.02901</v>
      </c>
      <c r="AB991" s="51">
        <v>183.17247</v>
      </c>
      <c r="AC991" s="51">
        <v>209.38224</v>
      </c>
      <c r="AD991" s="51">
        <v>197.28620000000001</v>
      </c>
      <c r="AE991" s="51">
        <v>177.77246</v>
      </c>
      <c r="AF991" s="51">
        <v>164.27815000000001</v>
      </c>
      <c r="AG991" s="51">
        <v>154.16540000000001</v>
      </c>
      <c r="AH991" s="51">
        <v>147.58816999999999</v>
      </c>
      <c r="AI991" s="51">
        <v>142.11413999999999</v>
      </c>
      <c r="AJ991" s="51">
        <v>137.99258</v>
      </c>
    </row>
    <row r="992" spans="1:36" ht="15.75" x14ac:dyDescent="0.3">
      <c r="A992" s="1" t="str">
        <f t="shared" si="18"/>
        <v>StaatsverschuldungIrland</v>
      </c>
      <c r="B992" s="1">
        <v>992</v>
      </c>
      <c r="C992" s="50" t="s">
        <v>96</v>
      </c>
      <c r="D992" s="50" t="s">
        <v>4</v>
      </c>
      <c r="E992" s="50" t="s">
        <v>61</v>
      </c>
      <c r="F992" s="50" t="s">
        <v>340</v>
      </c>
      <c r="G992" s="50" t="s">
        <v>32</v>
      </c>
      <c r="H992" s="50" t="s">
        <v>374</v>
      </c>
      <c r="I992" s="51">
        <v>36.412550000000003</v>
      </c>
      <c r="J992" s="51">
        <v>33.577829999999999</v>
      </c>
      <c r="K992" s="51">
        <v>30.889600000000002</v>
      </c>
      <c r="L992" s="51">
        <v>29.832080000000001</v>
      </c>
      <c r="M992" s="51">
        <v>28.102979999999999</v>
      </c>
      <c r="N992" s="51">
        <v>26.059560000000001</v>
      </c>
      <c r="O992" s="51">
        <v>23.653199999999998</v>
      </c>
      <c r="P992" s="51">
        <v>23.94847</v>
      </c>
      <c r="Q992" s="51">
        <v>42.513739999999999</v>
      </c>
      <c r="R992" s="51">
        <v>61.764740000000003</v>
      </c>
      <c r="S992" s="51">
        <v>86.231530000000006</v>
      </c>
      <c r="T992" s="51">
        <v>109.59059999999999</v>
      </c>
      <c r="U992" s="51">
        <v>118.91107</v>
      </c>
      <c r="V992" s="51">
        <v>117.67542</v>
      </c>
      <c r="W992" s="51">
        <v>101.38754</v>
      </c>
      <c r="X992" s="51">
        <v>74.031379999999999</v>
      </c>
      <c r="Y992" s="51">
        <v>72.683149999999998</v>
      </c>
      <c r="Z992" s="51">
        <v>65.221890000000002</v>
      </c>
      <c r="AA992" s="51">
        <v>61.337969999999999</v>
      </c>
      <c r="AB992" s="51">
        <v>55.789479999999998</v>
      </c>
      <c r="AC992" s="51">
        <v>56.897239999999996</v>
      </c>
      <c r="AD992" s="51">
        <v>52.443770000000001</v>
      </c>
      <c r="AE992" s="51">
        <v>42.942659999999997</v>
      </c>
      <c r="AF992" s="51">
        <v>41.750869999999999</v>
      </c>
      <c r="AG992" s="51">
        <v>38.269759999999998</v>
      </c>
      <c r="AH992" s="51">
        <v>33.06803</v>
      </c>
      <c r="AI992" s="51">
        <v>32.541150000000002</v>
      </c>
      <c r="AJ992" s="51">
        <v>31.34301</v>
      </c>
    </row>
    <row r="993" spans="1:36" ht="15.75" x14ac:dyDescent="0.3">
      <c r="A993" s="1" t="str">
        <f t="shared" si="18"/>
        <v>StaatsverschuldungItalien</v>
      </c>
      <c r="B993" s="1">
        <v>993</v>
      </c>
      <c r="C993" s="50" t="s">
        <v>96</v>
      </c>
      <c r="D993" s="50" t="s">
        <v>3</v>
      </c>
      <c r="E993" s="50" t="s">
        <v>61</v>
      </c>
      <c r="F993" s="50" t="s">
        <v>340</v>
      </c>
      <c r="G993" s="50" t="s">
        <v>32</v>
      </c>
      <c r="H993" s="50" t="s">
        <v>374</v>
      </c>
      <c r="I993" s="51">
        <v>108.74276999999999</v>
      </c>
      <c r="J993" s="51">
        <v>108.51303</v>
      </c>
      <c r="K993" s="51">
        <v>105.94749</v>
      </c>
      <c r="L993" s="51">
        <v>105.11351999999999</v>
      </c>
      <c r="M993" s="51">
        <v>104.74208</v>
      </c>
      <c r="N993" s="51">
        <v>106.17676</v>
      </c>
      <c r="O993" s="51">
        <v>106.25744</v>
      </c>
      <c r="P993" s="51">
        <v>103.46395</v>
      </c>
      <c r="Q993" s="51">
        <v>105.80289</v>
      </c>
      <c r="R993" s="51">
        <v>116.14109000000001</v>
      </c>
      <c r="S993" s="51">
        <v>118.75762</v>
      </c>
      <c r="T993" s="51">
        <v>119.12887000000001</v>
      </c>
      <c r="U993" s="51">
        <v>125.90061</v>
      </c>
      <c r="V993" s="51">
        <v>131.85383999999999</v>
      </c>
      <c r="W993" s="51">
        <v>134.79695000000001</v>
      </c>
      <c r="X993" s="51">
        <v>134.78985</v>
      </c>
      <c r="Y993" s="51">
        <v>134.24126999999999</v>
      </c>
      <c r="Z993" s="51">
        <v>133.74241000000001</v>
      </c>
      <c r="AA993" s="51">
        <v>134.19965999999999</v>
      </c>
      <c r="AB993" s="51">
        <v>133.89949999999999</v>
      </c>
      <c r="AC993" s="51">
        <v>154.38</v>
      </c>
      <c r="AD993" s="51">
        <v>145.81917999999999</v>
      </c>
      <c r="AE993" s="51">
        <v>138.35597999999999</v>
      </c>
      <c r="AF993" s="51">
        <v>133.94640000000001</v>
      </c>
      <c r="AG993" s="51">
        <v>134.88311999999999</v>
      </c>
      <c r="AH993" s="51">
        <v>136.35919999999999</v>
      </c>
      <c r="AI993" s="51">
        <v>137.90445</v>
      </c>
      <c r="AJ993" s="51">
        <v>137.19713999999999</v>
      </c>
    </row>
    <row r="994" spans="1:36" ht="15.75" x14ac:dyDescent="0.3">
      <c r="A994" s="1" t="str">
        <f t="shared" si="18"/>
        <v>StaatsverschuldungKroatien</v>
      </c>
      <c r="B994" s="1">
        <v>994</v>
      </c>
      <c r="C994" s="50" t="s">
        <v>96</v>
      </c>
      <c r="D994" s="50" t="s">
        <v>27</v>
      </c>
      <c r="E994" s="50" t="s">
        <v>61</v>
      </c>
      <c r="F994" s="50" t="s">
        <v>340</v>
      </c>
      <c r="G994" s="50" t="s">
        <v>32</v>
      </c>
      <c r="H994" s="50" t="s">
        <v>374</v>
      </c>
      <c r="I994" s="51">
        <v>35.434460000000001</v>
      </c>
      <c r="J994" s="51">
        <v>36.587890000000002</v>
      </c>
      <c r="K994" s="51">
        <v>36.45393</v>
      </c>
      <c r="L994" s="51">
        <v>37.849359999999997</v>
      </c>
      <c r="M994" s="51">
        <v>39.95908</v>
      </c>
      <c r="N994" s="51">
        <v>40.897950000000002</v>
      </c>
      <c r="O994" s="51">
        <v>38.379919999999998</v>
      </c>
      <c r="P994" s="51">
        <v>37.084229999999998</v>
      </c>
      <c r="Q994" s="51">
        <v>38.91863</v>
      </c>
      <c r="R994" s="51">
        <v>47.924689999999998</v>
      </c>
      <c r="S994" s="51">
        <v>56.812179999999998</v>
      </c>
      <c r="T994" s="51">
        <v>63.14828</v>
      </c>
      <c r="U994" s="51">
        <v>68.854169999999996</v>
      </c>
      <c r="V994" s="51">
        <v>79.487740000000002</v>
      </c>
      <c r="W994" s="51">
        <v>83.231049999999996</v>
      </c>
      <c r="X994" s="51">
        <v>82.779619999999994</v>
      </c>
      <c r="Y994" s="51">
        <v>79.261579999999995</v>
      </c>
      <c r="Z994" s="51">
        <v>76.176959999999994</v>
      </c>
      <c r="AA994" s="51">
        <v>72.847380000000001</v>
      </c>
      <c r="AB994" s="51">
        <v>70.883039999999994</v>
      </c>
      <c r="AC994" s="51">
        <v>86.476990000000001</v>
      </c>
      <c r="AD994" s="51">
        <v>78.207849999999993</v>
      </c>
      <c r="AE994" s="51">
        <v>68.54786</v>
      </c>
      <c r="AF994" s="51">
        <v>60.949730000000002</v>
      </c>
      <c r="AG994" s="51">
        <v>57.370179999999998</v>
      </c>
      <c r="AH994" s="51">
        <v>56.210979999999999</v>
      </c>
      <c r="AI994" s="51">
        <v>56.13626</v>
      </c>
      <c r="AJ994" s="51">
        <v>55.865780000000001</v>
      </c>
    </row>
    <row r="995" spans="1:36" ht="15.75" x14ac:dyDescent="0.3">
      <c r="A995" s="1" t="str">
        <f t="shared" si="18"/>
        <v>StaatsverschuldungLettland</v>
      </c>
      <c r="B995" s="1">
        <v>995</v>
      </c>
      <c r="C995" s="50" t="s">
        <v>96</v>
      </c>
      <c r="D995" s="50" t="s">
        <v>19</v>
      </c>
      <c r="E995" s="50" t="s">
        <v>61</v>
      </c>
      <c r="F995" s="50" t="s">
        <v>340</v>
      </c>
      <c r="G995" s="50" t="s">
        <v>32</v>
      </c>
      <c r="H995" s="50" t="s">
        <v>374</v>
      </c>
      <c r="I995" s="51">
        <v>12.37989</v>
      </c>
      <c r="J995" s="51">
        <v>14.10955</v>
      </c>
      <c r="K995" s="51">
        <v>13.43994</v>
      </c>
      <c r="L995" s="51">
        <v>14.7592</v>
      </c>
      <c r="M995" s="51">
        <v>15.216100000000001</v>
      </c>
      <c r="N995" s="51">
        <v>12.389889999999999</v>
      </c>
      <c r="O995" s="51">
        <v>10.57146</v>
      </c>
      <c r="P995" s="51">
        <v>8.9147400000000001</v>
      </c>
      <c r="Q995" s="51">
        <v>19.469940000000001</v>
      </c>
      <c r="R995" s="51">
        <v>37.988930000000003</v>
      </c>
      <c r="S995" s="51">
        <v>48.634169999999997</v>
      </c>
      <c r="T995" s="51">
        <v>46.588790000000003</v>
      </c>
      <c r="U995" s="51">
        <v>44.048310000000001</v>
      </c>
      <c r="V995" s="51">
        <v>41.774099999999997</v>
      </c>
      <c r="W995" s="51">
        <v>43.078899999999997</v>
      </c>
      <c r="X995" s="51">
        <v>38.279150000000001</v>
      </c>
      <c r="Y995" s="51">
        <v>41.734139999999996</v>
      </c>
      <c r="Z995" s="51">
        <v>40.32958</v>
      </c>
      <c r="AA995" s="51">
        <v>38.304380000000002</v>
      </c>
      <c r="AB995" s="51">
        <v>37.910850000000003</v>
      </c>
      <c r="AC995" s="51">
        <v>44.036920000000002</v>
      </c>
      <c r="AD995" s="51">
        <v>45.873930000000001</v>
      </c>
      <c r="AE995" s="51">
        <v>44.44294</v>
      </c>
      <c r="AF995" s="51">
        <v>44.430300000000003</v>
      </c>
      <c r="AG995" s="51">
        <v>46.585070000000002</v>
      </c>
      <c r="AH995" s="51">
        <v>48.316540000000003</v>
      </c>
      <c r="AI995" s="51">
        <v>49.892040000000001</v>
      </c>
      <c r="AJ995" s="51">
        <v>54.5396</v>
      </c>
    </row>
    <row r="996" spans="1:36" ht="15.75" x14ac:dyDescent="0.3">
      <c r="A996" s="1" t="str">
        <f t="shared" si="18"/>
        <v>StaatsverschuldungLitauen</v>
      </c>
      <c r="B996" s="1">
        <v>996</v>
      </c>
      <c r="C996" s="50" t="s">
        <v>96</v>
      </c>
      <c r="D996" s="50" t="s">
        <v>20</v>
      </c>
      <c r="E996" s="50" t="s">
        <v>61</v>
      </c>
      <c r="F996" s="50" t="s">
        <v>340</v>
      </c>
      <c r="G996" s="50" t="s">
        <v>32</v>
      </c>
      <c r="H996" s="50" t="s">
        <v>374</v>
      </c>
      <c r="I996" s="51">
        <v>23.46527</v>
      </c>
      <c r="J996" s="51">
        <v>22.87933</v>
      </c>
      <c r="K996" s="51">
        <v>22.131530000000001</v>
      </c>
      <c r="L996" s="51">
        <v>20.358809999999998</v>
      </c>
      <c r="M996" s="51">
        <v>18.590820000000001</v>
      </c>
      <c r="N996" s="51">
        <v>17.639869999999998</v>
      </c>
      <c r="O996" s="51">
        <v>17.299880000000002</v>
      </c>
      <c r="P996" s="51">
        <v>15.87687</v>
      </c>
      <c r="Q996" s="51">
        <v>14.57053</v>
      </c>
      <c r="R996" s="51">
        <v>27.910769999999999</v>
      </c>
      <c r="S996" s="51">
        <v>36.704050000000002</v>
      </c>
      <c r="T996" s="51">
        <v>37.441369999999999</v>
      </c>
      <c r="U996" s="51">
        <v>39.909829999999999</v>
      </c>
      <c r="V996" s="51">
        <v>38.8613</v>
      </c>
      <c r="W996" s="51">
        <v>40.727679999999999</v>
      </c>
      <c r="X996" s="51">
        <v>42.420140000000004</v>
      </c>
      <c r="Y996" s="51">
        <v>39.794229999999999</v>
      </c>
      <c r="Z996" s="51">
        <v>39.129449999999999</v>
      </c>
      <c r="AA996" s="51">
        <v>33.348129999999998</v>
      </c>
      <c r="AB996" s="51">
        <v>35.593769999999999</v>
      </c>
      <c r="AC996" s="51">
        <v>45.882179999999998</v>
      </c>
      <c r="AD996" s="51">
        <v>43.326500000000003</v>
      </c>
      <c r="AE996" s="51">
        <v>38.315759999999997</v>
      </c>
      <c r="AF996" s="51">
        <v>37.112009999999998</v>
      </c>
      <c r="AG996" s="51">
        <v>37.96669</v>
      </c>
      <c r="AH996" s="51">
        <v>39.802140000000001</v>
      </c>
      <c r="AI996" s="51">
        <v>44.722450000000002</v>
      </c>
      <c r="AJ996" s="51">
        <v>48.176879999999997</v>
      </c>
    </row>
    <row r="997" spans="1:36" ht="15.75" x14ac:dyDescent="0.3">
      <c r="A997" s="1" t="str">
        <f t="shared" si="18"/>
        <v>StaatsverschuldungLuxemburg</v>
      </c>
      <c r="B997" s="1">
        <v>997</v>
      </c>
      <c r="C997" s="50" t="s">
        <v>96</v>
      </c>
      <c r="D997" s="50" t="s">
        <v>10</v>
      </c>
      <c r="E997" s="50" t="s">
        <v>61</v>
      </c>
      <c r="F997" s="50" t="s">
        <v>340</v>
      </c>
      <c r="G997" s="50" t="s">
        <v>32</v>
      </c>
      <c r="H997" s="50" t="s">
        <v>374</v>
      </c>
      <c r="I997" s="51">
        <v>7.4941199999999997</v>
      </c>
      <c r="J997" s="51">
        <v>7.6231499999999999</v>
      </c>
      <c r="K997" s="51">
        <v>7.4478999999999997</v>
      </c>
      <c r="L997" s="51">
        <v>7.4346199999999998</v>
      </c>
      <c r="M997" s="51">
        <v>7.8299000000000003</v>
      </c>
      <c r="N997" s="51">
        <v>7.9501999999999997</v>
      </c>
      <c r="O997" s="51">
        <v>8.2051099999999995</v>
      </c>
      <c r="P997" s="51">
        <v>8.09178</v>
      </c>
      <c r="Q997" s="51">
        <v>14.6275</v>
      </c>
      <c r="R997" s="51">
        <v>15.28524</v>
      </c>
      <c r="S997" s="51">
        <v>19.089580000000002</v>
      </c>
      <c r="T997" s="51">
        <v>18.503060000000001</v>
      </c>
      <c r="U997" s="51">
        <v>20.8491</v>
      </c>
      <c r="V997" s="51">
        <v>22.407</v>
      </c>
      <c r="W997" s="51">
        <v>21.863320000000002</v>
      </c>
      <c r="X997" s="51">
        <v>21.133199999999999</v>
      </c>
      <c r="Y997" s="51">
        <v>19.597539999999999</v>
      </c>
      <c r="Z997" s="51">
        <v>21.802250000000001</v>
      </c>
      <c r="AA997" s="51">
        <v>20.870080000000002</v>
      </c>
      <c r="AB997" s="51">
        <v>22.338850000000001</v>
      </c>
      <c r="AC997" s="51">
        <v>24.532689999999999</v>
      </c>
      <c r="AD997" s="51">
        <v>24.184570000000001</v>
      </c>
      <c r="AE997" s="51">
        <v>24.90165</v>
      </c>
      <c r="AF997" s="51">
        <v>24.68207</v>
      </c>
      <c r="AG997" s="51">
        <v>26.280799999999999</v>
      </c>
      <c r="AH997" s="51">
        <v>26.83146</v>
      </c>
      <c r="AI997" s="51">
        <v>27.057200000000002</v>
      </c>
      <c r="AJ997" s="51">
        <v>27.207260000000002</v>
      </c>
    </row>
    <row r="998" spans="1:36" ht="15.75" x14ac:dyDescent="0.3">
      <c r="A998" s="1" t="str">
        <f t="shared" si="18"/>
        <v>StaatsverschuldungMalta</v>
      </c>
      <c r="B998" s="1">
        <v>998</v>
      </c>
      <c r="C998" s="50" t="s">
        <v>96</v>
      </c>
      <c r="D998" s="50" t="s">
        <v>16</v>
      </c>
      <c r="E998" s="50" t="s">
        <v>61</v>
      </c>
      <c r="F998" s="50" t="s">
        <v>340</v>
      </c>
      <c r="G998" s="50" t="s">
        <v>32</v>
      </c>
      <c r="H998" s="50" t="s">
        <v>374</v>
      </c>
      <c r="I998" s="51">
        <v>61.145189999999999</v>
      </c>
      <c r="J998" s="51">
        <v>65.166200000000003</v>
      </c>
      <c r="K998" s="51">
        <v>63.369450000000001</v>
      </c>
      <c r="L998" s="51">
        <v>69.008250000000004</v>
      </c>
      <c r="M998" s="51">
        <v>71.210239999999999</v>
      </c>
      <c r="N998" s="51">
        <v>70.150729999999996</v>
      </c>
      <c r="O998" s="51">
        <v>64.545209999999997</v>
      </c>
      <c r="P998" s="51">
        <v>62.036729999999999</v>
      </c>
      <c r="Q998" s="51">
        <v>61.524700000000003</v>
      </c>
      <c r="R998" s="51">
        <v>66.045339999999996</v>
      </c>
      <c r="S998" s="51">
        <v>65.032250000000005</v>
      </c>
      <c r="T998" s="51">
        <v>68.938299999999998</v>
      </c>
      <c r="U998" s="51">
        <v>65.611689999999996</v>
      </c>
      <c r="V998" s="51">
        <v>64.944680000000005</v>
      </c>
      <c r="W998" s="51">
        <v>60.745649999999998</v>
      </c>
      <c r="X998" s="51">
        <v>55.048180000000002</v>
      </c>
      <c r="Y998" s="51">
        <v>53.14911</v>
      </c>
      <c r="Z998" s="51">
        <v>45.557780000000001</v>
      </c>
      <c r="AA998" s="51">
        <v>41.442900000000002</v>
      </c>
      <c r="AB998" s="51">
        <v>39.260910000000003</v>
      </c>
      <c r="AC998" s="51">
        <v>48.838700000000003</v>
      </c>
      <c r="AD998" s="51">
        <v>49.758859999999999</v>
      </c>
      <c r="AE998" s="51">
        <v>50.336660000000002</v>
      </c>
      <c r="AF998" s="51">
        <v>46.990290000000002</v>
      </c>
      <c r="AG998" s="51">
        <v>46.150669999999998</v>
      </c>
      <c r="AH998" s="51">
        <v>46.971850000000003</v>
      </c>
      <c r="AI998" s="51">
        <v>47.205770000000001</v>
      </c>
      <c r="AJ998" s="51">
        <v>47.33126</v>
      </c>
    </row>
    <row r="999" spans="1:36" ht="15.75" x14ac:dyDescent="0.3">
      <c r="A999" s="1" t="str">
        <f t="shared" si="18"/>
        <v>StaatsverschuldungNiederlande</v>
      </c>
      <c r="B999" s="1">
        <v>999</v>
      </c>
      <c r="C999" s="50" t="s">
        <v>96</v>
      </c>
      <c r="D999" s="50" t="s">
        <v>1</v>
      </c>
      <c r="E999" s="50" t="s">
        <v>61</v>
      </c>
      <c r="F999" s="50" t="s">
        <v>340</v>
      </c>
      <c r="G999" s="50" t="s">
        <v>32</v>
      </c>
      <c r="H999" s="50" t="s">
        <v>374</v>
      </c>
      <c r="I999" s="51">
        <v>52.241860000000003</v>
      </c>
      <c r="J999" s="51">
        <v>49.496110000000002</v>
      </c>
      <c r="K999" s="51">
        <v>48.767650000000003</v>
      </c>
      <c r="L999" s="51">
        <v>49.877940000000002</v>
      </c>
      <c r="M999" s="51">
        <v>50.16451</v>
      </c>
      <c r="N999" s="51">
        <v>49.645110000000003</v>
      </c>
      <c r="O999" s="51">
        <v>45.020800000000001</v>
      </c>
      <c r="P999" s="51">
        <v>42.799570000000003</v>
      </c>
      <c r="Q999" s="51">
        <v>54.332340000000002</v>
      </c>
      <c r="R999" s="51">
        <v>56.342779999999998</v>
      </c>
      <c r="S999" s="51">
        <v>58.947130000000001</v>
      </c>
      <c r="T999" s="51">
        <v>61.2151</v>
      </c>
      <c r="U999" s="51">
        <v>65.740189999999998</v>
      </c>
      <c r="V999" s="51">
        <v>67.197590000000005</v>
      </c>
      <c r="W999" s="51">
        <v>67.198620000000005</v>
      </c>
      <c r="X999" s="51">
        <v>63.815069999999999</v>
      </c>
      <c r="Y999" s="51">
        <v>60.868540000000003</v>
      </c>
      <c r="Z999" s="51">
        <v>55.971609999999998</v>
      </c>
      <c r="AA999" s="51">
        <v>51.553910000000002</v>
      </c>
      <c r="AB999" s="51">
        <v>47.652050000000003</v>
      </c>
      <c r="AC999" s="51">
        <v>53.412460000000003</v>
      </c>
      <c r="AD999" s="51">
        <v>50.500700000000002</v>
      </c>
      <c r="AE999" s="51">
        <v>48.413699999999999</v>
      </c>
      <c r="AF999" s="51">
        <v>45.849530000000001</v>
      </c>
      <c r="AG999" s="51">
        <v>43.748150000000003</v>
      </c>
      <c r="AH999" s="51">
        <v>45.157609999999998</v>
      </c>
      <c r="AI999" s="51">
        <v>47.855640000000001</v>
      </c>
      <c r="AJ999" s="51">
        <v>48.141869999999997</v>
      </c>
    </row>
    <row r="1000" spans="1:36" ht="15.75" x14ac:dyDescent="0.3">
      <c r="A1000" s="1" t="str">
        <f t="shared" si="18"/>
        <v>StaatsverschuldungÖsterreich</v>
      </c>
      <c r="B1000" s="1">
        <v>1000</v>
      </c>
      <c r="C1000" s="50" t="s">
        <v>96</v>
      </c>
      <c r="D1000" s="50" t="s">
        <v>56</v>
      </c>
      <c r="E1000" s="50" t="s">
        <v>61</v>
      </c>
      <c r="F1000" s="50" t="s">
        <v>340</v>
      </c>
      <c r="G1000" s="50" t="s">
        <v>32</v>
      </c>
      <c r="H1000" s="50" t="s">
        <v>374</v>
      </c>
      <c r="I1000" s="51">
        <v>66.637789999999995</v>
      </c>
      <c r="J1000" s="51">
        <v>67.238129999999998</v>
      </c>
      <c r="K1000" s="51">
        <v>67.440309999999997</v>
      </c>
      <c r="L1000" s="51">
        <v>66.411749999999998</v>
      </c>
      <c r="M1000" s="51">
        <v>65.911929999999998</v>
      </c>
      <c r="N1000" s="51">
        <v>69.427570000000003</v>
      </c>
      <c r="O1000" s="51">
        <v>68.176550000000006</v>
      </c>
      <c r="P1000" s="51">
        <v>65.813109999999995</v>
      </c>
      <c r="Q1000" s="51">
        <v>69.527959999999993</v>
      </c>
      <c r="R1000" s="51">
        <v>80.752210000000005</v>
      </c>
      <c r="S1000" s="51">
        <v>83.6541</v>
      </c>
      <c r="T1000" s="51">
        <v>83.356059999999999</v>
      </c>
      <c r="U1000" s="51">
        <v>82.93562</v>
      </c>
      <c r="V1000" s="51">
        <v>82.43083</v>
      </c>
      <c r="W1000" s="51">
        <v>85.209850000000003</v>
      </c>
      <c r="X1000" s="51">
        <v>85.614670000000004</v>
      </c>
      <c r="Y1000" s="51">
        <v>83.419120000000007</v>
      </c>
      <c r="Z1000" s="51">
        <v>79.057130000000001</v>
      </c>
      <c r="AA1000" s="51">
        <v>74.586269999999999</v>
      </c>
      <c r="AB1000" s="51">
        <v>71.005939999999995</v>
      </c>
      <c r="AC1000" s="51">
        <v>83.182990000000004</v>
      </c>
      <c r="AD1000" s="51">
        <v>82.398989999999998</v>
      </c>
      <c r="AE1000" s="51">
        <v>78.140690000000006</v>
      </c>
      <c r="AF1000" s="51">
        <v>77.754499999999993</v>
      </c>
      <c r="AG1000" s="51">
        <v>79.90343</v>
      </c>
      <c r="AH1000" s="51">
        <v>81.41986</v>
      </c>
      <c r="AI1000" s="51">
        <v>82.786559999999994</v>
      </c>
      <c r="AJ1000" s="51">
        <v>83.944919999999996</v>
      </c>
    </row>
    <row r="1001" spans="1:36" ht="15.75" x14ac:dyDescent="0.3">
      <c r="A1001" s="1" t="str">
        <f t="shared" si="18"/>
        <v>StaatsverschuldungPolen</v>
      </c>
      <c r="B1001" s="1">
        <v>1001</v>
      </c>
      <c r="C1001" s="50" t="s">
        <v>96</v>
      </c>
      <c r="D1001" s="50" t="s">
        <v>21</v>
      </c>
      <c r="E1001" s="50" t="s">
        <v>61</v>
      </c>
      <c r="F1001" s="50" t="s">
        <v>340</v>
      </c>
      <c r="G1001" s="50" t="s">
        <v>32</v>
      </c>
      <c r="H1001" s="50" t="s">
        <v>374</v>
      </c>
      <c r="I1001" s="51">
        <v>36.22831</v>
      </c>
      <c r="J1001" s="51">
        <v>37.078710000000001</v>
      </c>
      <c r="K1001" s="51">
        <v>41.566229999999997</v>
      </c>
      <c r="L1001" s="51">
        <v>46.407119999999999</v>
      </c>
      <c r="M1001" s="51">
        <v>44.90851</v>
      </c>
      <c r="N1001" s="51">
        <v>46.474200000000003</v>
      </c>
      <c r="O1001" s="51">
        <v>47.097610000000003</v>
      </c>
      <c r="P1001" s="51">
        <v>44.427500000000002</v>
      </c>
      <c r="Q1001" s="51">
        <v>46.559370000000001</v>
      </c>
      <c r="R1001" s="51">
        <v>49.700499999999998</v>
      </c>
      <c r="S1001" s="51">
        <v>53.747720000000001</v>
      </c>
      <c r="T1001" s="51">
        <v>54.78022</v>
      </c>
      <c r="U1001" s="51">
        <v>54.472209999999997</v>
      </c>
      <c r="V1001" s="51">
        <v>56.859029999999997</v>
      </c>
      <c r="W1001" s="51">
        <v>51.12997</v>
      </c>
      <c r="X1001" s="51">
        <v>51.056170000000002</v>
      </c>
      <c r="Y1001" s="51">
        <v>54.128810000000001</v>
      </c>
      <c r="Z1001" s="51">
        <v>50.444299999999998</v>
      </c>
      <c r="AA1001" s="51">
        <v>48.233620000000002</v>
      </c>
      <c r="AB1001" s="51">
        <v>45.211109999999998</v>
      </c>
      <c r="AC1001" s="51">
        <v>56.58466</v>
      </c>
      <c r="AD1001" s="51">
        <v>53.013579999999997</v>
      </c>
      <c r="AE1001" s="51">
        <v>48.787010000000002</v>
      </c>
      <c r="AF1001" s="51">
        <v>49.520510000000002</v>
      </c>
      <c r="AG1001" s="51">
        <v>55.089019999999998</v>
      </c>
      <c r="AH1001" s="51">
        <v>59.516129999999997</v>
      </c>
      <c r="AI1001" s="51">
        <v>64.901390000000006</v>
      </c>
      <c r="AJ1001" s="51">
        <v>69.248850000000004</v>
      </c>
    </row>
    <row r="1002" spans="1:36" ht="15.75" x14ac:dyDescent="0.3">
      <c r="A1002" s="1" t="str">
        <f t="shared" si="18"/>
        <v>StaatsverschuldungPortugal</v>
      </c>
      <c r="B1002" s="1">
        <v>1002</v>
      </c>
      <c r="C1002" s="50" t="s">
        <v>96</v>
      </c>
      <c r="D1002" s="50" t="s">
        <v>7</v>
      </c>
      <c r="E1002" s="50" t="s">
        <v>61</v>
      </c>
      <c r="F1002" s="50" t="s">
        <v>340</v>
      </c>
      <c r="G1002" s="50" t="s">
        <v>32</v>
      </c>
      <c r="H1002" s="50" t="s">
        <v>374</v>
      </c>
      <c r="I1002" s="51">
        <v>54.19312</v>
      </c>
      <c r="J1002" s="51">
        <v>57.380220000000001</v>
      </c>
      <c r="K1002" s="51">
        <v>59.995820000000002</v>
      </c>
      <c r="L1002" s="51">
        <v>63.888730000000002</v>
      </c>
      <c r="M1002" s="51">
        <v>67.097329999999999</v>
      </c>
      <c r="N1002" s="51">
        <v>72.242670000000004</v>
      </c>
      <c r="O1002" s="51">
        <v>73.659959999999998</v>
      </c>
      <c r="P1002" s="51">
        <v>72.696789999999993</v>
      </c>
      <c r="Q1002" s="51">
        <v>75.492459999999994</v>
      </c>
      <c r="R1002" s="51">
        <v>87.576970000000003</v>
      </c>
      <c r="S1002" s="51">
        <v>99.884659999999997</v>
      </c>
      <c r="T1002" s="51">
        <v>114.02375000000001</v>
      </c>
      <c r="U1002" s="51">
        <v>128.60347999999999</v>
      </c>
      <c r="V1002" s="51">
        <v>130.84075000000001</v>
      </c>
      <c r="W1002" s="51">
        <v>132.45321999999999</v>
      </c>
      <c r="X1002" s="51">
        <v>131.02322000000001</v>
      </c>
      <c r="Y1002" s="51">
        <v>131.18022999999999</v>
      </c>
      <c r="Z1002" s="51">
        <v>126.0292</v>
      </c>
      <c r="AA1002" s="51">
        <v>121.11221999999999</v>
      </c>
      <c r="AB1002" s="51">
        <v>116.10971000000001</v>
      </c>
      <c r="AC1002" s="51">
        <v>134.09644</v>
      </c>
      <c r="AD1002" s="51">
        <v>123.87817</v>
      </c>
      <c r="AE1002" s="51">
        <v>111.2317</v>
      </c>
      <c r="AF1002" s="51">
        <v>96.860209999999995</v>
      </c>
      <c r="AG1002" s="51">
        <v>93.591729999999998</v>
      </c>
      <c r="AH1002" s="51">
        <v>91.296729999999997</v>
      </c>
      <c r="AI1002" s="51">
        <v>89.248080000000002</v>
      </c>
      <c r="AJ1002" s="51">
        <v>88.23921</v>
      </c>
    </row>
    <row r="1003" spans="1:36" ht="15.75" x14ac:dyDescent="0.3">
      <c r="A1003" s="1" t="str">
        <f t="shared" si="18"/>
        <v>StaatsverschuldungRumänien</v>
      </c>
      <c r="B1003" s="1">
        <v>1003</v>
      </c>
      <c r="C1003" s="50" t="s">
        <v>96</v>
      </c>
      <c r="D1003" s="50" t="s">
        <v>98</v>
      </c>
      <c r="E1003" s="50" t="s">
        <v>61</v>
      </c>
      <c r="F1003" s="50" t="s">
        <v>340</v>
      </c>
      <c r="G1003" s="50" t="s">
        <v>32</v>
      </c>
      <c r="H1003" s="50" t="s">
        <v>374</v>
      </c>
      <c r="I1003" s="51">
        <v>22.48659</v>
      </c>
      <c r="J1003" s="51">
        <v>25.869440000000001</v>
      </c>
      <c r="K1003" s="51">
        <v>24.820799999999998</v>
      </c>
      <c r="L1003" s="51">
        <v>22.10933</v>
      </c>
      <c r="M1003" s="51">
        <v>18.945250000000001</v>
      </c>
      <c r="N1003" s="51">
        <v>15.905110000000001</v>
      </c>
      <c r="O1003" s="51">
        <v>12.423579999999999</v>
      </c>
      <c r="P1003" s="51">
        <v>11.949159999999999</v>
      </c>
      <c r="Q1003" s="51">
        <v>12.331630000000001</v>
      </c>
      <c r="R1003" s="51">
        <v>21.773859999999999</v>
      </c>
      <c r="S1003" s="51">
        <v>28.96143</v>
      </c>
      <c r="T1003" s="51">
        <v>32.344749999999998</v>
      </c>
      <c r="U1003" s="51">
        <v>35.374479999999998</v>
      </c>
      <c r="V1003" s="51">
        <v>37.781260000000003</v>
      </c>
      <c r="W1003" s="51">
        <v>39.136690000000002</v>
      </c>
      <c r="X1003" s="51">
        <v>37.711289999999998</v>
      </c>
      <c r="Y1003" s="51">
        <v>37.833880000000001</v>
      </c>
      <c r="Z1003" s="51">
        <v>35.262250000000002</v>
      </c>
      <c r="AA1003" s="51">
        <v>34.613909999999997</v>
      </c>
      <c r="AB1003" s="51">
        <v>35.185400000000001</v>
      </c>
      <c r="AC1003" s="51">
        <v>46.87359</v>
      </c>
      <c r="AD1003" s="51">
        <v>48.594540000000002</v>
      </c>
      <c r="AE1003" s="51">
        <v>48.063830000000003</v>
      </c>
      <c r="AF1003" s="51">
        <v>49.29974</v>
      </c>
      <c r="AG1003" s="51">
        <v>54.844079999999998</v>
      </c>
      <c r="AH1003" s="51">
        <v>59.119190000000003</v>
      </c>
      <c r="AI1003" s="51">
        <v>61.123390000000001</v>
      </c>
      <c r="AJ1003" s="51">
        <v>62.731529999999999</v>
      </c>
    </row>
    <row r="1004" spans="1:36" ht="15.75" x14ac:dyDescent="0.3">
      <c r="A1004" s="1" t="str">
        <f t="shared" si="18"/>
        <v>StaatsverschuldungSchweden</v>
      </c>
      <c r="B1004" s="1">
        <v>1004</v>
      </c>
      <c r="C1004" s="50" t="s">
        <v>96</v>
      </c>
      <c r="D1004" s="50" t="s">
        <v>13</v>
      </c>
      <c r="E1004" s="50" t="s">
        <v>61</v>
      </c>
      <c r="F1004" s="50" t="s">
        <v>340</v>
      </c>
      <c r="G1004" s="50" t="s">
        <v>32</v>
      </c>
      <c r="H1004" s="50" t="s">
        <v>374</v>
      </c>
      <c r="I1004" s="51">
        <v>50.44415</v>
      </c>
      <c r="J1004" s="51">
        <v>51.99239</v>
      </c>
      <c r="K1004" s="51">
        <v>49.846910000000001</v>
      </c>
      <c r="L1004" s="51">
        <v>49.452770000000001</v>
      </c>
      <c r="M1004" s="51">
        <v>48.682940000000002</v>
      </c>
      <c r="N1004" s="51">
        <v>48.994320000000002</v>
      </c>
      <c r="O1004" s="51">
        <v>43.930250000000001</v>
      </c>
      <c r="P1004" s="51">
        <v>39.281999999999996</v>
      </c>
      <c r="Q1004" s="51">
        <v>38.037599999999998</v>
      </c>
      <c r="R1004" s="51">
        <v>41.300579999999997</v>
      </c>
      <c r="S1004" s="51">
        <v>38.711289999999998</v>
      </c>
      <c r="T1004" s="51">
        <v>37.796439999999997</v>
      </c>
      <c r="U1004" s="51">
        <v>38.12471</v>
      </c>
      <c r="V1004" s="51">
        <v>41.173999999999999</v>
      </c>
      <c r="W1004" s="51">
        <v>46.066470000000002</v>
      </c>
      <c r="X1004" s="51">
        <v>44.790869999999998</v>
      </c>
      <c r="Y1004" s="51">
        <v>43.179029999999997</v>
      </c>
      <c r="Z1004" s="51">
        <v>41.912750000000003</v>
      </c>
      <c r="AA1004" s="51">
        <v>40.17004</v>
      </c>
      <c r="AB1004" s="51">
        <v>36.0154</v>
      </c>
      <c r="AC1004" s="51">
        <v>40.444940000000003</v>
      </c>
      <c r="AD1004" s="51">
        <v>37.242049999999999</v>
      </c>
      <c r="AE1004" s="51">
        <v>34.137390000000003</v>
      </c>
      <c r="AF1004" s="51">
        <v>31.993849999999998</v>
      </c>
      <c r="AG1004" s="51">
        <v>34.011870000000002</v>
      </c>
      <c r="AH1004" s="51">
        <v>34.507309999999997</v>
      </c>
      <c r="AI1004" s="51">
        <v>35.271799999999999</v>
      </c>
      <c r="AJ1004" s="51">
        <v>35.795819999999999</v>
      </c>
    </row>
    <row r="1005" spans="1:36" ht="15.75" x14ac:dyDescent="0.3">
      <c r="A1005" s="1" t="str">
        <f t="shared" si="18"/>
        <v>StaatsverschuldungSlowakei</v>
      </c>
      <c r="B1005" s="1">
        <v>1005</v>
      </c>
      <c r="C1005" s="50" t="s">
        <v>96</v>
      </c>
      <c r="D1005" s="50" t="s">
        <v>23</v>
      </c>
      <c r="E1005" s="50" t="s">
        <v>61</v>
      </c>
      <c r="F1005" s="50" t="s">
        <v>340</v>
      </c>
      <c r="G1005" s="50" t="s">
        <v>32</v>
      </c>
      <c r="H1005" s="50" t="s">
        <v>374</v>
      </c>
      <c r="I1005" s="51">
        <v>50.598410000000001</v>
      </c>
      <c r="J1005" s="51">
        <v>51.350830000000002</v>
      </c>
      <c r="K1005" s="51">
        <v>45.648440000000001</v>
      </c>
      <c r="L1005" s="51">
        <v>43.63917</v>
      </c>
      <c r="M1005" s="51">
        <v>41.996870000000001</v>
      </c>
      <c r="N1005" s="51">
        <v>34.984560000000002</v>
      </c>
      <c r="O1005" s="51">
        <v>31.531669999999998</v>
      </c>
      <c r="P1005" s="51">
        <v>30.372730000000001</v>
      </c>
      <c r="Q1005" s="51">
        <v>28.632960000000001</v>
      </c>
      <c r="R1005" s="51">
        <v>36.407229999999998</v>
      </c>
      <c r="S1005" s="51">
        <v>40.653619999999997</v>
      </c>
      <c r="T1005" s="51">
        <v>43.270139999999998</v>
      </c>
      <c r="U1005" s="51">
        <v>51.687559999999998</v>
      </c>
      <c r="V1005" s="51">
        <v>54.610720000000001</v>
      </c>
      <c r="W1005" s="51">
        <v>53.392069999999997</v>
      </c>
      <c r="X1005" s="51">
        <v>51.59928</v>
      </c>
      <c r="Y1005" s="51">
        <v>52.13561</v>
      </c>
      <c r="Z1005" s="51">
        <v>51.381489999999999</v>
      </c>
      <c r="AA1005" s="51">
        <v>49.270319999999998</v>
      </c>
      <c r="AB1005" s="51">
        <v>48.009630000000001</v>
      </c>
      <c r="AC1005" s="51">
        <v>58.408140000000003</v>
      </c>
      <c r="AD1005" s="51">
        <v>60.216880000000003</v>
      </c>
      <c r="AE1005" s="51">
        <v>57.756189999999997</v>
      </c>
      <c r="AF1005" s="51">
        <v>55.757629999999999</v>
      </c>
      <c r="AG1005" s="51">
        <v>59.700569999999999</v>
      </c>
      <c r="AH1005" s="51">
        <v>61.920729999999999</v>
      </c>
      <c r="AI1005" s="51">
        <v>64.006259999999997</v>
      </c>
      <c r="AJ1005" s="51">
        <v>66.928200000000004</v>
      </c>
    </row>
    <row r="1006" spans="1:36" ht="15.75" x14ac:dyDescent="0.3">
      <c r="A1006" s="1" t="str">
        <f t="shared" si="18"/>
        <v>StaatsverschuldungSlowenien</v>
      </c>
      <c r="B1006" s="1">
        <v>1006</v>
      </c>
      <c r="C1006" s="50" t="s">
        <v>96</v>
      </c>
      <c r="D1006" s="50" t="s">
        <v>26</v>
      </c>
      <c r="E1006" s="50" t="s">
        <v>61</v>
      </c>
      <c r="F1006" s="50" t="s">
        <v>340</v>
      </c>
      <c r="G1006" s="50" t="s">
        <v>32</v>
      </c>
      <c r="H1006" s="50" t="s">
        <v>374</v>
      </c>
      <c r="I1006" s="51">
        <v>26.085419999999999</v>
      </c>
      <c r="J1006" s="51">
        <v>26.323979999999999</v>
      </c>
      <c r="K1006" s="51">
        <v>27.682300000000001</v>
      </c>
      <c r="L1006" s="51">
        <v>27.027539999999998</v>
      </c>
      <c r="M1006" s="51">
        <v>27.100519999999999</v>
      </c>
      <c r="N1006" s="51">
        <v>26.58849</v>
      </c>
      <c r="O1006" s="51">
        <v>26.207529999999998</v>
      </c>
      <c r="P1006" s="51">
        <v>22.943359999999998</v>
      </c>
      <c r="Q1006" s="51">
        <v>21.893879999999999</v>
      </c>
      <c r="R1006" s="51">
        <v>34.940489999999997</v>
      </c>
      <c r="S1006" s="51">
        <v>38.607210000000002</v>
      </c>
      <c r="T1006" s="51">
        <v>46.814749999999997</v>
      </c>
      <c r="U1006" s="51">
        <v>54.073929999999997</v>
      </c>
      <c r="V1006" s="51">
        <v>70.836290000000005</v>
      </c>
      <c r="W1006" s="51">
        <v>81.132940000000005</v>
      </c>
      <c r="X1006" s="51">
        <v>83.418170000000003</v>
      </c>
      <c r="Y1006" s="51">
        <v>79.430369999999996</v>
      </c>
      <c r="Z1006" s="51">
        <v>74.889949999999999</v>
      </c>
      <c r="AA1006" s="51">
        <v>71.006529999999998</v>
      </c>
      <c r="AB1006" s="51">
        <v>66.020439999999994</v>
      </c>
      <c r="AC1006" s="51">
        <v>80.169749999999993</v>
      </c>
      <c r="AD1006" s="51">
        <v>74.817790000000002</v>
      </c>
      <c r="AE1006" s="51">
        <v>72.773349999999994</v>
      </c>
      <c r="AF1006" s="51">
        <v>68.288610000000006</v>
      </c>
      <c r="AG1006" s="51">
        <v>66.606309999999993</v>
      </c>
      <c r="AH1006" s="51">
        <v>65.232879999999994</v>
      </c>
      <c r="AI1006" s="51">
        <v>63.676819999999999</v>
      </c>
      <c r="AJ1006" s="51">
        <v>63.072499999999998</v>
      </c>
    </row>
    <row r="1007" spans="1:36" ht="15.75" x14ac:dyDescent="0.3">
      <c r="A1007" s="1" t="str">
        <f t="shared" si="18"/>
        <v>StaatsverschuldungSpanien</v>
      </c>
      <c r="B1007" s="1">
        <v>1007</v>
      </c>
      <c r="C1007" s="50" t="s">
        <v>96</v>
      </c>
      <c r="D1007" s="50" t="s">
        <v>8</v>
      </c>
      <c r="E1007" s="50" t="s">
        <v>61</v>
      </c>
      <c r="F1007" s="50" t="s">
        <v>340</v>
      </c>
      <c r="G1007" s="50" t="s">
        <v>32</v>
      </c>
      <c r="H1007" s="50" t="s">
        <v>374</v>
      </c>
      <c r="I1007" s="51">
        <v>57.840510000000002</v>
      </c>
      <c r="J1007" s="51">
        <v>54.052230000000002</v>
      </c>
      <c r="K1007" s="51">
        <v>51.23686</v>
      </c>
      <c r="L1007" s="51">
        <v>47.68694</v>
      </c>
      <c r="M1007" s="51">
        <v>45.332689999999999</v>
      </c>
      <c r="N1007" s="51">
        <v>42.395189999999999</v>
      </c>
      <c r="O1007" s="51">
        <v>39.019060000000003</v>
      </c>
      <c r="P1007" s="51">
        <v>35.698129999999999</v>
      </c>
      <c r="Q1007" s="51">
        <v>39.608800000000002</v>
      </c>
      <c r="R1007" s="51">
        <v>53.079279999999997</v>
      </c>
      <c r="S1007" s="51">
        <v>60.266030000000001</v>
      </c>
      <c r="T1007" s="51">
        <v>69.528409999999994</v>
      </c>
      <c r="U1007" s="51">
        <v>89.560379999999995</v>
      </c>
      <c r="V1007" s="51">
        <v>100.01494</v>
      </c>
      <c r="W1007" s="51">
        <v>104.44838</v>
      </c>
      <c r="X1007" s="51">
        <v>102.48521</v>
      </c>
      <c r="Y1007" s="51">
        <v>102.02036</v>
      </c>
      <c r="Z1007" s="51">
        <v>101.20717999999999</v>
      </c>
      <c r="AA1007" s="51">
        <v>99.790959999999998</v>
      </c>
      <c r="AB1007" s="51">
        <v>97.65925</v>
      </c>
      <c r="AC1007" s="51">
        <v>119.27911</v>
      </c>
      <c r="AD1007" s="51">
        <v>115.69681</v>
      </c>
      <c r="AE1007" s="51">
        <v>109.32084</v>
      </c>
      <c r="AF1007" s="51">
        <v>105.18214</v>
      </c>
      <c r="AG1007" s="51">
        <v>101.64601999999999</v>
      </c>
      <c r="AH1007" s="51">
        <v>100.03153</v>
      </c>
      <c r="AI1007" s="51">
        <v>98.211839999999995</v>
      </c>
      <c r="AJ1007" s="51">
        <v>97.145110000000003</v>
      </c>
    </row>
    <row r="1008" spans="1:36" ht="15.75" x14ac:dyDescent="0.3">
      <c r="A1008" s="1" t="str">
        <f t="shared" si="18"/>
        <v>StaatsverschuldungTschechische Republik</v>
      </c>
      <c r="B1008" s="1">
        <v>1008</v>
      </c>
      <c r="C1008" s="50" t="s">
        <v>96</v>
      </c>
      <c r="D1008" s="50" t="s">
        <v>22</v>
      </c>
      <c r="E1008" s="50" t="s">
        <v>61</v>
      </c>
      <c r="F1008" s="50" t="s">
        <v>340</v>
      </c>
      <c r="G1008" s="50" t="s">
        <v>32</v>
      </c>
      <c r="H1008" s="50" t="s">
        <v>374</v>
      </c>
      <c r="I1008" s="51">
        <v>16.89453</v>
      </c>
      <c r="J1008" s="51">
        <v>22.596889999999998</v>
      </c>
      <c r="K1008" s="51">
        <v>25.703150000000001</v>
      </c>
      <c r="L1008" s="51">
        <v>28.061589999999999</v>
      </c>
      <c r="M1008" s="51">
        <v>28.288730000000001</v>
      </c>
      <c r="N1008" s="51">
        <v>27.677810000000001</v>
      </c>
      <c r="O1008" s="51">
        <v>27.564800000000002</v>
      </c>
      <c r="P1008" s="51">
        <v>27.345980000000001</v>
      </c>
      <c r="Q1008" s="51">
        <v>28.154949999999999</v>
      </c>
      <c r="R1008" s="51">
        <v>33.430500000000002</v>
      </c>
      <c r="S1008" s="51">
        <v>36.700090000000003</v>
      </c>
      <c r="T1008" s="51">
        <v>39.401960000000003</v>
      </c>
      <c r="U1008" s="51">
        <v>43.835299999999997</v>
      </c>
      <c r="V1008" s="51">
        <v>44.141089999999998</v>
      </c>
      <c r="W1008" s="51">
        <v>41.54618</v>
      </c>
      <c r="X1008" s="51">
        <v>39.46949</v>
      </c>
      <c r="Y1008" s="51">
        <v>36.232210000000002</v>
      </c>
      <c r="Z1008" s="51">
        <v>33.781829999999999</v>
      </c>
      <c r="AA1008" s="51">
        <v>31.677759999999999</v>
      </c>
      <c r="AB1008" s="51">
        <v>29.551739999999999</v>
      </c>
      <c r="AC1008" s="51">
        <v>36.882939999999998</v>
      </c>
      <c r="AD1008" s="51">
        <v>40.692010000000003</v>
      </c>
      <c r="AE1008" s="51">
        <v>42.52037</v>
      </c>
      <c r="AF1008" s="51">
        <v>42.222549999999998</v>
      </c>
      <c r="AG1008" s="51">
        <v>43.297220000000003</v>
      </c>
      <c r="AH1008" s="51">
        <v>43.413159999999998</v>
      </c>
      <c r="AI1008" s="51">
        <v>44.098399999999998</v>
      </c>
      <c r="AJ1008" s="51">
        <v>45.097490000000001</v>
      </c>
    </row>
    <row r="1009" spans="1:36" ht="15.75" x14ac:dyDescent="0.3">
      <c r="A1009" s="1" t="str">
        <f t="shared" si="18"/>
        <v>StaatsverschuldungUngarn</v>
      </c>
      <c r="B1009" s="1">
        <v>1009</v>
      </c>
      <c r="C1009" s="50" t="s">
        <v>96</v>
      </c>
      <c r="D1009" s="50" t="s">
        <v>24</v>
      </c>
      <c r="E1009" s="50" t="s">
        <v>61</v>
      </c>
      <c r="F1009" s="50" t="s">
        <v>340</v>
      </c>
      <c r="G1009" s="50" t="s">
        <v>32</v>
      </c>
      <c r="H1009" s="50" t="s">
        <v>374</v>
      </c>
      <c r="I1009" s="51">
        <v>55.637610000000002</v>
      </c>
      <c r="J1009" s="51">
        <v>52.204720000000002</v>
      </c>
      <c r="K1009" s="51">
        <v>55.556730000000002</v>
      </c>
      <c r="L1009" s="51">
        <v>58.174430000000001</v>
      </c>
      <c r="M1009" s="51">
        <v>58.9071</v>
      </c>
      <c r="N1009" s="51">
        <v>60.578760000000003</v>
      </c>
      <c r="O1009" s="51">
        <v>64.488939999999999</v>
      </c>
      <c r="P1009" s="51">
        <v>65.579939999999993</v>
      </c>
      <c r="Q1009" s="51">
        <v>71.801079999999999</v>
      </c>
      <c r="R1009" s="51">
        <v>78.188360000000003</v>
      </c>
      <c r="S1009" s="51">
        <v>80.174300000000002</v>
      </c>
      <c r="T1009" s="51">
        <v>80.468350000000001</v>
      </c>
      <c r="U1009" s="51">
        <v>78.363979999999998</v>
      </c>
      <c r="V1009" s="51">
        <v>77.220230000000001</v>
      </c>
      <c r="W1009" s="51">
        <v>76.490499999999997</v>
      </c>
      <c r="X1009" s="51">
        <v>75.724130000000002</v>
      </c>
      <c r="Y1009" s="51">
        <v>74.645889999999994</v>
      </c>
      <c r="Z1009" s="51">
        <v>72.001639999999995</v>
      </c>
      <c r="AA1009" s="51">
        <v>68.816159999999996</v>
      </c>
      <c r="AB1009" s="51">
        <v>64.988429999999994</v>
      </c>
      <c r="AC1009" s="51">
        <v>78.686599999999999</v>
      </c>
      <c r="AD1009" s="51">
        <v>76.214669999999998</v>
      </c>
      <c r="AE1009" s="51">
        <v>74.080569999999994</v>
      </c>
      <c r="AF1009" s="51">
        <v>73.233909999999995</v>
      </c>
      <c r="AG1009" s="51">
        <v>73.518379999999993</v>
      </c>
      <c r="AH1009" s="51">
        <v>73.742859999999993</v>
      </c>
      <c r="AI1009" s="51">
        <v>73.896510000000006</v>
      </c>
      <c r="AJ1009" s="51">
        <v>74.930520000000001</v>
      </c>
    </row>
    <row r="1010" spans="1:36" ht="15.75" x14ac:dyDescent="0.3">
      <c r="A1010" s="1" t="str">
        <f t="shared" si="18"/>
        <v>StaatsverschuldungVereinigtes Königreich Großbritannien und Nordirland</v>
      </c>
      <c r="B1010" s="1">
        <v>1010</v>
      </c>
      <c r="C1010" s="50" t="s">
        <v>96</v>
      </c>
      <c r="D1010" s="50" t="s">
        <v>57</v>
      </c>
      <c r="E1010" s="50" t="s">
        <v>61</v>
      </c>
      <c r="F1010" s="50" t="s">
        <v>340</v>
      </c>
      <c r="G1010" s="50" t="s">
        <v>32</v>
      </c>
      <c r="H1010" s="50" t="s">
        <v>374</v>
      </c>
      <c r="I1010" s="51">
        <v>37.548999999999999</v>
      </c>
      <c r="J1010" s="51">
        <v>34.82385</v>
      </c>
      <c r="K1010" s="51">
        <v>35.33934</v>
      </c>
      <c r="L1010" s="51">
        <v>36.642319999999998</v>
      </c>
      <c r="M1010" s="51">
        <v>39.666409999999999</v>
      </c>
      <c r="N1010" s="51">
        <v>40.868940000000002</v>
      </c>
      <c r="O1010" s="51">
        <v>41.886369999999999</v>
      </c>
      <c r="P1010" s="51">
        <v>42.976579999999998</v>
      </c>
      <c r="Q1010" s="51">
        <v>50.554009999999998</v>
      </c>
      <c r="R1010" s="51">
        <v>64.47363</v>
      </c>
      <c r="S1010" s="51">
        <v>75.518169999999998</v>
      </c>
      <c r="T1010" s="51">
        <v>81.06644</v>
      </c>
      <c r="U1010" s="51">
        <v>84.090389999999999</v>
      </c>
      <c r="V1010" s="51">
        <v>84.948340000000002</v>
      </c>
      <c r="W1010" s="51">
        <v>86.511409999999998</v>
      </c>
      <c r="X1010" s="51">
        <v>87.340040000000002</v>
      </c>
      <c r="Y1010" s="51">
        <v>87.250960000000006</v>
      </c>
      <c r="Z1010" s="51">
        <v>86.116969999999995</v>
      </c>
      <c r="AA1010" s="51">
        <v>85.583910000000003</v>
      </c>
      <c r="AB1010" s="51">
        <v>84.936710000000005</v>
      </c>
      <c r="AC1010" s="51">
        <v>104.78703</v>
      </c>
      <c r="AD1010" s="51">
        <v>103.44683999999999</v>
      </c>
      <c r="AE1010" s="51">
        <v>97.510530000000003</v>
      </c>
      <c r="AF1010" s="51">
        <v>98.869219999999999</v>
      </c>
      <c r="AG1010" s="51">
        <v>100.13249</v>
      </c>
      <c r="AH1010" s="51">
        <v>100.52278</v>
      </c>
      <c r="AI1010" s="51">
        <v>101.60500999999999</v>
      </c>
      <c r="AJ1010" s="51">
        <v>102.71012</v>
      </c>
    </row>
    <row r="1011" spans="1:36" ht="15.75" x14ac:dyDescent="0.3">
      <c r="A1011" s="1" t="str">
        <f t="shared" si="18"/>
        <v>StaatsverschuldungZypern</v>
      </c>
      <c r="B1011" s="1">
        <v>1011</v>
      </c>
      <c r="C1011" s="50" t="s">
        <v>96</v>
      </c>
      <c r="D1011" s="50" t="s">
        <v>30</v>
      </c>
      <c r="E1011" s="50" t="s">
        <v>61</v>
      </c>
      <c r="F1011" s="50" t="s">
        <v>340</v>
      </c>
      <c r="G1011" s="50" t="s">
        <v>32</v>
      </c>
      <c r="H1011" s="50" t="s">
        <v>374</v>
      </c>
      <c r="I1011" s="51">
        <v>56.466360000000002</v>
      </c>
      <c r="J1011" s="51">
        <v>58.050840000000001</v>
      </c>
      <c r="K1011" s="51">
        <v>61.272840000000002</v>
      </c>
      <c r="L1011" s="51">
        <v>64.587100000000007</v>
      </c>
      <c r="M1011" s="51">
        <v>65.512500000000003</v>
      </c>
      <c r="N1011" s="51">
        <v>64.110119999999995</v>
      </c>
      <c r="O1011" s="51">
        <v>59.993789999999997</v>
      </c>
      <c r="P1011" s="51">
        <v>55.67754</v>
      </c>
      <c r="Q1011" s="51">
        <v>47.105820000000001</v>
      </c>
      <c r="R1011" s="51">
        <v>57.644129999999997</v>
      </c>
      <c r="S1011" s="51">
        <v>60.082329999999999</v>
      </c>
      <c r="T1011" s="51">
        <v>69.882890000000003</v>
      </c>
      <c r="U1011" s="51">
        <v>84.350800000000007</v>
      </c>
      <c r="V1011" s="51">
        <v>108.27451000000001</v>
      </c>
      <c r="W1011" s="51">
        <v>113.48239</v>
      </c>
      <c r="X1011" s="51">
        <v>111.59569999999999</v>
      </c>
      <c r="Y1011" s="51">
        <v>106.92118000000001</v>
      </c>
      <c r="Z1011" s="51">
        <v>96.478809999999996</v>
      </c>
      <c r="AA1011" s="51">
        <v>100.71905</v>
      </c>
      <c r="AB1011" s="51">
        <v>92.293660000000003</v>
      </c>
      <c r="AC1011" s="51">
        <v>113.60378</v>
      </c>
      <c r="AD1011" s="51">
        <v>96.480159999999998</v>
      </c>
      <c r="AE1011" s="51">
        <v>80.326800000000006</v>
      </c>
      <c r="AF1011" s="51">
        <v>71.14734</v>
      </c>
      <c r="AG1011" s="51">
        <v>62.762990000000002</v>
      </c>
      <c r="AH1011" s="51">
        <v>56.400170000000003</v>
      </c>
      <c r="AI1011" s="51">
        <v>51.012529999999998</v>
      </c>
      <c r="AJ1011" s="51">
        <v>45.679679999999998</v>
      </c>
    </row>
    <row r="1012" spans="1:36" ht="15.75" x14ac:dyDescent="0.3">
      <c r="A1012" s="1" t="str">
        <f t="shared" si="18"/>
        <v>Touristennächtigungen (Ausländer)Belgien</v>
      </c>
      <c r="B1012" s="1">
        <v>1012</v>
      </c>
      <c r="C1012" s="50" t="s">
        <v>292</v>
      </c>
      <c r="D1012" s="50" t="s">
        <v>9</v>
      </c>
      <c r="E1012" s="50" t="s">
        <v>68</v>
      </c>
      <c r="F1012" s="50" t="s">
        <v>67</v>
      </c>
      <c r="G1012" s="50" t="s">
        <v>32</v>
      </c>
      <c r="H1012" s="50" t="s">
        <v>370</v>
      </c>
      <c r="I1012" s="51">
        <v>10.183598999999999</v>
      </c>
      <c r="J1012" s="51">
        <v>10.011175</v>
      </c>
      <c r="K1012" s="51">
        <v>10.409787</v>
      </c>
      <c r="L1012" s="51">
        <v>10.280537000000001</v>
      </c>
      <c r="M1012" s="51">
        <v>10.31528</v>
      </c>
      <c r="N1012" s="51">
        <v>10.296906999999999</v>
      </c>
      <c r="O1012" s="51">
        <v>10.633279</v>
      </c>
      <c r="P1012" s="51">
        <v>10.976345999999999</v>
      </c>
      <c r="Q1012" s="51">
        <v>11.119811</v>
      </c>
      <c r="R1012" s="51">
        <v>10.332941</v>
      </c>
      <c r="S1012" s="51">
        <v>10.854245000000001</v>
      </c>
      <c r="T1012" s="51">
        <v>11.436408</v>
      </c>
      <c r="U1012" s="51">
        <v>11.546412999999999</v>
      </c>
      <c r="V1012" s="51">
        <v>11.624497</v>
      </c>
      <c r="W1012" s="51">
        <v>12.081835</v>
      </c>
      <c r="X1012" s="51">
        <v>12.034552</v>
      </c>
      <c r="Y1012" s="51">
        <v>10.215070000000001</v>
      </c>
      <c r="Z1012" s="51">
        <v>11.631914999999999</v>
      </c>
      <c r="AA1012" s="51">
        <v>12.424474999999999</v>
      </c>
      <c r="AB1012" s="51">
        <v>12.669022</v>
      </c>
      <c r="AC1012" s="51">
        <v>3.4796580000000001</v>
      </c>
      <c r="AD1012" s="51">
        <v>4.3411949999999999</v>
      </c>
      <c r="AE1012" s="51">
        <v>10.915837</v>
      </c>
      <c r="AF1012" s="51">
        <v>12.344837</v>
      </c>
      <c r="AG1012" s="51">
        <v>12.594939999999999</v>
      </c>
      <c r="AH1012" s="52"/>
      <c r="AI1012" s="52"/>
      <c r="AJ1012" s="52"/>
    </row>
    <row r="1013" spans="1:36" ht="15.75" x14ac:dyDescent="0.3">
      <c r="A1013" s="1" t="str">
        <f t="shared" si="18"/>
        <v>Touristennächtigungen (Ausländer)Bulgarien</v>
      </c>
      <c r="B1013" s="1">
        <v>1013</v>
      </c>
      <c r="C1013" s="50" t="s">
        <v>292</v>
      </c>
      <c r="D1013" s="50" t="s">
        <v>25</v>
      </c>
      <c r="E1013" s="50" t="s">
        <v>68</v>
      </c>
      <c r="F1013" s="50" t="s">
        <v>67</v>
      </c>
      <c r="G1013" s="50" t="s">
        <v>32</v>
      </c>
      <c r="H1013" s="50" t="s">
        <v>370</v>
      </c>
      <c r="I1013" s="51">
        <v>5.1039310000000002</v>
      </c>
      <c r="J1013" s="51">
        <v>6.1221430000000003</v>
      </c>
      <c r="K1013" s="51">
        <v>6.988639</v>
      </c>
      <c r="L1013" s="51">
        <v>8.9865329999999997</v>
      </c>
      <c r="M1013" s="51">
        <v>10.13918</v>
      </c>
      <c r="N1013" s="51">
        <v>11.471081999999999</v>
      </c>
      <c r="O1013" s="51">
        <v>11.776062</v>
      </c>
      <c r="P1013" s="51">
        <v>11.868123000000001</v>
      </c>
      <c r="Q1013" s="51">
        <v>11.640779999999999</v>
      </c>
      <c r="R1013" s="51">
        <v>9.3779950000000003</v>
      </c>
      <c r="S1013" s="51">
        <v>10.454674000000001</v>
      </c>
      <c r="T1013" s="51">
        <v>12.286818999999999</v>
      </c>
      <c r="U1013" s="51">
        <v>13.151707</v>
      </c>
      <c r="V1013" s="51">
        <v>13.987515</v>
      </c>
      <c r="W1013" s="51">
        <v>13.763998000000001</v>
      </c>
      <c r="X1013" s="51">
        <v>13.09572</v>
      </c>
      <c r="Y1013" s="51">
        <v>15.864772</v>
      </c>
      <c r="Z1013" s="51">
        <v>16.732621999999999</v>
      </c>
      <c r="AA1013" s="51">
        <v>17.326682000000002</v>
      </c>
      <c r="AB1013" s="51">
        <v>17.032461000000001</v>
      </c>
      <c r="AC1013" s="51">
        <v>4.5274229999999998</v>
      </c>
      <c r="AD1013" s="51">
        <v>7.8175039999999996</v>
      </c>
      <c r="AE1013" s="51">
        <v>12.556768999999999</v>
      </c>
      <c r="AF1013" s="51">
        <v>14.200229999999999</v>
      </c>
      <c r="AG1013" s="51">
        <v>14.751606000000001</v>
      </c>
      <c r="AH1013" s="52"/>
      <c r="AI1013" s="52"/>
      <c r="AJ1013" s="52"/>
    </row>
    <row r="1014" spans="1:36" ht="15.75" x14ac:dyDescent="0.3">
      <c r="A1014" s="1" t="str">
        <f t="shared" si="18"/>
        <v>Touristennächtigungen (Ausländer)Dänemark</v>
      </c>
      <c r="B1014" s="1">
        <v>1014</v>
      </c>
      <c r="C1014" s="50" t="s">
        <v>292</v>
      </c>
      <c r="D1014" s="50" t="s">
        <v>5</v>
      </c>
      <c r="E1014" s="50" t="s">
        <v>68</v>
      </c>
      <c r="F1014" s="50" t="s">
        <v>67</v>
      </c>
      <c r="G1014" s="50" t="s">
        <v>32</v>
      </c>
      <c r="H1014" s="50" t="s">
        <v>370</v>
      </c>
      <c r="I1014" s="51">
        <v>4.6081300000000001</v>
      </c>
      <c r="J1014" s="51">
        <v>4.5521580000000004</v>
      </c>
      <c r="K1014" s="51">
        <v>4.4954609999999997</v>
      </c>
      <c r="L1014" s="51">
        <v>4.5119429999999996</v>
      </c>
      <c r="M1014" s="51">
        <v>4.7762760000000002</v>
      </c>
      <c r="N1014" s="51">
        <v>4.784141</v>
      </c>
      <c r="O1014" s="51">
        <v>4.8068249999999999</v>
      </c>
      <c r="P1014" s="51">
        <v>4.6346610000000004</v>
      </c>
      <c r="Q1014" s="51">
        <v>4.5517839999999996</v>
      </c>
      <c r="R1014" s="51">
        <v>4.2578860000000001</v>
      </c>
      <c r="S1014" s="51">
        <v>4.874498</v>
      </c>
      <c r="T1014" s="51">
        <v>5.3770790000000002</v>
      </c>
      <c r="U1014" s="51">
        <v>5.7238020000000001</v>
      </c>
      <c r="V1014" s="51">
        <v>6.0100829999999998</v>
      </c>
      <c r="W1014" s="51">
        <v>6.4815759999999996</v>
      </c>
      <c r="X1014" s="51">
        <v>6.4870669999999997</v>
      </c>
      <c r="Y1014" s="51">
        <v>6.6410200000000001</v>
      </c>
      <c r="Z1014" s="51">
        <v>6.8628920000000004</v>
      </c>
      <c r="AA1014" s="51">
        <v>7.1269349999999996</v>
      </c>
      <c r="AB1014" s="51">
        <v>7.4180780000000004</v>
      </c>
      <c r="AC1014" s="51">
        <v>1.902047</v>
      </c>
      <c r="AD1014" s="51">
        <v>2.6047319999999998</v>
      </c>
      <c r="AE1014" s="51">
        <v>6.8317249999999996</v>
      </c>
      <c r="AF1014" s="51">
        <v>7.6346100000000003</v>
      </c>
      <c r="AG1014" s="51">
        <v>8.5315750000000001</v>
      </c>
      <c r="AH1014" s="52"/>
      <c r="AI1014" s="52"/>
      <c r="AJ1014" s="52"/>
    </row>
    <row r="1015" spans="1:36" ht="15.75" x14ac:dyDescent="0.3">
      <c r="A1015" s="1" t="str">
        <f t="shared" si="18"/>
        <v>Touristennächtigungen (Ausländer)Deutschland</v>
      </c>
      <c r="B1015" s="1">
        <v>1015</v>
      </c>
      <c r="C1015" s="50" t="s">
        <v>292</v>
      </c>
      <c r="D1015" s="50" t="s">
        <v>2</v>
      </c>
      <c r="E1015" s="50" t="s">
        <v>68</v>
      </c>
      <c r="F1015" s="50" t="s">
        <v>67</v>
      </c>
      <c r="G1015" s="50" t="s">
        <v>32</v>
      </c>
      <c r="H1015" s="50" t="s">
        <v>370</v>
      </c>
      <c r="I1015" s="51">
        <v>34.641022999999997</v>
      </c>
      <c r="J1015" s="51">
        <v>32.875948000000001</v>
      </c>
      <c r="K1015" s="51">
        <v>32.579738999999996</v>
      </c>
      <c r="L1015" s="51">
        <v>33.301361999999997</v>
      </c>
      <c r="M1015" s="51">
        <v>36.631357000000001</v>
      </c>
      <c r="N1015" s="51">
        <v>38.872131000000003</v>
      </c>
      <c r="O1015" s="51">
        <v>42.820632000000003</v>
      </c>
      <c r="P1015" s="51">
        <v>44.441541999999998</v>
      </c>
      <c r="Q1015" s="51">
        <v>45.218023000000002</v>
      </c>
      <c r="R1015" s="51">
        <v>43.472369</v>
      </c>
      <c r="S1015" s="51">
        <v>48.382472999999997</v>
      </c>
      <c r="T1015" s="51">
        <v>51.389822000000002</v>
      </c>
      <c r="U1015" s="51">
        <v>55.529150000000001</v>
      </c>
      <c r="V1015" s="51">
        <v>58.322664000000003</v>
      </c>
      <c r="W1015" s="51">
        <v>61.311889000000001</v>
      </c>
      <c r="X1015" s="51">
        <v>64.890191000000002</v>
      </c>
      <c r="Y1015" s="51">
        <v>65.860749999999996</v>
      </c>
      <c r="Z1015" s="51">
        <v>68.652856999999997</v>
      </c>
      <c r="AA1015" s="51">
        <v>71.418492000000001</v>
      </c>
      <c r="AB1015" s="51">
        <v>72.843536</v>
      </c>
      <c r="AC1015" s="51">
        <v>23.958434</v>
      </c>
      <c r="AD1015" s="51">
        <v>24.021723000000001</v>
      </c>
      <c r="AE1015" s="51">
        <v>53.855499000000002</v>
      </c>
      <c r="AF1015" s="51">
        <v>64.124360999999993</v>
      </c>
      <c r="AG1015" s="51">
        <v>67.715886999999995</v>
      </c>
      <c r="AH1015" s="52"/>
      <c r="AI1015" s="52"/>
      <c r="AJ1015" s="52"/>
    </row>
    <row r="1016" spans="1:36" ht="15.75" x14ac:dyDescent="0.3">
      <c r="A1016" s="1" t="str">
        <f t="shared" si="18"/>
        <v>Touristennächtigungen (Ausländer)Estland</v>
      </c>
      <c r="B1016" s="1">
        <v>1016</v>
      </c>
      <c r="C1016" s="50" t="s">
        <v>292</v>
      </c>
      <c r="D1016" s="50" t="s">
        <v>18</v>
      </c>
      <c r="E1016" s="50" t="s">
        <v>68</v>
      </c>
      <c r="F1016" s="50" t="s">
        <v>67</v>
      </c>
      <c r="G1016" s="50" t="s">
        <v>32</v>
      </c>
      <c r="H1016" s="50" t="s">
        <v>370</v>
      </c>
      <c r="I1016" s="51">
        <v>1.2529999999999999</v>
      </c>
      <c r="J1016" s="51">
        <v>1.423373</v>
      </c>
      <c r="K1016" s="51">
        <v>1.8866419999999999</v>
      </c>
      <c r="L1016" s="51">
        <v>2.086265</v>
      </c>
      <c r="M1016" s="51">
        <v>2.6018180000000002</v>
      </c>
      <c r="N1016" s="51">
        <v>2.7905950000000002</v>
      </c>
      <c r="O1016" s="51">
        <v>2.771868</v>
      </c>
      <c r="P1016" s="51">
        <v>2.6680769999999998</v>
      </c>
      <c r="Q1016" s="51">
        <v>2.727007</v>
      </c>
      <c r="R1016" s="51">
        <v>2.5550109999999999</v>
      </c>
      <c r="S1016" s="51">
        <v>3.0027810000000001</v>
      </c>
      <c r="T1016" s="51">
        <v>3.4780419999999999</v>
      </c>
      <c r="U1016" s="51">
        <v>3.4986830000000002</v>
      </c>
      <c r="V1016" s="51">
        <v>3.5368750000000002</v>
      </c>
      <c r="W1016" s="51">
        <v>3.515676</v>
      </c>
      <c r="X1016" s="51">
        <v>3.3679510000000001</v>
      </c>
      <c r="Y1016" s="51">
        <v>3.5593530000000002</v>
      </c>
      <c r="Z1016" s="51">
        <v>3.6541250000000001</v>
      </c>
      <c r="AA1016" s="51">
        <v>3.6348940000000001</v>
      </c>
      <c r="AB1016" s="51">
        <v>3.7635109999999998</v>
      </c>
      <c r="AC1016" s="51">
        <v>1.177538</v>
      </c>
      <c r="AD1016" s="51">
        <v>1.0560579999999999</v>
      </c>
      <c r="AE1016" s="51">
        <v>2.5211229999999998</v>
      </c>
      <c r="AF1016" s="51">
        <v>2.878825</v>
      </c>
      <c r="AG1016" s="51">
        <v>3.105515</v>
      </c>
      <c r="AH1016" s="52"/>
      <c r="AI1016" s="52"/>
      <c r="AJ1016" s="52"/>
    </row>
    <row r="1017" spans="1:36" ht="15.75" x14ac:dyDescent="0.3">
      <c r="A1017" s="1" t="str">
        <f t="shared" si="18"/>
        <v>Touristennächtigungen (Ausländer)EU27</v>
      </c>
      <c r="B1017" s="1">
        <v>1017</v>
      </c>
      <c r="C1017" s="50" t="s">
        <v>292</v>
      </c>
      <c r="D1017" s="50" t="s">
        <v>363</v>
      </c>
      <c r="E1017" s="50" t="s">
        <v>68</v>
      </c>
      <c r="F1017" s="50" t="s">
        <v>67</v>
      </c>
      <c r="G1017" s="50" t="s">
        <v>32</v>
      </c>
      <c r="H1017" s="50" t="s">
        <v>370</v>
      </c>
      <c r="I1017" s="52"/>
      <c r="J1017" s="52"/>
      <c r="K1017" s="52"/>
      <c r="L1017" s="52"/>
      <c r="M1017" s="52"/>
      <c r="N1017" s="51">
        <v>631.57149300000003</v>
      </c>
      <c r="O1017" s="51">
        <v>658.14443000000006</v>
      </c>
      <c r="P1017" s="52"/>
      <c r="Q1017" s="51">
        <v>679.70903799999996</v>
      </c>
      <c r="R1017" s="51">
        <v>627.71632799999998</v>
      </c>
      <c r="S1017" s="51">
        <v>664.10243200000002</v>
      </c>
      <c r="T1017" s="51">
        <v>718.59866999999997</v>
      </c>
      <c r="U1017" s="51">
        <v>731.66229499999997</v>
      </c>
      <c r="V1017" s="51">
        <v>763.96504600000003</v>
      </c>
      <c r="W1017" s="51">
        <v>783.989509</v>
      </c>
      <c r="X1017" s="51">
        <v>812.82062599999995</v>
      </c>
      <c r="Y1017" s="51">
        <v>852.319793</v>
      </c>
      <c r="Z1017" s="51">
        <v>902.20955000000004</v>
      </c>
      <c r="AA1017" s="51">
        <v>939.40379399999995</v>
      </c>
      <c r="AB1017" s="51">
        <v>944.49660900000003</v>
      </c>
      <c r="AC1017" s="51">
        <v>251.534468</v>
      </c>
      <c r="AD1017" s="51">
        <v>362.69481000000002</v>
      </c>
      <c r="AE1017" s="51">
        <v>801.98118699999998</v>
      </c>
      <c r="AF1017" s="51">
        <v>920.80576599999995</v>
      </c>
      <c r="AG1017" s="51">
        <v>972.90723500000001</v>
      </c>
      <c r="AH1017" s="52"/>
      <c r="AI1017" s="52"/>
      <c r="AJ1017" s="52"/>
    </row>
    <row r="1018" spans="1:36" ht="15.75" x14ac:dyDescent="0.3">
      <c r="A1018" s="1" t="str">
        <f t="shared" si="18"/>
        <v>Touristennächtigungen (Ausländer)Finnland</v>
      </c>
      <c r="B1018" s="1">
        <v>1018</v>
      </c>
      <c r="C1018" s="50" t="s">
        <v>292</v>
      </c>
      <c r="D1018" s="50" t="s">
        <v>14</v>
      </c>
      <c r="E1018" s="50" t="s">
        <v>68</v>
      </c>
      <c r="F1018" s="50" t="s">
        <v>67</v>
      </c>
      <c r="G1018" s="50" t="s">
        <v>32</v>
      </c>
      <c r="H1018" s="50" t="s">
        <v>370</v>
      </c>
      <c r="I1018" s="51">
        <v>3.5616300000000001</v>
      </c>
      <c r="J1018" s="51">
        <v>3.6749390000000002</v>
      </c>
      <c r="K1018" s="51">
        <v>3.7205789999999999</v>
      </c>
      <c r="L1018" s="51">
        <v>3.7576529999999999</v>
      </c>
      <c r="M1018" s="51">
        <v>3.758073</v>
      </c>
      <c r="N1018" s="51">
        <v>3.886679</v>
      </c>
      <c r="O1018" s="51">
        <v>4.3385170000000004</v>
      </c>
      <c r="P1018" s="51">
        <v>4.6348289999999999</v>
      </c>
      <c r="Q1018" s="51">
        <v>4.7676619999999996</v>
      </c>
      <c r="R1018" s="51">
        <v>4.1975749999999996</v>
      </c>
      <c r="S1018" s="51">
        <v>4.2969150000000003</v>
      </c>
      <c r="T1018" s="51">
        <v>4.7110409999999998</v>
      </c>
      <c r="U1018" s="51">
        <v>4.9484459999999997</v>
      </c>
      <c r="V1018" s="51">
        <v>4.9061349999999999</v>
      </c>
      <c r="W1018" s="51">
        <v>4.7952149999999998</v>
      </c>
      <c r="X1018" s="51">
        <v>4.6766449999999997</v>
      </c>
      <c r="Y1018" s="51">
        <v>4.9731820000000004</v>
      </c>
      <c r="Z1018" s="51">
        <v>5.7262789999999999</v>
      </c>
      <c r="AA1018" s="51">
        <v>5.7770770000000002</v>
      </c>
      <c r="AB1018" s="51">
        <v>5.9437639999999998</v>
      </c>
      <c r="AC1018" s="51">
        <v>1.8520799999999999</v>
      </c>
      <c r="AD1018" s="51">
        <v>1.713419</v>
      </c>
      <c r="AE1018" s="51">
        <v>4.1887509999999999</v>
      </c>
      <c r="AF1018" s="51">
        <v>4.9227530000000002</v>
      </c>
      <c r="AG1018" s="51">
        <v>5.4270129999999996</v>
      </c>
      <c r="AH1018" s="52"/>
      <c r="AI1018" s="52"/>
      <c r="AJ1018" s="52"/>
    </row>
    <row r="1019" spans="1:36" ht="15.75" x14ac:dyDescent="0.3">
      <c r="A1019" s="1" t="str">
        <f t="shared" si="18"/>
        <v>Touristennächtigungen (Ausländer)Frankreich</v>
      </c>
      <c r="B1019" s="1">
        <v>1019</v>
      </c>
      <c r="C1019" s="50" t="s">
        <v>292</v>
      </c>
      <c r="D1019" s="50" t="s">
        <v>0</v>
      </c>
      <c r="E1019" s="50" t="s">
        <v>68</v>
      </c>
      <c r="F1019" s="50" t="s">
        <v>67</v>
      </c>
      <c r="G1019" s="50" t="s">
        <v>32</v>
      </c>
      <c r="H1019" s="50" t="s">
        <v>370</v>
      </c>
      <c r="I1019" s="51">
        <v>71.767947000000007</v>
      </c>
      <c r="J1019" s="51">
        <v>75.652113999999997</v>
      </c>
      <c r="K1019" s="51">
        <v>77.601969999999994</v>
      </c>
      <c r="L1019" s="51">
        <v>69.323496000000006</v>
      </c>
      <c r="M1019" s="51">
        <v>70.390676999999997</v>
      </c>
      <c r="N1019" s="51">
        <v>72.823814999999996</v>
      </c>
      <c r="O1019" s="51">
        <v>69.550957999999994</v>
      </c>
      <c r="P1019" s="51">
        <v>73.151929999999993</v>
      </c>
      <c r="Q1019" s="51">
        <v>71.725223999999997</v>
      </c>
      <c r="R1019" s="51">
        <v>63.836804000000001</v>
      </c>
      <c r="S1019" s="51">
        <v>65.516482999999994</v>
      </c>
      <c r="T1019" s="51">
        <v>67.012600000000006</v>
      </c>
      <c r="U1019" s="51">
        <v>68.784274999999994</v>
      </c>
      <c r="V1019" s="51">
        <v>73.619896999999995</v>
      </c>
      <c r="W1019" s="51">
        <v>73.552947000000003</v>
      </c>
      <c r="X1019" s="51">
        <v>74.456926999999993</v>
      </c>
      <c r="Y1019" s="51">
        <v>70.245367000000002</v>
      </c>
      <c r="Z1019" s="51">
        <v>76.426142999999996</v>
      </c>
      <c r="AA1019" s="51">
        <v>82.159541000000004</v>
      </c>
      <c r="AB1019" s="51">
        <v>77.097759999999994</v>
      </c>
      <c r="AC1019" s="51">
        <v>19.831759999999999</v>
      </c>
      <c r="AD1019" s="51">
        <v>27.019534</v>
      </c>
      <c r="AE1019" s="51">
        <v>69.260442999999995</v>
      </c>
      <c r="AF1019" s="51">
        <v>77.024659</v>
      </c>
      <c r="AG1019" s="51">
        <v>77.029221000000007</v>
      </c>
      <c r="AH1019" s="52"/>
      <c r="AI1019" s="52"/>
      <c r="AJ1019" s="52"/>
    </row>
    <row r="1020" spans="1:36" ht="15.75" x14ac:dyDescent="0.3">
      <c r="A1020" s="1" t="str">
        <f t="shared" si="18"/>
        <v>Touristennächtigungen (Ausländer)Griechenland</v>
      </c>
      <c r="B1020" s="1">
        <v>1020</v>
      </c>
      <c r="C1020" s="50" t="s">
        <v>292</v>
      </c>
      <c r="D1020" s="50" t="s">
        <v>6</v>
      </c>
      <c r="E1020" s="50" t="s">
        <v>68</v>
      </c>
      <c r="F1020" s="50" t="s">
        <v>67</v>
      </c>
      <c r="G1020" s="50" t="s">
        <v>32</v>
      </c>
      <c r="H1020" s="50" t="s">
        <v>370</v>
      </c>
      <c r="I1020" s="51">
        <v>46.212375000000002</v>
      </c>
      <c r="J1020" s="51">
        <v>41.814852999999999</v>
      </c>
      <c r="K1020" s="51">
        <v>40.349620999999999</v>
      </c>
      <c r="L1020" s="51">
        <v>39.759557000000001</v>
      </c>
      <c r="M1020" s="51">
        <v>38.309783000000003</v>
      </c>
      <c r="N1020" s="51">
        <v>40.074798000000001</v>
      </c>
      <c r="O1020" s="51">
        <v>42.458767000000002</v>
      </c>
      <c r="P1020" s="51">
        <v>47.410260000000001</v>
      </c>
      <c r="Q1020" s="51">
        <v>47.233615999999998</v>
      </c>
      <c r="R1020" s="51">
        <v>45.925584999999998</v>
      </c>
      <c r="S1020" s="51">
        <v>48.243634</v>
      </c>
      <c r="T1020" s="51">
        <v>53.768033000000003</v>
      </c>
      <c r="U1020" s="51">
        <v>50.539507</v>
      </c>
      <c r="V1020" s="51">
        <v>57.058281999999998</v>
      </c>
      <c r="W1020" s="51">
        <v>60.901972999999998</v>
      </c>
      <c r="X1020" s="51">
        <v>63.570839999999997</v>
      </c>
      <c r="Y1020" s="51">
        <v>65.941417999999999</v>
      </c>
      <c r="Z1020" s="51">
        <v>73.474232000000001</v>
      </c>
      <c r="AA1020" s="51">
        <v>92.613596000000001</v>
      </c>
      <c r="AB1020" s="51">
        <v>92.405320000000003</v>
      </c>
      <c r="AC1020" s="51">
        <v>21.820571000000001</v>
      </c>
      <c r="AD1020" s="51">
        <v>47.570568999999999</v>
      </c>
      <c r="AE1020" s="51">
        <v>86.647510999999994</v>
      </c>
      <c r="AF1020" s="51">
        <v>95.146196000000003</v>
      </c>
      <c r="AG1020" s="51">
        <v>99.043390000000002</v>
      </c>
      <c r="AH1020" s="52"/>
      <c r="AI1020" s="52"/>
      <c r="AJ1020" s="52"/>
    </row>
    <row r="1021" spans="1:36" ht="15.75" x14ac:dyDescent="0.3">
      <c r="A1021" s="1" t="str">
        <f t="shared" si="18"/>
        <v>Touristennächtigungen (Ausländer)Irland</v>
      </c>
      <c r="B1021" s="1">
        <v>1021</v>
      </c>
      <c r="C1021" s="50" t="s">
        <v>292</v>
      </c>
      <c r="D1021" s="50" t="s">
        <v>4</v>
      </c>
      <c r="E1021" s="50" t="s">
        <v>68</v>
      </c>
      <c r="F1021" s="50" t="s">
        <v>67</v>
      </c>
      <c r="G1021" s="50" t="s">
        <v>32</v>
      </c>
      <c r="H1021" s="50" t="s">
        <v>370</v>
      </c>
      <c r="I1021" s="51">
        <v>17.564</v>
      </c>
      <c r="J1021" s="51">
        <v>18.474</v>
      </c>
      <c r="K1021" s="51">
        <v>17.320900000000002</v>
      </c>
      <c r="L1021" s="51">
        <v>17.748000000000001</v>
      </c>
      <c r="M1021" s="51">
        <v>17.641999999999999</v>
      </c>
      <c r="N1021" s="51">
        <v>17.024000000000001</v>
      </c>
      <c r="O1021" s="51">
        <v>18.834</v>
      </c>
      <c r="P1021" s="51">
        <v>19.491</v>
      </c>
      <c r="Q1021" s="51">
        <v>19.053000000000001</v>
      </c>
      <c r="R1021" s="51">
        <v>15.670856000000001</v>
      </c>
      <c r="S1021" s="51">
        <v>15.212019</v>
      </c>
      <c r="T1021" s="51">
        <v>16.707839</v>
      </c>
      <c r="U1021" s="51">
        <v>9.4304360000000003</v>
      </c>
      <c r="V1021" s="51">
        <v>8.6588239999999992</v>
      </c>
      <c r="W1021" s="51">
        <v>8.6682030000000001</v>
      </c>
      <c r="X1021" s="51">
        <v>10.789960000000001</v>
      </c>
      <c r="Y1021" s="51">
        <v>12.904044000000001</v>
      </c>
      <c r="Z1021" s="52"/>
      <c r="AA1021" s="51">
        <v>13.699016</v>
      </c>
      <c r="AB1021" s="51">
        <v>14.76418</v>
      </c>
      <c r="AC1021" s="51">
        <v>2.531873</v>
      </c>
      <c r="AD1021" s="51">
        <v>2.959927</v>
      </c>
      <c r="AE1021" s="51">
        <v>10.616625000000001</v>
      </c>
      <c r="AF1021" s="51">
        <v>14.678572000000001</v>
      </c>
      <c r="AG1021" s="51">
        <v>15.453827</v>
      </c>
      <c r="AH1021" s="52"/>
      <c r="AI1021" s="52"/>
      <c r="AJ1021" s="52"/>
    </row>
    <row r="1022" spans="1:36" ht="15.75" x14ac:dyDescent="0.3">
      <c r="A1022" s="1" t="str">
        <f t="shared" si="18"/>
        <v>Touristennächtigungen (Ausländer)Italien</v>
      </c>
      <c r="B1022" s="1">
        <v>1022</v>
      </c>
      <c r="C1022" s="50" t="s">
        <v>292</v>
      </c>
      <c r="D1022" s="50" t="s">
        <v>3</v>
      </c>
      <c r="E1022" s="50" t="s">
        <v>68</v>
      </c>
      <c r="F1022" s="50" t="s">
        <v>67</v>
      </c>
      <c r="G1022" s="50" t="s">
        <v>32</v>
      </c>
      <c r="H1022" s="50" t="s">
        <v>370</v>
      </c>
      <c r="I1022" s="51">
        <v>97.221119999999999</v>
      </c>
      <c r="J1022" s="51">
        <v>100.322354</v>
      </c>
      <c r="K1022" s="51">
        <v>97.837166999999994</v>
      </c>
      <c r="L1022" s="51">
        <v>93.934635999999998</v>
      </c>
      <c r="M1022" s="51">
        <v>97.174843999999993</v>
      </c>
      <c r="N1022" s="51">
        <v>102.097538</v>
      </c>
      <c r="O1022" s="51">
        <v>107.858735</v>
      </c>
      <c r="P1022" s="51">
        <v>113.017439</v>
      </c>
      <c r="Q1022" s="51">
        <v>110.491709</v>
      </c>
      <c r="R1022" s="51">
        <v>106.828579</v>
      </c>
      <c r="S1022" s="51">
        <v>111.551526</v>
      </c>
      <c r="T1022" s="51">
        <v>120.014027</v>
      </c>
      <c r="U1022" s="51">
        <v>122.700343</v>
      </c>
      <c r="V1022" s="51">
        <v>126.330288</v>
      </c>
      <c r="W1022" s="51">
        <v>127.37374</v>
      </c>
      <c r="X1022" s="51">
        <v>129.69179099999999</v>
      </c>
      <c r="Y1022" s="51">
        <v>131.98870700000001</v>
      </c>
      <c r="Z1022" s="51">
        <v>136.11409599999999</v>
      </c>
      <c r="AA1022" s="51">
        <v>139.276433</v>
      </c>
      <c r="AB1022" s="51">
        <v>140.56113099999999</v>
      </c>
      <c r="AC1022" s="51">
        <v>37.631672000000002</v>
      </c>
      <c r="AD1022" s="51">
        <v>56.539456000000001</v>
      </c>
      <c r="AE1022" s="51">
        <v>117.53886799999999</v>
      </c>
      <c r="AF1022" s="51">
        <v>139.24347800000001</v>
      </c>
      <c r="AG1022" s="51">
        <v>149.19292300000001</v>
      </c>
      <c r="AH1022" s="52"/>
      <c r="AI1022" s="52"/>
      <c r="AJ1022" s="52"/>
    </row>
    <row r="1023" spans="1:36" ht="15.75" x14ac:dyDescent="0.3">
      <c r="A1023" s="1" t="str">
        <f t="shared" si="18"/>
        <v>Touristennächtigungen (Ausländer)Kroatien</v>
      </c>
      <c r="B1023" s="1">
        <v>1023</v>
      </c>
      <c r="C1023" s="50" t="s">
        <v>292</v>
      </c>
      <c r="D1023" s="50" t="s">
        <v>27</v>
      </c>
      <c r="E1023" s="50" t="s">
        <v>68</v>
      </c>
      <c r="F1023" s="50" t="s">
        <v>67</v>
      </c>
      <c r="G1023" s="50" t="s">
        <v>32</v>
      </c>
      <c r="H1023" s="50" t="s">
        <v>370</v>
      </c>
      <c r="I1023" s="51">
        <v>15.057136</v>
      </c>
      <c r="J1023" s="51">
        <v>16.499509</v>
      </c>
      <c r="K1023" s="51">
        <v>16.905241</v>
      </c>
      <c r="L1023" s="51">
        <v>16.829557999999999</v>
      </c>
      <c r="M1023" s="51">
        <v>17.072285999999998</v>
      </c>
      <c r="N1023" s="51">
        <v>18.415158000000002</v>
      </c>
      <c r="O1023" s="51">
        <v>17.807231000000002</v>
      </c>
      <c r="P1023" s="51">
        <v>17.988240000000001</v>
      </c>
      <c r="Q1023" s="51">
        <v>17.60455</v>
      </c>
      <c r="R1023" s="51">
        <v>16.085142999999999</v>
      </c>
      <c r="S1023" s="51">
        <v>17.011493999999999</v>
      </c>
      <c r="T1023" s="51">
        <v>18.054427</v>
      </c>
      <c r="U1023" s="51">
        <v>18.879352000000001</v>
      </c>
      <c r="V1023" s="51">
        <v>18.900601999999999</v>
      </c>
      <c r="W1023" s="51">
        <v>18.891923999999999</v>
      </c>
      <c r="X1023" s="51">
        <v>19.851213999999999</v>
      </c>
      <c r="Y1023" s="51">
        <v>20.871998999999999</v>
      </c>
      <c r="Z1023" s="51">
        <v>22.148451999999999</v>
      </c>
      <c r="AA1023" s="51">
        <v>22.794854999999998</v>
      </c>
      <c r="AB1023" s="51">
        <v>23.160066</v>
      </c>
      <c r="AC1023" s="51">
        <v>5.3461910000000001</v>
      </c>
      <c r="AD1023" s="51">
        <v>12.905149</v>
      </c>
      <c r="AE1023" s="51">
        <v>19.722549000000001</v>
      </c>
      <c r="AF1023" s="51">
        <v>21.219111999999999</v>
      </c>
      <c r="AG1023" s="51">
        <v>21.787348000000001</v>
      </c>
      <c r="AH1023" s="52"/>
      <c r="AI1023" s="52"/>
      <c r="AJ1023" s="52"/>
    </row>
    <row r="1024" spans="1:36" ht="15.75" x14ac:dyDescent="0.3">
      <c r="A1024" s="1" t="str">
        <f t="shared" si="18"/>
        <v>Touristennächtigungen (Ausländer)Lettland</v>
      </c>
      <c r="B1024" s="1">
        <v>1024</v>
      </c>
      <c r="C1024" s="50" t="s">
        <v>292</v>
      </c>
      <c r="D1024" s="50" t="s">
        <v>19</v>
      </c>
      <c r="E1024" s="50" t="s">
        <v>68</v>
      </c>
      <c r="F1024" s="50" t="s">
        <v>67</v>
      </c>
      <c r="G1024" s="50" t="s">
        <v>32</v>
      </c>
      <c r="H1024" s="50" t="s">
        <v>370</v>
      </c>
      <c r="I1024" s="51">
        <v>0.69081000000000004</v>
      </c>
      <c r="J1024" s="51">
        <v>0.836507</v>
      </c>
      <c r="K1024" s="51">
        <v>0.85282199999999997</v>
      </c>
      <c r="L1024" s="51">
        <v>0.96284800000000004</v>
      </c>
      <c r="M1024" s="51">
        <v>1.1577679999999999</v>
      </c>
      <c r="N1024" s="51">
        <v>1.506626</v>
      </c>
      <c r="O1024" s="51">
        <v>1.7451589999999999</v>
      </c>
      <c r="P1024" s="51">
        <v>1.779563</v>
      </c>
      <c r="Q1024" s="51">
        <v>1.913494</v>
      </c>
      <c r="R1024" s="51">
        <v>1.587504</v>
      </c>
      <c r="S1024" s="51">
        <v>1.78687</v>
      </c>
      <c r="T1024" s="51">
        <v>2.069496</v>
      </c>
      <c r="U1024" s="51">
        <v>2.143977</v>
      </c>
      <c r="V1024" s="51">
        <v>2.2945959999999999</v>
      </c>
      <c r="W1024" s="51">
        <v>2.5299420000000001</v>
      </c>
      <c r="X1024" s="51">
        <v>2.5531769999999998</v>
      </c>
      <c r="Y1024" s="51">
        <v>2.6752850000000001</v>
      </c>
      <c r="Z1024" s="51">
        <v>2.9250769999999999</v>
      </c>
      <c r="AA1024" s="51">
        <v>3.1977380000000002</v>
      </c>
      <c r="AB1024" s="51">
        <v>3.2821280000000002</v>
      </c>
      <c r="AC1024" s="51">
        <v>1.1295770000000001</v>
      </c>
      <c r="AD1024" s="51">
        <v>0.76453300000000002</v>
      </c>
      <c r="AE1024" s="51">
        <v>1.8664780000000001</v>
      </c>
      <c r="AF1024" s="51">
        <v>2.2647689999999998</v>
      </c>
      <c r="AG1024" s="51">
        <v>2.4573640000000001</v>
      </c>
      <c r="AH1024" s="52"/>
      <c r="AI1024" s="52"/>
      <c r="AJ1024" s="52"/>
    </row>
    <row r="1025" spans="1:36" ht="15.75" x14ac:dyDescent="0.3">
      <c r="A1025" s="1" t="str">
        <f t="shared" si="18"/>
        <v>Touristennächtigungen (Ausländer)Litauen</v>
      </c>
      <c r="B1025" s="1">
        <v>1025</v>
      </c>
      <c r="C1025" s="50" t="s">
        <v>292</v>
      </c>
      <c r="D1025" s="50" t="s">
        <v>20</v>
      </c>
      <c r="E1025" s="50" t="s">
        <v>68</v>
      </c>
      <c r="F1025" s="50" t="s">
        <v>67</v>
      </c>
      <c r="G1025" s="50" t="s">
        <v>32</v>
      </c>
      <c r="H1025" s="50" t="s">
        <v>370</v>
      </c>
      <c r="I1025" s="51">
        <v>0.57907500000000001</v>
      </c>
      <c r="J1025" s="51">
        <v>0.67184699999999997</v>
      </c>
      <c r="K1025" s="51">
        <v>0.71869099999999997</v>
      </c>
      <c r="L1025" s="51">
        <v>0.76641099999999995</v>
      </c>
      <c r="M1025" s="51">
        <v>1.131183</v>
      </c>
      <c r="N1025" s="51">
        <v>1.3341179999999999</v>
      </c>
      <c r="O1025" s="51">
        <v>1.451103</v>
      </c>
      <c r="P1025" s="51">
        <v>1.509293</v>
      </c>
      <c r="Q1025" s="51">
        <v>1.5444869999999999</v>
      </c>
      <c r="R1025" s="51">
        <v>1.322983</v>
      </c>
      <c r="S1025" s="51">
        <v>1.5098830000000001</v>
      </c>
      <c r="T1025" s="51">
        <v>1.818031</v>
      </c>
      <c r="U1025" s="51">
        <v>2.0017450000000001</v>
      </c>
      <c r="V1025" s="51">
        <v>2.1690870000000002</v>
      </c>
      <c r="W1025" s="51">
        <v>2.2511730000000001</v>
      </c>
      <c r="X1025" s="51">
        <v>2.246829</v>
      </c>
      <c r="Y1025" s="51">
        <v>2.4294989999999999</v>
      </c>
      <c r="Z1025" s="51">
        <v>2.5267629999999999</v>
      </c>
      <c r="AA1025" s="51">
        <v>2.725263</v>
      </c>
      <c r="AB1025" s="51">
        <v>2.9072589999999998</v>
      </c>
      <c r="AC1025" s="51">
        <v>0.82488799999999995</v>
      </c>
      <c r="AD1025" s="51">
        <v>0.93854199999999999</v>
      </c>
      <c r="AE1025" s="51">
        <v>2.0564040000000001</v>
      </c>
      <c r="AF1025" s="51">
        <v>2.3561740000000002</v>
      </c>
      <c r="AG1025" s="51">
        <v>2.3732739999999999</v>
      </c>
      <c r="AH1025" s="52"/>
      <c r="AI1025" s="52"/>
      <c r="AJ1025" s="52"/>
    </row>
    <row r="1026" spans="1:36" ht="15.75" x14ac:dyDescent="0.3">
      <c r="A1026" s="1" t="str">
        <f t="shared" si="18"/>
        <v>Touristennächtigungen (Ausländer)Luxemburg</v>
      </c>
      <c r="B1026" s="1">
        <v>1026</v>
      </c>
      <c r="C1026" s="50" t="s">
        <v>292</v>
      </c>
      <c r="D1026" s="50" t="s">
        <v>10</v>
      </c>
      <c r="E1026" s="50" t="s">
        <v>68</v>
      </c>
      <c r="F1026" s="50" t="s">
        <v>67</v>
      </c>
      <c r="G1026" s="50" t="s">
        <v>32</v>
      </c>
      <c r="H1026" s="50" t="s">
        <v>370</v>
      </c>
      <c r="I1026" s="51">
        <v>1.195886</v>
      </c>
      <c r="J1026" s="51">
        <v>1.173592</v>
      </c>
      <c r="K1026" s="51">
        <v>1.1667689999999999</v>
      </c>
      <c r="L1026" s="51">
        <v>1.143831</v>
      </c>
      <c r="M1026" s="51">
        <v>1.1946889999999999</v>
      </c>
      <c r="N1026" s="51">
        <v>1.2748980000000001</v>
      </c>
      <c r="O1026" s="51">
        <v>1.2841739999999999</v>
      </c>
      <c r="P1026" s="51">
        <v>1.359505</v>
      </c>
      <c r="Q1026" s="51">
        <v>1.296575</v>
      </c>
      <c r="R1026" s="51">
        <v>1.192639</v>
      </c>
      <c r="S1026" s="51">
        <v>1.1632039999999999</v>
      </c>
      <c r="T1026" s="51">
        <v>1.282014</v>
      </c>
      <c r="U1026" s="51">
        <v>1.4242729999999999</v>
      </c>
      <c r="V1026" s="51">
        <v>1.4134199999999999</v>
      </c>
      <c r="W1026" s="51">
        <v>1.538265</v>
      </c>
      <c r="X1026" s="51">
        <v>1.717746</v>
      </c>
      <c r="Y1026" s="51">
        <v>1.7223539999999999</v>
      </c>
      <c r="Z1026" s="51">
        <v>1.643222</v>
      </c>
      <c r="AA1026" s="51">
        <v>1.5863609999999999</v>
      </c>
      <c r="AB1026" s="51">
        <v>1.6532100000000001</v>
      </c>
      <c r="AC1026" s="51">
        <v>0.65174299999999996</v>
      </c>
      <c r="AD1026" s="51">
        <v>0.91321200000000002</v>
      </c>
      <c r="AE1026" s="51">
        <v>1.523247</v>
      </c>
      <c r="AF1026" s="51">
        <v>1.6240699999999999</v>
      </c>
      <c r="AG1026" s="51">
        <v>1.724963</v>
      </c>
      <c r="AH1026" s="52"/>
      <c r="AI1026" s="52"/>
      <c r="AJ1026" s="52"/>
    </row>
    <row r="1027" spans="1:36" ht="15.75" x14ac:dyDescent="0.3">
      <c r="A1027" s="1" t="str">
        <f t="shared" si="18"/>
        <v>Touristennächtigungen (Ausländer)Malta</v>
      </c>
      <c r="B1027" s="1">
        <v>1027</v>
      </c>
      <c r="C1027" s="50" t="s">
        <v>292</v>
      </c>
      <c r="D1027" s="50" t="s">
        <v>16</v>
      </c>
      <c r="E1027" s="50" t="s">
        <v>68</v>
      </c>
      <c r="F1027" s="50" t="s">
        <v>67</v>
      </c>
      <c r="G1027" s="50" t="s">
        <v>32</v>
      </c>
      <c r="H1027" s="50" t="s">
        <v>370</v>
      </c>
      <c r="I1027" s="51">
        <v>7.0148960000000002</v>
      </c>
      <c r="J1027" s="51">
        <v>7.4730449999999999</v>
      </c>
      <c r="K1027" s="51">
        <v>7.0191629999999998</v>
      </c>
      <c r="L1027" s="51">
        <v>7.3012420000000002</v>
      </c>
      <c r="M1027" s="51">
        <v>7.3875679999999999</v>
      </c>
      <c r="N1027" s="51">
        <v>7.2175669999999998</v>
      </c>
      <c r="O1027" s="51">
        <v>6.9783600000000003</v>
      </c>
      <c r="P1027" s="51">
        <v>7.5846150000000003</v>
      </c>
      <c r="Q1027" s="51">
        <v>7.4159079999999999</v>
      </c>
      <c r="R1027" s="51">
        <v>6.3896610000000003</v>
      </c>
      <c r="S1027" s="51">
        <v>7.0653740000000003</v>
      </c>
      <c r="T1027" s="51">
        <v>7.2103529999999996</v>
      </c>
      <c r="U1027" s="51">
        <v>7.3442530000000001</v>
      </c>
      <c r="V1027" s="51">
        <v>7.9403499999999996</v>
      </c>
      <c r="W1027" s="51">
        <v>8.1823639999999997</v>
      </c>
      <c r="X1027" s="51">
        <v>8.3023480000000003</v>
      </c>
      <c r="Y1027" s="51">
        <v>8.3544649999999994</v>
      </c>
      <c r="Z1027" s="51">
        <v>8.9170110000000005</v>
      </c>
      <c r="AA1027" s="51">
        <v>9.3812280000000001</v>
      </c>
      <c r="AB1027" s="51">
        <v>9.1327049999999996</v>
      </c>
      <c r="AC1027" s="51">
        <v>2.3049210000000002</v>
      </c>
      <c r="AD1027" s="51">
        <v>3.8448009999999999</v>
      </c>
      <c r="AE1027" s="51">
        <v>7.3624650000000003</v>
      </c>
      <c r="AF1027" s="51">
        <v>9.0093040000000002</v>
      </c>
      <c r="AG1027" s="51">
        <v>10.353002999999999</v>
      </c>
      <c r="AH1027" s="52"/>
      <c r="AI1027" s="52"/>
      <c r="AJ1027" s="52"/>
    </row>
    <row r="1028" spans="1:36" ht="15.75" x14ac:dyDescent="0.3">
      <c r="A1028" s="1" t="str">
        <f t="shared" si="18"/>
        <v>Touristennächtigungen (Ausländer)Niederlande</v>
      </c>
      <c r="B1028" s="1">
        <v>1028</v>
      </c>
      <c r="C1028" s="50" t="s">
        <v>292</v>
      </c>
      <c r="D1028" s="50" t="s">
        <v>1</v>
      </c>
      <c r="E1028" s="50" t="s">
        <v>68</v>
      </c>
      <c r="F1028" s="50" t="s">
        <v>67</v>
      </c>
      <c r="G1028" s="50" t="s">
        <v>32</v>
      </c>
      <c r="H1028" s="50" t="s">
        <v>370</v>
      </c>
      <c r="I1028" s="51">
        <v>15.695</v>
      </c>
      <c r="J1028" s="51">
        <v>14.955</v>
      </c>
      <c r="K1028" s="51">
        <v>14.9216</v>
      </c>
      <c r="L1028" s="51">
        <v>13.798400000000001</v>
      </c>
      <c r="M1028" s="51">
        <v>14.6182</v>
      </c>
      <c r="N1028" s="51">
        <v>15.1432</v>
      </c>
      <c r="O1028" s="51">
        <v>15.976100000000001</v>
      </c>
      <c r="P1028" s="51">
        <v>16.3277</v>
      </c>
      <c r="Q1028" s="51">
        <v>14.961499999999999</v>
      </c>
      <c r="R1028" s="51">
        <v>14.428599999999999</v>
      </c>
      <c r="S1028" s="51">
        <v>16.174900000000001</v>
      </c>
      <c r="T1028" s="51">
        <v>16.685099999999998</v>
      </c>
      <c r="U1028" s="51">
        <v>16.934054</v>
      </c>
      <c r="V1028" s="51">
        <v>18.350968999999999</v>
      </c>
      <c r="W1028" s="51">
        <v>20.183788</v>
      </c>
      <c r="X1028" s="51">
        <v>21.707564999999999</v>
      </c>
      <c r="Y1028" s="51">
        <v>23.169243000000002</v>
      </c>
      <c r="Z1028" s="51">
        <v>26.34338</v>
      </c>
      <c r="AA1028" s="51">
        <v>27.867504</v>
      </c>
      <c r="AB1028" s="51">
        <v>30.130759999999999</v>
      </c>
      <c r="AC1028" s="51">
        <v>10.301352</v>
      </c>
      <c r="AD1028" s="51">
        <v>9.0445670000000007</v>
      </c>
      <c r="AE1028" s="51">
        <v>26.681477999999998</v>
      </c>
      <c r="AF1028" s="51">
        <v>33.239662000000003</v>
      </c>
      <c r="AG1028" s="51">
        <v>34.375946999999996</v>
      </c>
      <c r="AH1028" s="52"/>
      <c r="AI1028" s="52"/>
      <c r="AJ1028" s="52"/>
    </row>
    <row r="1029" spans="1:36" ht="15.75" x14ac:dyDescent="0.3">
      <c r="A1029" s="1" t="str">
        <f t="shared" si="18"/>
        <v>Touristennächtigungen (Ausländer)Österreich</v>
      </c>
      <c r="B1029" s="1">
        <v>1029</v>
      </c>
      <c r="C1029" s="50" t="s">
        <v>292</v>
      </c>
      <c r="D1029" s="50" t="s">
        <v>56</v>
      </c>
      <c r="E1029" s="50" t="s">
        <v>68</v>
      </c>
      <c r="F1029" s="50" t="s">
        <v>67</v>
      </c>
      <c r="G1029" s="50" t="s">
        <v>32</v>
      </c>
      <c r="H1029" s="50" t="s">
        <v>370</v>
      </c>
      <c r="I1029" s="51">
        <v>53.617395999999999</v>
      </c>
      <c r="J1029" s="51">
        <v>54.085832000000003</v>
      </c>
      <c r="K1029" s="51">
        <v>55.167340000000003</v>
      </c>
      <c r="L1029" s="51">
        <v>55.200184999999998</v>
      </c>
      <c r="M1029" s="51">
        <v>55.163362999999997</v>
      </c>
      <c r="N1029" s="51">
        <v>56.690261</v>
      </c>
      <c r="O1029" s="51">
        <v>57.114125999999999</v>
      </c>
      <c r="P1029" s="51">
        <v>57.881542000000003</v>
      </c>
      <c r="Q1029" s="51">
        <v>60.462189000000002</v>
      </c>
      <c r="R1029" s="51">
        <v>57.798254999999997</v>
      </c>
      <c r="S1029" s="51">
        <v>58.314787000000003</v>
      </c>
      <c r="T1029" s="51">
        <v>59.147120000000001</v>
      </c>
      <c r="U1029" s="51">
        <v>61.359895999999999</v>
      </c>
      <c r="V1029" s="51">
        <v>62.137087999999999</v>
      </c>
      <c r="W1029" s="51">
        <v>61.829801000000003</v>
      </c>
      <c r="X1029" s="51">
        <v>63.327452999999998</v>
      </c>
      <c r="Y1029" s="51">
        <v>65.243779000000004</v>
      </c>
      <c r="Z1029" s="51">
        <v>66.641779</v>
      </c>
      <c r="AA1029" s="51">
        <v>68.331356999999997</v>
      </c>
      <c r="AB1029" s="51">
        <v>69.375192999999996</v>
      </c>
      <c r="AC1029" s="51">
        <v>36.388973</v>
      </c>
      <c r="AD1029" s="51">
        <v>28.397442000000002</v>
      </c>
      <c r="AE1029" s="51">
        <v>57.283290000000001</v>
      </c>
      <c r="AF1029" s="51">
        <v>64.728148000000004</v>
      </c>
      <c r="AG1029" s="51">
        <v>66.151534999999996</v>
      </c>
      <c r="AH1029" s="52"/>
      <c r="AI1029" s="52"/>
      <c r="AJ1029" s="52"/>
    </row>
    <row r="1030" spans="1:36" ht="15.75" x14ac:dyDescent="0.3">
      <c r="A1030" s="1" t="str">
        <f t="shared" si="18"/>
        <v>Touristennächtigungen (Ausländer)Polen</v>
      </c>
      <c r="B1030" s="1">
        <v>1030</v>
      </c>
      <c r="C1030" s="50" t="s">
        <v>292</v>
      </c>
      <c r="D1030" s="50" t="s">
        <v>21</v>
      </c>
      <c r="E1030" s="50" t="s">
        <v>68</v>
      </c>
      <c r="F1030" s="50" t="s">
        <v>67</v>
      </c>
      <c r="G1030" s="50" t="s">
        <v>32</v>
      </c>
      <c r="H1030" s="50" t="s">
        <v>370</v>
      </c>
      <c r="I1030" s="51">
        <v>4.9446700000000003</v>
      </c>
      <c r="J1030" s="51">
        <v>4.9182709999999998</v>
      </c>
      <c r="K1030" s="51">
        <v>4.9992890000000001</v>
      </c>
      <c r="L1030" s="51">
        <v>5.4504159999999997</v>
      </c>
      <c r="M1030" s="51">
        <v>6.8761409999999996</v>
      </c>
      <c r="N1030" s="51">
        <v>7.868754</v>
      </c>
      <c r="O1030" s="51">
        <v>7.9106899999999998</v>
      </c>
      <c r="P1030" s="51">
        <v>8.4087720000000008</v>
      </c>
      <c r="Q1030" s="51">
        <v>7.9393279999999997</v>
      </c>
      <c r="R1030" s="51">
        <v>7.4780309999999997</v>
      </c>
      <c r="S1030" s="51">
        <v>8.0292019999999997</v>
      </c>
      <c r="T1030" s="51">
        <v>8.397392</v>
      </c>
      <c r="U1030" s="51">
        <v>9.42455</v>
      </c>
      <c r="V1030" s="51">
        <v>10.129465</v>
      </c>
      <c r="W1030" s="51">
        <v>10.667222000000001</v>
      </c>
      <c r="X1030" s="51">
        <v>11.302368</v>
      </c>
      <c r="Y1030" s="51">
        <v>12.918219000000001</v>
      </c>
      <c r="Z1030" s="51">
        <v>13.638768000000001</v>
      </c>
      <c r="AA1030" s="51">
        <v>14.410906000000001</v>
      </c>
      <c r="AB1030" s="51">
        <v>15.089651</v>
      </c>
      <c r="AC1030" s="51">
        <v>4.9824029999999997</v>
      </c>
      <c r="AD1030" s="51">
        <v>5.4935850000000004</v>
      </c>
      <c r="AE1030" s="51">
        <v>12.253375</v>
      </c>
      <c r="AF1030" s="51">
        <v>14.308132000000001</v>
      </c>
      <c r="AG1030" s="51">
        <v>15.1785</v>
      </c>
      <c r="AH1030" s="52"/>
      <c r="AI1030" s="52"/>
      <c r="AJ1030" s="52"/>
    </row>
    <row r="1031" spans="1:36" ht="15.75" x14ac:dyDescent="0.3">
      <c r="A1031" s="1" t="str">
        <f t="shared" si="18"/>
        <v>Touristennächtigungen (Ausländer)Portugal</v>
      </c>
      <c r="B1031" s="1">
        <v>1031</v>
      </c>
      <c r="C1031" s="50" t="s">
        <v>292</v>
      </c>
      <c r="D1031" s="50" t="s">
        <v>7</v>
      </c>
      <c r="E1031" s="50" t="s">
        <v>68</v>
      </c>
      <c r="F1031" s="50" t="s">
        <v>67</v>
      </c>
      <c r="G1031" s="50" t="s">
        <v>32</v>
      </c>
      <c r="H1031" s="50" t="s">
        <v>370</v>
      </c>
      <c r="I1031" s="51">
        <v>24.101963000000001</v>
      </c>
      <c r="J1031" s="51">
        <v>23.577570999999999</v>
      </c>
      <c r="K1031" s="51">
        <v>23.562694</v>
      </c>
      <c r="L1031" s="51">
        <v>23.214697999999999</v>
      </c>
      <c r="M1031" s="51">
        <v>23.001992999999999</v>
      </c>
      <c r="N1031" s="51">
        <v>23.872883999999999</v>
      </c>
      <c r="O1031" s="51">
        <v>25.216460000000001</v>
      </c>
      <c r="P1031" s="51">
        <v>26.768529999999998</v>
      </c>
      <c r="Q1031" s="51">
        <v>26.204245</v>
      </c>
      <c r="R1031" s="51">
        <v>23.214376999999999</v>
      </c>
      <c r="S1031" s="51">
        <v>23.608207</v>
      </c>
      <c r="T1031" s="51">
        <v>26.00376</v>
      </c>
      <c r="U1031" s="51">
        <v>27.25658</v>
      </c>
      <c r="V1031" s="51">
        <v>29.824569</v>
      </c>
      <c r="W1031" s="51">
        <v>33.050063999999999</v>
      </c>
      <c r="X1031" s="51">
        <v>35.474513999999999</v>
      </c>
      <c r="Y1031" s="51">
        <v>39.326453000000001</v>
      </c>
      <c r="Z1031" s="51">
        <v>42.852696999999999</v>
      </c>
      <c r="AA1031" s="51">
        <v>41.517325</v>
      </c>
      <c r="AB1031" s="51">
        <v>42.043190000000003</v>
      </c>
      <c r="AC1031" s="51">
        <v>10.324555999999999</v>
      </c>
      <c r="AD1031" s="51">
        <v>15.414868</v>
      </c>
      <c r="AE1031" s="51">
        <v>39.043889</v>
      </c>
      <c r="AF1031" s="51">
        <v>44.59422</v>
      </c>
      <c r="AG1031" s="51">
        <v>46.533422000000002</v>
      </c>
      <c r="AH1031" s="52"/>
      <c r="AI1031" s="52"/>
      <c r="AJ1031" s="52"/>
    </row>
    <row r="1032" spans="1:36" ht="15.75" x14ac:dyDescent="0.3">
      <c r="A1032" s="1" t="str">
        <f t="shared" si="18"/>
        <v>Touristennächtigungen (Ausländer)Rumänien</v>
      </c>
      <c r="B1032" s="1">
        <v>1032</v>
      </c>
      <c r="C1032" s="50" t="s">
        <v>292</v>
      </c>
      <c r="D1032" s="50" t="s">
        <v>98</v>
      </c>
      <c r="E1032" s="50" t="s">
        <v>68</v>
      </c>
      <c r="F1032" s="50" t="s">
        <v>67</v>
      </c>
      <c r="G1032" s="50" t="s">
        <v>32</v>
      </c>
      <c r="H1032" s="50" t="s">
        <v>370</v>
      </c>
      <c r="I1032" s="51">
        <v>2.0848969999999998</v>
      </c>
      <c r="J1032" s="51">
        <v>2.3006609999999998</v>
      </c>
      <c r="K1032" s="51">
        <v>2.4706220000000001</v>
      </c>
      <c r="L1032" s="51">
        <v>2.6878320000000002</v>
      </c>
      <c r="M1032" s="51">
        <v>3.2105999999999999</v>
      </c>
      <c r="N1032" s="51">
        <v>3.377148</v>
      </c>
      <c r="O1032" s="51">
        <v>3.1691829999999999</v>
      </c>
      <c r="P1032" s="51">
        <v>3.4971559999999999</v>
      </c>
      <c r="Q1032" s="51">
        <v>3.2513570000000001</v>
      </c>
      <c r="R1032" s="51">
        <v>2.581861</v>
      </c>
      <c r="S1032" s="51">
        <v>2.6848679999999998</v>
      </c>
      <c r="T1032" s="51">
        <v>2.9819909999999998</v>
      </c>
      <c r="U1032" s="51">
        <v>3.0014820000000002</v>
      </c>
      <c r="V1032" s="51">
        <v>3.1677909999999998</v>
      </c>
      <c r="W1032" s="51">
        <v>3.5035219999999998</v>
      </c>
      <c r="X1032" s="51">
        <v>4.1003869999999996</v>
      </c>
      <c r="Y1032" s="51">
        <v>4.399597</v>
      </c>
      <c r="Z1032" s="51">
        <v>4.7999929999999997</v>
      </c>
      <c r="AA1032" s="51">
        <v>4.8541670000000003</v>
      </c>
      <c r="AB1032" s="51">
        <v>4.8040380000000003</v>
      </c>
      <c r="AC1032" s="51">
        <v>0.93163099999999999</v>
      </c>
      <c r="AD1032" s="51">
        <v>1.784789</v>
      </c>
      <c r="AE1032" s="51">
        <v>3.424309</v>
      </c>
      <c r="AF1032" s="51">
        <v>4.1739280000000001</v>
      </c>
      <c r="AG1032" s="51">
        <v>4.6479679999999997</v>
      </c>
      <c r="AH1032" s="52"/>
      <c r="AI1032" s="52"/>
      <c r="AJ1032" s="52"/>
    </row>
    <row r="1033" spans="1:36" ht="15.75" x14ac:dyDescent="0.3">
      <c r="A1033" s="1" t="str">
        <f t="shared" si="18"/>
        <v>Touristennächtigungen (Ausländer)Schweden</v>
      </c>
      <c r="B1033" s="1">
        <v>1033</v>
      </c>
      <c r="C1033" s="50" t="s">
        <v>292</v>
      </c>
      <c r="D1033" s="50" t="s">
        <v>13</v>
      </c>
      <c r="E1033" s="50" t="s">
        <v>68</v>
      </c>
      <c r="F1033" s="50" t="s">
        <v>67</v>
      </c>
      <c r="G1033" s="50" t="s">
        <v>32</v>
      </c>
      <c r="H1033" s="50" t="s">
        <v>370</v>
      </c>
      <c r="I1033" s="51">
        <v>4.6788059999999998</v>
      </c>
      <c r="J1033" s="51">
        <v>4.926857</v>
      </c>
      <c r="K1033" s="51">
        <v>4.8676789999999999</v>
      </c>
      <c r="L1033" s="51">
        <v>4.8331860000000004</v>
      </c>
      <c r="M1033" s="51">
        <v>5.060943</v>
      </c>
      <c r="N1033" s="51">
        <v>5.382161</v>
      </c>
      <c r="O1033" s="51">
        <v>5.603834</v>
      </c>
      <c r="P1033" s="51">
        <v>5.8417690000000002</v>
      </c>
      <c r="Q1033" s="51">
        <v>5.8304140000000002</v>
      </c>
      <c r="R1033" s="51">
        <v>6.0870959999999998</v>
      </c>
      <c r="S1033" s="51">
        <v>6.3630740000000001</v>
      </c>
      <c r="T1033" s="51">
        <v>6.5320780000000003</v>
      </c>
      <c r="U1033" s="51">
        <v>6.6504450000000004</v>
      </c>
      <c r="V1033" s="51">
        <v>6.8747590000000001</v>
      </c>
      <c r="W1033" s="51">
        <v>7.42143</v>
      </c>
      <c r="X1033" s="51">
        <v>8.4010020000000001</v>
      </c>
      <c r="Y1033" s="51">
        <v>8.8426430000000007</v>
      </c>
      <c r="Z1033" s="51">
        <v>9.3350089999999994</v>
      </c>
      <c r="AA1033" s="51">
        <v>10.015656</v>
      </c>
      <c r="AB1033" s="51">
        <v>9.8711559999999992</v>
      </c>
      <c r="AC1033" s="51">
        <v>3.142633</v>
      </c>
      <c r="AD1033" s="51">
        <v>4.0441200000000004</v>
      </c>
      <c r="AE1033" s="51">
        <v>8.4069210000000005</v>
      </c>
      <c r="AF1033" s="51">
        <v>9.8581839999999996</v>
      </c>
      <c r="AG1033" s="51">
        <v>11.229532000000001</v>
      </c>
      <c r="AH1033" s="52"/>
      <c r="AI1033" s="52"/>
      <c r="AJ1033" s="52"/>
    </row>
    <row r="1034" spans="1:36" ht="15.75" x14ac:dyDescent="0.3">
      <c r="A1034" s="1" t="str">
        <f t="shared" si="18"/>
        <v>Touristennächtigungen (Ausländer)Slowakei</v>
      </c>
      <c r="B1034" s="1">
        <v>1034</v>
      </c>
      <c r="C1034" s="50" t="s">
        <v>292</v>
      </c>
      <c r="D1034" s="50" t="s">
        <v>23</v>
      </c>
      <c r="E1034" s="50" t="s">
        <v>68</v>
      </c>
      <c r="F1034" s="50" t="s">
        <v>67</v>
      </c>
      <c r="G1034" s="50" t="s">
        <v>32</v>
      </c>
      <c r="H1034" s="50" t="s">
        <v>370</v>
      </c>
      <c r="I1034" s="51">
        <v>2.7610640000000002</v>
      </c>
      <c r="J1034" s="51">
        <v>3.1013809999999999</v>
      </c>
      <c r="K1034" s="51">
        <v>3.5722969999999998</v>
      </c>
      <c r="L1034" s="51">
        <v>3.5603400000000001</v>
      </c>
      <c r="M1034" s="51">
        <v>3.4315449999999998</v>
      </c>
      <c r="N1034" s="51">
        <v>3.650029</v>
      </c>
      <c r="O1034" s="51">
        <v>3.9113380000000002</v>
      </c>
      <c r="P1034" s="51">
        <v>3.968782</v>
      </c>
      <c r="Q1034" s="51">
        <v>3.9778359999999999</v>
      </c>
      <c r="R1034" s="51">
        <v>2.9079000000000002</v>
      </c>
      <c r="S1034" s="51">
        <v>3.043282</v>
      </c>
      <c r="T1034" s="51">
        <v>3.2760479999999998</v>
      </c>
      <c r="U1034" s="51">
        <v>3.3295729999999999</v>
      </c>
      <c r="V1034" s="51">
        <v>3.5287389999999998</v>
      </c>
      <c r="W1034" s="51">
        <v>3.1714069999999999</v>
      </c>
      <c r="X1034" s="51">
        <v>3.6421459999999999</v>
      </c>
      <c r="Y1034" s="51">
        <v>4.0827869999999997</v>
      </c>
      <c r="Z1034" s="51">
        <v>4.2497619999999996</v>
      </c>
      <c r="AA1034" s="51">
        <v>4.3507809999999996</v>
      </c>
      <c r="AB1034" s="51">
        <v>4.605416</v>
      </c>
      <c r="AC1034" s="51">
        <v>1.6529739999999999</v>
      </c>
      <c r="AD1034" s="51">
        <v>1.0979289999999999</v>
      </c>
      <c r="AE1034" s="51">
        <v>2.8843160000000001</v>
      </c>
      <c r="AF1034" s="51">
        <v>3.6249720000000001</v>
      </c>
      <c r="AG1034" s="51">
        <v>3.7654269999999999</v>
      </c>
      <c r="AH1034" s="52"/>
      <c r="AI1034" s="52"/>
      <c r="AJ1034" s="52"/>
    </row>
    <row r="1035" spans="1:36" ht="15.75" x14ac:dyDescent="0.3">
      <c r="A1035" s="1" t="str">
        <f t="shared" si="18"/>
        <v>Touristennächtigungen (Ausländer)Slowenien</v>
      </c>
      <c r="B1035" s="1">
        <v>1035</v>
      </c>
      <c r="C1035" s="50" t="s">
        <v>292</v>
      </c>
      <c r="D1035" s="50" t="s">
        <v>26</v>
      </c>
      <c r="E1035" s="50" t="s">
        <v>68</v>
      </c>
      <c r="F1035" s="50" t="s">
        <v>67</v>
      </c>
      <c r="G1035" s="50" t="s">
        <v>32</v>
      </c>
      <c r="H1035" s="50" t="s">
        <v>370</v>
      </c>
      <c r="I1035" s="51">
        <v>2.7577509999999998</v>
      </c>
      <c r="J1035" s="51">
        <v>2.8788849999999999</v>
      </c>
      <c r="K1035" s="51">
        <v>3.0493890000000001</v>
      </c>
      <c r="L1035" s="51">
        <v>3.1656019999999998</v>
      </c>
      <c r="M1035" s="51">
        <v>3.2584080000000002</v>
      </c>
      <c r="N1035" s="51">
        <v>3.3220429999999999</v>
      </c>
      <c r="O1035" s="51">
        <v>3.4007149999999999</v>
      </c>
      <c r="P1035" s="51">
        <v>3.7066370000000002</v>
      </c>
      <c r="Q1035" s="51">
        <v>4.0510140000000003</v>
      </c>
      <c r="R1035" s="51">
        <v>3.684005</v>
      </c>
      <c r="S1035" s="51">
        <v>3.7154729999999998</v>
      </c>
      <c r="T1035" s="51">
        <v>4.0059269999999998</v>
      </c>
      <c r="U1035" s="51">
        <v>4.150042</v>
      </c>
      <c r="V1035" s="51">
        <v>4.2020670000000004</v>
      </c>
      <c r="W1035" s="51">
        <v>4.2940129999999996</v>
      </c>
      <c r="X1035" s="51">
        <v>4.5403450000000003</v>
      </c>
      <c r="Y1035" s="51">
        <v>4.9846870000000001</v>
      </c>
      <c r="Z1035" s="51">
        <v>5.5448139999999997</v>
      </c>
      <c r="AA1035" s="52"/>
      <c r="AB1035" s="51">
        <v>6.126322</v>
      </c>
      <c r="AC1035" s="51">
        <v>1.5616639999999999</v>
      </c>
      <c r="AD1035" s="51">
        <v>2.1018780000000001</v>
      </c>
      <c r="AE1035" s="51">
        <v>4.7817800000000004</v>
      </c>
      <c r="AF1035" s="51">
        <v>5.5909250000000004</v>
      </c>
      <c r="AG1035" s="51">
        <v>6.0532430000000002</v>
      </c>
      <c r="AH1035" s="52"/>
      <c r="AI1035" s="52"/>
      <c r="AJ1035" s="52"/>
    </row>
    <row r="1036" spans="1:36" ht="15.75" x14ac:dyDescent="0.3">
      <c r="A1036" s="1" t="str">
        <f t="shared" si="18"/>
        <v>Touristennächtigungen (Ausländer)Spanien</v>
      </c>
      <c r="B1036" s="1">
        <v>1036</v>
      </c>
      <c r="C1036" s="50" t="s">
        <v>292</v>
      </c>
      <c r="D1036" s="50" t="s">
        <v>8</v>
      </c>
      <c r="E1036" s="50" t="s">
        <v>68</v>
      </c>
      <c r="F1036" s="50" t="s">
        <v>67</v>
      </c>
      <c r="G1036" s="50" t="s">
        <v>32</v>
      </c>
      <c r="H1036" s="50" t="s">
        <v>370</v>
      </c>
      <c r="I1036" s="51">
        <v>143.761596</v>
      </c>
      <c r="J1036" s="51">
        <v>143.42059499999999</v>
      </c>
      <c r="K1036" s="51">
        <v>135.83638500000001</v>
      </c>
      <c r="L1036" s="51">
        <v>136.865487</v>
      </c>
      <c r="M1036" s="51">
        <v>134.65361999999999</v>
      </c>
      <c r="N1036" s="51">
        <v>138.761842</v>
      </c>
      <c r="O1036" s="51">
        <v>151.939605</v>
      </c>
      <c r="P1036" s="51">
        <v>155.092771</v>
      </c>
      <c r="Q1036" s="51">
        <v>155.34719200000001</v>
      </c>
      <c r="R1036" s="51">
        <v>141.227936</v>
      </c>
      <c r="S1036" s="51">
        <v>153.91117600000001</v>
      </c>
      <c r="T1036" s="51">
        <v>175.21870200000001</v>
      </c>
      <c r="U1036" s="51">
        <v>178.558301</v>
      </c>
      <c r="V1036" s="51">
        <v>185.396233</v>
      </c>
      <c r="W1036" s="51">
        <v>190.53074100000001</v>
      </c>
      <c r="X1036" s="51">
        <v>197.98082299999999</v>
      </c>
      <c r="Y1036" s="51">
        <v>216.929812</v>
      </c>
      <c r="Z1036" s="51">
        <v>224.755788</v>
      </c>
      <c r="AA1036" s="51">
        <v>223.48118500000001</v>
      </c>
      <c r="AB1036" s="51">
        <v>223.38635600000001</v>
      </c>
      <c r="AC1036" s="51">
        <v>41.071987</v>
      </c>
      <c r="AD1036" s="51">
        <v>82.106778000000006</v>
      </c>
      <c r="AE1036" s="51">
        <v>200.32851500000001</v>
      </c>
      <c r="AF1036" s="51">
        <v>224.78997000000001</v>
      </c>
      <c r="AG1036" s="51">
        <v>241.04211699999999</v>
      </c>
      <c r="AH1036" s="52"/>
      <c r="AI1036" s="52"/>
      <c r="AJ1036" s="52"/>
    </row>
    <row r="1037" spans="1:36" ht="15.75" x14ac:dyDescent="0.3">
      <c r="A1037" s="1" t="str">
        <f t="shared" si="18"/>
        <v>Touristennächtigungen (Ausländer)Tschechische Republik</v>
      </c>
      <c r="B1037" s="1">
        <v>1037</v>
      </c>
      <c r="C1037" s="50" t="s">
        <v>292</v>
      </c>
      <c r="D1037" s="50" t="s">
        <v>22</v>
      </c>
      <c r="E1037" s="50" t="s">
        <v>68</v>
      </c>
      <c r="F1037" s="50" t="s">
        <v>67</v>
      </c>
      <c r="G1037" s="50" t="s">
        <v>32</v>
      </c>
      <c r="H1037" s="50" t="s">
        <v>370</v>
      </c>
      <c r="I1037" s="51">
        <v>12.919169999999999</v>
      </c>
      <c r="J1037" s="51">
        <v>14.7028</v>
      </c>
      <c r="K1037" s="51">
        <v>13.326843</v>
      </c>
      <c r="L1037" s="51">
        <v>13.688095000000001</v>
      </c>
      <c r="M1037" s="51">
        <v>15.880594</v>
      </c>
      <c r="N1037" s="51">
        <v>16.607496999999999</v>
      </c>
      <c r="O1037" s="51">
        <v>17.035170000000001</v>
      </c>
      <c r="P1037" s="51">
        <v>17.837519</v>
      </c>
      <c r="Q1037" s="51">
        <v>17.740780999999998</v>
      </c>
      <c r="R1037" s="51">
        <v>16.013045999999999</v>
      </c>
      <c r="S1037" s="51">
        <v>16.880869000000001</v>
      </c>
      <c r="T1037" s="51">
        <v>18.027007000000001</v>
      </c>
      <c r="U1037" s="51">
        <v>19.936405000000001</v>
      </c>
      <c r="V1037" s="51">
        <v>20.071691999999999</v>
      </c>
      <c r="W1037" s="51">
        <v>19.970831</v>
      </c>
      <c r="X1037" s="51">
        <v>20.970265999999999</v>
      </c>
      <c r="Y1037" s="51">
        <v>21.869094</v>
      </c>
      <c r="Z1037" s="51">
        <v>23.693328999999999</v>
      </c>
      <c r="AA1037" s="51">
        <v>23.968900000000001</v>
      </c>
      <c r="AB1037" s="51">
        <v>24.457218000000001</v>
      </c>
      <c r="AC1037" s="51">
        <v>6.4470159999999996</v>
      </c>
      <c r="AD1037" s="51">
        <v>5.8656449999999998</v>
      </c>
      <c r="AE1037" s="51">
        <v>16.358447000000002</v>
      </c>
      <c r="AF1037" s="51">
        <v>21.179473999999999</v>
      </c>
      <c r="AG1037" s="51">
        <v>23.027507</v>
      </c>
      <c r="AH1037" s="52"/>
      <c r="AI1037" s="52"/>
      <c r="AJ1037" s="52"/>
    </row>
    <row r="1038" spans="1:36" ht="15.75" x14ac:dyDescent="0.3">
      <c r="A1038" s="1" t="str">
        <f t="shared" si="18"/>
        <v>Touristennächtigungen (Ausländer)Ungarn</v>
      </c>
      <c r="B1038" s="1">
        <v>1038</v>
      </c>
      <c r="C1038" s="50" t="s">
        <v>292</v>
      </c>
      <c r="D1038" s="50" t="s">
        <v>24</v>
      </c>
      <c r="E1038" s="50" t="s">
        <v>68</v>
      </c>
      <c r="F1038" s="50" t="s">
        <v>67</v>
      </c>
      <c r="G1038" s="50" t="s">
        <v>32</v>
      </c>
      <c r="H1038" s="50" t="s">
        <v>370</v>
      </c>
      <c r="I1038" s="51">
        <v>8.0618590000000001</v>
      </c>
      <c r="J1038" s="51">
        <v>8.4051939999999998</v>
      </c>
      <c r="K1038" s="51">
        <v>8.2600200000000008</v>
      </c>
      <c r="L1038" s="51">
        <v>8.0463660000000008</v>
      </c>
      <c r="M1038" s="51">
        <v>8.7286819999999992</v>
      </c>
      <c r="N1038" s="51">
        <v>9.1265219999999996</v>
      </c>
      <c r="O1038" s="51">
        <v>8.5241819999999997</v>
      </c>
      <c r="P1038" s="51">
        <v>8.6354319999999998</v>
      </c>
      <c r="Q1038" s="51">
        <v>8.4885040000000007</v>
      </c>
      <c r="R1038" s="51">
        <v>7.7733290000000004</v>
      </c>
      <c r="S1038" s="51">
        <v>8.1826000000000008</v>
      </c>
      <c r="T1038" s="51">
        <v>8.7744900000000001</v>
      </c>
      <c r="U1038" s="51">
        <v>9.9382680000000008</v>
      </c>
      <c r="V1038" s="51">
        <v>10.367322</v>
      </c>
      <c r="W1038" s="51">
        <v>10.653116000000001</v>
      </c>
      <c r="X1038" s="51">
        <v>11.092521</v>
      </c>
      <c r="Y1038" s="51">
        <v>11.801752</v>
      </c>
      <c r="Z1038" s="51">
        <v>12.754054</v>
      </c>
      <c r="AA1038" s="51">
        <v>13.09408</v>
      </c>
      <c r="AB1038" s="51">
        <v>13.413406</v>
      </c>
      <c r="AC1038" s="51">
        <v>3.1257429999999999</v>
      </c>
      <c r="AD1038" s="51">
        <v>4.1390820000000001</v>
      </c>
      <c r="AE1038" s="51">
        <v>10.138239</v>
      </c>
      <c r="AF1038" s="51">
        <v>11.618352</v>
      </c>
      <c r="AG1038" s="51">
        <v>12.822552999999999</v>
      </c>
      <c r="AH1038" s="52"/>
      <c r="AI1038" s="52"/>
      <c r="AJ1038" s="52"/>
    </row>
    <row r="1039" spans="1:36" ht="15.75" x14ac:dyDescent="0.3">
      <c r="A1039" s="1" t="str">
        <f t="shared" si="18"/>
        <v>Touristennächtigungen (Ausländer)Vereinigtes Königreich Großbritannien und Nordirland</v>
      </c>
      <c r="B1039" s="1">
        <v>1039</v>
      </c>
      <c r="C1039" s="50" t="s">
        <v>292</v>
      </c>
      <c r="D1039" s="50" t="s">
        <v>57</v>
      </c>
      <c r="E1039" s="50" t="s">
        <v>68</v>
      </c>
      <c r="F1039" s="50" t="s">
        <v>67</v>
      </c>
      <c r="G1039" s="50" t="s">
        <v>32</v>
      </c>
      <c r="H1039" s="50" t="s">
        <v>370</v>
      </c>
      <c r="I1039" s="51">
        <v>53.131</v>
      </c>
      <c r="J1039" s="51">
        <v>49.780996000000002</v>
      </c>
      <c r="K1039" s="51">
        <v>48.377000000000002</v>
      </c>
      <c r="L1039" s="51">
        <v>49.003</v>
      </c>
      <c r="M1039" s="51">
        <v>53.866787000000002</v>
      </c>
      <c r="N1039" s="51">
        <v>58.909087</v>
      </c>
      <c r="O1039" s="51">
        <v>64.951358999999997</v>
      </c>
      <c r="P1039" s="51">
        <v>64.252544999999998</v>
      </c>
      <c r="Q1039" s="51">
        <v>61.633085000000001</v>
      </c>
      <c r="R1039" s="51">
        <v>59.608083999999998</v>
      </c>
      <c r="S1039" s="51">
        <v>65.080296000000004</v>
      </c>
      <c r="T1039" s="51">
        <v>65.905717999999993</v>
      </c>
      <c r="U1039" s="51">
        <v>65.269158000000004</v>
      </c>
      <c r="V1039" s="51">
        <v>76.419112999999996</v>
      </c>
      <c r="W1039" s="51">
        <v>52.76585</v>
      </c>
      <c r="X1039" s="51">
        <v>86.215339999999998</v>
      </c>
      <c r="Y1039" s="51">
        <v>88.041150000000002</v>
      </c>
      <c r="Z1039" s="52"/>
      <c r="AA1039" s="52"/>
      <c r="AB1039" s="52"/>
      <c r="AC1039" s="52"/>
      <c r="AD1039" s="52"/>
      <c r="AE1039" s="52"/>
      <c r="AF1039" s="52"/>
      <c r="AG1039" s="52"/>
      <c r="AH1039" s="52"/>
      <c r="AI1039" s="52"/>
      <c r="AJ1039" s="52"/>
    </row>
    <row r="1040" spans="1:36" ht="15.75" x14ac:dyDescent="0.3">
      <c r="A1040" s="1" t="str">
        <f t="shared" si="18"/>
        <v>Touristennächtigungen (Ausländer)Zypern</v>
      </c>
      <c r="B1040" s="1">
        <v>1040</v>
      </c>
      <c r="C1040" s="50" t="s">
        <v>292</v>
      </c>
      <c r="D1040" s="50" t="s">
        <v>30</v>
      </c>
      <c r="E1040" s="50" t="s">
        <v>68</v>
      </c>
      <c r="F1040" s="50" t="s">
        <v>67</v>
      </c>
      <c r="G1040" s="50" t="s">
        <v>32</v>
      </c>
      <c r="H1040" s="50" t="s">
        <v>370</v>
      </c>
      <c r="I1040" s="51">
        <v>16.790458000000001</v>
      </c>
      <c r="J1040" s="51">
        <v>18.066132</v>
      </c>
      <c r="K1040" s="51">
        <v>15.235497000000001</v>
      </c>
      <c r="L1040" s="51">
        <v>13.424102</v>
      </c>
      <c r="M1040" s="51">
        <v>13.554335</v>
      </c>
      <c r="N1040" s="51">
        <v>13.899099</v>
      </c>
      <c r="O1040" s="51">
        <v>13.227357</v>
      </c>
      <c r="P1040" s="51">
        <v>13.129130999999999</v>
      </c>
      <c r="Q1040" s="51">
        <v>13.151047999999999</v>
      </c>
      <c r="R1040" s="51">
        <v>11.488360999999999</v>
      </c>
      <c r="S1040" s="51">
        <v>12.267920999999999</v>
      </c>
      <c r="T1040" s="51">
        <v>12.933024</v>
      </c>
      <c r="U1040" s="51">
        <v>13.476336999999999</v>
      </c>
      <c r="V1040" s="51">
        <v>13.141237</v>
      </c>
      <c r="W1040" s="51">
        <v>12.872854</v>
      </c>
      <c r="X1040" s="51">
        <v>12.548278</v>
      </c>
      <c r="Y1040" s="51">
        <v>14.504441999999999</v>
      </c>
      <c r="Z1040" s="51">
        <v>15.946455</v>
      </c>
      <c r="AA1040" s="51">
        <v>16.247076</v>
      </c>
      <c r="AB1040" s="51">
        <v>16.559771999999999</v>
      </c>
      <c r="AC1040" s="51">
        <v>2.6331600000000002</v>
      </c>
      <c r="AD1040" s="51">
        <v>8.1937730000000002</v>
      </c>
      <c r="AE1040" s="51">
        <v>12.932334000000001</v>
      </c>
      <c r="AF1040" s="51">
        <v>14.427849</v>
      </c>
      <c r="AG1040" s="51">
        <v>16.537635000000002</v>
      </c>
      <c r="AH1040" s="52"/>
      <c r="AI1040" s="52"/>
      <c r="AJ1040" s="52"/>
    </row>
    <row r="1041" spans="1:36" ht="15.75" x14ac:dyDescent="0.3">
      <c r="A1041" s="1" t="str">
        <f t="shared" si="18"/>
        <v>WirtschaftswachstumBelgien</v>
      </c>
      <c r="B1041" s="1">
        <v>1041</v>
      </c>
      <c r="C1041" s="50" t="s">
        <v>296</v>
      </c>
      <c r="D1041" s="50" t="s">
        <v>9</v>
      </c>
      <c r="E1041" s="50" t="s">
        <v>149</v>
      </c>
      <c r="F1041" s="50" t="s">
        <v>346</v>
      </c>
      <c r="G1041" s="50" t="s">
        <v>32</v>
      </c>
      <c r="H1041" s="50" t="s">
        <v>374</v>
      </c>
      <c r="I1041" s="51">
        <v>3.7</v>
      </c>
      <c r="J1041" s="51">
        <v>1.1000000000000001</v>
      </c>
      <c r="K1041" s="51">
        <v>1.7</v>
      </c>
      <c r="L1041" s="51">
        <v>1</v>
      </c>
      <c r="M1041" s="51">
        <v>3.6</v>
      </c>
      <c r="N1041" s="51">
        <v>2.2999999999999998</v>
      </c>
      <c r="O1041" s="51">
        <v>2.6</v>
      </c>
      <c r="P1041" s="51">
        <v>3.7</v>
      </c>
      <c r="Q1041" s="51">
        <v>0.4</v>
      </c>
      <c r="R1041" s="51">
        <v>-1.9</v>
      </c>
      <c r="S1041" s="51">
        <v>2.7</v>
      </c>
      <c r="T1041" s="51">
        <v>1.9</v>
      </c>
      <c r="U1041" s="51">
        <v>0.2</v>
      </c>
      <c r="V1041" s="51">
        <v>0.3</v>
      </c>
      <c r="W1041" s="51">
        <v>1.8</v>
      </c>
      <c r="X1041" s="51">
        <v>1.5</v>
      </c>
      <c r="Y1041" s="51">
        <v>1.2</v>
      </c>
      <c r="Z1041" s="51">
        <v>1.5</v>
      </c>
      <c r="AA1041" s="51">
        <v>1.9</v>
      </c>
      <c r="AB1041" s="51">
        <v>2.4</v>
      </c>
      <c r="AC1041" s="51">
        <v>-4.8</v>
      </c>
      <c r="AD1041" s="51">
        <v>6.3</v>
      </c>
      <c r="AE1041" s="51">
        <v>4</v>
      </c>
      <c r="AF1041" s="51">
        <v>1.7</v>
      </c>
      <c r="AG1041" s="51">
        <v>1.1000000000000001</v>
      </c>
      <c r="AH1041" s="51">
        <v>1</v>
      </c>
      <c r="AI1041" s="51">
        <v>1.1000000000000001</v>
      </c>
      <c r="AJ1041" s="51">
        <v>1.3</v>
      </c>
    </row>
    <row r="1042" spans="1:36" ht="15.75" x14ac:dyDescent="0.3">
      <c r="A1042" s="1" t="str">
        <f t="shared" si="18"/>
        <v>WirtschaftswachstumBulgarien</v>
      </c>
      <c r="B1042" s="1">
        <v>1042</v>
      </c>
      <c r="C1042" s="50" t="s">
        <v>296</v>
      </c>
      <c r="D1042" s="50" t="s">
        <v>25</v>
      </c>
      <c r="E1042" s="50" t="s">
        <v>149</v>
      </c>
      <c r="F1042" s="50" t="s">
        <v>346</v>
      </c>
      <c r="G1042" s="50" t="s">
        <v>32</v>
      </c>
      <c r="H1042" s="50" t="s">
        <v>374</v>
      </c>
      <c r="I1042" s="51">
        <v>4.5999999999999996</v>
      </c>
      <c r="J1042" s="51">
        <v>3.8</v>
      </c>
      <c r="K1042" s="51">
        <v>5.9</v>
      </c>
      <c r="L1042" s="51">
        <v>5.2</v>
      </c>
      <c r="M1042" s="51">
        <v>6.5</v>
      </c>
      <c r="N1042" s="51">
        <v>7.1</v>
      </c>
      <c r="O1042" s="51">
        <v>6.8</v>
      </c>
      <c r="P1042" s="51">
        <v>6.7</v>
      </c>
      <c r="Q1042" s="51">
        <v>6.1</v>
      </c>
      <c r="R1042" s="51">
        <v>-3.3</v>
      </c>
      <c r="S1042" s="51">
        <v>1.6</v>
      </c>
      <c r="T1042" s="51">
        <v>2.1</v>
      </c>
      <c r="U1042" s="51">
        <v>0.7</v>
      </c>
      <c r="V1042" s="51">
        <v>-0.5</v>
      </c>
      <c r="W1042" s="51">
        <v>0.9</v>
      </c>
      <c r="X1042" s="51">
        <v>3.4</v>
      </c>
      <c r="Y1042" s="51">
        <v>3</v>
      </c>
      <c r="Z1042" s="51">
        <v>2.7</v>
      </c>
      <c r="AA1042" s="51">
        <v>2.2999999999999998</v>
      </c>
      <c r="AB1042" s="51">
        <v>3.8</v>
      </c>
      <c r="AC1042" s="51">
        <v>-3.1</v>
      </c>
      <c r="AD1042" s="51">
        <v>7.8</v>
      </c>
      <c r="AE1042" s="51">
        <v>4.0999999999999996</v>
      </c>
      <c r="AF1042" s="51">
        <v>1.7</v>
      </c>
      <c r="AG1042" s="51">
        <v>3.4</v>
      </c>
      <c r="AH1042" s="51">
        <v>3</v>
      </c>
      <c r="AI1042" s="51">
        <v>2.7</v>
      </c>
      <c r="AJ1042" s="51">
        <v>2.1</v>
      </c>
    </row>
    <row r="1043" spans="1:36" ht="15.75" x14ac:dyDescent="0.3">
      <c r="A1043" s="1" t="str">
        <f t="shared" si="18"/>
        <v>WirtschaftswachstumDänemark</v>
      </c>
      <c r="B1043" s="1">
        <v>1043</v>
      </c>
      <c r="C1043" s="50" t="s">
        <v>296</v>
      </c>
      <c r="D1043" s="50" t="s">
        <v>5</v>
      </c>
      <c r="E1043" s="50" t="s">
        <v>149</v>
      </c>
      <c r="F1043" s="50" t="s">
        <v>346</v>
      </c>
      <c r="G1043" s="50" t="s">
        <v>32</v>
      </c>
      <c r="H1043" s="50" t="s">
        <v>374</v>
      </c>
      <c r="I1043" s="51">
        <v>3.7</v>
      </c>
      <c r="J1043" s="51">
        <v>1</v>
      </c>
      <c r="K1043" s="51">
        <v>0.5</v>
      </c>
      <c r="L1043" s="51">
        <v>0.4</v>
      </c>
      <c r="M1043" s="51">
        <v>2.8</v>
      </c>
      <c r="N1043" s="51">
        <v>2.4</v>
      </c>
      <c r="O1043" s="51">
        <v>3.8</v>
      </c>
      <c r="P1043" s="51">
        <v>1</v>
      </c>
      <c r="Q1043" s="51">
        <v>-0.4</v>
      </c>
      <c r="R1043" s="51">
        <v>-5</v>
      </c>
      <c r="S1043" s="51">
        <v>1.6</v>
      </c>
      <c r="T1043" s="51">
        <v>1.3</v>
      </c>
      <c r="U1043" s="52"/>
      <c r="V1043" s="51">
        <v>1.4</v>
      </c>
      <c r="W1043" s="51">
        <v>1.3</v>
      </c>
      <c r="X1043" s="51">
        <v>2.1</v>
      </c>
      <c r="Y1043" s="51">
        <v>3.1</v>
      </c>
      <c r="Z1043" s="51">
        <v>3.1</v>
      </c>
      <c r="AA1043" s="51">
        <v>1.9</v>
      </c>
      <c r="AB1043" s="51">
        <v>1.7</v>
      </c>
      <c r="AC1043" s="51">
        <v>-1.8</v>
      </c>
      <c r="AD1043" s="51">
        <v>6.5</v>
      </c>
      <c r="AE1043" s="51">
        <v>0.4</v>
      </c>
      <c r="AF1043" s="51">
        <v>0.6</v>
      </c>
      <c r="AG1043" s="51">
        <v>3.5</v>
      </c>
      <c r="AH1043" s="51">
        <v>2</v>
      </c>
      <c r="AI1043" s="51">
        <v>2.1</v>
      </c>
      <c r="AJ1043" s="51">
        <v>1.7</v>
      </c>
    </row>
    <row r="1044" spans="1:36" ht="15.75" x14ac:dyDescent="0.3">
      <c r="A1044" s="1" t="str">
        <f t="shared" si="18"/>
        <v>WirtschaftswachstumDeutschland</v>
      </c>
      <c r="B1044" s="1">
        <v>1044</v>
      </c>
      <c r="C1044" s="50" t="s">
        <v>296</v>
      </c>
      <c r="D1044" s="50" t="s">
        <v>2</v>
      </c>
      <c r="E1044" s="50" t="s">
        <v>149</v>
      </c>
      <c r="F1044" s="50" t="s">
        <v>346</v>
      </c>
      <c r="G1044" s="50" t="s">
        <v>32</v>
      </c>
      <c r="H1044" s="50" t="s">
        <v>374</v>
      </c>
      <c r="I1044" s="51">
        <v>2.9</v>
      </c>
      <c r="J1044" s="51">
        <v>1.6</v>
      </c>
      <c r="K1044" s="51">
        <v>-0.2</v>
      </c>
      <c r="L1044" s="51">
        <v>-0.5</v>
      </c>
      <c r="M1044" s="51">
        <v>1.2</v>
      </c>
      <c r="N1044" s="51">
        <v>0.9</v>
      </c>
      <c r="O1044" s="51">
        <v>3.9</v>
      </c>
      <c r="P1044" s="51">
        <v>2.9</v>
      </c>
      <c r="Q1044" s="51">
        <v>0.9</v>
      </c>
      <c r="R1044" s="51">
        <v>-5.5</v>
      </c>
      <c r="S1044" s="51">
        <v>4.0999999999999996</v>
      </c>
      <c r="T1044" s="51">
        <v>3.8</v>
      </c>
      <c r="U1044" s="51">
        <v>0.5</v>
      </c>
      <c r="V1044" s="51">
        <v>0.4</v>
      </c>
      <c r="W1044" s="51">
        <v>2.2000000000000002</v>
      </c>
      <c r="X1044" s="51">
        <v>1.7</v>
      </c>
      <c r="Y1044" s="51">
        <v>2.2000000000000002</v>
      </c>
      <c r="Z1044" s="51">
        <v>2.8</v>
      </c>
      <c r="AA1044" s="51">
        <v>1.1000000000000001</v>
      </c>
      <c r="AB1044" s="51">
        <v>1</v>
      </c>
      <c r="AC1044" s="51">
        <v>-4.0999999999999996</v>
      </c>
      <c r="AD1044" s="51">
        <v>3.9</v>
      </c>
      <c r="AE1044" s="51">
        <v>1.8</v>
      </c>
      <c r="AF1044" s="51">
        <v>-0.9</v>
      </c>
      <c r="AG1044" s="51">
        <v>-0.5</v>
      </c>
      <c r="AH1044" s="51">
        <v>0.2</v>
      </c>
      <c r="AI1044" s="51">
        <v>1.2</v>
      </c>
      <c r="AJ1044" s="51">
        <v>1.2</v>
      </c>
    </row>
    <row r="1045" spans="1:36" ht="15.75" x14ac:dyDescent="0.3">
      <c r="A1045" s="1" t="str">
        <f t="shared" si="18"/>
        <v>WirtschaftswachstumEstland</v>
      </c>
      <c r="B1045" s="1">
        <v>1045</v>
      </c>
      <c r="C1045" s="50" t="s">
        <v>296</v>
      </c>
      <c r="D1045" s="50" t="s">
        <v>18</v>
      </c>
      <c r="E1045" s="50" t="s">
        <v>149</v>
      </c>
      <c r="F1045" s="50" t="s">
        <v>346</v>
      </c>
      <c r="G1045" s="50" t="s">
        <v>32</v>
      </c>
      <c r="H1045" s="50" t="s">
        <v>374</v>
      </c>
      <c r="I1045" s="51">
        <v>10.1</v>
      </c>
      <c r="J1045" s="51">
        <v>5.9</v>
      </c>
      <c r="K1045" s="51">
        <v>6.9</v>
      </c>
      <c r="L1045" s="51">
        <v>7.6</v>
      </c>
      <c r="M1045" s="51">
        <v>6.8</v>
      </c>
      <c r="N1045" s="51">
        <v>9.5</v>
      </c>
      <c r="O1045" s="51">
        <v>9.8000000000000007</v>
      </c>
      <c r="P1045" s="51">
        <v>7.6</v>
      </c>
      <c r="Q1045" s="51">
        <v>-5.0999999999999996</v>
      </c>
      <c r="R1045" s="51">
        <v>-14.6</v>
      </c>
      <c r="S1045" s="51">
        <v>2.4</v>
      </c>
      <c r="T1045" s="51">
        <v>7.6</v>
      </c>
      <c r="U1045" s="51">
        <v>3.7</v>
      </c>
      <c r="V1045" s="51">
        <v>1.8</v>
      </c>
      <c r="W1045" s="51">
        <v>3.3</v>
      </c>
      <c r="X1045" s="51">
        <v>1.8</v>
      </c>
      <c r="Y1045" s="51">
        <v>3.1</v>
      </c>
      <c r="Z1045" s="51">
        <v>5.6</v>
      </c>
      <c r="AA1045" s="51">
        <v>3.7</v>
      </c>
      <c r="AB1045" s="51">
        <v>3.7</v>
      </c>
      <c r="AC1045" s="51">
        <v>-2.9</v>
      </c>
      <c r="AD1045" s="51">
        <v>8.3000000000000007</v>
      </c>
      <c r="AE1045" s="51">
        <v>-1.2</v>
      </c>
      <c r="AF1045" s="51">
        <v>-2.7</v>
      </c>
      <c r="AG1045" s="51">
        <v>-0.1</v>
      </c>
      <c r="AH1045" s="51">
        <v>0.6</v>
      </c>
      <c r="AI1045" s="51">
        <v>2.1</v>
      </c>
      <c r="AJ1045" s="51">
        <v>2</v>
      </c>
    </row>
    <row r="1046" spans="1:36" ht="15.75" x14ac:dyDescent="0.3">
      <c r="A1046" s="1" t="str">
        <f t="shared" si="18"/>
        <v>WirtschaftswachstumEU27</v>
      </c>
      <c r="B1046" s="1">
        <v>1046</v>
      </c>
      <c r="C1046" s="50" t="s">
        <v>296</v>
      </c>
      <c r="D1046" s="50" t="s">
        <v>363</v>
      </c>
      <c r="E1046" s="50" t="s">
        <v>149</v>
      </c>
      <c r="F1046" s="50" t="s">
        <v>346</v>
      </c>
      <c r="G1046" s="50" t="s">
        <v>32</v>
      </c>
      <c r="H1046" s="50" t="s">
        <v>374</v>
      </c>
      <c r="I1046" s="51">
        <v>3.9</v>
      </c>
      <c r="J1046" s="51">
        <v>2.1</v>
      </c>
      <c r="K1046" s="51">
        <v>1</v>
      </c>
      <c r="L1046" s="51">
        <v>0.9</v>
      </c>
      <c r="M1046" s="51">
        <v>2.5</v>
      </c>
      <c r="N1046" s="51">
        <v>1.9</v>
      </c>
      <c r="O1046" s="51">
        <v>3.5</v>
      </c>
      <c r="P1046" s="51">
        <v>3.1</v>
      </c>
      <c r="Q1046" s="51">
        <v>0.6</v>
      </c>
      <c r="R1046" s="51">
        <v>-4.3</v>
      </c>
      <c r="S1046" s="51">
        <v>2.1</v>
      </c>
      <c r="T1046" s="51">
        <v>1.9</v>
      </c>
      <c r="U1046" s="51">
        <v>-0.8</v>
      </c>
      <c r="V1046" s="51">
        <v>0</v>
      </c>
      <c r="W1046" s="51">
        <v>1.6</v>
      </c>
      <c r="X1046" s="51">
        <v>2.2999999999999998</v>
      </c>
      <c r="Y1046" s="51">
        <v>1.9</v>
      </c>
      <c r="Z1046" s="51">
        <v>2.8</v>
      </c>
      <c r="AA1046" s="51">
        <v>2</v>
      </c>
      <c r="AB1046" s="51">
        <v>1.9</v>
      </c>
      <c r="AC1046" s="51">
        <v>-5.6</v>
      </c>
      <c r="AD1046" s="51">
        <v>6.4</v>
      </c>
      <c r="AE1046" s="51">
        <v>3.5</v>
      </c>
      <c r="AF1046" s="51">
        <v>0.4</v>
      </c>
      <c r="AG1046" s="51">
        <v>1.1000000000000001</v>
      </c>
      <c r="AH1046" s="51">
        <v>1.4</v>
      </c>
      <c r="AI1046" s="51">
        <v>1.4</v>
      </c>
      <c r="AJ1046" s="51">
        <v>1.5</v>
      </c>
    </row>
    <row r="1047" spans="1:36" ht="15.75" x14ac:dyDescent="0.3">
      <c r="A1047" s="1" t="str">
        <f t="shared" si="18"/>
        <v>WirtschaftswachstumFinnland</v>
      </c>
      <c r="B1047" s="1">
        <v>1047</v>
      </c>
      <c r="C1047" s="50" t="s">
        <v>296</v>
      </c>
      <c r="D1047" s="50" t="s">
        <v>14</v>
      </c>
      <c r="E1047" s="50" t="s">
        <v>149</v>
      </c>
      <c r="F1047" s="50" t="s">
        <v>346</v>
      </c>
      <c r="G1047" s="50" t="s">
        <v>32</v>
      </c>
      <c r="H1047" s="50" t="s">
        <v>374</v>
      </c>
      <c r="I1047" s="51">
        <v>5.8</v>
      </c>
      <c r="J1047" s="51">
        <v>2.6</v>
      </c>
      <c r="K1047" s="51">
        <v>1.7</v>
      </c>
      <c r="L1047" s="51">
        <v>2</v>
      </c>
      <c r="M1047" s="51">
        <v>4</v>
      </c>
      <c r="N1047" s="51">
        <v>2.8</v>
      </c>
      <c r="O1047" s="51">
        <v>4</v>
      </c>
      <c r="P1047" s="51">
        <v>5.3</v>
      </c>
      <c r="Q1047" s="51">
        <v>0.8</v>
      </c>
      <c r="R1047" s="51">
        <v>-8.1</v>
      </c>
      <c r="S1047" s="51">
        <v>3.2</v>
      </c>
      <c r="T1047" s="51">
        <v>2.4</v>
      </c>
      <c r="U1047" s="51">
        <v>-1.5</v>
      </c>
      <c r="V1047" s="51">
        <v>-1</v>
      </c>
      <c r="W1047" s="51">
        <v>-0.5</v>
      </c>
      <c r="X1047" s="51">
        <v>0.5</v>
      </c>
      <c r="Y1047" s="51">
        <v>2.6</v>
      </c>
      <c r="Z1047" s="51">
        <v>3.3</v>
      </c>
      <c r="AA1047" s="51">
        <v>1.2</v>
      </c>
      <c r="AB1047" s="51">
        <v>1.3</v>
      </c>
      <c r="AC1047" s="51">
        <v>-2.5</v>
      </c>
      <c r="AD1047" s="51">
        <v>2.7</v>
      </c>
      <c r="AE1047" s="51">
        <v>0.8</v>
      </c>
      <c r="AF1047" s="51">
        <v>-0.9</v>
      </c>
      <c r="AG1047" s="51">
        <v>0.4</v>
      </c>
      <c r="AH1047" s="51">
        <v>0.1</v>
      </c>
      <c r="AI1047" s="51">
        <v>0.9</v>
      </c>
      <c r="AJ1047" s="51">
        <v>1.2</v>
      </c>
    </row>
    <row r="1048" spans="1:36" ht="15.75" x14ac:dyDescent="0.3">
      <c r="A1048" s="1" t="str">
        <f t="shared" si="18"/>
        <v>WirtschaftswachstumFrankreich</v>
      </c>
      <c r="B1048" s="1">
        <v>1048</v>
      </c>
      <c r="C1048" s="50" t="s">
        <v>296</v>
      </c>
      <c r="D1048" s="50" t="s">
        <v>0</v>
      </c>
      <c r="E1048" s="50" t="s">
        <v>149</v>
      </c>
      <c r="F1048" s="50" t="s">
        <v>346</v>
      </c>
      <c r="G1048" s="50" t="s">
        <v>32</v>
      </c>
      <c r="H1048" s="50" t="s">
        <v>374</v>
      </c>
      <c r="I1048" s="51">
        <v>4.0999999999999996</v>
      </c>
      <c r="J1048" s="51">
        <v>1.9</v>
      </c>
      <c r="K1048" s="51">
        <v>1.1000000000000001</v>
      </c>
      <c r="L1048" s="51">
        <v>1</v>
      </c>
      <c r="M1048" s="51">
        <v>2.9</v>
      </c>
      <c r="N1048" s="51">
        <v>1.9</v>
      </c>
      <c r="O1048" s="51">
        <v>2.7</v>
      </c>
      <c r="P1048" s="51">
        <v>2.5</v>
      </c>
      <c r="Q1048" s="51">
        <v>0.4</v>
      </c>
      <c r="R1048" s="51">
        <v>-2.8</v>
      </c>
      <c r="S1048" s="51">
        <v>2</v>
      </c>
      <c r="T1048" s="51">
        <v>2.4</v>
      </c>
      <c r="U1048" s="51">
        <v>0.2</v>
      </c>
      <c r="V1048" s="51">
        <v>0.8</v>
      </c>
      <c r="W1048" s="51">
        <v>1</v>
      </c>
      <c r="X1048" s="51">
        <v>1.1000000000000001</v>
      </c>
      <c r="Y1048" s="51">
        <v>0.9</v>
      </c>
      <c r="Z1048" s="51">
        <v>2.1</v>
      </c>
      <c r="AA1048" s="51">
        <v>1.6</v>
      </c>
      <c r="AB1048" s="51">
        <v>2</v>
      </c>
      <c r="AC1048" s="51">
        <v>-7.4</v>
      </c>
      <c r="AD1048" s="51">
        <v>6.9</v>
      </c>
      <c r="AE1048" s="51">
        <v>2.7</v>
      </c>
      <c r="AF1048" s="51">
        <v>1.4</v>
      </c>
      <c r="AG1048" s="51">
        <v>1.2</v>
      </c>
      <c r="AH1048" s="51">
        <v>0.7</v>
      </c>
      <c r="AI1048" s="51">
        <v>0.9</v>
      </c>
      <c r="AJ1048" s="51">
        <v>1.1000000000000001</v>
      </c>
    </row>
    <row r="1049" spans="1:36" ht="15.75" x14ac:dyDescent="0.3">
      <c r="A1049" s="1" t="str">
        <f t="shared" si="18"/>
        <v>WirtschaftswachstumGriechenland</v>
      </c>
      <c r="B1049" s="1">
        <v>1049</v>
      </c>
      <c r="C1049" s="50" t="s">
        <v>296</v>
      </c>
      <c r="D1049" s="50" t="s">
        <v>6</v>
      </c>
      <c r="E1049" s="50" t="s">
        <v>149</v>
      </c>
      <c r="F1049" s="50" t="s">
        <v>346</v>
      </c>
      <c r="G1049" s="50" t="s">
        <v>32</v>
      </c>
      <c r="H1049" s="50" t="s">
        <v>374</v>
      </c>
      <c r="I1049" s="51">
        <v>4.0999999999999996</v>
      </c>
      <c r="J1049" s="51">
        <v>4.7</v>
      </c>
      <c r="K1049" s="51">
        <v>4.7</v>
      </c>
      <c r="L1049" s="51">
        <v>5.8</v>
      </c>
      <c r="M1049" s="51">
        <v>5.4</v>
      </c>
      <c r="N1049" s="51">
        <v>1.2</v>
      </c>
      <c r="O1049" s="51">
        <v>6.4</v>
      </c>
      <c r="P1049" s="51">
        <v>3.5</v>
      </c>
      <c r="Q1049" s="51">
        <v>0.1</v>
      </c>
      <c r="R1049" s="51">
        <v>-4.0999999999999996</v>
      </c>
      <c r="S1049" s="51">
        <v>-5.7</v>
      </c>
      <c r="T1049" s="51">
        <v>-9.9</v>
      </c>
      <c r="U1049" s="51">
        <v>-8.3000000000000007</v>
      </c>
      <c r="V1049" s="51">
        <v>-2.2999999999999998</v>
      </c>
      <c r="W1049" s="51">
        <v>0.8</v>
      </c>
      <c r="X1049" s="51">
        <v>-0.2</v>
      </c>
      <c r="Y1049" s="52"/>
      <c r="Z1049" s="51">
        <v>1.5</v>
      </c>
      <c r="AA1049" s="51">
        <v>2.1</v>
      </c>
      <c r="AB1049" s="51">
        <v>2.2999999999999998</v>
      </c>
      <c r="AC1049" s="51">
        <v>-9.1999999999999993</v>
      </c>
      <c r="AD1049" s="51">
        <v>8.6999999999999993</v>
      </c>
      <c r="AE1049" s="51">
        <v>5.5</v>
      </c>
      <c r="AF1049" s="51">
        <v>2.1</v>
      </c>
      <c r="AG1049" s="51">
        <v>2.1</v>
      </c>
      <c r="AH1049" s="51">
        <v>2.1</v>
      </c>
      <c r="AI1049" s="51">
        <v>2.2000000000000002</v>
      </c>
      <c r="AJ1049" s="51">
        <v>1.7</v>
      </c>
    </row>
    <row r="1050" spans="1:36" ht="15.75" x14ac:dyDescent="0.3">
      <c r="A1050" s="1" t="str">
        <f t="shared" si="18"/>
        <v>WirtschaftswachstumIrland</v>
      </c>
      <c r="B1050" s="1">
        <v>1050</v>
      </c>
      <c r="C1050" s="50" t="s">
        <v>296</v>
      </c>
      <c r="D1050" s="50" t="s">
        <v>4</v>
      </c>
      <c r="E1050" s="50" t="s">
        <v>149</v>
      </c>
      <c r="F1050" s="50" t="s">
        <v>346</v>
      </c>
      <c r="G1050" s="50" t="s">
        <v>32</v>
      </c>
      <c r="H1050" s="50" t="s">
        <v>374</v>
      </c>
      <c r="I1050" s="51">
        <v>9.4</v>
      </c>
      <c r="J1050" s="51">
        <v>5.3</v>
      </c>
      <c r="K1050" s="51">
        <v>5.9</v>
      </c>
      <c r="L1050" s="51">
        <v>3</v>
      </c>
      <c r="M1050" s="51">
        <v>6.8</v>
      </c>
      <c r="N1050" s="51">
        <v>5.7</v>
      </c>
      <c r="O1050" s="51">
        <v>5</v>
      </c>
      <c r="P1050" s="51">
        <v>5.3</v>
      </c>
      <c r="Q1050" s="51">
        <v>-4.5</v>
      </c>
      <c r="R1050" s="51">
        <v>-5.0999999999999996</v>
      </c>
      <c r="S1050" s="51">
        <v>1.7</v>
      </c>
      <c r="T1050" s="51">
        <v>1.6</v>
      </c>
      <c r="U1050" s="51">
        <v>-0.4</v>
      </c>
      <c r="V1050" s="51">
        <v>2.2000000000000002</v>
      </c>
      <c r="W1050" s="51">
        <v>9.4</v>
      </c>
      <c r="X1050" s="51">
        <v>24.6</v>
      </c>
      <c r="Y1050" s="51">
        <v>1.2</v>
      </c>
      <c r="Z1050" s="51">
        <v>10.1</v>
      </c>
      <c r="AA1050" s="51">
        <v>7.7</v>
      </c>
      <c r="AB1050" s="51">
        <v>5</v>
      </c>
      <c r="AC1050" s="51">
        <v>7.2</v>
      </c>
      <c r="AD1050" s="51">
        <v>16.3</v>
      </c>
      <c r="AE1050" s="51">
        <v>7.5</v>
      </c>
      <c r="AF1050" s="51">
        <v>-2.5</v>
      </c>
      <c r="AG1050" s="51">
        <v>2.6</v>
      </c>
      <c r="AH1050" s="51">
        <v>10.7</v>
      </c>
      <c r="AI1050" s="51">
        <v>0.2</v>
      </c>
      <c r="AJ1050" s="51">
        <v>2.9</v>
      </c>
    </row>
    <row r="1051" spans="1:36" ht="15.75" x14ac:dyDescent="0.3">
      <c r="A1051" s="1" t="str">
        <f t="shared" si="18"/>
        <v>WirtschaftswachstumItalien</v>
      </c>
      <c r="B1051" s="1">
        <v>1051</v>
      </c>
      <c r="C1051" s="50" t="s">
        <v>296</v>
      </c>
      <c r="D1051" s="50" t="s">
        <v>3</v>
      </c>
      <c r="E1051" s="50" t="s">
        <v>149</v>
      </c>
      <c r="F1051" s="50" t="s">
        <v>346</v>
      </c>
      <c r="G1051" s="50" t="s">
        <v>32</v>
      </c>
      <c r="H1051" s="50" t="s">
        <v>374</v>
      </c>
      <c r="I1051" s="51">
        <v>3.9</v>
      </c>
      <c r="J1051" s="51">
        <v>2</v>
      </c>
      <c r="K1051" s="51">
        <v>0.3</v>
      </c>
      <c r="L1051" s="51">
        <v>0.1</v>
      </c>
      <c r="M1051" s="51">
        <v>1.5</v>
      </c>
      <c r="N1051" s="51">
        <v>0.8</v>
      </c>
      <c r="O1051" s="51">
        <v>1.8</v>
      </c>
      <c r="P1051" s="51">
        <v>1.5</v>
      </c>
      <c r="Q1051" s="51">
        <v>-1</v>
      </c>
      <c r="R1051" s="51">
        <v>-5.3</v>
      </c>
      <c r="S1051" s="51">
        <v>1.5</v>
      </c>
      <c r="T1051" s="51">
        <v>0.7</v>
      </c>
      <c r="U1051" s="51">
        <v>-3.1</v>
      </c>
      <c r="V1051" s="51">
        <v>-1.8</v>
      </c>
      <c r="W1051" s="52"/>
      <c r="X1051" s="51">
        <v>0.9</v>
      </c>
      <c r="Y1051" s="51">
        <v>1.2</v>
      </c>
      <c r="Z1051" s="51">
        <v>1.6</v>
      </c>
      <c r="AA1051" s="51">
        <v>0.8</v>
      </c>
      <c r="AB1051" s="51">
        <v>0.4</v>
      </c>
      <c r="AC1051" s="51">
        <v>-8.9</v>
      </c>
      <c r="AD1051" s="51">
        <v>8.9</v>
      </c>
      <c r="AE1051" s="51">
        <v>4.8</v>
      </c>
      <c r="AF1051" s="51">
        <v>1</v>
      </c>
      <c r="AG1051" s="51">
        <v>0.7</v>
      </c>
      <c r="AH1051" s="51">
        <v>0.4</v>
      </c>
      <c r="AI1051" s="51">
        <v>0.8</v>
      </c>
      <c r="AJ1051" s="51">
        <v>0.8</v>
      </c>
    </row>
    <row r="1052" spans="1:36" ht="15.75" x14ac:dyDescent="0.3">
      <c r="A1052" s="1" t="str">
        <f t="shared" si="18"/>
        <v>WirtschaftswachstumKroatien</v>
      </c>
      <c r="B1052" s="1">
        <v>1052</v>
      </c>
      <c r="C1052" s="50" t="s">
        <v>296</v>
      </c>
      <c r="D1052" s="50" t="s">
        <v>27</v>
      </c>
      <c r="E1052" s="50" t="s">
        <v>149</v>
      </c>
      <c r="F1052" s="50" t="s">
        <v>346</v>
      </c>
      <c r="G1052" s="50" t="s">
        <v>32</v>
      </c>
      <c r="H1052" s="50" t="s">
        <v>374</v>
      </c>
      <c r="I1052" s="51">
        <v>2.9</v>
      </c>
      <c r="J1052" s="51">
        <v>3.1</v>
      </c>
      <c r="K1052" s="51">
        <v>5.8</v>
      </c>
      <c r="L1052" s="51">
        <v>5.6</v>
      </c>
      <c r="M1052" s="51">
        <v>4.2</v>
      </c>
      <c r="N1052" s="51">
        <v>4.3</v>
      </c>
      <c r="O1052" s="51">
        <v>5.0999999999999996</v>
      </c>
      <c r="P1052" s="51">
        <v>5</v>
      </c>
      <c r="Q1052" s="51">
        <v>2</v>
      </c>
      <c r="R1052" s="51">
        <v>-6.8</v>
      </c>
      <c r="S1052" s="51">
        <v>-1.3</v>
      </c>
      <c r="T1052" s="51">
        <v>-0.1</v>
      </c>
      <c r="U1052" s="51">
        <v>-2.2000000000000002</v>
      </c>
      <c r="V1052" s="51">
        <v>-0.1</v>
      </c>
      <c r="W1052" s="51">
        <v>-0.6</v>
      </c>
      <c r="X1052" s="51">
        <v>2.2999999999999998</v>
      </c>
      <c r="Y1052" s="51">
        <v>3.5</v>
      </c>
      <c r="Z1052" s="51">
        <v>3.3</v>
      </c>
      <c r="AA1052" s="51">
        <v>2.9</v>
      </c>
      <c r="AB1052" s="51">
        <v>3.1</v>
      </c>
      <c r="AC1052" s="51">
        <v>-8.3000000000000007</v>
      </c>
      <c r="AD1052" s="51">
        <v>12.6</v>
      </c>
      <c r="AE1052" s="51">
        <v>7.3</v>
      </c>
      <c r="AF1052" s="51">
        <v>3.8</v>
      </c>
      <c r="AG1052" s="51">
        <v>3.8</v>
      </c>
      <c r="AH1052" s="51">
        <v>3.2</v>
      </c>
      <c r="AI1052" s="51">
        <v>2.9</v>
      </c>
      <c r="AJ1052" s="51">
        <v>2.5</v>
      </c>
    </row>
    <row r="1053" spans="1:36" ht="15.75" x14ac:dyDescent="0.3">
      <c r="A1053" s="1" t="str">
        <f t="shared" si="18"/>
        <v>WirtschaftswachstumLettland</v>
      </c>
      <c r="B1053" s="1">
        <v>1053</v>
      </c>
      <c r="C1053" s="50" t="s">
        <v>296</v>
      </c>
      <c r="D1053" s="50" t="s">
        <v>19</v>
      </c>
      <c r="E1053" s="50" t="s">
        <v>149</v>
      </c>
      <c r="F1053" s="50" t="s">
        <v>346</v>
      </c>
      <c r="G1053" s="50" t="s">
        <v>32</v>
      </c>
      <c r="H1053" s="50" t="s">
        <v>374</v>
      </c>
      <c r="I1053" s="51">
        <v>5.8</v>
      </c>
      <c r="J1053" s="51">
        <v>6.5</v>
      </c>
      <c r="K1053" s="51">
        <v>7.7</v>
      </c>
      <c r="L1053" s="51">
        <v>8.4</v>
      </c>
      <c r="M1053" s="51">
        <v>8.6999999999999993</v>
      </c>
      <c r="N1053" s="51">
        <v>11.6</v>
      </c>
      <c r="O1053" s="51">
        <v>12.8</v>
      </c>
      <c r="P1053" s="51">
        <v>10.4</v>
      </c>
      <c r="Q1053" s="51">
        <v>-3.4</v>
      </c>
      <c r="R1053" s="51">
        <v>-16</v>
      </c>
      <c r="S1053" s="51">
        <v>-3.7</v>
      </c>
      <c r="T1053" s="51">
        <v>3</v>
      </c>
      <c r="U1053" s="51">
        <v>7.3</v>
      </c>
      <c r="V1053" s="51">
        <v>2.1</v>
      </c>
      <c r="W1053" s="51">
        <v>2.1</v>
      </c>
      <c r="X1053" s="51">
        <v>3.8</v>
      </c>
      <c r="Y1053" s="51">
        <v>2.6</v>
      </c>
      <c r="Z1053" s="51">
        <v>3.4</v>
      </c>
      <c r="AA1053" s="51">
        <v>4.3</v>
      </c>
      <c r="AB1053" s="51">
        <v>0.7</v>
      </c>
      <c r="AC1053" s="51">
        <v>-3.5</v>
      </c>
      <c r="AD1053" s="51">
        <v>6.9</v>
      </c>
      <c r="AE1053" s="51">
        <v>1.9</v>
      </c>
      <c r="AF1053" s="51">
        <v>-0.9</v>
      </c>
      <c r="AG1053" s="52"/>
      <c r="AH1053" s="51">
        <v>1</v>
      </c>
      <c r="AI1053" s="51">
        <v>1.7</v>
      </c>
      <c r="AJ1053" s="51">
        <v>1.9</v>
      </c>
    </row>
    <row r="1054" spans="1:36" ht="15.75" x14ac:dyDescent="0.3">
      <c r="A1054" s="1" t="str">
        <f t="shared" ref="A1054:A1069" si="19">C1054&amp;D1054</f>
        <v>WirtschaftswachstumLitauen</v>
      </c>
      <c r="B1054" s="1">
        <v>1054</v>
      </c>
      <c r="C1054" s="50" t="s">
        <v>296</v>
      </c>
      <c r="D1054" s="50" t="s">
        <v>20</v>
      </c>
      <c r="E1054" s="50" t="s">
        <v>149</v>
      </c>
      <c r="F1054" s="50" t="s">
        <v>346</v>
      </c>
      <c r="G1054" s="50" t="s">
        <v>32</v>
      </c>
      <c r="H1054" s="50" t="s">
        <v>374</v>
      </c>
      <c r="I1054" s="51">
        <v>3.4</v>
      </c>
      <c r="J1054" s="51">
        <v>6.5</v>
      </c>
      <c r="K1054" s="51">
        <v>6.7</v>
      </c>
      <c r="L1054" s="51">
        <v>10.6</v>
      </c>
      <c r="M1054" s="51">
        <v>6.5</v>
      </c>
      <c r="N1054" s="51">
        <v>7.7</v>
      </c>
      <c r="O1054" s="51">
        <v>7.4</v>
      </c>
      <c r="P1054" s="51">
        <v>11.1</v>
      </c>
      <c r="Q1054" s="51">
        <v>2.6</v>
      </c>
      <c r="R1054" s="51">
        <v>-14.8</v>
      </c>
      <c r="S1054" s="51">
        <v>0.4</v>
      </c>
      <c r="T1054" s="51">
        <v>6.3</v>
      </c>
      <c r="U1054" s="51">
        <v>4.4000000000000004</v>
      </c>
      <c r="V1054" s="51">
        <v>4</v>
      </c>
      <c r="W1054" s="51">
        <v>3.8</v>
      </c>
      <c r="X1054" s="51">
        <v>2.8</v>
      </c>
      <c r="Y1054" s="51">
        <v>2.7</v>
      </c>
      <c r="Z1054" s="51">
        <v>4.5999999999999996</v>
      </c>
      <c r="AA1054" s="51">
        <v>4.9000000000000004</v>
      </c>
      <c r="AB1054" s="51">
        <v>4.7</v>
      </c>
      <c r="AC1054" s="52"/>
      <c r="AD1054" s="51">
        <v>6.4</v>
      </c>
      <c r="AE1054" s="51">
        <v>2.5</v>
      </c>
      <c r="AF1054" s="51">
        <v>0.7</v>
      </c>
      <c r="AG1054" s="51">
        <v>3</v>
      </c>
      <c r="AH1054" s="51">
        <v>2.4</v>
      </c>
      <c r="AI1054" s="51">
        <v>3</v>
      </c>
      <c r="AJ1054" s="51">
        <v>2.2000000000000002</v>
      </c>
    </row>
    <row r="1055" spans="1:36" ht="15.75" x14ac:dyDescent="0.3">
      <c r="A1055" s="1" t="str">
        <f t="shared" si="19"/>
        <v>WirtschaftswachstumLuxemburg</v>
      </c>
      <c r="B1055" s="1">
        <v>1055</v>
      </c>
      <c r="C1055" s="50" t="s">
        <v>296</v>
      </c>
      <c r="D1055" s="50" t="s">
        <v>10</v>
      </c>
      <c r="E1055" s="50" t="s">
        <v>149</v>
      </c>
      <c r="F1055" s="50" t="s">
        <v>346</v>
      </c>
      <c r="G1055" s="50" t="s">
        <v>32</v>
      </c>
      <c r="H1055" s="50" t="s">
        <v>374</v>
      </c>
      <c r="I1055" s="51">
        <v>6.9</v>
      </c>
      <c r="J1055" s="51">
        <v>3.1</v>
      </c>
      <c r="K1055" s="51">
        <v>3.2</v>
      </c>
      <c r="L1055" s="51">
        <v>2.6</v>
      </c>
      <c r="M1055" s="51">
        <v>4.2</v>
      </c>
      <c r="N1055" s="51">
        <v>2.5</v>
      </c>
      <c r="O1055" s="51">
        <v>6</v>
      </c>
      <c r="P1055" s="51">
        <v>8.1</v>
      </c>
      <c r="Q1055" s="51">
        <v>-0.3</v>
      </c>
      <c r="R1055" s="51">
        <v>-3.2</v>
      </c>
      <c r="S1055" s="51">
        <v>3.8</v>
      </c>
      <c r="T1055" s="51">
        <v>1</v>
      </c>
      <c r="U1055" s="51">
        <v>1.6</v>
      </c>
      <c r="V1055" s="51">
        <v>3.2</v>
      </c>
      <c r="W1055" s="51">
        <v>2.6</v>
      </c>
      <c r="X1055" s="51">
        <v>2.2999999999999998</v>
      </c>
      <c r="Y1055" s="51">
        <v>5</v>
      </c>
      <c r="Z1055" s="51">
        <v>1.3</v>
      </c>
      <c r="AA1055" s="51">
        <v>1.6</v>
      </c>
      <c r="AB1055" s="51">
        <v>2.7</v>
      </c>
      <c r="AC1055" s="51">
        <v>-0.5</v>
      </c>
      <c r="AD1055" s="51">
        <v>6.9</v>
      </c>
      <c r="AE1055" s="51">
        <v>-1.1000000000000001</v>
      </c>
      <c r="AF1055" s="51">
        <v>0.1</v>
      </c>
      <c r="AG1055" s="51">
        <v>0.4</v>
      </c>
      <c r="AH1055" s="51">
        <v>0.9</v>
      </c>
      <c r="AI1055" s="51">
        <v>1.9</v>
      </c>
      <c r="AJ1055" s="51">
        <v>2.2000000000000002</v>
      </c>
    </row>
    <row r="1056" spans="1:36" ht="15.75" x14ac:dyDescent="0.3">
      <c r="A1056" s="1" t="str">
        <f t="shared" si="19"/>
        <v>WirtschaftswachstumMalta</v>
      </c>
      <c r="B1056" s="1">
        <v>1056</v>
      </c>
      <c r="C1056" s="50" t="s">
        <v>296</v>
      </c>
      <c r="D1056" s="50" t="s">
        <v>16</v>
      </c>
      <c r="E1056" s="50" t="s">
        <v>149</v>
      </c>
      <c r="F1056" s="50" t="s">
        <v>346</v>
      </c>
      <c r="G1056" s="50" t="s">
        <v>32</v>
      </c>
      <c r="H1056" s="50" t="s">
        <v>374</v>
      </c>
      <c r="I1056" s="52"/>
      <c r="J1056" s="51">
        <v>-0.8</v>
      </c>
      <c r="K1056" s="51">
        <v>2.7</v>
      </c>
      <c r="L1056" s="51">
        <v>3.7</v>
      </c>
      <c r="M1056" s="51">
        <v>0.4</v>
      </c>
      <c r="N1056" s="51">
        <v>2.9</v>
      </c>
      <c r="O1056" s="51">
        <v>2.2999999999999998</v>
      </c>
      <c r="P1056" s="51">
        <v>5</v>
      </c>
      <c r="Q1056" s="51">
        <v>4.4000000000000004</v>
      </c>
      <c r="R1056" s="51">
        <v>-1.4</v>
      </c>
      <c r="S1056" s="51">
        <v>6.2</v>
      </c>
      <c r="T1056" s="51">
        <v>1</v>
      </c>
      <c r="U1056" s="51">
        <v>4.0999999999999996</v>
      </c>
      <c r="V1056" s="51">
        <v>6.3</v>
      </c>
      <c r="W1056" s="51">
        <v>7.6</v>
      </c>
      <c r="X1056" s="51">
        <v>9.6</v>
      </c>
      <c r="Y1056" s="51">
        <v>4.0999999999999996</v>
      </c>
      <c r="Z1056" s="51">
        <v>13</v>
      </c>
      <c r="AA1056" s="51">
        <v>7.2</v>
      </c>
      <c r="AB1056" s="51">
        <v>4.0999999999999996</v>
      </c>
      <c r="AC1056" s="51">
        <v>-3.5</v>
      </c>
      <c r="AD1056" s="51">
        <v>13.4</v>
      </c>
      <c r="AE1056" s="51">
        <v>2.5</v>
      </c>
      <c r="AF1056" s="51">
        <v>10.6</v>
      </c>
      <c r="AG1056" s="51">
        <v>6.8</v>
      </c>
      <c r="AH1056" s="51">
        <v>4</v>
      </c>
      <c r="AI1056" s="51">
        <v>3.8</v>
      </c>
      <c r="AJ1056" s="51">
        <v>3.5</v>
      </c>
    </row>
    <row r="1057" spans="1:36" ht="15.75" x14ac:dyDescent="0.3">
      <c r="A1057" s="1" t="str">
        <f t="shared" si="19"/>
        <v>WirtschaftswachstumNiederlande</v>
      </c>
      <c r="B1057" s="1">
        <v>1057</v>
      </c>
      <c r="C1057" s="50" t="s">
        <v>296</v>
      </c>
      <c r="D1057" s="50" t="s">
        <v>1</v>
      </c>
      <c r="E1057" s="50" t="s">
        <v>149</v>
      </c>
      <c r="F1057" s="50" t="s">
        <v>346</v>
      </c>
      <c r="G1057" s="50" t="s">
        <v>32</v>
      </c>
      <c r="H1057" s="50" t="s">
        <v>374</v>
      </c>
      <c r="I1057" s="51">
        <v>4.2</v>
      </c>
      <c r="J1057" s="51">
        <v>2.2999999999999998</v>
      </c>
      <c r="K1057" s="51">
        <v>0.2</v>
      </c>
      <c r="L1057" s="51">
        <v>0.1</v>
      </c>
      <c r="M1057" s="51">
        <v>2</v>
      </c>
      <c r="N1057" s="51">
        <v>2</v>
      </c>
      <c r="O1057" s="51">
        <v>3.5</v>
      </c>
      <c r="P1057" s="51">
        <v>3.9</v>
      </c>
      <c r="Q1057" s="51">
        <v>2.1</v>
      </c>
      <c r="R1057" s="51">
        <v>-3.7</v>
      </c>
      <c r="S1057" s="51">
        <v>1.3</v>
      </c>
      <c r="T1057" s="51">
        <v>1.8</v>
      </c>
      <c r="U1057" s="51">
        <v>-1</v>
      </c>
      <c r="V1057" s="52"/>
      <c r="W1057" s="51">
        <v>1.6</v>
      </c>
      <c r="X1057" s="51">
        <v>2.1</v>
      </c>
      <c r="Y1057" s="51">
        <v>2.4</v>
      </c>
      <c r="Z1057" s="51">
        <v>2.8</v>
      </c>
      <c r="AA1057" s="51">
        <v>2.2999999999999998</v>
      </c>
      <c r="AB1057" s="51">
        <v>2.2999999999999998</v>
      </c>
      <c r="AC1057" s="51">
        <v>-3.9</v>
      </c>
      <c r="AD1057" s="51">
        <v>6.3</v>
      </c>
      <c r="AE1057" s="51">
        <v>5</v>
      </c>
      <c r="AF1057" s="51">
        <v>-0.6</v>
      </c>
      <c r="AG1057" s="51">
        <v>1.1000000000000001</v>
      </c>
      <c r="AH1057" s="51">
        <v>1.7</v>
      </c>
      <c r="AI1057" s="51">
        <v>1.3</v>
      </c>
      <c r="AJ1057" s="51">
        <v>1.7</v>
      </c>
    </row>
    <row r="1058" spans="1:36" ht="15.75" x14ac:dyDescent="0.3">
      <c r="A1058" s="1" t="str">
        <f t="shared" si="19"/>
        <v>WirtschaftswachstumÖsterreich</v>
      </c>
      <c r="B1058" s="1">
        <v>1058</v>
      </c>
      <c r="C1058" s="50" t="s">
        <v>296</v>
      </c>
      <c r="D1058" s="50" t="s">
        <v>56</v>
      </c>
      <c r="E1058" s="50" t="s">
        <v>149</v>
      </c>
      <c r="F1058" s="50" t="s">
        <v>346</v>
      </c>
      <c r="G1058" s="50" t="s">
        <v>32</v>
      </c>
      <c r="H1058" s="50" t="s">
        <v>374</v>
      </c>
      <c r="I1058" s="51">
        <v>3.2</v>
      </c>
      <c r="J1058" s="51">
        <v>1.3</v>
      </c>
      <c r="K1058" s="51">
        <v>1.5</v>
      </c>
      <c r="L1058" s="51">
        <v>1.1000000000000001</v>
      </c>
      <c r="M1058" s="51">
        <v>2.6</v>
      </c>
      <c r="N1058" s="51">
        <v>2.2999999999999998</v>
      </c>
      <c r="O1058" s="51">
        <v>3.3</v>
      </c>
      <c r="P1058" s="51">
        <v>3.8</v>
      </c>
      <c r="Q1058" s="51">
        <v>1.5</v>
      </c>
      <c r="R1058" s="51">
        <v>-3.6</v>
      </c>
      <c r="S1058" s="51">
        <v>1.8</v>
      </c>
      <c r="T1058" s="51">
        <v>2.9</v>
      </c>
      <c r="U1058" s="51">
        <v>0.6</v>
      </c>
      <c r="V1058" s="51">
        <v>-0.3</v>
      </c>
      <c r="W1058" s="51">
        <v>0.8</v>
      </c>
      <c r="X1058" s="51">
        <v>1.3</v>
      </c>
      <c r="Y1058" s="51">
        <v>2.1</v>
      </c>
      <c r="Z1058" s="51">
        <v>2.2999999999999998</v>
      </c>
      <c r="AA1058" s="51">
        <v>2.5</v>
      </c>
      <c r="AB1058" s="51">
        <v>1.8</v>
      </c>
      <c r="AC1058" s="51">
        <v>-6.3</v>
      </c>
      <c r="AD1058" s="51">
        <v>4.9000000000000004</v>
      </c>
      <c r="AE1058" s="51">
        <v>5.3</v>
      </c>
      <c r="AF1058" s="51">
        <v>-0.8</v>
      </c>
      <c r="AG1058" s="51">
        <v>-0.7</v>
      </c>
      <c r="AH1058" s="51">
        <v>0.3</v>
      </c>
      <c r="AI1058" s="51">
        <v>0.9</v>
      </c>
      <c r="AJ1058" s="51">
        <v>1.2</v>
      </c>
    </row>
    <row r="1059" spans="1:36" ht="15.75" x14ac:dyDescent="0.3">
      <c r="A1059" s="1" t="str">
        <f t="shared" si="19"/>
        <v>WirtschaftswachstumPolen</v>
      </c>
      <c r="B1059" s="1">
        <v>1059</v>
      </c>
      <c r="C1059" s="50" t="s">
        <v>296</v>
      </c>
      <c r="D1059" s="50" t="s">
        <v>21</v>
      </c>
      <c r="E1059" s="50" t="s">
        <v>149</v>
      </c>
      <c r="F1059" s="50" t="s">
        <v>346</v>
      </c>
      <c r="G1059" s="50" t="s">
        <v>32</v>
      </c>
      <c r="H1059" s="50" t="s">
        <v>374</v>
      </c>
      <c r="I1059" s="51">
        <v>4.7</v>
      </c>
      <c r="J1059" s="51">
        <v>1.2</v>
      </c>
      <c r="K1059" s="51">
        <v>1.9</v>
      </c>
      <c r="L1059" s="51">
        <v>3.5</v>
      </c>
      <c r="M1059" s="51">
        <v>5.0999999999999996</v>
      </c>
      <c r="N1059" s="51">
        <v>3.3</v>
      </c>
      <c r="O1059" s="51">
        <v>6.2</v>
      </c>
      <c r="P1059" s="51">
        <v>6.8</v>
      </c>
      <c r="Q1059" s="51">
        <v>4.4000000000000004</v>
      </c>
      <c r="R1059" s="51">
        <v>2.6</v>
      </c>
      <c r="S1059" s="51">
        <v>3.2</v>
      </c>
      <c r="T1059" s="51">
        <v>5.3</v>
      </c>
      <c r="U1059" s="51">
        <v>1.5</v>
      </c>
      <c r="V1059" s="51">
        <v>0.7</v>
      </c>
      <c r="W1059" s="51">
        <v>3.9</v>
      </c>
      <c r="X1059" s="51">
        <v>4.4000000000000004</v>
      </c>
      <c r="Y1059" s="51">
        <v>3</v>
      </c>
      <c r="Z1059" s="51">
        <v>5.2</v>
      </c>
      <c r="AA1059" s="51">
        <v>6.2</v>
      </c>
      <c r="AB1059" s="51">
        <v>4.5999999999999996</v>
      </c>
      <c r="AC1059" s="51">
        <v>-2</v>
      </c>
      <c r="AD1059" s="51">
        <v>6.9</v>
      </c>
      <c r="AE1059" s="51">
        <v>5.3</v>
      </c>
      <c r="AF1059" s="51">
        <v>0.2</v>
      </c>
      <c r="AG1059" s="51">
        <v>3</v>
      </c>
      <c r="AH1059" s="51">
        <v>3.2</v>
      </c>
      <c r="AI1059" s="51">
        <v>3.5</v>
      </c>
      <c r="AJ1059" s="51">
        <v>2.8</v>
      </c>
    </row>
    <row r="1060" spans="1:36" ht="15.75" x14ac:dyDescent="0.3">
      <c r="A1060" s="1" t="str">
        <f t="shared" si="19"/>
        <v>WirtschaftswachstumPortugal</v>
      </c>
      <c r="B1060" s="1">
        <v>1060</v>
      </c>
      <c r="C1060" s="50" t="s">
        <v>296</v>
      </c>
      <c r="D1060" s="50" t="s">
        <v>7</v>
      </c>
      <c r="E1060" s="50" t="s">
        <v>149</v>
      </c>
      <c r="F1060" s="50" t="s">
        <v>346</v>
      </c>
      <c r="G1060" s="50" t="s">
        <v>32</v>
      </c>
      <c r="H1060" s="50" t="s">
        <v>374</v>
      </c>
      <c r="I1060" s="51">
        <v>3.8</v>
      </c>
      <c r="J1060" s="51">
        <v>1.9</v>
      </c>
      <c r="K1060" s="51">
        <v>0.8</v>
      </c>
      <c r="L1060" s="51">
        <v>-0.9</v>
      </c>
      <c r="M1060" s="51">
        <v>1.8</v>
      </c>
      <c r="N1060" s="51">
        <v>0.8</v>
      </c>
      <c r="O1060" s="51">
        <v>1.6</v>
      </c>
      <c r="P1060" s="51">
        <v>2.5</v>
      </c>
      <c r="Q1060" s="51">
        <v>0.3</v>
      </c>
      <c r="R1060" s="51">
        <v>-3.1</v>
      </c>
      <c r="S1060" s="51">
        <v>1.7</v>
      </c>
      <c r="T1060" s="51">
        <v>-1.7</v>
      </c>
      <c r="U1060" s="51">
        <v>-4.0999999999999996</v>
      </c>
      <c r="V1060" s="51">
        <v>-1</v>
      </c>
      <c r="W1060" s="51">
        <v>0.7</v>
      </c>
      <c r="X1060" s="51">
        <v>1.6</v>
      </c>
      <c r="Y1060" s="51">
        <v>2</v>
      </c>
      <c r="Z1060" s="51">
        <v>3.3</v>
      </c>
      <c r="AA1060" s="51">
        <v>2.9</v>
      </c>
      <c r="AB1060" s="51">
        <v>2.7</v>
      </c>
      <c r="AC1060" s="51">
        <v>-8.1999999999999993</v>
      </c>
      <c r="AD1060" s="51">
        <v>5.6</v>
      </c>
      <c r="AE1060" s="51">
        <v>7</v>
      </c>
      <c r="AF1060" s="51">
        <v>3.1</v>
      </c>
      <c r="AG1060" s="51">
        <v>2.1</v>
      </c>
      <c r="AH1060" s="51">
        <v>1.9</v>
      </c>
      <c r="AI1060" s="51">
        <v>2.2000000000000002</v>
      </c>
      <c r="AJ1060" s="51">
        <v>2.1</v>
      </c>
    </row>
    <row r="1061" spans="1:36" ht="15.75" x14ac:dyDescent="0.3">
      <c r="A1061" s="1" t="str">
        <f t="shared" si="19"/>
        <v>WirtschaftswachstumRumänien</v>
      </c>
      <c r="B1061" s="1">
        <v>1061</v>
      </c>
      <c r="C1061" s="50" t="s">
        <v>296</v>
      </c>
      <c r="D1061" s="50" t="s">
        <v>98</v>
      </c>
      <c r="E1061" s="50" t="s">
        <v>149</v>
      </c>
      <c r="F1061" s="50" t="s">
        <v>346</v>
      </c>
      <c r="G1061" s="50" t="s">
        <v>32</v>
      </c>
      <c r="H1061" s="50" t="s">
        <v>374</v>
      </c>
      <c r="I1061" s="51">
        <v>2.5</v>
      </c>
      <c r="J1061" s="51">
        <v>5.2</v>
      </c>
      <c r="K1061" s="51">
        <v>5.7</v>
      </c>
      <c r="L1061" s="51">
        <v>2.2999999999999998</v>
      </c>
      <c r="M1061" s="51">
        <v>10.4</v>
      </c>
      <c r="N1061" s="51">
        <v>4.7</v>
      </c>
      <c r="O1061" s="51">
        <v>8</v>
      </c>
      <c r="P1061" s="51">
        <v>7.2</v>
      </c>
      <c r="Q1061" s="51">
        <v>9.3000000000000007</v>
      </c>
      <c r="R1061" s="51">
        <v>-5.5</v>
      </c>
      <c r="S1061" s="51">
        <v>-3.9</v>
      </c>
      <c r="T1061" s="51">
        <v>4.5</v>
      </c>
      <c r="U1061" s="51">
        <v>1.9</v>
      </c>
      <c r="V1061" s="51">
        <v>0.3</v>
      </c>
      <c r="W1061" s="51">
        <v>4.0999999999999996</v>
      </c>
      <c r="X1061" s="51">
        <v>3.2</v>
      </c>
      <c r="Y1061" s="51">
        <v>2.9</v>
      </c>
      <c r="Z1061" s="51">
        <v>8.1999999999999993</v>
      </c>
      <c r="AA1061" s="51">
        <v>5.4</v>
      </c>
      <c r="AB1061" s="51">
        <v>4</v>
      </c>
      <c r="AC1061" s="51">
        <v>-3.6</v>
      </c>
      <c r="AD1061" s="51">
        <v>5.6</v>
      </c>
      <c r="AE1061" s="51">
        <v>4.2</v>
      </c>
      <c r="AF1061" s="51">
        <v>2.2999999999999998</v>
      </c>
      <c r="AG1061" s="51">
        <v>0.9</v>
      </c>
      <c r="AH1061" s="51">
        <v>0.7</v>
      </c>
      <c r="AI1061" s="51">
        <v>1.1000000000000001</v>
      </c>
      <c r="AJ1061" s="51">
        <v>2.1</v>
      </c>
    </row>
    <row r="1062" spans="1:36" ht="15.75" x14ac:dyDescent="0.3">
      <c r="A1062" s="1" t="str">
        <f t="shared" si="19"/>
        <v>WirtschaftswachstumSchweden</v>
      </c>
      <c r="B1062" s="1">
        <v>1062</v>
      </c>
      <c r="C1062" s="50" t="s">
        <v>296</v>
      </c>
      <c r="D1062" s="50" t="s">
        <v>13</v>
      </c>
      <c r="E1062" s="50" t="s">
        <v>149</v>
      </c>
      <c r="F1062" s="50" t="s">
        <v>346</v>
      </c>
      <c r="G1062" s="50" t="s">
        <v>32</v>
      </c>
      <c r="H1062" s="50" t="s">
        <v>374</v>
      </c>
      <c r="I1062" s="51">
        <v>4.5999999999999996</v>
      </c>
      <c r="J1062" s="51">
        <v>1.4</v>
      </c>
      <c r="K1062" s="51">
        <v>2.2999999999999998</v>
      </c>
      <c r="L1062" s="51">
        <v>1.9</v>
      </c>
      <c r="M1062" s="51">
        <v>4.2</v>
      </c>
      <c r="N1062" s="51">
        <v>2.8</v>
      </c>
      <c r="O1062" s="51">
        <v>4.7</v>
      </c>
      <c r="P1062" s="51">
        <v>3.2</v>
      </c>
      <c r="Q1062" s="51">
        <v>-0.9</v>
      </c>
      <c r="R1062" s="51">
        <v>-4.3</v>
      </c>
      <c r="S1062" s="51">
        <v>5.8</v>
      </c>
      <c r="T1062" s="51">
        <v>3.2</v>
      </c>
      <c r="U1062" s="51">
        <v>-0.4</v>
      </c>
      <c r="V1062" s="51">
        <v>1.1000000000000001</v>
      </c>
      <c r="W1062" s="51">
        <v>2.2999999999999998</v>
      </c>
      <c r="X1062" s="51">
        <v>4.4000000000000004</v>
      </c>
      <c r="Y1062" s="51">
        <v>2.1</v>
      </c>
      <c r="Z1062" s="51">
        <v>1.9</v>
      </c>
      <c r="AA1062" s="51">
        <v>1.8</v>
      </c>
      <c r="AB1062" s="51">
        <v>2.6</v>
      </c>
      <c r="AC1062" s="51">
        <v>-1.9</v>
      </c>
      <c r="AD1062" s="51">
        <v>5.2</v>
      </c>
      <c r="AE1062" s="51">
        <v>1.3</v>
      </c>
      <c r="AF1062" s="51">
        <v>-0.2</v>
      </c>
      <c r="AG1062" s="51">
        <v>0.8</v>
      </c>
      <c r="AH1062" s="51">
        <v>1.5</v>
      </c>
      <c r="AI1062" s="51">
        <v>2.6</v>
      </c>
      <c r="AJ1062" s="51">
        <v>2.2999999999999998</v>
      </c>
    </row>
    <row r="1063" spans="1:36" ht="15.75" x14ac:dyDescent="0.3">
      <c r="A1063" s="1" t="str">
        <f t="shared" si="19"/>
        <v>WirtschaftswachstumSlowakei</v>
      </c>
      <c r="B1063" s="1">
        <v>1063</v>
      </c>
      <c r="C1063" s="50" t="s">
        <v>296</v>
      </c>
      <c r="D1063" s="50" t="s">
        <v>23</v>
      </c>
      <c r="E1063" s="50" t="s">
        <v>149</v>
      </c>
      <c r="F1063" s="50" t="s">
        <v>346</v>
      </c>
      <c r="G1063" s="50" t="s">
        <v>32</v>
      </c>
      <c r="H1063" s="50" t="s">
        <v>374</v>
      </c>
      <c r="I1063" s="51">
        <v>0.8</v>
      </c>
      <c r="J1063" s="51">
        <v>2.9</v>
      </c>
      <c r="K1063" s="51">
        <v>4.4000000000000004</v>
      </c>
      <c r="L1063" s="51">
        <v>4.9000000000000004</v>
      </c>
      <c r="M1063" s="51">
        <v>5.4</v>
      </c>
      <c r="N1063" s="51">
        <v>6.5</v>
      </c>
      <c r="O1063" s="51">
        <v>8.9</v>
      </c>
      <c r="P1063" s="51">
        <v>10.8</v>
      </c>
      <c r="Q1063" s="51">
        <v>5.4</v>
      </c>
      <c r="R1063" s="51">
        <v>-5.5</v>
      </c>
      <c r="S1063" s="51">
        <v>6.8</v>
      </c>
      <c r="T1063" s="51">
        <v>2.6</v>
      </c>
      <c r="U1063" s="51">
        <v>1.6</v>
      </c>
      <c r="V1063" s="51">
        <v>0.7</v>
      </c>
      <c r="W1063" s="51">
        <v>2.7</v>
      </c>
      <c r="X1063" s="51">
        <v>5.2</v>
      </c>
      <c r="Y1063" s="51">
        <v>1.9</v>
      </c>
      <c r="Z1063" s="51">
        <v>2.9</v>
      </c>
      <c r="AA1063" s="51">
        <v>4.0999999999999996</v>
      </c>
      <c r="AB1063" s="51">
        <v>2.2999999999999998</v>
      </c>
      <c r="AC1063" s="51">
        <v>-2.6</v>
      </c>
      <c r="AD1063" s="51">
        <v>5.7</v>
      </c>
      <c r="AE1063" s="51">
        <v>0.5</v>
      </c>
      <c r="AF1063" s="51">
        <v>2.1</v>
      </c>
      <c r="AG1063" s="51">
        <v>1.9</v>
      </c>
      <c r="AH1063" s="51">
        <v>0.8</v>
      </c>
      <c r="AI1063" s="51">
        <v>1</v>
      </c>
      <c r="AJ1063" s="51">
        <v>1.4</v>
      </c>
    </row>
    <row r="1064" spans="1:36" ht="15.75" x14ac:dyDescent="0.3">
      <c r="A1064" s="1" t="str">
        <f t="shared" si="19"/>
        <v>WirtschaftswachstumSlowenien</v>
      </c>
      <c r="B1064" s="1">
        <v>1064</v>
      </c>
      <c r="C1064" s="50" t="s">
        <v>296</v>
      </c>
      <c r="D1064" s="50" t="s">
        <v>26</v>
      </c>
      <c r="E1064" s="50" t="s">
        <v>149</v>
      </c>
      <c r="F1064" s="50" t="s">
        <v>346</v>
      </c>
      <c r="G1064" s="50" t="s">
        <v>32</v>
      </c>
      <c r="H1064" s="50" t="s">
        <v>374</v>
      </c>
      <c r="I1064" s="51">
        <v>3.5</v>
      </c>
      <c r="J1064" s="51">
        <v>2.8</v>
      </c>
      <c r="K1064" s="51">
        <v>3.3</v>
      </c>
      <c r="L1064" s="51">
        <v>3.2</v>
      </c>
      <c r="M1064" s="51">
        <v>4.5</v>
      </c>
      <c r="N1064" s="51">
        <v>3.9</v>
      </c>
      <c r="O1064" s="51">
        <v>5.9</v>
      </c>
      <c r="P1064" s="51">
        <v>7.1</v>
      </c>
      <c r="Q1064" s="51">
        <v>3.4</v>
      </c>
      <c r="R1064" s="51">
        <v>-7.6</v>
      </c>
      <c r="S1064" s="51">
        <v>1.1000000000000001</v>
      </c>
      <c r="T1064" s="51">
        <v>0.7</v>
      </c>
      <c r="U1064" s="51">
        <v>-2.9</v>
      </c>
      <c r="V1064" s="51">
        <v>-0.8</v>
      </c>
      <c r="W1064" s="51">
        <v>2.8</v>
      </c>
      <c r="X1064" s="51">
        <v>2.4</v>
      </c>
      <c r="Y1064" s="51">
        <v>3</v>
      </c>
      <c r="Z1064" s="51">
        <v>5.2</v>
      </c>
      <c r="AA1064" s="51">
        <v>4.4000000000000004</v>
      </c>
      <c r="AB1064" s="51">
        <v>3.5</v>
      </c>
      <c r="AC1064" s="51">
        <v>-4.0999999999999996</v>
      </c>
      <c r="AD1064" s="51">
        <v>8.4</v>
      </c>
      <c r="AE1064" s="51">
        <v>2.7</v>
      </c>
      <c r="AF1064" s="51">
        <v>2.4</v>
      </c>
      <c r="AG1064" s="51">
        <v>1.7</v>
      </c>
      <c r="AH1064" s="51">
        <v>1</v>
      </c>
      <c r="AI1064" s="51">
        <v>2.4</v>
      </c>
      <c r="AJ1064" s="51">
        <v>2.6</v>
      </c>
    </row>
    <row r="1065" spans="1:36" ht="15.75" x14ac:dyDescent="0.3">
      <c r="A1065" s="1" t="str">
        <f t="shared" si="19"/>
        <v>WirtschaftswachstumSpanien</v>
      </c>
      <c r="B1065" s="1">
        <v>1065</v>
      </c>
      <c r="C1065" s="50" t="s">
        <v>296</v>
      </c>
      <c r="D1065" s="50" t="s">
        <v>8</v>
      </c>
      <c r="E1065" s="50" t="s">
        <v>149</v>
      </c>
      <c r="F1065" s="50" t="s">
        <v>346</v>
      </c>
      <c r="G1065" s="50" t="s">
        <v>32</v>
      </c>
      <c r="H1065" s="50" t="s">
        <v>374</v>
      </c>
      <c r="I1065" s="51">
        <v>5.2</v>
      </c>
      <c r="J1065" s="51">
        <v>3.9</v>
      </c>
      <c r="K1065" s="51">
        <v>2.8</v>
      </c>
      <c r="L1065" s="51">
        <v>2.9</v>
      </c>
      <c r="M1065" s="51">
        <v>3.1</v>
      </c>
      <c r="N1065" s="51">
        <v>3.6</v>
      </c>
      <c r="O1065" s="51">
        <v>4</v>
      </c>
      <c r="P1065" s="51">
        <v>3.5</v>
      </c>
      <c r="Q1065" s="51">
        <v>0.8</v>
      </c>
      <c r="R1065" s="51">
        <v>-3.8</v>
      </c>
      <c r="S1065" s="51">
        <v>0.1</v>
      </c>
      <c r="T1065" s="51">
        <v>-0.6</v>
      </c>
      <c r="U1065" s="51">
        <v>-2.9</v>
      </c>
      <c r="V1065" s="51">
        <v>-1.4</v>
      </c>
      <c r="W1065" s="51">
        <v>1.5</v>
      </c>
      <c r="X1065" s="51">
        <v>4.0999999999999996</v>
      </c>
      <c r="Y1065" s="51">
        <v>2.9</v>
      </c>
      <c r="Z1065" s="51">
        <v>2.9</v>
      </c>
      <c r="AA1065" s="51">
        <v>2.4</v>
      </c>
      <c r="AB1065" s="51">
        <v>2</v>
      </c>
      <c r="AC1065" s="51">
        <v>-10.9</v>
      </c>
      <c r="AD1065" s="51">
        <v>6.7</v>
      </c>
      <c r="AE1065" s="51">
        <v>6.4</v>
      </c>
      <c r="AF1065" s="51">
        <v>2.5</v>
      </c>
      <c r="AG1065" s="51">
        <v>3.5</v>
      </c>
      <c r="AH1065" s="51">
        <v>2.9</v>
      </c>
      <c r="AI1065" s="51">
        <v>2.2999999999999998</v>
      </c>
      <c r="AJ1065" s="51">
        <v>2</v>
      </c>
    </row>
    <row r="1066" spans="1:36" ht="15.75" x14ac:dyDescent="0.3">
      <c r="A1066" s="1" t="str">
        <f t="shared" si="19"/>
        <v>WirtschaftswachstumTschechische Republik</v>
      </c>
      <c r="B1066" s="1">
        <v>1066</v>
      </c>
      <c r="C1066" s="50" t="s">
        <v>296</v>
      </c>
      <c r="D1066" s="50" t="s">
        <v>22</v>
      </c>
      <c r="E1066" s="50" t="s">
        <v>149</v>
      </c>
      <c r="F1066" s="50" t="s">
        <v>346</v>
      </c>
      <c r="G1066" s="50" t="s">
        <v>32</v>
      </c>
      <c r="H1066" s="50" t="s">
        <v>374</v>
      </c>
      <c r="I1066" s="51">
        <v>4</v>
      </c>
      <c r="J1066" s="51">
        <v>2.9</v>
      </c>
      <c r="K1066" s="51">
        <v>1.5</v>
      </c>
      <c r="L1066" s="51">
        <v>3.3</v>
      </c>
      <c r="M1066" s="51">
        <v>4.7</v>
      </c>
      <c r="N1066" s="51">
        <v>6.4</v>
      </c>
      <c r="O1066" s="51">
        <v>6.6</v>
      </c>
      <c r="P1066" s="51">
        <v>5.5</v>
      </c>
      <c r="Q1066" s="51">
        <v>2.6</v>
      </c>
      <c r="R1066" s="51">
        <v>-4.8</v>
      </c>
      <c r="S1066" s="51">
        <v>2.7</v>
      </c>
      <c r="T1066" s="51">
        <v>1.8</v>
      </c>
      <c r="U1066" s="51">
        <v>-0.8</v>
      </c>
      <c r="V1066" s="52"/>
      <c r="W1066" s="51">
        <v>2.2000000000000002</v>
      </c>
      <c r="X1066" s="51">
        <v>5</v>
      </c>
      <c r="Y1066" s="51">
        <v>2.6</v>
      </c>
      <c r="Z1066" s="51">
        <v>5.2</v>
      </c>
      <c r="AA1066" s="51">
        <v>2.8</v>
      </c>
      <c r="AB1066" s="51">
        <v>3.6</v>
      </c>
      <c r="AC1066" s="51">
        <v>-5.3</v>
      </c>
      <c r="AD1066" s="51">
        <v>4</v>
      </c>
      <c r="AE1066" s="51">
        <v>2.8</v>
      </c>
      <c r="AF1066" s="52"/>
      <c r="AG1066" s="51">
        <v>1.2</v>
      </c>
      <c r="AH1066" s="51">
        <v>2.4</v>
      </c>
      <c r="AI1066" s="51">
        <v>1.9</v>
      </c>
      <c r="AJ1066" s="51">
        <v>2.4</v>
      </c>
    </row>
    <row r="1067" spans="1:36" ht="15.75" x14ac:dyDescent="0.3">
      <c r="A1067" s="1" t="str">
        <f t="shared" si="19"/>
        <v>WirtschaftswachstumUngarn</v>
      </c>
      <c r="B1067" s="1">
        <v>1067</v>
      </c>
      <c r="C1067" s="50" t="s">
        <v>296</v>
      </c>
      <c r="D1067" s="50" t="s">
        <v>24</v>
      </c>
      <c r="E1067" s="50" t="s">
        <v>149</v>
      </c>
      <c r="F1067" s="50" t="s">
        <v>346</v>
      </c>
      <c r="G1067" s="50" t="s">
        <v>32</v>
      </c>
      <c r="H1067" s="50" t="s">
        <v>374</v>
      </c>
      <c r="I1067" s="51">
        <v>4.4000000000000004</v>
      </c>
      <c r="J1067" s="51">
        <v>4.0999999999999996</v>
      </c>
      <c r="K1067" s="51">
        <v>4.7</v>
      </c>
      <c r="L1067" s="51">
        <v>3.9</v>
      </c>
      <c r="M1067" s="51">
        <v>5</v>
      </c>
      <c r="N1067" s="51">
        <v>4.3</v>
      </c>
      <c r="O1067" s="51">
        <v>3.9</v>
      </c>
      <c r="P1067" s="51">
        <v>0.3</v>
      </c>
      <c r="Q1067" s="51">
        <v>1</v>
      </c>
      <c r="R1067" s="51">
        <v>-6.7</v>
      </c>
      <c r="S1067" s="51">
        <v>1.1000000000000001</v>
      </c>
      <c r="T1067" s="51">
        <v>1.9</v>
      </c>
      <c r="U1067" s="51">
        <v>-1.3</v>
      </c>
      <c r="V1067" s="51">
        <v>2</v>
      </c>
      <c r="W1067" s="51">
        <v>4.3</v>
      </c>
      <c r="X1067" s="51">
        <v>3.7</v>
      </c>
      <c r="Y1067" s="51">
        <v>2.4</v>
      </c>
      <c r="Z1067" s="51">
        <v>4.0999999999999996</v>
      </c>
      <c r="AA1067" s="51">
        <v>5.6</v>
      </c>
      <c r="AB1067" s="51">
        <v>5.0999999999999996</v>
      </c>
      <c r="AC1067" s="51">
        <v>-4.3</v>
      </c>
      <c r="AD1067" s="51">
        <v>7.2</v>
      </c>
      <c r="AE1067" s="51">
        <v>4.2</v>
      </c>
      <c r="AF1067" s="51">
        <v>-0.8</v>
      </c>
      <c r="AG1067" s="51">
        <v>0.6</v>
      </c>
      <c r="AH1067" s="51">
        <v>0.4</v>
      </c>
      <c r="AI1067" s="51">
        <v>2.2999999999999998</v>
      </c>
      <c r="AJ1067" s="51">
        <v>2.1</v>
      </c>
    </row>
    <row r="1068" spans="1:36" ht="15.75" x14ac:dyDescent="0.3">
      <c r="A1068" s="1" t="str">
        <f t="shared" si="19"/>
        <v>WirtschaftswachstumVereinigtes Königreich Großbritannien und Nordirland</v>
      </c>
      <c r="B1068" s="1">
        <v>1068</v>
      </c>
      <c r="C1068" s="50" t="s">
        <v>296</v>
      </c>
      <c r="D1068" s="50" t="s">
        <v>57</v>
      </c>
      <c r="E1068" s="50" t="s">
        <v>149</v>
      </c>
      <c r="F1068" s="50" t="s">
        <v>346</v>
      </c>
      <c r="G1068" s="50" t="s">
        <v>32</v>
      </c>
      <c r="H1068" s="50" t="s">
        <v>374</v>
      </c>
      <c r="I1068" s="51">
        <v>3.5</v>
      </c>
      <c r="J1068" s="51">
        <v>2.7</v>
      </c>
      <c r="K1068" s="51">
        <v>2.2000000000000002</v>
      </c>
      <c r="L1068" s="51">
        <v>3.3</v>
      </c>
      <c r="M1068" s="51">
        <v>2.2999999999999998</v>
      </c>
      <c r="N1068" s="51">
        <v>3</v>
      </c>
      <c r="O1068" s="51">
        <v>2.7</v>
      </c>
      <c r="P1068" s="51">
        <v>2.4</v>
      </c>
      <c r="Q1068" s="51">
        <v>-0.3</v>
      </c>
      <c r="R1068" s="51">
        <v>-4.0999999999999996</v>
      </c>
      <c r="S1068" s="51">
        <v>2.1</v>
      </c>
      <c r="T1068" s="51">
        <v>1.3</v>
      </c>
      <c r="U1068" s="51">
        <v>1.4</v>
      </c>
      <c r="V1068" s="51">
        <v>2.2000000000000002</v>
      </c>
      <c r="W1068" s="51">
        <v>2.9</v>
      </c>
      <c r="X1068" s="51">
        <v>2.4</v>
      </c>
      <c r="Y1068" s="51">
        <v>1.7</v>
      </c>
      <c r="Z1068" s="51">
        <v>1.7</v>
      </c>
      <c r="AA1068" s="51">
        <v>1.3</v>
      </c>
      <c r="AB1068" s="51">
        <v>1.4</v>
      </c>
      <c r="AC1068" s="51">
        <v>-10.0478966434945</v>
      </c>
      <c r="AD1068" s="51">
        <v>8.5</v>
      </c>
      <c r="AE1068" s="51">
        <v>5.0999999999999996</v>
      </c>
      <c r="AF1068" s="51">
        <v>0.3</v>
      </c>
      <c r="AG1068" s="51">
        <v>1.1000000000000001</v>
      </c>
      <c r="AH1068" s="51">
        <v>1.4</v>
      </c>
      <c r="AI1068" s="51">
        <v>1.2</v>
      </c>
      <c r="AJ1068" s="51">
        <v>1.4</v>
      </c>
    </row>
    <row r="1069" spans="1:36" ht="15.75" x14ac:dyDescent="0.3">
      <c r="A1069" s="1" t="str">
        <f t="shared" si="19"/>
        <v>WirtschaftswachstumZypern</v>
      </c>
      <c r="B1069" s="1">
        <v>1069</v>
      </c>
      <c r="C1069" s="50" t="s">
        <v>296</v>
      </c>
      <c r="D1069" s="50" t="s">
        <v>30</v>
      </c>
      <c r="E1069" s="50" t="s">
        <v>149</v>
      </c>
      <c r="F1069" s="50" t="s">
        <v>346</v>
      </c>
      <c r="G1069" s="50" t="s">
        <v>32</v>
      </c>
      <c r="H1069" s="50" t="s">
        <v>374</v>
      </c>
      <c r="I1069" s="51">
        <v>6</v>
      </c>
      <c r="J1069" s="51">
        <v>4</v>
      </c>
      <c r="K1069" s="51">
        <v>3.7</v>
      </c>
      <c r="L1069" s="51">
        <v>2.6</v>
      </c>
      <c r="M1069" s="51">
        <v>5</v>
      </c>
      <c r="N1069" s="51">
        <v>4.9000000000000004</v>
      </c>
      <c r="O1069" s="51">
        <v>4.7</v>
      </c>
      <c r="P1069" s="51">
        <v>5.0999999999999996</v>
      </c>
      <c r="Q1069" s="51">
        <v>3.6</v>
      </c>
      <c r="R1069" s="51">
        <v>-2</v>
      </c>
      <c r="S1069" s="51">
        <v>2.2999999999999998</v>
      </c>
      <c r="T1069" s="51">
        <v>0.4</v>
      </c>
      <c r="U1069" s="51">
        <v>-3.4</v>
      </c>
      <c r="V1069" s="51">
        <v>-6.6</v>
      </c>
      <c r="W1069" s="51">
        <v>-1.8</v>
      </c>
      <c r="X1069" s="51">
        <v>3.4</v>
      </c>
      <c r="Y1069" s="51">
        <v>6.6</v>
      </c>
      <c r="Z1069" s="51">
        <v>5.8</v>
      </c>
      <c r="AA1069" s="51">
        <v>6.3</v>
      </c>
      <c r="AB1069" s="51">
        <v>5.9</v>
      </c>
      <c r="AC1069" s="51">
        <v>-3.2</v>
      </c>
      <c r="AD1069" s="51">
        <v>11.4</v>
      </c>
      <c r="AE1069" s="51">
        <v>8.3000000000000007</v>
      </c>
      <c r="AF1069" s="51">
        <v>3.6</v>
      </c>
      <c r="AG1069" s="51">
        <v>3.9</v>
      </c>
      <c r="AH1069" s="51">
        <v>3.4</v>
      </c>
      <c r="AI1069" s="51">
        <v>2.6</v>
      </c>
      <c r="AJ1069" s="51">
        <v>2.4</v>
      </c>
    </row>
  </sheetData>
  <autoFilter ref="A2:AA1069" xr:uid="{00000000-0009-0000-0000-000001000000}"/>
  <phoneticPr fontId="3" type="noConversion"/>
  <pageMargins left="0.7" right="0.7" top="0.78740157499999996" bottom="0.78740157499999996" header="0.3" footer="0.3"/>
  <pageSetup paperSize="9"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J39"/>
  <sheetViews>
    <sheetView topLeftCell="AA1" workbookViewId="0">
      <selection activeCell="AI1" sqref="AI1"/>
    </sheetView>
  </sheetViews>
  <sheetFormatPr baseColWidth="10" defaultRowHeight="12.75" x14ac:dyDescent="0.2"/>
  <cols>
    <col min="1" max="1" width="46.42578125" bestFit="1" customWidth="1"/>
    <col min="2" max="2" width="21.5703125" bestFit="1" customWidth="1"/>
    <col min="3" max="3" width="13.85546875" bestFit="1" customWidth="1"/>
    <col min="4" max="4" width="6.85546875" bestFit="1" customWidth="1"/>
    <col min="5" max="5" width="10.5703125" bestFit="1" customWidth="1"/>
    <col min="6" max="7" width="10.5703125" customWidth="1"/>
    <col min="8" max="8" width="10" bestFit="1" customWidth="1"/>
  </cols>
  <sheetData>
    <row r="1" spans="1:36" ht="15" x14ac:dyDescent="0.3">
      <c r="A1" s="6" t="s">
        <v>50</v>
      </c>
      <c r="B1" s="2" t="s">
        <v>49</v>
      </c>
      <c r="C1" s="2" t="s">
        <v>51</v>
      </c>
      <c r="D1" s="2" t="s">
        <v>52</v>
      </c>
      <c r="E1" s="2" t="s">
        <v>102</v>
      </c>
      <c r="F1" s="2" t="s">
        <v>150</v>
      </c>
      <c r="G1" s="2" t="s">
        <v>151</v>
      </c>
      <c r="H1" s="2">
        <v>2000</v>
      </c>
      <c r="I1" s="2">
        <v>2001</v>
      </c>
      <c r="J1" s="2">
        <v>2002</v>
      </c>
      <c r="K1" s="2">
        <v>2003</v>
      </c>
      <c r="L1" s="2">
        <v>2004</v>
      </c>
      <c r="M1" s="2">
        <v>2005</v>
      </c>
      <c r="N1" s="2">
        <v>2006</v>
      </c>
      <c r="O1" s="2">
        <v>2007</v>
      </c>
      <c r="P1" s="2">
        <v>2008</v>
      </c>
      <c r="Q1" s="2">
        <v>2009</v>
      </c>
      <c r="R1" s="2">
        <v>2010</v>
      </c>
      <c r="S1" s="2">
        <v>2011</v>
      </c>
      <c r="T1" s="2">
        <v>2012</v>
      </c>
      <c r="U1" s="2">
        <v>2013</v>
      </c>
      <c r="V1" s="2">
        <v>2014</v>
      </c>
      <c r="W1" s="2">
        <v>2015</v>
      </c>
      <c r="X1" s="2">
        <v>2016</v>
      </c>
      <c r="Y1" s="2">
        <v>2017</v>
      </c>
      <c r="Z1" s="2">
        <v>2018</v>
      </c>
      <c r="AA1" s="2">
        <v>2019</v>
      </c>
      <c r="AB1" s="2">
        <v>2020</v>
      </c>
      <c r="AC1" s="2">
        <v>2021</v>
      </c>
      <c r="AD1" s="2">
        <v>2022</v>
      </c>
      <c r="AE1" s="2">
        <v>2023</v>
      </c>
      <c r="AF1" s="2">
        <v>2024</v>
      </c>
      <c r="AG1" s="2">
        <v>2025</v>
      </c>
      <c r="AH1" s="2">
        <v>2026</v>
      </c>
      <c r="AI1" s="2">
        <v>2027</v>
      </c>
    </row>
    <row r="2" spans="1:36" ht="15" x14ac:dyDescent="0.3">
      <c r="A2" s="7" t="s">
        <v>338</v>
      </c>
      <c r="B2" s="3" t="str">
        <f t="shared" ref="B2:B39" si="0">Merkmal</f>
        <v>Arbeitslosenquote</v>
      </c>
      <c r="C2" s="3" t="str">
        <f t="shared" ref="C2:C39" si="1">Merkmal_Quelle</f>
        <v>EU-Kommission, IWF</v>
      </c>
      <c r="D2" s="3" t="str">
        <f t="shared" ref="D2:D39" si="2">Merkmal_Einheit</f>
        <v>% der Erwerbsbevölkerung</v>
      </c>
      <c r="E2" s="3" t="e">
        <f t="shared" ref="E2:E39" si="3">VLOOKUP(Merkmal&amp;$A2,Daten,2,FALSE)</f>
        <v>#N/A</v>
      </c>
      <c r="F2" s="4">
        <f>IF(ISERROR($E2),0,INDEX(Daten,$E2,Daten!G$1))</f>
        <v>0</v>
      </c>
      <c r="G2" s="4">
        <f>IF(ISERROR($E2),0,INDEX(Daten,$E2,Daten!H$1))</f>
        <v>0</v>
      </c>
      <c r="H2" s="4">
        <f>IF(ISERROR($E2),0,INDEX(Daten,$E2,Daten!I$1))</f>
        <v>0</v>
      </c>
      <c r="I2" s="4">
        <f>IF(ISERROR($E2),0,INDEX(Daten,$E2,Daten!J$1))</f>
        <v>0</v>
      </c>
      <c r="J2" s="4">
        <f>IF(ISERROR($E2),0,INDEX(Daten,$E2,Daten!K$1))</f>
        <v>0</v>
      </c>
      <c r="K2" s="4">
        <f>IF(ISERROR($E2),0,INDEX(Daten,$E2,Daten!L$1))</f>
        <v>0</v>
      </c>
      <c r="L2" s="4">
        <f>IF(ISERROR($E2),0,INDEX(Daten,$E2,Daten!M$1))</f>
        <v>0</v>
      </c>
      <c r="M2" s="4">
        <f>IF(ISERROR($E2),0,INDEX(Daten,$E2,Daten!N$1))</f>
        <v>0</v>
      </c>
      <c r="N2" s="4">
        <f>IF(ISERROR($E2),0,INDEX(Daten,$E2,Daten!O$1))</f>
        <v>0</v>
      </c>
      <c r="O2" s="4">
        <f>IF(ISERROR($E2),0,INDEX(Daten,$E2,Daten!P$1))</f>
        <v>0</v>
      </c>
      <c r="P2" s="4">
        <f>IF(ISERROR($E2),0,INDEX(Daten,$E2,Daten!Q$1))</f>
        <v>0</v>
      </c>
      <c r="Q2" s="4">
        <f>IF(ISERROR($E2),0,INDEX(Daten,$E2,Daten!R$1))</f>
        <v>0</v>
      </c>
      <c r="R2" s="4">
        <f>IF(ISERROR($E2),0,INDEX(Daten,$E2,Daten!S$1))</f>
        <v>0</v>
      </c>
      <c r="S2" s="4">
        <f>IF(ISERROR($E2),0,INDEX(Daten,$E2,Daten!T$1))</f>
        <v>0</v>
      </c>
      <c r="T2" s="4">
        <f>IF(ISERROR($E2),0,INDEX(Daten,$E2,Daten!U$1))</f>
        <v>0</v>
      </c>
      <c r="U2" s="4">
        <f>IF(ISERROR($E2),0,INDEX(Daten,$E2,Daten!V$1))</f>
        <v>0</v>
      </c>
      <c r="V2" s="4">
        <f>IF(ISERROR($E2),0,INDEX(Daten,$E2,Daten!W$1))</f>
        <v>0</v>
      </c>
      <c r="W2" s="4">
        <f>IF(ISERROR($E2),0,INDEX(Daten,$E2,Daten!X$1))</f>
        <v>0</v>
      </c>
      <c r="X2" s="4">
        <f>IF(ISERROR($E2),0,INDEX(Daten,$E2,Daten!Y$1))</f>
        <v>0</v>
      </c>
      <c r="Y2" s="4">
        <f>IF(ISERROR($E2),0,INDEX(Daten,$E2,Daten!Z$1))</f>
        <v>0</v>
      </c>
      <c r="Z2" s="4">
        <f>IF(ISERROR($E2),0,INDEX(Daten,$E2,Daten!AA$1))</f>
        <v>0</v>
      </c>
      <c r="AA2" s="4">
        <f>IF(ISERROR($E2),0,INDEX(Daten,$E2,Daten!AB$1))</f>
        <v>0</v>
      </c>
      <c r="AB2" s="4">
        <f>IF(ISERROR($E2),0,INDEX(Daten,$E2,Daten!AC$1))</f>
        <v>0</v>
      </c>
      <c r="AC2" s="4">
        <f>IF(ISERROR($E2),0,INDEX(Daten,$E2,Daten!AD$1))</f>
        <v>0</v>
      </c>
      <c r="AD2" s="4">
        <f>IF(ISERROR($E2),0,INDEX(Daten,$E2,Daten!AE$1))</f>
        <v>0</v>
      </c>
      <c r="AE2" s="4">
        <f>IF(ISERROR($E2),0,INDEX(Daten,$E2,Daten!AF$1))</f>
        <v>0</v>
      </c>
      <c r="AF2" s="4">
        <f>IF(ISERROR($E2),0,INDEX(Daten,$E2,Daten!AG$1))</f>
        <v>0</v>
      </c>
      <c r="AG2" s="4">
        <f>IF(ISERROR($E2),0,INDEX(Daten,$E2,Daten!AH$1))</f>
        <v>0</v>
      </c>
      <c r="AH2" s="4">
        <f>IF(ISERROR($E2),0,INDEX(Daten,$E2,Daten!AI$1))</f>
        <v>0</v>
      </c>
      <c r="AI2" s="4">
        <f>IF(ISERROR($E2),0,INDEX(Daten,$E2,Daten!AJ$1))</f>
        <v>0</v>
      </c>
      <c r="AJ2" s="4"/>
    </row>
    <row r="3" spans="1:36" ht="15" x14ac:dyDescent="0.3">
      <c r="A3" s="7" t="s">
        <v>9</v>
      </c>
      <c r="B3" s="3" t="str">
        <f t="shared" si="0"/>
        <v>Arbeitslosenquote</v>
      </c>
      <c r="C3" s="3" t="str">
        <f t="shared" si="1"/>
        <v>EU-Kommission, IWF</v>
      </c>
      <c r="D3" s="3" t="str">
        <f t="shared" si="2"/>
        <v>% der Erwerbsbevölkerung</v>
      </c>
      <c r="E3" s="3">
        <f t="shared" si="3"/>
        <v>61</v>
      </c>
      <c r="F3" s="4" t="str">
        <f>IF(ISERROR($E3),0,INDEX(Daten,$E3,Daten!G$1))</f>
        <v>2000</v>
      </c>
      <c r="G3" s="4" t="str">
        <f>IF(ISERROR($E3),0,INDEX(Daten,$E3,Daten!H$1))</f>
        <v>2027</v>
      </c>
      <c r="H3" s="4">
        <f>IF(ISERROR($E3),0,INDEX(Daten,$E3,Daten!I$1))</f>
        <v>7.1</v>
      </c>
      <c r="I3" s="4">
        <f>IF(ISERROR($E3),0,INDEX(Daten,$E3,Daten!J$1))</f>
        <v>6.7</v>
      </c>
      <c r="J3" s="4">
        <f>IF(ISERROR($E3),0,INDEX(Daten,$E3,Daten!K$1))</f>
        <v>7.6</v>
      </c>
      <c r="K3" s="4">
        <f>IF(ISERROR($E3),0,INDEX(Daten,$E3,Daten!L$1))</f>
        <v>8.3000000000000007</v>
      </c>
      <c r="L3" s="4">
        <f>IF(ISERROR($E3),0,INDEX(Daten,$E3,Daten!M$1))</f>
        <v>8.5</v>
      </c>
      <c r="M3" s="4">
        <f>IF(ISERROR($E3),0,INDEX(Daten,$E3,Daten!N$1))</f>
        <v>8.6</v>
      </c>
      <c r="N3" s="4">
        <f>IF(ISERROR($E3),0,INDEX(Daten,$E3,Daten!O$1))</f>
        <v>8.4</v>
      </c>
      <c r="O3" s="4">
        <f>IF(ISERROR($E3),0,INDEX(Daten,$E3,Daten!P$1))</f>
        <v>7.6</v>
      </c>
      <c r="P3" s="4">
        <f>IF(ISERROR($E3),0,INDEX(Daten,$E3,Daten!Q$1))</f>
        <v>7.1</v>
      </c>
      <c r="Q3" s="4">
        <f>IF(ISERROR($E3),0,INDEX(Daten,$E3,Daten!R$1))</f>
        <v>8</v>
      </c>
      <c r="R3" s="4">
        <f>IF(ISERROR($E3),0,INDEX(Daten,$E3,Daten!S$1))</f>
        <v>8.4</v>
      </c>
      <c r="S3" s="4">
        <f>IF(ISERROR($E3),0,INDEX(Daten,$E3,Daten!T$1))</f>
        <v>7.2</v>
      </c>
      <c r="T3" s="4">
        <f>IF(ISERROR($E3),0,INDEX(Daten,$E3,Daten!U$1))</f>
        <v>7.6</v>
      </c>
      <c r="U3" s="4">
        <f>IF(ISERROR($E3),0,INDEX(Daten,$E3,Daten!V$1))</f>
        <v>8.6</v>
      </c>
      <c r="V3" s="4">
        <f>IF(ISERROR($E3),0,INDEX(Daten,$E3,Daten!W$1))</f>
        <v>8.6999999999999993</v>
      </c>
      <c r="W3" s="4">
        <f>IF(ISERROR($E3),0,INDEX(Daten,$E3,Daten!X$1))</f>
        <v>8.6999999999999993</v>
      </c>
      <c r="X3" s="4">
        <f>IF(ISERROR($E3),0,INDEX(Daten,$E3,Daten!Y$1))</f>
        <v>7.9</v>
      </c>
      <c r="Y3" s="4">
        <f>IF(ISERROR($E3),0,INDEX(Daten,$E3,Daten!Z$1))</f>
        <v>7.2</v>
      </c>
      <c r="Z3" s="4">
        <f>IF(ISERROR($E3),0,INDEX(Daten,$E3,Daten!AA$1))</f>
        <v>6</v>
      </c>
      <c r="AA3" s="4">
        <f>IF(ISERROR($E3),0,INDEX(Daten,$E3,Daten!AB$1))</f>
        <v>5.5</v>
      </c>
      <c r="AB3" s="4">
        <f>IF(ISERROR($E3),0,INDEX(Daten,$E3,Daten!AC$1))</f>
        <v>5.8</v>
      </c>
      <c r="AC3" s="4">
        <f>IF(ISERROR($E3),0,INDEX(Daten,$E3,Daten!AD$1))</f>
        <v>6.3</v>
      </c>
      <c r="AD3" s="4">
        <f>IF(ISERROR($E3),0,INDEX(Daten,$E3,Daten!AE$1))</f>
        <v>5.6</v>
      </c>
      <c r="AE3" s="4">
        <f>IF(ISERROR($E3),0,INDEX(Daten,$E3,Daten!AF$1))</f>
        <v>5.5</v>
      </c>
      <c r="AF3" s="4">
        <f>IF(ISERROR($E3),0,INDEX(Daten,$E3,Daten!AG$1))</f>
        <v>5.7</v>
      </c>
      <c r="AG3" s="4">
        <f>IF(ISERROR($E3),0,INDEX(Daten,$E3,Daten!AH$1))</f>
        <v>6</v>
      </c>
      <c r="AH3" s="4">
        <f>IF(ISERROR($E3),0,INDEX(Daten,$E3,Daten!AI$1))</f>
        <v>6.2</v>
      </c>
      <c r="AI3" s="4">
        <f>IF(ISERROR($E3),0,INDEX(Daten,$E3,Daten!AJ$1))</f>
        <v>6.1</v>
      </c>
      <c r="AJ3" s="4"/>
    </row>
    <row r="4" spans="1:36" ht="15" x14ac:dyDescent="0.3">
      <c r="A4" s="7" t="s">
        <v>25</v>
      </c>
      <c r="B4" s="3" t="str">
        <f t="shared" si="0"/>
        <v>Arbeitslosenquote</v>
      </c>
      <c r="C4" s="3" t="str">
        <f t="shared" si="1"/>
        <v>EU-Kommission, IWF</v>
      </c>
      <c r="D4" s="3" t="str">
        <f t="shared" si="2"/>
        <v>% der Erwerbsbevölkerung</v>
      </c>
      <c r="E4" s="3">
        <f t="shared" si="3"/>
        <v>62</v>
      </c>
      <c r="F4" s="4" t="str">
        <f>IF(ISERROR($E4),0,INDEX(Daten,$E4,Daten!G$1))</f>
        <v>2000</v>
      </c>
      <c r="G4" s="4" t="str">
        <f>IF(ISERROR($E4),0,INDEX(Daten,$E4,Daten!H$1))</f>
        <v>2027</v>
      </c>
      <c r="H4" s="4">
        <f>IF(ISERROR($E4),0,INDEX(Daten,$E4,Daten!I$1))</f>
        <v>19.600000000000001</v>
      </c>
      <c r="I4" s="4">
        <f>IF(ISERROR($E4),0,INDEX(Daten,$E4,Daten!J$1))</f>
        <v>23.6</v>
      </c>
      <c r="J4" s="4">
        <f>IF(ISERROR($E4),0,INDEX(Daten,$E4,Daten!K$1))</f>
        <v>21.1</v>
      </c>
      <c r="K4" s="4">
        <f>IF(ISERROR($E4),0,INDEX(Daten,$E4,Daten!L$1))</f>
        <v>15.9</v>
      </c>
      <c r="L4" s="4">
        <f>IF(ISERROR($E4),0,INDEX(Daten,$E4,Daten!M$1))</f>
        <v>14.1</v>
      </c>
      <c r="M4" s="4">
        <f>IF(ISERROR($E4),0,INDEX(Daten,$E4,Daten!N$1))</f>
        <v>11.7</v>
      </c>
      <c r="N4" s="4">
        <f>IF(ISERROR($E4),0,INDEX(Daten,$E4,Daten!O$1))</f>
        <v>10.5</v>
      </c>
      <c r="O4" s="4">
        <f>IF(ISERROR($E4),0,INDEX(Daten,$E4,Daten!P$1))</f>
        <v>8</v>
      </c>
      <c r="P4" s="4">
        <f>IF(ISERROR($E4),0,INDEX(Daten,$E4,Daten!Q$1))</f>
        <v>6.5</v>
      </c>
      <c r="Q4" s="4">
        <f>IF(ISERROR($E4),0,INDEX(Daten,$E4,Daten!R$1))</f>
        <v>7.9</v>
      </c>
      <c r="R4" s="4">
        <f>IF(ISERROR($E4),0,INDEX(Daten,$E4,Daten!S$1))</f>
        <v>11.3</v>
      </c>
      <c r="S4" s="4">
        <f>IF(ISERROR($E4),0,INDEX(Daten,$E4,Daten!T$1))</f>
        <v>12.3</v>
      </c>
      <c r="T4" s="4">
        <f>IF(ISERROR($E4),0,INDEX(Daten,$E4,Daten!U$1))</f>
        <v>13.3</v>
      </c>
      <c r="U4" s="4">
        <f>IF(ISERROR($E4),0,INDEX(Daten,$E4,Daten!V$1))</f>
        <v>13.9</v>
      </c>
      <c r="V4" s="4">
        <f>IF(ISERROR($E4),0,INDEX(Daten,$E4,Daten!W$1))</f>
        <v>12.4</v>
      </c>
      <c r="W4" s="4">
        <f>IF(ISERROR($E4),0,INDEX(Daten,$E4,Daten!X$1))</f>
        <v>10.1</v>
      </c>
      <c r="X4" s="4">
        <f>IF(ISERROR($E4),0,INDEX(Daten,$E4,Daten!Y$1))</f>
        <v>8.6</v>
      </c>
      <c r="Y4" s="4">
        <f>IF(ISERROR($E4),0,INDEX(Daten,$E4,Daten!Z$1))</f>
        <v>7.2</v>
      </c>
      <c r="Z4" s="4">
        <f>IF(ISERROR($E4),0,INDEX(Daten,$E4,Daten!AA$1))</f>
        <v>6.2</v>
      </c>
      <c r="AA4" s="4">
        <f>IF(ISERROR($E4),0,INDEX(Daten,$E4,Daten!AB$1))</f>
        <v>5.2</v>
      </c>
      <c r="AB4" s="4">
        <f>IF(ISERROR($E4),0,INDEX(Daten,$E4,Daten!AC$1))</f>
        <v>6.1</v>
      </c>
      <c r="AC4" s="4">
        <f>IF(ISERROR($E4),0,INDEX(Daten,$E4,Daten!AD$1))</f>
        <v>5.2</v>
      </c>
      <c r="AD4" s="4">
        <f>IF(ISERROR($E4),0,INDEX(Daten,$E4,Daten!AE$1))</f>
        <v>4.2</v>
      </c>
      <c r="AE4" s="4">
        <f>IF(ISERROR($E4),0,INDEX(Daten,$E4,Daten!AF$1))</f>
        <v>4.3</v>
      </c>
      <c r="AF4" s="4">
        <f>IF(ISERROR($E4),0,INDEX(Daten,$E4,Daten!AG$1))</f>
        <v>4.2</v>
      </c>
      <c r="AG4" s="4">
        <f>IF(ISERROR($E4),0,INDEX(Daten,$E4,Daten!AH$1))</f>
        <v>3.5</v>
      </c>
      <c r="AH4" s="4">
        <f>IF(ISERROR($E4),0,INDEX(Daten,$E4,Daten!AI$1))</f>
        <v>3.7</v>
      </c>
      <c r="AI4" s="4">
        <f>IF(ISERROR($E4),0,INDEX(Daten,$E4,Daten!AJ$1))</f>
        <v>3.8</v>
      </c>
      <c r="AJ4" s="4"/>
    </row>
    <row r="5" spans="1:36" ht="15" x14ac:dyDescent="0.3">
      <c r="A5" s="7" t="s">
        <v>5</v>
      </c>
      <c r="B5" s="3" t="str">
        <f t="shared" si="0"/>
        <v>Arbeitslosenquote</v>
      </c>
      <c r="C5" s="3" t="str">
        <f t="shared" si="1"/>
        <v>EU-Kommission, IWF</v>
      </c>
      <c r="D5" s="3" t="str">
        <f t="shared" si="2"/>
        <v>% der Erwerbsbevölkerung</v>
      </c>
      <c r="E5" s="3">
        <f t="shared" si="3"/>
        <v>63</v>
      </c>
      <c r="F5" s="4" t="str">
        <f>IF(ISERROR($E5),0,INDEX(Daten,$E5,Daten!G$1))</f>
        <v>2000</v>
      </c>
      <c r="G5" s="4" t="str">
        <f>IF(ISERROR($E5),0,INDEX(Daten,$E5,Daten!H$1))</f>
        <v>2027</v>
      </c>
      <c r="H5" s="4">
        <f>IF(ISERROR($E5),0,INDEX(Daten,$E5,Daten!I$1))</f>
        <v>4.5999999999999996</v>
      </c>
      <c r="I5" s="4">
        <f>IF(ISERROR($E5),0,INDEX(Daten,$E5,Daten!J$1))</f>
        <v>4.5999999999999996</v>
      </c>
      <c r="J5" s="4">
        <f>IF(ISERROR($E5),0,INDEX(Daten,$E5,Daten!K$1))</f>
        <v>4.5999999999999996</v>
      </c>
      <c r="K5" s="4">
        <f>IF(ISERROR($E5),0,INDEX(Daten,$E5,Daten!L$1))</f>
        <v>5.4</v>
      </c>
      <c r="L5" s="4">
        <f>IF(ISERROR($E5),0,INDEX(Daten,$E5,Daten!M$1))</f>
        <v>5.5</v>
      </c>
      <c r="M5" s="4">
        <f>IF(ISERROR($E5),0,INDEX(Daten,$E5,Daten!N$1))</f>
        <v>4.8</v>
      </c>
      <c r="N5" s="4">
        <f>IF(ISERROR($E5),0,INDEX(Daten,$E5,Daten!O$1))</f>
        <v>3.9</v>
      </c>
      <c r="O5" s="4">
        <f>IF(ISERROR($E5),0,INDEX(Daten,$E5,Daten!P$1))</f>
        <v>3.8</v>
      </c>
      <c r="P5" s="4">
        <f>IF(ISERROR($E5),0,INDEX(Daten,$E5,Daten!Q$1))</f>
        <v>3.7</v>
      </c>
      <c r="Q5" s="4">
        <f>IF(ISERROR($E5),0,INDEX(Daten,$E5,Daten!R$1))</f>
        <v>6.4</v>
      </c>
      <c r="R5" s="4">
        <f>IF(ISERROR($E5),0,INDEX(Daten,$E5,Daten!S$1))</f>
        <v>7.7</v>
      </c>
      <c r="S5" s="4">
        <f>IF(ISERROR($E5),0,INDEX(Daten,$E5,Daten!T$1))</f>
        <v>7.8</v>
      </c>
      <c r="T5" s="4">
        <f>IF(ISERROR($E5),0,INDEX(Daten,$E5,Daten!U$1))</f>
        <v>7.8</v>
      </c>
      <c r="U5" s="4">
        <f>IF(ISERROR($E5),0,INDEX(Daten,$E5,Daten!V$1))</f>
        <v>7.4</v>
      </c>
      <c r="V5" s="4">
        <f>IF(ISERROR($E5),0,INDEX(Daten,$E5,Daten!W$1))</f>
        <v>6.9</v>
      </c>
      <c r="W5" s="4">
        <f>IF(ISERROR($E5),0,INDEX(Daten,$E5,Daten!X$1))</f>
        <v>6.3</v>
      </c>
      <c r="X5" s="4">
        <f>IF(ISERROR($E5),0,INDEX(Daten,$E5,Daten!Y$1))</f>
        <v>6</v>
      </c>
      <c r="Y5" s="4">
        <f>IF(ISERROR($E5),0,INDEX(Daten,$E5,Daten!Z$1))</f>
        <v>5.8</v>
      </c>
      <c r="Z5" s="4">
        <f>IF(ISERROR($E5),0,INDEX(Daten,$E5,Daten!AA$1))</f>
        <v>5.0999999999999996</v>
      </c>
      <c r="AA5" s="4">
        <f>IF(ISERROR($E5),0,INDEX(Daten,$E5,Daten!AB$1))</f>
        <v>5</v>
      </c>
      <c r="AB5" s="4">
        <f>IF(ISERROR($E5),0,INDEX(Daten,$E5,Daten!AC$1))</f>
        <v>5.6</v>
      </c>
      <c r="AC5" s="4">
        <f>IF(ISERROR($E5),0,INDEX(Daten,$E5,Daten!AD$1))</f>
        <v>5.0999999999999996</v>
      </c>
      <c r="AD5" s="4">
        <f>IF(ISERROR($E5),0,INDEX(Daten,$E5,Daten!AE$1))</f>
        <v>4.5</v>
      </c>
      <c r="AE5" s="4">
        <f>IF(ISERROR($E5),0,INDEX(Daten,$E5,Daten!AF$1))</f>
        <v>5.0999999999999996</v>
      </c>
      <c r="AF5" s="4">
        <f>IF(ISERROR($E5),0,INDEX(Daten,$E5,Daten!AG$1))</f>
        <v>6.2</v>
      </c>
      <c r="AG5" s="4">
        <f>IF(ISERROR($E5),0,INDEX(Daten,$E5,Daten!AH$1))</f>
        <v>6.1</v>
      </c>
      <c r="AH5" s="4">
        <f>IF(ISERROR($E5),0,INDEX(Daten,$E5,Daten!AI$1))</f>
        <v>6.1</v>
      </c>
      <c r="AI5" s="4">
        <f>IF(ISERROR($E5),0,INDEX(Daten,$E5,Daten!AJ$1))</f>
        <v>6</v>
      </c>
      <c r="AJ5" s="4"/>
    </row>
    <row r="6" spans="1:36" ht="15" x14ac:dyDescent="0.3">
      <c r="A6" s="7" t="s">
        <v>2</v>
      </c>
      <c r="B6" s="3" t="str">
        <f t="shared" si="0"/>
        <v>Arbeitslosenquote</v>
      </c>
      <c r="C6" s="3" t="str">
        <f t="shared" si="1"/>
        <v>EU-Kommission, IWF</v>
      </c>
      <c r="D6" s="3" t="str">
        <f t="shared" si="2"/>
        <v>% der Erwerbsbevölkerung</v>
      </c>
      <c r="E6" s="3">
        <f t="shared" si="3"/>
        <v>64</v>
      </c>
      <c r="F6" s="4" t="str">
        <f>IF(ISERROR($E6),0,INDEX(Daten,$E6,Daten!G$1))</f>
        <v>2000</v>
      </c>
      <c r="G6" s="4" t="str">
        <f>IF(ISERROR($E6),0,INDEX(Daten,$E6,Daten!H$1))</f>
        <v>2027</v>
      </c>
      <c r="H6" s="4">
        <f>IF(ISERROR($E6),0,INDEX(Daten,$E6,Daten!I$1))</f>
        <v>7.4</v>
      </c>
      <c r="I6" s="4">
        <f>IF(ISERROR($E6),0,INDEX(Daten,$E6,Daten!J$1))</f>
        <v>7.5</v>
      </c>
      <c r="J6" s="4">
        <f>IF(ISERROR($E6),0,INDEX(Daten,$E6,Daten!K$1))</f>
        <v>8.1999999999999993</v>
      </c>
      <c r="K6" s="4">
        <f>IF(ISERROR($E6),0,INDEX(Daten,$E6,Daten!L$1))</f>
        <v>9.3000000000000007</v>
      </c>
      <c r="L6" s="4">
        <f>IF(ISERROR($E6),0,INDEX(Daten,$E6,Daten!M$1))</f>
        <v>10.199999999999999</v>
      </c>
      <c r="M6" s="4">
        <f>IF(ISERROR($E6),0,INDEX(Daten,$E6,Daten!N$1))</f>
        <v>10.5</v>
      </c>
      <c r="N6" s="4">
        <f>IF(ISERROR($E6),0,INDEX(Daten,$E6,Daten!O$1))</f>
        <v>9.6</v>
      </c>
      <c r="O6" s="4">
        <f>IF(ISERROR($E6),0,INDEX(Daten,$E6,Daten!P$1))</f>
        <v>8.1</v>
      </c>
      <c r="P6" s="4">
        <f>IF(ISERROR($E6),0,INDEX(Daten,$E6,Daten!Q$1))</f>
        <v>7</v>
      </c>
      <c r="Q6" s="4">
        <f>IF(ISERROR($E6),0,INDEX(Daten,$E6,Daten!R$1))</f>
        <v>7.3</v>
      </c>
      <c r="R6" s="4">
        <f>IF(ISERROR($E6),0,INDEX(Daten,$E6,Daten!S$1))</f>
        <v>6.6</v>
      </c>
      <c r="S6" s="4">
        <f>IF(ISERROR($E6),0,INDEX(Daten,$E6,Daten!T$1))</f>
        <v>5.5</v>
      </c>
      <c r="T6" s="4">
        <f>IF(ISERROR($E6),0,INDEX(Daten,$E6,Daten!U$1))</f>
        <v>5.0999999999999996</v>
      </c>
      <c r="U6" s="4">
        <f>IF(ISERROR($E6),0,INDEX(Daten,$E6,Daten!V$1))</f>
        <v>4.9000000000000004</v>
      </c>
      <c r="V6" s="4">
        <f>IF(ISERROR($E6),0,INDEX(Daten,$E6,Daten!W$1))</f>
        <v>4.7</v>
      </c>
      <c r="W6" s="4">
        <f>IF(ISERROR($E6),0,INDEX(Daten,$E6,Daten!X$1))</f>
        <v>4.4000000000000004</v>
      </c>
      <c r="X6" s="4">
        <f>IF(ISERROR($E6),0,INDEX(Daten,$E6,Daten!Y$1))</f>
        <v>3.9</v>
      </c>
      <c r="Y6" s="4">
        <f>IF(ISERROR($E6),0,INDEX(Daten,$E6,Daten!Z$1))</f>
        <v>3.5</v>
      </c>
      <c r="Z6" s="4">
        <f>IF(ISERROR($E6),0,INDEX(Daten,$E6,Daten!AA$1))</f>
        <v>3.2</v>
      </c>
      <c r="AA6" s="4">
        <f>IF(ISERROR($E6),0,INDEX(Daten,$E6,Daten!AB$1))</f>
        <v>2.9</v>
      </c>
      <c r="AB6" s="4">
        <f>IF(ISERROR($E6),0,INDEX(Daten,$E6,Daten!AC$1))</f>
        <v>3.6</v>
      </c>
      <c r="AC6" s="4">
        <f>IF(ISERROR($E6),0,INDEX(Daten,$E6,Daten!AD$1))</f>
        <v>3.6</v>
      </c>
      <c r="AD6" s="4">
        <f>IF(ISERROR($E6),0,INDEX(Daten,$E6,Daten!AE$1))</f>
        <v>3.1</v>
      </c>
      <c r="AE6" s="4">
        <f>IF(ISERROR($E6),0,INDEX(Daten,$E6,Daten!AF$1))</f>
        <v>3.1</v>
      </c>
      <c r="AF6" s="4">
        <f>IF(ISERROR($E6),0,INDEX(Daten,$E6,Daten!AG$1))</f>
        <v>3.4</v>
      </c>
      <c r="AG6" s="4">
        <f>IF(ISERROR($E6),0,INDEX(Daten,$E6,Daten!AH$1))</f>
        <v>3.6</v>
      </c>
      <c r="AH6" s="4">
        <f>IF(ISERROR($E6),0,INDEX(Daten,$E6,Daten!AI$1))</f>
        <v>3.5</v>
      </c>
      <c r="AI6" s="4">
        <f>IF(ISERROR($E6),0,INDEX(Daten,$E6,Daten!AJ$1))</f>
        <v>3.3</v>
      </c>
      <c r="AJ6" s="4"/>
    </row>
    <row r="7" spans="1:36" ht="15" x14ac:dyDescent="0.3">
      <c r="A7" s="7" t="s">
        <v>18</v>
      </c>
      <c r="B7" s="3" t="str">
        <f t="shared" si="0"/>
        <v>Arbeitslosenquote</v>
      </c>
      <c r="C7" s="3" t="str">
        <f t="shared" si="1"/>
        <v>EU-Kommission, IWF</v>
      </c>
      <c r="D7" s="3" t="str">
        <f t="shared" si="2"/>
        <v>% der Erwerbsbevölkerung</v>
      </c>
      <c r="E7" s="3">
        <f t="shared" si="3"/>
        <v>65</v>
      </c>
      <c r="F7" s="4" t="str">
        <f>IF(ISERROR($E7),0,INDEX(Daten,$E7,Daten!G$1))</f>
        <v>2000</v>
      </c>
      <c r="G7" s="4" t="str">
        <f>IF(ISERROR($E7),0,INDEX(Daten,$E7,Daten!H$1))</f>
        <v>2027</v>
      </c>
      <c r="H7" s="4">
        <f>IF(ISERROR($E7),0,INDEX(Daten,$E7,Daten!I$1))</f>
        <v>14.6</v>
      </c>
      <c r="I7" s="4">
        <f>IF(ISERROR($E7),0,INDEX(Daten,$E7,Daten!J$1))</f>
        <v>13</v>
      </c>
      <c r="J7" s="4">
        <f>IF(ISERROR($E7),0,INDEX(Daten,$E7,Daten!K$1))</f>
        <v>11.2</v>
      </c>
      <c r="K7" s="4">
        <f>IF(ISERROR($E7),0,INDEX(Daten,$E7,Daten!L$1))</f>
        <v>10.3</v>
      </c>
      <c r="L7" s="4">
        <f>IF(ISERROR($E7),0,INDEX(Daten,$E7,Daten!M$1))</f>
        <v>10.1</v>
      </c>
      <c r="M7" s="4">
        <f>IF(ISERROR($E7),0,INDEX(Daten,$E7,Daten!N$1))</f>
        <v>8</v>
      </c>
      <c r="N7" s="4">
        <f>IF(ISERROR($E7),0,INDEX(Daten,$E7,Daten!O$1))</f>
        <v>5.9</v>
      </c>
      <c r="O7" s="4">
        <f>IF(ISERROR($E7),0,INDEX(Daten,$E7,Daten!P$1))</f>
        <v>4.5999999999999996</v>
      </c>
      <c r="P7" s="4">
        <f>IF(ISERROR($E7),0,INDEX(Daten,$E7,Daten!Q$1))</f>
        <v>5.5</v>
      </c>
      <c r="Q7" s="4">
        <f>IF(ISERROR($E7),0,INDEX(Daten,$E7,Daten!R$1))</f>
        <v>13.5</v>
      </c>
      <c r="R7" s="4">
        <f>IF(ISERROR($E7),0,INDEX(Daten,$E7,Daten!S$1))</f>
        <v>16.600000000000001</v>
      </c>
      <c r="S7" s="4">
        <f>IF(ISERROR($E7),0,INDEX(Daten,$E7,Daten!T$1))</f>
        <v>12.3</v>
      </c>
      <c r="T7" s="4">
        <f>IF(ISERROR($E7),0,INDEX(Daten,$E7,Daten!U$1))</f>
        <v>9.9</v>
      </c>
      <c r="U7" s="4">
        <f>IF(ISERROR($E7),0,INDEX(Daten,$E7,Daten!V$1))</f>
        <v>8.6</v>
      </c>
      <c r="V7" s="4">
        <f>IF(ISERROR($E7),0,INDEX(Daten,$E7,Daten!W$1))</f>
        <v>7.3</v>
      </c>
      <c r="W7" s="4">
        <f>IF(ISERROR($E7),0,INDEX(Daten,$E7,Daten!X$1))</f>
        <v>6.4</v>
      </c>
      <c r="X7" s="4">
        <f>IF(ISERROR($E7),0,INDEX(Daten,$E7,Daten!Y$1))</f>
        <v>6.8</v>
      </c>
      <c r="Y7" s="4">
        <f>IF(ISERROR($E7),0,INDEX(Daten,$E7,Daten!Z$1))</f>
        <v>5.8</v>
      </c>
      <c r="Z7" s="4">
        <f>IF(ISERROR($E7),0,INDEX(Daten,$E7,Daten!AA$1))</f>
        <v>5.4</v>
      </c>
      <c r="AA7" s="4">
        <f>IF(ISERROR($E7),0,INDEX(Daten,$E7,Daten!AB$1))</f>
        <v>4.5</v>
      </c>
      <c r="AB7" s="4">
        <f>IF(ISERROR($E7),0,INDEX(Daten,$E7,Daten!AC$1))</f>
        <v>6.9</v>
      </c>
      <c r="AC7" s="4">
        <f>IF(ISERROR($E7),0,INDEX(Daten,$E7,Daten!AD$1))</f>
        <v>6.2</v>
      </c>
      <c r="AD7" s="4">
        <f>IF(ISERROR($E7),0,INDEX(Daten,$E7,Daten!AE$1))</f>
        <v>5.6</v>
      </c>
      <c r="AE7" s="4">
        <f>IF(ISERROR($E7),0,INDEX(Daten,$E7,Daten!AF$1))</f>
        <v>6.4</v>
      </c>
      <c r="AF7" s="4">
        <f>IF(ISERROR($E7),0,INDEX(Daten,$E7,Daten!AG$1))</f>
        <v>7.6</v>
      </c>
      <c r="AG7" s="4">
        <f>IF(ISERROR($E7),0,INDEX(Daten,$E7,Daten!AH$1))</f>
        <v>7.5</v>
      </c>
      <c r="AH7" s="4">
        <f>IF(ISERROR($E7),0,INDEX(Daten,$E7,Daten!AI$1))</f>
        <v>7.1</v>
      </c>
      <c r="AI7" s="4">
        <f>IF(ISERROR($E7),0,INDEX(Daten,$E7,Daten!AJ$1))</f>
        <v>7</v>
      </c>
      <c r="AJ7" s="4"/>
    </row>
    <row r="8" spans="1:36" ht="15" x14ac:dyDescent="0.3">
      <c r="A8" s="7" t="s">
        <v>14</v>
      </c>
      <c r="B8" s="3" t="str">
        <f t="shared" si="0"/>
        <v>Arbeitslosenquote</v>
      </c>
      <c r="C8" s="3" t="str">
        <f t="shared" si="1"/>
        <v>EU-Kommission, IWF</v>
      </c>
      <c r="D8" s="3" t="str">
        <f t="shared" si="2"/>
        <v>% der Erwerbsbevölkerung</v>
      </c>
      <c r="E8" s="3">
        <f t="shared" si="3"/>
        <v>67</v>
      </c>
      <c r="F8" s="4" t="str">
        <f>IF(ISERROR($E8),0,INDEX(Daten,$E8,Daten!G$1))</f>
        <v>2000</v>
      </c>
      <c r="G8" s="4" t="str">
        <f>IF(ISERROR($E8),0,INDEX(Daten,$E8,Daten!H$1))</f>
        <v>2027</v>
      </c>
      <c r="H8" s="4">
        <f>IF(ISERROR($E8),0,INDEX(Daten,$E8,Daten!I$1))</f>
        <v>9.9</v>
      </c>
      <c r="I8" s="4">
        <f>IF(ISERROR($E8),0,INDEX(Daten,$E8,Daten!J$1))</f>
        <v>9.1999999999999993</v>
      </c>
      <c r="J8" s="4">
        <f>IF(ISERROR($E8),0,INDEX(Daten,$E8,Daten!K$1))</f>
        <v>9.1999999999999993</v>
      </c>
      <c r="K8" s="4">
        <f>IF(ISERROR($E8),0,INDEX(Daten,$E8,Daten!L$1))</f>
        <v>9.1</v>
      </c>
      <c r="L8" s="4">
        <f>IF(ISERROR($E8),0,INDEX(Daten,$E8,Daten!M$1))</f>
        <v>8.9</v>
      </c>
      <c r="M8" s="4">
        <f>IF(ISERROR($E8),0,INDEX(Daten,$E8,Daten!N$1))</f>
        <v>8.5</v>
      </c>
      <c r="N8" s="4">
        <f>IF(ISERROR($E8),0,INDEX(Daten,$E8,Daten!O$1))</f>
        <v>7.8</v>
      </c>
      <c r="O8" s="4">
        <f>IF(ISERROR($E8),0,INDEX(Daten,$E8,Daten!P$1))</f>
        <v>7</v>
      </c>
      <c r="P8" s="4">
        <f>IF(ISERROR($E8),0,INDEX(Daten,$E8,Daten!Q$1))</f>
        <v>6.5</v>
      </c>
      <c r="Q8" s="4">
        <f>IF(ISERROR($E8),0,INDEX(Daten,$E8,Daten!R$1))</f>
        <v>8.3000000000000007</v>
      </c>
      <c r="R8" s="4">
        <f>IF(ISERROR($E8),0,INDEX(Daten,$E8,Daten!S$1))</f>
        <v>8.6</v>
      </c>
      <c r="S8" s="4">
        <f>IF(ISERROR($E8),0,INDEX(Daten,$E8,Daten!T$1))</f>
        <v>8</v>
      </c>
      <c r="T8" s="4">
        <f>IF(ISERROR($E8),0,INDEX(Daten,$E8,Daten!U$1))</f>
        <v>7.9</v>
      </c>
      <c r="U8" s="4">
        <f>IF(ISERROR($E8),0,INDEX(Daten,$E8,Daten!V$1))</f>
        <v>8.3000000000000007</v>
      </c>
      <c r="V8" s="4">
        <f>IF(ISERROR($E8),0,INDEX(Daten,$E8,Daten!W$1))</f>
        <v>8.6999999999999993</v>
      </c>
      <c r="W8" s="4">
        <f>IF(ISERROR($E8),0,INDEX(Daten,$E8,Daten!X$1))</f>
        <v>9.4</v>
      </c>
      <c r="X8" s="4">
        <f>IF(ISERROR($E8),0,INDEX(Daten,$E8,Daten!Y$1))</f>
        <v>8.9</v>
      </c>
      <c r="Y8" s="4">
        <f>IF(ISERROR($E8),0,INDEX(Daten,$E8,Daten!Z$1))</f>
        <v>8.6999999999999993</v>
      </c>
      <c r="Z8" s="4">
        <f>IF(ISERROR($E8),0,INDEX(Daten,$E8,Daten!AA$1))</f>
        <v>7.5</v>
      </c>
      <c r="AA8" s="4">
        <f>IF(ISERROR($E8),0,INDEX(Daten,$E8,Daten!AB$1))</f>
        <v>6.8</v>
      </c>
      <c r="AB8" s="4">
        <f>IF(ISERROR($E8),0,INDEX(Daten,$E8,Daten!AC$1))</f>
        <v>7.7</v>
      </c>
      <c r="AC8" s="4">
        <f>IF(ISERROR($E8),0,INDEX(Daten,$E8,Daten!AD$1))</f>
        <v>7.7</v>
      </c>
      <c r="AD8" s="4">
        <f>IF(ISERROR($E8),0,INDEX(Daten,$E8,Daten!AE$1))</f>
        <v>6.8</v>
      </c>
      <c r="AE8" s="4">
        <f>IF(ISERROR($E8),0,INDEX(Daten,$E8,Daten!AF$1))</f>
        <v>7.2</v>
      </c>
      <c r="AF8" s="4">
        <f>IF(ISERROR($E8),0,INDEX(Daten,$E8,Daten!AG$1))</f>
        <v>8.4</v>
      </c>
      <c r="AG8" s="4">
        <f>IF(ISERROR($E8),0,INDEX(Daten,$E8,Daten!AH$1))</f>
        <v>9.5</v>
      </c>
      <c r="AH8" s="4">
        <f>IF(ISERROR($E8),0,INDEX(Daten,$E8,Daten!AI$1))</f>
        <v>9.3000000000000007</v>
      </c>
      <c r="AI8" s="4">
        <f>IF(ISERROR($E8),0,INDEX(Daten,$E8,Daten!AJ$1))</f>
        <v>9</v>
      </c>
      <c r="AJ8" s="4"/>
    </row>
    <row r="9" spans="1:36" ht="15" x14ac:dyDescent="0.3">
      <c r="A9" s="7" t="s">
        <v>0</v>
      </c>
      <c r="B9" s="3" t="str">
        <f t="shared" si="0"/>
        <v>Arbeitslosenquote</v>
      </c>
      <c r="C9" s="3" t="str">
        <f t="shared" si="1"/>
        <v>EU-Kommission, IWF</v>
      </c>
      <c r="D9" s="3" t="str">
        <f t="shared" si="2"/>
        <v>% der Erwerbsbevölkerung</v>
      </c>
      <c r="E9" s="3">
        <f t="shared" si="3"/>
        <v>68</v>
      </c>
      <c r="F9" s="4" t="str">
        <f>IF(ISERROR($E9),0,INDEX(Daten,$E9,Daten!G$1))</f>
        <v>2000</v>
      </c>
      <c r="G9" s="4" t="str">
        <f>IF(ISERROR($E9),0,INDEX(Daten,$E9,Daten!H$1))</f>
        <v>2027</v>
      </c>
      <c r="H9" s="4">
        <f>IF(ISERROR($E9),0,INDEX(Daten,$E9,Daten!I$1))</f>
        <v>8.6</v>
      </c>
      <c r="I9" s="4">
        <f>IF(ISERROR($E9),0,INDEX(Daten,$E9,Daten!J$1))</f>
        <v>7.8</v>
      </c>
      <c r="J9" s="4">
        <f>IF(ISERROR($E9),0,INDEX(Daten,$E9,Daten!K$1))</f>
        <v>7.9</v>
      </c>
      <c r="K9" s="4">
        <f>IF(ISERROR($E9),0,INDEX(Daten,$E9,Daten!L$1))</f>
        <v>8.5</v>
      </c>
      <c r="L9" s="4">
        <f>IF(ISERROR($E9),0,INDEX(Daten,$E9,Daten!M$1))</f>
        <v>8.9</v>
      </c>
      <c r="M9" s="4">
        <f>IF(ISERROR($E9),0,INDEX(Daten,$E9,Daten!N$1))</f>
        <v>8.9</v>
      </c>
      <c r="N9" s="4">
        <f>IF(ISERROR($E9),0,INDEX(Daten,$E9,Daten!O$1))</f>
        <v>8.8000000000000007</v>
      </c>
      <c r="O9" s="4">
        <f>IF(ISERROR($E9),0,INDEX(Daten,$E9,Daten!P$1))</f>
        <v>8</v>
      </c>
      <c r="P9" s="4">
        <f>IF(ISERROR($E9),0,INDEX(Daten,$E9,Daten!Q$1))</f>
        <v>7.4</v>
      </c>
      <c r="Q9" s="4">
        <f>IF(ISERROR($E9),0,INDEX(Daten,$E9,Daten!R$1))</f>
        <v>9.1</v>
      </c>
      <c r="R9" s="4">
        <f>IF(ISERROR($E9),0,INDEX(Daten,$E9,Daten!S$1))</f>
        <v>9.3000000000000007</v>
      </c>
      <c r="S9" s="4">
        <f>IF(ISERROR($E9),0,INDEX(Daten,$E9,Daten!T$1))</f>
        <v>9.1999999999999993</v>
      </c>
      <c r="T9" s="4">
        <f>IF(ISERROR($E9),0,INDEX(Daten,$E9,Daten!U$1))</f>
        <v>9.8000000000000007</v>
      </c>
      <c r="U9" s="4">
        <f>IF(ISERROR($E9),0,INDEX(Daten,$E9,Daten!V$1))</f>
        <v>10.3</v>
      </c>
      <c r="V9" s="4">
        <f>IF(ISERROR($E9),0,INDEX(Daten,$E9,Daten!W$1))</f>
        <v>10.3</v>
      </c>
      <c r="W9" s="4">
        <f>IF(ISERROR($E9),0,INDEX(Daten,$E9,Daten!X$1))</f>
        <v>10.3</v>
      </c>
      <c r="X9" s="4">
        <f>IF(ISERROR($E9),0,INDEX(Daten,$E9,Daten!Y$1))</f>
        <v>10.1</v>
      </c>
      <c r="Y9" s="4">
        <f>IF(ISERROR($E9),0,INDEX(Daten,$E9,Daten!Z$1))</f>
        <v>9.4</v>
      </c>
      <c r="Z9" s="4">
        <f>IF(ISERROR($E9),0,INDEX(Daten,$E9,Daten!AA$1))</f>
        <v>9</v>
      </c>
      <c r="AA9" s="4">
        <f>IF(ISERROR($E9),0,INDEX(Daten,$E9,Daten!AB$1))</f>
        <v>8.4</v>
      </c>
      <c r="AB9" s="4">
        <f>IF(ISERROR($E9),0,INDEX(Daten,$E9,Daten!AC$1))</f>
        <v>8</v>
      </c>
      <c r="AC9" s="4">
        <f>IF(ISERROR($E9),0,INDEX(Daten,$E9,Daten!AD$1))</f>
        <v>7.9</v>
      </c>
      <c r="AD9" s="4">
        <f>IF(ISERROR($E9),0,INDEX(Daten,$E9,Daten!AE$1))</f>
        <v>7.3</v>
      </c>
      <c r="AE9" s="4">
        <f>IF(ISERROR($E9),0,INDEX(Daten,$E9,Daten!AF$1))</f>
        <v>7.3</v>
      </c>
      <c r="AF9" s="4">
        <f>IF(ISERROR($E9),0,INDEX(Daten,$E9,Daten!AG$1))</f>
        <v>7.4</v>
      </c>
      <c r="AG9" s="4">
        <f>IF(ISERROR($E9),0,INDEX(Daten,$E9,Daten!AH$1))</f>
        <v>7.6</v>
      </c>
      <c r="AH9" s="4">
        <f>IF(ISERROR($E9),0,INDEX(Daten,$E9,Daten!AI$1))</f>
        <v>8</v>
      </c>
      <c r="AI9" s="4">
        <f>IF(ISERROR($E9),0,INDEX(Daten,$E9,Daten!AJ$1))</f>
        <v>8.1999999999999993</v>
      </c>
      <c r="AJ9" s="4"/>
    </row>
    <row r="10" spans="1:36" ht="15" x14ac:dyDescent="0.3">
      <c r="A10" s="7" t="s">
        <v>6</v>
      </c>
      <c r="B10" s="3" t="str">
        <f t="shared" si="0"/>
        <v>Arbeitslosenquote</v>
      </c>
      <c r="C10" s="3" t="str">
        <f t="shared" si="1"/>
        <v>EU-Kommission, IWF</v>
      </c>
      <c r="D10" s="3" t="str">
        <f t="shared" si="2"/>
        <v>% der Erwerbsbevölkerung</v>
      </c>
      <c r="E10" s="3">
        <f t="shared" si="3"/>
        <v>69</v>
      </c>
      <c r="F10" s="4" t="str">
        <f>IF(ISERROR($E10),0,INDEX(Daten,$E10,Daten!G$1))</f>
        <v>2000</v>
      </c>
      <c r="G10" s="4" t="str">
        <f>IF(ISERROR($E10),0,INDEX(Daten,$E10,Daten!H$1))</f>
        <v>2027</v>
      </c>
      <c r="H10" s="4">
        <f>IF(ISERROR($E10),0,INDEX(Daten,$E10,Daten!I$1))</f>
        <v>11.6</v>
      </c>
      <c r="I10" s="4">
        <f>IF(ISERROR($E10),0,INDEX(Daten,$E10,Daten!J$1))</f>
        <v>11</v>
      </c>
      <c r="J10" s="4">
        <f>IF(ISERROR($E10),0,INDEX(Daten,$E10,Daten!K$1))</f>
        <v>10.6</v>
      </c>
      <c r="K10" s="4">
        <f>IF(ISERROR($E10),0,INDEX(Daten,$E10,Daten!L$1))</f>
        <v>10</v>
      </c>
      <c r="L10" s="4">
        <f>IF(ISERROR($E10),0,INDEX(Daten,$E10,Daten!M$1))</f>
        <v>10.8</v>
      </c>
      <c r="M10" s="4">
        <f>IF(ISERROR($E10),0,INDEX(Daten,$E10,Daten!N$1))</f>
        <v>10.199999999999999</v>
      </c>
      <c r="N10" s="4">
        <f>IF(ISERROR($E10),0,INDEX(Daten,$E10,Daten!O$1))</f>
        <v>9.1999999999999993</v>
      </c>
      <c r="O10" s="4">
        <f>IF(ISERROR($E10),0,INDEX(Daten,$E10,Daten!P$1))</f>
        <v>8.6</v>
      </c>
      <c r="P10" s="4">
        <f>IF(ISERROR($E10),0,INDEX(Daten,$E10,Daten!Q$1))</f>
        <v>8</v>
      </c>
      <c r="Q10" s="4">
        <f>IF(ISERROR($E10),0,INDEX(Daten,$E10,Daten!R$1))</f>
        <v>9.8000000000000007</v>
      </c>
      <c r="R10" s="4">
        <f>IF(ISERROR($E10),0,INDEX(Daten,$E10,Daten!S$1))</f>
        <v>12.9</v>
      </c>
      <c r="S10" s="4">
        <f>IF(ISERROR($E10),0,INDEX(Daten,$E10,Daten!T$1))</f>
        <v>18.100000000000001</v>
      </c>
      <c r="T10" s="4">
        <f>IF(ISERROR($E10),0,INDEX(Daten,$E10,Daten!U$1))</f>
        <v>24.8</v>
      </c>
      <c r="U10" s="4">
        <f>IF(ISERROR($E10),0,INDEX(Daten,$E10,Daten!V$1))</f>
        <v>27.8</v>
      </c>
      <c r="V10" s="4">
        <f>IF(ISERROR($E10),0,INDEX(Daten,$E10,Daten!W$1))</f>
        <v>26.6</v>
      </c>
      <c r="W10" s="4">
        <f>IF(ISERROR($E10),0,INDEX(Daten,$E10,Daten!X$1))</f>
        <v>25</v>
      </c>
      <c r="X10" s="4">
        <f>IF(ISERROR($E10),0,INDEX(Daten,$E10,Daten!Y$1))</f>
        <v>23.9</v>
      </c>
      <c r="Y10" s="4">
        <f>IF(ISERROR($E10),0,INDEX(Daten,$E10,Daten!Z$1))</f>
        <v>21.8</v>
      </c>
      <c r="Z10" s="4">
        <f>IF(ISERROR($E10),0,INDEX(Daten,$E10,Daten!AA$1))</f>
        <v>19.7</v>
      </c>
      <c r="AA10" s="4">
        <f>IF(ISERROR($E10),0,INDEX(Daten,$E10,Daten!AB$1))</f>
        <v>17.899999999999999</v>
      </c>
      <c r="AB10" s="4">
        <f>IF(ISERROR($E10),0,INDEX(Daten,$E10,Daten!AC$1))</f>
        <v>17.600000000000001</v>
      </c>
      <c r="AC10" s="4">
        <f>IF(ISERROR($E10),0,INDEX(Daten,$E10,Daten!AD$1))</f>
        <v>14.7</v>
      </c>
      <c r="AD10" s="4">
        <f>IF(ISERROR($E10),0,INDEX(Daten,$E10,Daten!AE$1))</f>
        <v>12.5</v>
      </c>
      <c r="AE10" s="4">
        <f>IF(ISERROR($E10),0,INDEX(Daten,$E10,Daten!AF$1))</f>
        <v>11.1</v>
      </c>
      <c r="AF10" s="4">
        <f>IF(ISERROR($E10),0,INDEX(Daten,$E10,Daten!AG$1))</f>
        <v>10.1</v>
      </c>
      <c r="AG10" s="4">
        <f>IF(ISERROR($E10),0,INDEX(Daten,$E10,Daten!AH$1))</f>
        <v>9.3000000000000007</v>
      </c>
      <c r="AH10" s="4">
        <f>IF(ISERROR($E10),0,INDEX(Daten,$E10,Daten!AI$1))</f>
        <v>8.6</v>
      </c>
      <c r="AI10" s="4">
        <f>IF(ISERROR($E10),0,INDEX(Daten,$E10,Daten!AJ$1))</f>
        <v>8.1999999999999993</v>
      </c>
      <c r="AJ10" s="4"/>
    </row>
    <row r="11" spans="1:36" ht="15" x14ac:dyDescent="0.3">
      <c r="A11" s="7" t="s">
        <v>4</v>
      </c>
      <c r="B11" s="3" t="str">
        <f t="shared" si="0"/>
        <v>Arbeitslosenquote</v>
      </c>
      <c r="C11" s="3" t="str">
        <f t="shared" si="1"/>
        <v>EU-Kommission, IWF</v>
      </c>
      <c r="D11" s="3" t="str">
        <f t="shared" si="2"/>
        <v>% der Erwerbsbevölkerung</v>
      </c>
      <c r="E11" s="3">
        <f t="shared" si="3"/>
        <v>70</v>
      </c>
      <c r="F11" s="4" t="str">
        <f>IF(ISERROR($E11),0,INDEX(Daten,$E11,Daten!G$1))</f>
        <v>2000</v>
      </c>
      <c r="G11" s="4" t="str">
        <f>IF(ISERROR($E11),0,INDEX(Daten,$E11,Daten!H$1))</f>
        <v>2027</v>
      </c>
      <c r="H11" s="4">
        <f>IF(ISERROR($E11),0,INDEX(Daten,$E11,Daten!I$1))</f>
        <v>4.5</v>
      </c>
      <c r="I11" s="4">
        <f>IF(ISERROR($E11),0,INDEX(Daten,$E11,Daten!J$1))</f>
        <v>4.2</v>
      </c>
      <c r="J11" s="4">
        <f>IF(ISERROR($E11),0,INDEX(Daten,$E11,Daten!K$1))</f>
        <v>4.7</v>
      </c>
      <c r="K11" s="4">
        <f>IF(ISERROR($E11),0,INDEX(Daten,$E11,Daten!L$1))</f>
        <v>4.8</v>
      </c>
      <c r="L11" s="4">
        <f>IF(ISERROR($E11),0,INDEX(Daten,$E11,Daten!M$1))</f>
        <v>4.7</v>
      </c>
      <c r="M11" s="4">
        <f>IF(ISERROR($E11),0,INDEX(Daten,$E11,Daten!N$1))</f>
        <v>4.5999999999999996</v>
      </c>
      <c r="N11" s="4">
        <f>IF(ISERROR($E11),0,INDEX(Daten,$E11,Daten!O$1))</f>
        <v>4.8</v>
      </c>
      <c r="O11" s="4">
        <f>IF(ISERROR($E11),0,INDEX(Daten,$E11,Daten!P$1))</f>
        <v>5</v>
      </c>
      <c r="P11" s="4">
        <f>IF(ISERROR($E11),0,INDEX(Daten,$E11,Daten!Q$1))</f>
        <v>6.8</v>
      </c>
      <c r="Q11" s="4">
        <f>IF(ISERROR($E11),0,INDEX(Daten,$E11,Daten!R$1))</f>
        <v>12.6</v>
      </c>
      <c r="R11" s="4">
        <f>IF(ISERROR($E11),0,INDEX(Daten,$E11,Daten!S$1))</f>
        <v>14.6</v>
      </c>
      <c r="S11" s="4">
        <f>IF(ISERROR($E11),0,INDEX(Daten,$E11,Daten!T$1))</f>
        <v>15.4</v>
      </c>
      <c r="T11" s="4">
        <f>IF(ISERROR($E11),0,INDEX(Daten,$E11,Daten!U$1))</f>
        <v>15.5</v>
      </c>
      <c r="U11" s="4">
        <f>IF(ISERROR($E11),0,INDEX(Daten,$E11,Daten!V$1))</f>
        <v>13.8</v>
      </c>
      <c r="V11" s="4">
        <f>IF(ISERROR($E11),0,INDEX(Daten,$E11,Daten!W$1))</f>
        <v>11.9</v>
      </c>
      <c r="W11" s="4">
        <f>IF(ISERROR($E11),0,INDEX(Daten,$E11,Daten!X$1))</f>
        <v>9.9</v>
      </c>
      <c r="X11" s="4">
        <f>IF(ISERROR($E11),0,INDEX(Daten,$E11,Daten!Y$1))</f>
        <v>8.4</v>
      </c>
      <c r="Y11" s="4">
        <f>IF(ISERROR($E11),0,INDEX(Daten,$E11,Daten!Z$1))</f>
        <v>6.7</v>
      </c>
      <c r="Z11" s="4">
        <f>IF(ISERROR($E11),0,INDEX(Daten,$E11,Daten!AA$1))</f>
        <v>5.8</v>
      </c>
      <c r="AA11" s="4">
        <f>IF(ISERROR($E11),0,INDEX(Daten,$E11,Daten!AB$1))</f>
        <v>5</v>
      </c>
      <c r="AB11" s="4">
        <f>IF(ISERROR($E11),0,INDEX(Daten,$E11,Daten!AC$1))</f>
        <v>5.9</v>
      </c>
      <c r="AC11" s="4">
        <f>IF(ISERROR($E11),0,INDEX(Daten,$E11,Daten!AD$1))</f>
        <v>6.2</v>
      </c>
      <c r="AD11" s="4">
        <f>IF(ISERROR($E11),0,INDEX(Daten,$E11,Daten!AE$1))</f>
        <v>4.5</v>
      </c>
      <c r="AE11" s="4">
        <f>IF(ISERROR($E11),0,INDEX(Daten,$E11,Daten!AF$1))</f>
        <v>4.3</v>
      </c>
      <c r="AF11" s="4">
        <f>IF(ISERROR($E11),0,INDEX(Daten,$E11,Daten!AG$1))</f>
        <v>4.3</v>
      </c>
      <c r="AG11" s="4">
        <f>IF(ISERROR($E11),0,INDEX(Daten,$E11,Daten!AH$1))</f>
        <v>4.5999999999999996</v>
      </c>
      <c r="AH11" s="4">
        <f>IF(ISERROR($E11),0,INDEX(Daten,$E11,Daten!AI$1))</f>
        <v>4.7</v>
      </c>
      <c r="AI11" s="4">
        <f>IF(ISERROR($E11),0,INDEX(Daten,$E11,Daten!AJ$1))</f>
        <v>4.7</v>
      </c>
      <c r="AJ11" s="4"/>
    </row>
    <row r="12" spans="1:36" ht="15" x14ac:dyDescent="0.3">
      <c r="A12" s="7" t="s">
        <v>11</v>
      </c>
      <c r="B12" s="3" t="str">
        <f t="shared" si="0"/>
        <v>Arbeitslosenquote</v>
      </c>
      <c r="C12" s="3" t="str">
        <f t="shared" si="1"/>
        <v>EU-Kommission, IWF</v>
      </c>
      <c r="D12" s="3" t="str">
        <f t="shared" si="2"/>
        <v>% der Erwerbsbevölkerung</v>
      </c>
      <c r="E12" s="3" t="e">
        <f t="shared" si="3"/>
        <v>#N/A</v>
      </c>
      <c r="F12" s="4">
        <f>IF(ISERROR($E12),0,INDEX(Daten,$E12,Daten!G$1))</f>
        <v>0</v>
      </c>
      <c r="G12" s="4">
        <f>IF(ISERROR($E12),0,INDEX(Daten,$E12,Daten!H$1))</f>
        <v>0</v>
      </c>
      <c r="H12" s="4">
        <f>IF(ISERROR($E12),0,INDEX(Daten,$E12,Daten!I$1))</f>
        <v>0</v>
      </c>
      <c r="I12" s="4">
        <f>IF(ISERROR($E12),0,INDEX(Daten,$E12,Daten!J$1))</f>
        <v>0</v>
      </c>
      <c r="J12" s="4">
        <f>IF(ISERROR($E12),0,INDEX(Daten,$E12,Daten!K$1))</f>
        <v>0</v>
      </c>
      <c r="K12" s="4">
        <f>IF(ISERROR($E12),0,INDEX(Daten,$E12,Daten!L$1))</f>
        <v>0</v>
      </c>
      <c r="L12" s="4">
        <f>IF(ISERROR($E12),0,INDEX(Daten,$E12,Daten!M$1))</f>
        <v>0</v>
      </c>
      <c r="M12" s="4">
        <f>IF(ISERROR($E12),0,INDEX(Daten,$E12,Daten!N$1))</f>
        <v>0</v>
      </c>
      <c r="N12" s="4">
        <f>IF(ISERROR($E12),0,INDEX(Daten,$E12,Daten!O$1))</f>
        <v>0</v>
      </c>
      <c r="O12" s="4">
        <f>IF(ISERROR($E12),0,INDEX(Daten,$E12,Daten!P$1))</f>
        <v>0</v>
      </c>
      <c r="P12" s="4">
        <f>IF(ISERROR($E12),0,INDEX(Daten,$E12,Daten!Q$1))</f>
        <v>0</v>
      </c>
      <c r="Q12" s="4">
        <f>IF(ISERROR($E12),0,INDEX(Daten,$E12,Daten!R$1))</f>
        <v>0</v>
      </c>
      <c r="R12" s="4">
        <f>IF(ISERROR($E12),0,INDEX(Daten,$E12,Daten!S$1))</f>
        <v>0</v>
      </c>
      <c r="S12" s="4">
        <f>IF(ISERROR($E12),0,INDEX(Daten,$E12,Daten!T$1))</f>
        <v>0</v>
      </c>
      <c r="T12" s="4">
        <f>IF(ISERROR($E12),0,INDEX(Daten,$E12,Daten!U$1))</f>
        <v>0</v>
      </c>
      <c r="U12" s="4">
        <f>IF(ISERROR($E12),0,INDEX(Daten,$E12,Daten!V$1))</f>
        <v>0</v>
      </c>
      <c r="V12" s="4">
        <f>IF(ISERROR($E12),0,INDEX(Daten,$E12,Daten!W$1))</f>
        <v>0</v>
      </c>
      <c r="W12" s="4">
        <f>IF(ISERROR($E12),0,INDEX(Daten,$E12,Daten!X$1))</f>
        <v>0</v>
      </c>
      <c r="X12" s="4">
        <f>IF(ISERROR($E12),0,INDEX(Daten,$E12,Daten!Y$1))</f>
        <v>0</v>
      </c>
      <c r="Y12" s="4">
        <f>IF(ISERROR($E12),0,INDEX(Daten,$E12,Daten!Z$1))</f>
        <v>0</v>
      </c>
      <c r="Z12" s="4">
        <f>IF(ISERROR($E12),0,INDEX(Daten,$E12,Daten!AA$1))</f>
        <v>0</v>
      </c>
      <c r="AA12" s="4">
        <f>IF(ISERROR($E12),0,INDEX(Daten,$E12,Daten!AB$1))</f>
        <v>0</v>
      </c>
      <c r="AB12" s="4">
        <f>IF(ISERROR($E12),0,INDEX(Daten,$E12,Daten!AC$1))</f>
        <v>0</v>
      </c>
      <c r="AC12" s="4">
        <f>IF(ISERROR($E12),0,INDEX(Daten,$E12,Daten!AD$1))</f>
        <v>0</v>
      </c>
      <c r="AD12" s="4">
        <f>IF(ISERROR($E12),0,INDEX(Daten,$E12,Daten!AE$1))</f>
        <v>0</v>
      </c>
      <c r="AE12" s="4">
        <f>IF(ISERROR($E12),0,INDEX(Daten,$E12,Daten!AF$1))</f>
        <v>0</v>
      </c>
      <c r="AF12" s="4">
        <f>IF(ISERROR($E12),0,INDEX(Daten,$E12,Daten!AG$1))</f>
        <v>0</v>
      </c>
      <c r="AG12" s="4">
        <f>IF(ISERROR($E12),0,INDEX(Daten,$E12,Daten!AH$1))</f>
        <v>0</v>
      </c>
      <c r="AH12" s="4">
        <f>IF(ISERROR($E12),0,INDEX(Daten,$E12,Daten!AI$1))</f>
        <v>0</v>
      </c>
      <c r="AI12" s="4">
        <f>IF(ISERROR($E12),0,INDEX(Daten,$E12,Daten!AJ$1))</f>
        <v>0</v>
      </c>
      <c r="AJ12" s="4"/>
    </row>
    <row r="13" spans="1:36" ht="15" x14ac:dyDescent="0.3">
      <c r="A13" s="7" t="s">
        <v>3</v>
      </c>
      <c r="B13" s="3" t="str">
        <f t="shared" si="0"/>
        <v>Arbeitslosenquote</v>
      </c>
      <c r="C13" s="3" t="str">
        <f t="shared" si="1"/>
        <v>EU-Kommission, IWF</v>
      </c>
      <c r="D13" s="3" t="str">
        <f t="shared" si="2"/>
        <v>% der Erwerbsbevölkerung</v>
      </c>
      <c r="E13" s="3">
        <f t="shared" si="3"/>
        <v>71</v>
      </c>
      <c r="F13" s="4" t="str">
        <f>IF(ISERROR($E13),0,INDEX(Daten,$E13,Daten!G$1))</f>
        <v>2000</v>
      </c>
      <c r="G13" s="4" t="str">
        <f>IF(ISERROR($E13),0,INDEX(Daten,$E13,Daten!H$1))</f>
        <v>2027</v>
      </c>
      <c r="H13" s="4">
        <f>IF(ISERROR($E13),0,INDEX(Daten,$E13,Daten!I$1))</f>
        <v>10.7</v>
      </c>
      <c r="I13" s="4">
        <f>IF(ISERROR($E13),0,INDEX(Daten,$E13,Daten!J$1))</f>
        <v>9.6999999999999993</v>
      </c>
      <c r="J13" s="4">
        <f>IF(ISERROR($E13),0,INDEX(Daten,$E13,Daten!K$1))</f>
        <v>9.1</v>
      </c>
      <c r="K13" s="4">
        <f>IF(ISERROR($E13),0,INDEX(Daten,$E13,Daten!L$1))</f>
        <v>8.8000000000000007</v>
      </c>
      <c r="L13" s="4">
        <f>IF(ISERROR($E13),0,INDEX(Daten,$E13,Daten!M$1))</f>
        <v>8.1</v>
      </c>
      <c r="M13" s="4">
        <f>IF(ISERROR($E13),0,INDEX(Daten,$E13,Daten!N$1))</f>
        <v>7.8</v>
      </c>
      <c r="N13" s="4">
        <f>IF(ISERROR($E13),0,INDEX(Daten,$E13,Daten!O$1))</f>
        <v>6.9</v>
      </c>
      <c r="O13" s="4">
        <f>IF(ISERROR($E13),0,INDEX(Daten,$E13,Daten!P$1))</f>
        <v>6.2</v>
      </c>
      <c r="P13" s="4">
        <f>IF(ISERROR($E13),0,INDEX(Daten,$E13,Daten!Q$1))</f>
        <v>6.8</v>
      </c>
      <c r="Q13" s="4">
        <f>IF(ISERROR($E13),0,INDEX(Daten,$E13,Daten!R$1))</f>
        <v>7.9</v>
      </c>
      <c r="R13" s="4">
        <f>IF(ISERROR($E13),0,INDEX(Daten,$E13,Daten!S$1))</f>
        <v>8.5</v>
      </c>
      <c r="S13" s="4">
        <f>IF(ISERROR($E13),0,INDEX(Daten,$E13,Daten!T$1))</f>
        <v>8.5</v>
      </c>
      <c r="T13" s="4">
        <f>IF(ISERROR($E13),0,INDEX(Daten,$E13,Daten!U$1))</f>
        <v>10.9</v>
      </c>
      <c r="U13" s="4">
        <f>IF(ISERROR($E13),0,INDEX(Daten,$E13,Daten!V$1))</f>
        <v>12.4</v>
      </c>
      <c r="V13" s="4">
        <f>IF(ISERROR($E13),0,INDEX(Daten,$E13,Daten!W$1))</f>
        <v>12.9</v>
      </c>
      <c r="W13" s="4">
        <f>IF(ISERROR($E13),0,INDEX(Daten,$E13,Daten!X$1))</f>
        <v>12</v>
      </c>
      <c r="X13" s="4">
        <f>IF(ISERROR($E13),0,INDEX(Daten,$E13,Daten!Y$1))</f>
        <v>11.7</v>
      </c>
      <c r="Y13" s="4">
        <f>IF(ISERROR($E13),0,INDEX(Daten,$E13,Daten!Z$1))</f>
        <v>11.3</v>
      </c>
      <c r="Z13" s="4">
        <f>IF(ISERROR($E13),0,INDEX(Daten,$E13,Daten!AA$1))</f>
        <v>10.6</v>
      </c>
      <c r="AA13" s="4">
        <f>IF(ISERROR($E13),0,INDEX(Daten,$E13,Daten!AB$1))</f>
        <v>9.9</v>
      </c>
      <c r="AB13" s="4">
        <f>IF(ISERROR($E13),0,INDEX(Daten,$E13,Daten!AC$1))</f>
        <v>9.3000000000000007</v>
      </c>
      <c r="AC13" s="4">
        <f>IF(ISERROR($E13),0,INDEX(Daten,$E13,Daten!AD$1))</f>
        <v>9.5</v>
      </c>
      <c r="AD13" s="4">
        <f>IF(ISERROR($E13),0,INDEX(Daten,$E13,Daten!AE$1))</f>
        <v>8.1</v>
      </c>
      <c r="AE13" s="4">
        <f>IF(ISERROR($E13),0,INDEX(Daten,$E13,Daten!AF$1))</f>
        <v>7.7</v>
      </c>
      <c r="AF13" s="4">
        <f>IF(ISERROR($E13),0,INDEX(Daten,$E13,Daten!AG$1))</f>
        <v>6.5</v>
      </c>
      <c r="AG13" s="4">
        <f>IF(ISERROR($E13),0,INDEX(Daten,$E13,Daten!AH$1))</f>
        <v>6.2</v>
      </c>
      <c r="AH13" s="4">
        <f>IF(ISERROR($E13),0,INDEX(Daten,$E13,Daten!AI$1))</f>
        <v>6.1</v>
      </c>
      <c r="AI13" s="4">
        <f>IF(ISERROR($E13),0,INDEX(Daten,$E13,Daten!AJ$1))</f>
        <v>6</v>
      </c>
      <c r="AJ13" s="4"/>
    </row>
    <row r="14" spans="1:36" ht="15" x14ac:dyDescent="0.3">
      <c r="A14" s="7" t="s">
        <v>27</v>
      </c>
      <c r="B14" s="3" t="str">
        <f t="shared" si="0"/>
        <v>Arbeitslosenquote</v>
      </c>
      <c r="C14" s="3" t="str">
        <f t="shared" si="1"/>
        <v>EU-Kommission, IWF</v>
      </c>
      <c r="D14" s="3" t="str">
        <f t="shared" si="2"/>
        <v>% der Erwerbsbevölkerung</v>
      </c>
      <c r="E14" s="3">
        <f t="shared" si="3"/>
        <v>72</v>
      </c>
      <c r="F14" s="4" t="str">
        <f>IF(ISERROR($E14),0,INDEX(Daten,$E14,Daten!G$1))</f>
        <v>2000</v>
      </c>
      <c r="G14" s="4" t="str">
        <f>IF(ISERROR($E14),0,INDEX(Daten,$E14,Daten!H$1))</f>
        <v>2027</v>
      </c>
      <c r="H14" s="4">
        <f>IF(ISERROR($E14),0,INDEX(Daten,$E14,Daten!I$1))</f>
        <v>15.6</v>
      </c>
      <c r="I14" s="4">
        <f>IF(ISERROR($E14),0,INDEX(Daten,$E14,Daten!J$1))</f>
        <v>16</v>
      </c>
      <c r="J14" s="4">
        <f>IF(ISERROR($E14),0,INDEX(Daten,$E14,Daten!K$1))</f>
        <v>15</v>
      </c>
      <c r="K14" s="4">
        <f>IF(ISERROR($E14),0,INDEX(Daten,$E14,Daten!L$1))</f>
        <v>14.2</v>
      </c>
      <c r="L14" s="4">
        <f>IF(ISERROR($E14),0,INDEX(Daten,$E14,Daten!M$1))</f>
        <v>13.7</v>
      </c>
      <c r="M14" s="4">
        <f>IF(ISERROR($E14),0,INDEX(Daten,$E14,Daten!N$1))</f>
        <v>12.8</v>
      </c>
      <c r="N14" s="4">
        <f>IF(ISERROR($E14),0,INDEX(Daten,$E14,Daten!O$1))</f>
        <v>11.3</v>
      </c>
      <c r="O14" s="4">
        <f>IF(ISERROR($E14),0,INDEX(Daten,$E14,Daten!P$1))</f>
        <v>9.9</v>
      </c>
      <c r="P14" s="4">
        <f>IF(ISERROR($E14),0,INDEX(Daten,$E14,Daten!Q$1))</f>
        <v>8.6</v>
      </c>
      <c r="Q14" s="4">
        <f>IF(ISERROR($E14),0,INDEX(Daten,$E14,Daten!R$1))</f>
        <v>9.1999999999999993</v>
      </c>
      <c r="R14" s="4">
        <f>IF(ISERROR($E14),0,INDEX(Daten,$E14,Daten!S$1))</f>
        <v>11.7</v>
      </c>
      <c r="S14" s="4">
        <f>IF(ISERROR($E14),0,INDEX(Daten,$E14,Daten!T$1))</f>
        <v>13.7</v>
      </c>
      <c r="T14" s="4">
        <f>IF(ISERROR($E14),0,INDEX(Daten,$E14,Daten!U$1))</f>
        <v>16.100000000000001</v>
      </c>
      <c r="U14" s="4">
        <f>IF(ISERROR($E14),0,INDEX(Daten,$E14,Daten!V$1))</f>
        <v>17.3</v>
      </c>
      <c r="V14" s="4">
        <f>IF(ISERROR($E14),0,INDEX(Daten,$E14,Daten!W$1))</f>
        <v>17.3</v>
      </c>
      <c r="W14" s="4">
        <f>IF(ISERROR($E14),0,INDEX(Daten,$E14,Daten!X$1))</f>
        <v>16.2</v>
      </c>
      <c r="X14" s="4">
        <f>IF(ISERROR($E14),0,INDEX(Daten,$E14,Daten!Y$1))</f>
        <v>13</v>
      </c>
      <c r="Y14" s="4">
        <f>IF(ISERROR($E14),0,INDEX(Daten,$E14,Daten!Z$1))</f>
        <v>11.1</v>
      </c>
      <c r="Z14" s="4">
        <f>IF(ISERROR($E14),0,INDEX(Daten,$E14,Daten!AA$1))</f>
        <v>8.3000000000000007</v>
      </c>
      <c r="AA14" s="4">
        <f>IF(ISERROR($E14),0,INDEX(Daten,$E14,Daten!AB$1))</f>
        <v>6.6</v>
      </c>
      <c r="AB14" s="4">
        <f>IF(ISERROR($E14),0,INDEX(Daten,$E14,Daten!AC$1))</f>
        <v>7.4</v>
      </c>
      <c r="AC14" s="4">
        <f>IF(ISERROR($E14),0,INDEX(Daten,$E14,Daten!AD$1))</f>
        <v>7.5</v>
      </c>
      <c r="AD14" s="4">
        <f>IF(ISERROR($E14),0,INDEX(Daten,$E14,Daten!AE$1))</f>
        <v>6.8</v>
      </c>
      <c r="AE14" s="4">
        <f>IF(ISERROR($E14),0,INDEX(Daten,$E14,Daten!AF$1))</f>
        <v>6.1</v>
      </c>
      <c r="AF14" s="4">
        <f>IF(ISERROR($E14),0,INDEX(Daten,$E14,Daten!AG$1))</f>
        <v>5</v>
      </c>
      <c r="AG14" s="4">
        <f>IF(ISERROR($E14),0,INDEX(Daten,$E14,Daten!AH$1))</f>
        <v>4.7</v>
      </c>
      <c r="AH14" s="4">
        <f>IF(ISERROR($E14),0,INDEX(Daten,$E14,Daten!AI$1))</f>
        <v>4.5</v>
      </c>
      <c r="AI14" s="4">
        <f>IF(ISERROR($E14),0,INDEX(Daten,$E14,Daten!AJ$1))</f>
        <v>4.5999999999999996</v>
      </c>
      <c r="AJ14" s="4"/>
    </row>
    <row r="15" spans="1:36" ht="15" x14ac:dyDescent="0.3">
      <c r="A15" s="7" t="s">
        <v>19</v>
      </c>
      <c r="B15" s="3" t="str">
        <f t="shared" si="0"/>
        <v>Arbeitslosenquote</v>
      </c>
      <c r="C15" s="3" t="str">
        <f t="shared" si="1"/>
        <v>EU-Kommission, IWF</v>
      </c>
      <c r="D15" s="3" t="str">
        <f t="shared" si="2"/>
        <v>% der Erwerbsbevölkerung</v>
      </c>
      <c r="E15" s="3">
        <f t="shared" si="3"/>
        <v>73</v>
      </c>
      <c r="F15" s="4" t="str">
        <f>IF(ISERROR($E15),0,INDEX(Daten,$E15,Daten!G$1))</f>
        <v>2000</v>
      </c>
      <c r="G15" s="4" t="str">
        <f>IF(ISERROR($E15),0,INDEX(Daten,$E15,Daten!H$1))</f>
        <v>2027</v>
      </c>
      <c r="H15" s="4">
        <f>IF(ISERROR($E15),0,INDEX(Daten,$E15,Daten!I$1))</f>
        <v>14.5</v>
      </c>
      <c r="I15" s="4">
        <f>IF(ISERROR($E15),0,INDEX(Daten,$E15,Daten!J$1))</f>
        <v>13.9</v>
      </c>
      <c r="J15" s="4">
        <f>IF(ISERROR($E15),0,INDEX(Daten,$E15,Daten!K$1))</f>
        <v>12.6</v>
      </c>
      <c r="K15" s="4">
        <f>IF(ISERROR($E15),0,INDEX(Daten,$E15,Daten!L$1))</f>
        <v>11.7</v>
      </c>
      <c r="L15" s="4">
        <f>IF(ISERROR($E15),0,INDEX(Daten,$E15,Daten!M$1))</f>
        <v>11.8</v>
      </c>
      <c r="M15" s="4">
        <f>IF(ISERROR($E15),0,INDEX(Daten,$E15,Daten!N$1))</f>
        <v>10.1</v>
      </c>
      <c r="N15" s="4">
        <f>IF(ISERROR($E15),0,INDEX(Daten,$E15,Daten!O$1))</f>
        <v>7.1</v>
      </c>
      <c r="O15" s="4">
        <f>IF(ISERROR($E15),0,INDEX(Daten,$E15,Daten!P$1))</f>
        <v>6.2</v>
      </c>
      <c r="P15" s="4">
        <f>IF(ISERROR($E15),0,INDEX(Daten,$E15,Daten!Q$1))</f>
        <v>7.8</v>
      </c>
      <c r="Q15" s="4">
        <f>IF(ISERROR($E15),0,INDEX(Daten,$E15,Daten!R$1))</f>
        <v>17.7</v>
      </c>
      <c r="R15" s="4">
        <f>IF(ISERROR($E15),0,INDEX(Daten,$E15,Daten!S$1))</f>
        <v>19.7</v>
      </c>
      <c r="S15" s="4">
        <f>IF(ISERROR($E15),0,INDEX(Daten,$E15,Daten!T$1))</f>
        <v>16.3</v>
      </c>
      <c r="T15" s="4">
        <f>IF(ISERROR($E15),0,INDEX(Daten,$E15,Daten!U$1))</f>
        <v>15.1</v>
      </c>
      <c r="U15" s="4">
        <f>IF(ISERROR($E15),0,INDEX(Daten,$E15,Daten!V$1))</f>
        <v>11.9</v>
      </c>
      <c r="V15" s="4">
        <f>IF(ISERROR($E15),0,INDEX(Daten,$E15,Daten!W$1))</f>
        <v>10.9</v>
      </c>
      <c r="W15" s="4">
        <f>IF(ISERROR($E15),0,INDEX(Daten,$E15,Daten!X$1))</f>
        <v>9.9</v>
      </c>
      <c r="X15" s="4">
        <f>IF(ISERROR($E15),0,INDEX(Daten,$E15,Daten!Y$1))</f>
        <v>9.6999999999999993</v>
      </c>
      <c r="Y15" s="4">
        <f>IF(ISERROR($E15),0,INDEX(Daten,$E15,Daten!Z$1))</f>
        <v>8.6999999999999993</v>
      </c>
      <c r="Z15" s="4">
        <f>IF(ISERROR($E15),0,INDEX(Daten,$E15,Daten!AA$1))</f>
        <v>7.4</v>
      </c>
      <c r="AA15" s="4">
        <f>IF(ISERROR($E15),0,INDEX(Daten,$E15,Daten!AB$1))</f>
        <v>6.3</v>
      </c>
      <c r="AB15" s="4">
        <f>IF(ISERROR($E15),0,INDEX(Daten,$E15,Daten!AC$1))</f>
        <v>8.1</v>
      </c>
      <c r="AC15" s="4">
        <f>IF(ISERROR($E15),0,INDEX(Daten,$E15,Daten!AD$1))</f>
        <v>7.6</v>
      </c>
      <c r="AD15" s="4">
        <f>IF(ISERROR($E15),0,INDEX(Daten,$E15,Daten!AE$1))</f>
        <v>6.9</v>
      </c>
      <c r="AE15" s="4">
        <f>IF(ISERROR($E15),0,INDEX(Daten,$E15,Daten!AF$1))</f>
        <v>6.5</v>
      </c>
      <c r="AF15" s="4">
        <f>IF(ISERROR($E15),0,INDEX(Daten,$E15,Daten!AG$1))</f>
        <v>6.9</v>
      </c>
      <c r="AG15" s="4">
        <f>IF(ISERROR($E15),0,INDEX(Daten,$E15,Daten!AH$1))</f>
        <v>6.8</v>
      </c>
      <c r="AH15" s="4">
        <f>IF(ISERROR($E15),0,INDEX(Daten,$E15,Daten!AI$1))</f>
        <v>6.6</v>
      </c>
      <c r="AI15" s="4">
        <f>IF(ISERROR($E15),0,INDEX(Daten,$E15,Daten!AJ$1))</f>
        <v>6.5</v>
      </c>
      <c r="AJ15" s="4"/>
    </row>
    <row r="16" spans="1:36" ht="15" x14ac:dyDescent="0.3">
      <c r="A16" s="7" t="s">
        <v>20</v>
      </c>
      <c r="B16" s="3" t="str">
        <f t="shared" si="0"/>
        <v>Arbeitslosenquote</v>
      </c>
      <c r="C16" s="3" t="str">
        <f t="shared" si="1"/>
        <v>EU-Kommission, IWF</v>
      </c>
      <c r="D16" s="3" t="str">
        <f t="shared" si="2"/>
        <v>% der Erwerbsbevölkerung</v>
      </c>
      <c r="E16" s="3">
        <f t="shared" si="3"/>
        <v>74</v>
      </c>
      <c r="F16" s="4" t="str">
        <f>IF(ISERROR($E16),0,INDEX(Daten,$E16,Daten!G$1))</f>
        <v>2000</v>
      </c>
      <c r="G16" s="4" t="str">
        <f>IF(ISERROR($E16),0,INDEX(Daten,$E16,Daten!H$1))</f>
        <v>2027</v>
      </c>
      <c r="H16" s="4">
        <f>IF(ISERROR($E16),0,INDEX(Daten,$E16,Daten!I$1))</f>
        <v>16.399999999999999</v>
      </c>
      <c r="I16" s="4">
        <f>IF(ISERROR($E16),0,INDEX(Daten,$E16,Daten!J$1))</f>
        <v>17.3</v>
      </c>
      <c r="J16" s="4">
        <f>IF(ISERROR($E16),0,INDEX(Daten,$E16,Daten!K$1))</f>
        <v>13.7</v>
      </c>
      <c r="K16" s="4">
        <f>IF(ISERROR($E16),0,INDEX(Daten,$E16,Daten!L$1))</f>
        <v>12.5</v>
      </c>
      <c r="L16" s="4">
        <f>IF(ISERROR($E16),0,INDEX(Daten,$E16,Daten!M$1))</f>
        <v>10.9</v>
      </c>
      <c r="M16" s="4">
        <f>IF(ISERROR($E16),0,INDEX(Daten,$E16,Daten!N$1))</f>
        <v>8.3000000000000007</v>
      </c>
      <c r="N16" s="4">
        <f>IF(ISERROR($E16),0,INDEX(Daten,$E16,Daten!O$1))</f>
        <v>5.8</v>
      </c>
      <c r="O16" s="4">
        <f>IF(ISERROR($E16),0,INDEX(Daten,$E16,Daten!P$1))</f>
        <v>4.3</v>
      </c>
      <c r="P16" s="4">
        <f>IF(ISERROR($E16),0,INDEX(Daten,$E16,Daten!Q$1))</f>
        <v>5.8</v>
      </c>
      <c r="Q16" s="4">
        <f>IF(ISERROR($E16),0,INDEX(Daten,$E16,Daten!R$1))</f>
        <v>13.8</v>
      </c>
      <c r="R16" s="4">
        <f>IF(ISERROR($E16),0,INDEX(Daten,$E16,Daten!S$1))</f>
        <v>17.8</v>
      </c>
      <c r="S16" s="4">
        <f>IF(ISERROR($E16),0,INDEX(Daten,$E16,Daten!T$1))</f>
        <v>15.4</v>
      </c>
      <c r="T16" s="4">
        <f>IF(ISERROR($E16),0,INDEX(Daten,$E16,Daten!U$1))</f>
        <v>13.4</v>
      </c>
      <c r="U16" s="4">
        <f>IF(ISERROR($E16),0,INDEX(Daten,$E16,Daten!V$1))</f>
        <v>11.8</v>
      </c>
      <c r="V16" s="4">
        <f>IF(ISERROR($E16),0,INDEX(Daten,$E16,Daten!W$1))</f>
        <v>10.7</v>
      </c>
      <c r="W16" s="4">
        <f>IF(ISERROR($E16),0,INDEX(Daten,$E16,Daten!X$1))</f>
        <v>9.1</v>
      </c>
      <c r="X16" s="4">
        <f>IF(ISERROR($E16),0,INDEX(Daten,$E16,Daten!Y$1))</f>
        <v>7.9</v>
      </c>
      <c r="Y16" s="4">
        <f>IF(ISERROR($E16),0,INDEX(Daten,$E16,Daten!Z$1))</f>
        <v>7.1</v>
      </c>
      <c r="Z16" s="4">
        <f>IF(ISERROR($E16),0,INDEX(Daten,$E16,Daten!AA$1))</f>
        <v>6.2</v>
      </c>
      <c r="AA16" s="4">
        <f>IF(ISERROR($E16),0,INDEX(Daten,$E16,Daten!AB$1))</f>
        <v>6.3</v>
      </c>
      <c r="AB16" s="4">
        <f>IF(ISERROR($E16),0,INDEX(Daten,$E16,Daten!AC$1))</f>
        <v>8.5</v>
      </c>
      <c r="AC16" s="4">
        <f>IF(ISERROR($E16),0,INDEX(Daten,$E16,Daten!AD$1))</f>
        <v>7.1</v>
      </c>
      <c r="AD16" s="4">
        <f>IF(ISERROR($E16),0,INDEX(Daten,$E16,Daten!AE$1))</f>
        <v>6</v>
      </c>
      <c r="AE16" s="4">
        <f>IF(ISERROR($E16),0,INDEX(Daten,$E16,Daten!AF$1))</f>
        <v>6.9</v>
      </c>
      <c r="AF16" s="4">
        <f>IF(ISERROR($E16),0,INDEX(Daten,$E16,Daten!AG$1))</f>
        <v>7.1</v>
      </c>
      <c r="AG16" s="4">
        <f>IF(ISERROR($E16),0,INDEX(Daten,$E16,Daten!AH$1))</f>
        <v>7.1</v>
      </c>
      <c r="AH16" s="4">
        <f>IF(ISERROR($E16),0,INDEX(Daten,$E16,Daten!AI$1))</f>
        <v>6.8</v>
      </c>
      <c r="AI16" s="4">
        <f>IF(ISERROR($E16),0,INDEX(Daten,$E16,Daten!AJ$1))</f>
        <v>6.8</v>
      </c>
      <c r="AJ16" s="4"/>
    </row>
    <row r="17" spans="1:36" ht="15" x14ac:dyDescent="0.3">
      <c r="A17" s="7" t="s">
        <v>10</v>
      </c>
      <c r="B17" s="3" t="str">
        <f t="shared" si="0"/>
        <v>Arbeitslosenquote</v>
      </c>
      <c r="C17" s="3" t="str">
        <f t="shared" si="1"/>
        <v>EU-Kommission, IWF</v>
      </c>
      <c r="D17" s="3" t="str">
        <f t="shared" si="2"/>
        <v>% der Erwerbsbevölkerung</v>
      </c>
      <c r="E17" s="3">
        <f t="shared" si="3"/>
        <v>75</v>
      </c>
      <c r="F17" s="4" t="str">
        <f>IF(ISERROR($E17),0,INDEX(Daten,$E17,Daten!G$1))</f>
        <v>2000</v>
      </c>
      <c r="G17" s="4" t="str">
        <f>IF(ISERROR($E17),0,INDEX(Daten,$E17,Daten!H$1))</f>
        <v>2027</v>
      </c>
      <c r="H17" s="4">
        <f>IF(ISERROR($E17),0,INDEX(Daten,$E17,Daten!I$1))</f>
        <v>2.4</v>
      </c>
      <c r="I17" s="4">
        <f>IF(ISERROR($E17),0,INDEX(Daten,$E17,Daten!J$1))</f>
        <v>2.2999999999999998</v>
      </c>
      <c r="J17" s="4">
        <f>IF(ISERROR($E17),0,INDEX(Daten,$E17,Daten!K$1))</f>
        <v>2.9</v>
      </c>
      <c r="K17" s="4">
        <f>IF(ISERROR($E17),0,INDEX(Daten,$E17,Daten!L$1))</f>
        <v>3.7</v>
      </c>
      <c r="L17" s="4">
        <f>IF(ISERROR($E17),0,INDEX(Daten,$E17,Daten!M$1))</f>
        <v>5.0999999999999996</v>
      </c>
      <c r="M17" s="4">
        <f>IF(ISERROR($E17),0,INDEX(Daten,$E17,Daten!N$1))</f>
        <v>4.5</v>
      </c>
      <c r="N17" s="4">
        <f>IF(ISERROR($E17),0,INDEX(Daten,$E17,Daten!O$1))</f>
        <v>4.7</v>
      </c>
      <c r="O17" s="4">
        <f>IF(ISERROR($E17),0,INDEX(Daten,$E17,Daten!P$1))</f>
        <v>4.0999999999999996</v>
      </c>
      <c r="P17" s="4">
        <f>IF(ISERROR($E17),0,INDEX(Daten,$E17,Daten!Q$1))</f>
        <v>5.0999999999999996</v>
      </c>
      <c r="Q17" s="4">
        <f>IF(ISERROR($E17),0,INDEX(Daten,$E17,Daten!R$1))</f>
        <v>5.0999999999999996</v>
      </c>
      <c r="R17" s="4">
        <f>IF(ISERROR($E17),0,INDEX(Daten,$E17,Daten!S$1))</f>
        <v>4.4000000000000004</v>
      </c>
      <c r="S17" s="4">
        <f>IF(ISERROR($E17),0,INDEX(Daten,$E17,Daten!T$1))</f>
        <v>4.9000000000000004</v>
      </c>
      <c r="T17" s="4">
        <f>IF(ISERROR($E17),0,INDEX(Daten,$E17,Daten!U$1))</f>
        <v>5.0999999999999996</v>
      </c>
      <c r="U17" s="4">
        <f>IF(ISERROR($E17),0,INDEX(Daten,$E17,Daten!V$1))</f>
        <v>5.9</v>
      </c>
      <c r="V17" s="4">
        <f>IF(ISERROR($E17),0,INDEX(Daten,$E17,Daten!W$1))</f>
        <v>5.9</v>
      </c>
      <c r="W17" s="4">
        <f>IF(ISERROR($E17),0,INDEX(Daten,$E17,Daten!X$1))</f>
        <v>6.7</v>
      </c>
      <c r="X17" s="4">
        <f>IF(ISERROR($E17),0,INDEX(Daten,$E17,Daten!Y$1))</f>
        <v>6.3</v>
      </c>
      <c r="Y17" s="4">
        <f>IF(ISERROR($E17),0,INDEX(Daten,$E17,Daten!Z$1))</f>
        <v>5.5</v>
      </c>
      <c r="Z17" s="4">
        <f>IF(ISERROR($E17),0,INDEX(Daten,$E17,Daten!AA$1))</f>
        <v>5.6</v>
      </c>
      <c r="AA17" s="4">
        <f>IF(ISERROR($E17),0,INDEX(Daten,$E17,Daten!AB$1))</f>
        <v>5.6</v>
      </c>
      <c r="AB17" s="4">
        <f>IF(ISERROR($E17),0,INDEX(Daten,$E17,Daten!AC$1))</f>
        <v>6.8</v>
      </c>
      <c r="AC17" s="4">
        <f>IF(ISERROR($E17),0,INDEX(Daten,$E17,Daten!AD$1))</f>
        <v>5.3</v>
      </c>
      <c r="AD17" s="4">
        <f>IF(ISERROR($E17),0,INDEX(Daten,$E17,Daten!AE$1))</f>
        <v>4.5999999999999996</v>
      </c>
      <c r="AE17" s="4">
        <f>IF(ISERROR($E17),0,INDEX(Daten,$E17,Daten!AF$1))</f>
        <v>5.2</v>
      </c>
      <c r="AF17" s="4">
        <f>IF(ISERROR($E17),0,INDEX(Daten,$E17,Daten!AG$1))</f>
        <v>6.4</v>
      </c>
      <c r="AG17" s="4">
        <f>IF(ISERROR($E17),0,INDEX(Daten,$E17,Daten!AH$1))</f>
        <v>6.6</v>
      </c>
      <c r="AH17" s="4">
        <f>IF(ISERROR($E17),0,INDEX(Daten,$E17,Daten!AI$1))</f>
        <v>6.7</v>
      </c>
      <c r="AI17" s="4">
        <f>IF(ISERROR($E17),0,INDEX(Daten,$E17,Daten!AJ$1))</f>
        <v>6.5</v>
      </c>
      <c r="AJ17" s="4"/>
    </row>
    <row r="18" spans="1:36" ht="15" x14ac:dyDescent="0.3">
      <c r="A18" s="7" t="s">
        <v>16</v>
      </c>
      <c r="B18" s="3" t="str">
        <f t="shared" si="0"/>
        <v>Arbeitslosenquote</v>
      </c>
      <c r="C18" s="3" t="str">
        <f t="shared" si="1"/>
        <v>EU-Kommission, IWF</v>
      </c>
      <c r="D18" s="3" t="str">
        <f t="shared" si="2"/>
        <v>% der Erwerbsbevölkerung</v>
      </c>
      <c r="E18" s="3">
        <f t="shared" si="3"/>
        <v>76</v>
      </c>
      <c r="F18" s="4" t="str">
        <f>IF(ISERROR($E18),0,INDEX(Daten,$E18,Daten!G$1))</f>
        <v>2000</v>
      </c>
      <c r="G18" s="4" t="str">
        <f>IF(ISERROR($E18),0,INDEX(Daten,$E18,Daten!H$1))</f>
        <v>2027</v>
      </c>
      <c r="H18" s="4">
        <f>IF(ISERROR($E18),0,INDEX(Daten,$E18,Daten!I$1))</f>
        <v>6.6</v>
      </c>
      <c r="I18" s="4">
        <f>IF(ISERROR($E18),0,INDEX(Daten,$E18,Daten!J$1))</f>
        <v>6.9</v>
      </c>
      <c r="J18" s="4">
        <f>IF(ISERROR($E18),0,INDEX(Daten,$E18,Daten!K$1))</f>
        <v>6.9</v>
      </c>
      <c r="K18" s="4">
        <f>IF(ISERROR($E18),0,INDEX(Daten,$E18,Daten!L$1))</f>
        <v>7.6</v>
      </c>
      <c r="L18" s="4">
        <f>IF(ISERROR($E18),0,INDEX(Daten,$E18,Daten!M$1))</f>
        <v>7.2</v>
      </c>
      <c r="M18" s="4">
        <f>IF(ISERROR($E18),0,INDEX(Daten,$E18,Daten!N$1))</f>
        <v>6.9</v>
      </c>
      <c r="N18" s="4">
        <f>IF(ISERROR($E18),0,INDEX(Daten,$E18,Daten!O$1))</f>
        <v>6.8</v>
      </c>
      <c r="O18" s="4">
        <f>IF(ISERROR($E18),0,INDEX(Daten,$E18,Daten!P$1))</f>
        <v>6.5</v>
      </c>
      <c r="P18" s="4">
        <f>IF(ISERROR($E18),0,INDEX(Daten,$E18,Daten!Q$1))</f>
        <v>6</v>
      </c>
      <c r="Q18" s="4">
        <f>IF(ISERROR($E18),0,INDEX(Daten,$E18,Daten!R$1))</f>
        <v>6.9</v>
      </c>
      <c r="R18" s="4">
        <f>IF(ISERROR($E18),0,INDEX(Daten,$E18,Daten!S$1))</f>
        <v>6.9</v>
      </c>
      <c r="S18" s="4">
        <f>IF(ISERROR($E18),0,INDEX(Daten,$E18,Daten!T$1))</f>
        <v>6.4</v>
      </c>
      <c r="T18" s="4">
        <f>IF(ISERROR($E18),0,INDEX(Daten,$E18,Daten!U$1))</f>
        <v>6.2</v>
      </c>
      <c r="U18" s="4">
        <f>IF(ISERROR($E18),0,INDEX(Daten,$E18,Daten!V$1))</f>
        <v>6.1</v>
      </c>
      <c r="V18" s="4">
        <f>IF(ISERROR($E18),0,INDEX(Daten,$E18,Daten!W$1))</f>
        <v>5.7</v>
      </c>
      <c r="W18" s="4">
        <f>IF(ISERROR($E18),0,INDEX(Daten,$E18,Daten!X$1))</f>
        <v>5.4</v>
      </c>
      <c r="X18" s="4">
        <f>IF(ISERROR($E18),0,INDEX(Daten,$E18,Daten!Y$1))</f>
        <v>4.7</v>
      </c>
      <c r="Y18" s="4">
        <f>IF(ISERROR($E18),0,INDEX(Daten,$E18,Daten!Z$1))</f>
        <v>4</v>
      </c>
      <c r="Z18" s="4">
        <f>IF(ISERROR($E18),0,INDEX(Daten,$E18,Daten!AA$1))</f>
        <v>4</v>
      </c>
      <c r="AA18" s="4">
        <f>IF(ISERROR($E18),0,INDEX(Daten,$E18,Daten!AB$1))</f>
        <v>4.0999999999999996</v>
      </c>
      <c r="AB18" s="4">
        <f>IF(ISERROR($E18),0,INDEX(Daten,$E18,Daten!AC$1))</f>
        <v>4.9000000000000004</v>
      </c>
      <c r="AC18" s="4">
        <f>IF(ISERROR($E18),0,INDEX(Daten,$E18,Daten!AD$1))</f>
        <v>3.8</v>
      </c>
      <c r="AD18" s="4">
        <f>IF(ISERROR($E18),0,INDEX(Daten,$E18,Daten!AE$1))</f>
        <v>3.5</v>
      </c>
      <c r="AE18" s="4">
        <f>IF(ISERROR($E18),0,INDEX(Daten,$E18,Daten!AF$1))</f>
        <v>3.5</v>
      </c>
      <c r="AF18" s="4">
        <f>IF(ISERROR($E18),0,INDEX(Daten,$E18,Daten!AG$1))</f>
        <v>3.1</v>
      </c>
      <c r="AG18" s="4">
        <f>IF(ISERROR($E18),0,INDEX(Daten,$E18,Daten!AH$1))</f>
        <v>2.9</v>
      </c>
      <c r="AH18" s="4">
        <f>IF(ISERROR($E18),0,INDEX(Daten,$E18,Daten!AI$1))</f>
        <v>2.8</v>
      </c>
      <c r="AI18" s="4">
        <f>IF(ISERROR($E18),0,INDEX(Daten,$E18,Daten!AJ$1))</f>
        <v>2.8</v>
      </c>
      <c r="AJ18" s="4"/>
    </row>
    <row r="19" spans="1:36" ht="15" x14ac:dyDescent="0.3">
      <c r="A19" s="7" t="s">
        <v>55</v>
      </c>
      <c r="B19" s="3" t="str">
        <f t="shared" si="0"/>
        <v>Arbeitslosenquote</v>
      </c>
      <c r="C19" s="3" t="str">
        <f t="shared" si="1"/>
        <v>EU-Kommission, IWF</v>
      </c>
      <c r="D19" s="3" t="str">
        <f t="shared" si="2"/>
        <v>% der Erwerbsbevölkerung</v>
      </c>
      <c r="E19" s="3" t="e">
        <f t="shared" si="3"/>
        <v>#N/A</v>
      </c>
      <c r="F19" s="4">
        <f>IF(ISERROR($E19),0,INDEX(Daten,$E19,Daten!G$1))</f>
        <v>0</v>
      </c>
      <c r="G19" s="4">
        <f>IF(ISERROR($E19),0,INDEX(Daten,$E19,Daten!H$1))</f>
        <v>0</v>
      </c>
      <c r="H19" s="4">
        <f>IF(ISERROR($E19),0,INDEX(Daten,$E19,Daten!I$1))</f>
        <v>0</v>
      </c>
      <c r="I19" s="4">
        <f>IF(ISERROR($E19),0,INDEX(Daten,$E19,Daten!J$1))</f>
        <v>0</v>
      </c>
      <c r="J19" s="4">
        <f>IF(ISERROR($E19),0,INDEX(Daten,$E19,Daten!K$1))</f>
        <v>0</v>
      </c>
      <c r="K19" s="4">
        <f>IF(ISERROR($E19),0,INDEX(Daten,$E19,Daten!L$1))</f>
        <v>0</v>
      </c>
      <c r="L19" s="4">
        <f>IF(ISERROR($E19),0,INDEX(Daten,$E19,Daten!M$1))</f>
        <v>0</v>
      </c>
      <c r="M19" s="4">
        <f>IF(ISERROR($E19),0,INDEX(Daten,$E19,Daten!N$1))</f>
        <v>0</v>
      </c>
      <c r="N19" s="4">
        <f>IF(ISERROR($E19),0,INDEX(Daten,$E19,Daten!O$1))</f>
        <v>0</v>
      </c>
      <c r="O19" s="4">
        <f>IF(ISERROR($E19),0,INDEX(Daten,$E19,Daten!P$1))</f>
        <v>0</v>
      </c>
      <c r="P19" s="4">
        <f>IF(ISERROR($E19),0,INDEX(Daten,$E19,Daten!Q$1))</f>
        <v>0</v>
      </c>
      <c r="Q19" s="4">
        <f>IF(ISERROR($E19),0,INDEX(Daten,$E19,Daten!R$1))</f>
        <v>0</v>
      </c>
      <c r="R19" s="4">
        <f>IF(ISERROR($E19),0,INDEX(Daten,$E19,Daten!S$1))</f>
        <v>0</v>
      </c>
      <c r="S19" s="4">
        <f>IF(ISERROR($E19),0,INDEX(Daten,$E19,Daten!T$1))</f>
        <v>0</v>
      </c>
      <c r="T19" s="4">
        <f>IF(ISERROR($E19),0,INDEX(Daten,$E19,Daten!U$1))</f>
        <v>0</v>
      </c>
      <c r="U19" s="4">
        <f>IF(ISERROR($E19),0,INDEX(Daten,$E19,Daten!V$1))</f>
        <v>0</v>
      </c>
      <c r="V19" s="4">
        <f>IF(ISERROR($E19),0,INDEX(Daten,$E19,Daten!W$1))</f>
        <v>0</v>
      </c>
      <c r="W19" s="4">
        <f>IF(ISERROR($E19),0,INDEX(Daten,$E19,Daten!X$1))</f>
        <v>0</v>
      </c>
      <c r="X19" s="4">
        <f>IF(ISERROR($E19),0,INDEX(Daten,$E19,Daten!Y$1))</f>
        <v>0</v>
      </c>
      <c r="Y19" s="4">
        <f>IF(ISERROR($E19),0,INDEX(Daten,$E19,Daten!Z$1))</f>
        <v>0</v>
      </c>
      <c r="Z19" s="4">
        <f>IF(ISERROR($E19),0,INDEX(Daten,$E19,Daten!AA$1))</f>
        <v>0</v>
      </c>
      <c r="AA19" s="4">
        <f>IF(ISERROR($E19),0,INDEX(Daten,$E19,Daten!AB$1))</f>
        <v>0</v>
      </c>
      <c r="AB19" s="4">
        <f>IF(ISERROR($E19),0,INDEX(Daten,$E19,Daten!AC$1))</f>
        <v>0</v>
      </c>
      <c r="AC19" s="4">
        <f>IF(ISERROR($E19),0,INDEX(Daten,$E19,Daten!AD$1))</f>
        <v>0</v>
      </c>
      <c r="AD19" s="4">
        <f>IF(ISERROR($E19),0,INDEX(Daten,$E19,Daten!AE$1))</f>
        <v>0</v>
      </c>
      <c r="AE19" s="4">
        <f>IF(ISERROR($E19),0,INDEX(Daten,$E19,Daten!AF$1))</f>
        <v>0</v>
      </c>
      <c r="AF19" s="4">
        <f>IF(ISERROR($E19),0,INDEX(Daten,$E19,Daten!AG$1))</f>
        <v>0</v>
      </c>
      <c r="AG19" s="4">
        <f>IF(ISERROR($E19),0,INDEX(Daten,$E19,Daten!AH$1))</f>
        <v>0</v>
      </c>
      <c r="AH19" s="4">
        <f>IF(ISERROR($E19),0,INDEX(Daten,$E19,Daten!AI$1))</f>
        <v>0</v>
      </c>
      <c r="AI19" s="4">
        <f>IF(ISERROR($E19),0,INDEX(Daten,$E19,Daten!AJ$1))</f>
        <v>0</v>
      </c>
      <c r="AJ19" s="4"/>
    </row>
    <row r="20" spans="1:36" ht="15" x14ac:dyDescent="0.3">
      <c r="A20" s="7" t="s">
        <v>28</v>
      </c>
      <c r="B20" s="3" t="str">
        <f t="shared" si="0"/>
        <v>Arbeitslosenquote</v>
      </c>
      <c r="C20" s="3" t="str">
        <f t="shared" si="1"/>
        <v>EU-Kommission, IWF</v>
      </c>
      <c r="D20" s="3" t="str">
        <f t="shared" si="2"/>
        <v>% der Erwerbsbevölkerung</v>
      </c>
      <c r="E20" s="3" t="e">
        <f t="shared" si="3"/>
        <v>#N/A</v>
      </c>
      <c r="F20" s="4">
        <f>IF(ISERROR($E20),0,INDEX(Daten,$E20,Daten!G$1))</f>
        <v>0</v>
      </c>
      <c r="G20" s="4">
        <f>IF(ISERROR($E20),0,INDEX(Daten,$E20,Daten!H$1))</f>
        <v>0</v>
      </c>
      <c r="H20" s="4">
        <f>IF(ISERROR($E20),0,INDEX(Daten,$E20,Daten!I$1))</f>
        <v>0</v>
      </c>
      <c r="I20" s="4">
        <f>IF(ISERROR($E20),0,INDEX(Daten,$E20,Daten!J$1))</f>
        <v>0</v>
      </c>
      <c r="J20" s="4">
        <f>IF(ISERROR($E20),0,INDEX(Daten,$E20,Daten!K$1))</f>
        <v>0</v>
      </c>
      <c r="K20" s="4">
        <f>IF(ISERROR($E20),0,INDEX(Daten,$E20,Daten!L$1))</f>
        <v>0</v>
      </c>
      <c r="L20" s="4">
        <f>IF(ISERROR($E20),0,INDEX(Daten,$E20,Daten!M$1))</f>
        <v>0</v>
      </c>
      <c r="M20" s="4">
        <f>IF(ISERROR($E20),0,INDEX(Daten,$E20,Daten!N$1))</f>
        <v>0</v>
      </c>
      <c r="N20" s="4">
        <f>IF(ISERROR($E20),0,INDEX(Daten,$E20,Daten!O$1))</f>
        <v>0</v>
      </c>
      <c r="O20" s="4">
        <f>IF(ISERROR($E20),0,INDEX(Daten,$E20,Daten!P$1))</f>
        <v>0</v>
      </c>
      <c r="P20" s="4">
        <f>IF(ISERROR($E20),0,INDEX(Daten,$E20,Daten!Q$1))</f>
        <v>0</v>
      </c>
      <c r="Q20" s="4">
        <f>IF(ISERROR($E20),0,INDEX(Daten,$E20,Daten!R$1))</f>
        <v>0</v>
      </c>
      <c r="R20" s="4">
        <f>IF(ISERROR($E20),0,INDEX(Daten,$E20,Daten!S$1))</f>
        <v>0</v>
      </c>
      <c r="S20" s="4">
        <f>IF(ISERROR($E20),0,INDEX(Daten,$E20,Daten!T$1))</f>
        <v>0</v>
      </c>
      <c r="T20" s="4">
        <f>IF(ISERROR($E20),0,INDEX(Daten,$E20,Daten!U$1))</f>
        <v>0</v>
      </c>
      <c r="U20" s="4">
        <f>IF(ISERROR($E20),0,INDEX(Daten,$E20,Daten!V$1))</f>
        <v>0</v>
      </c>
      <c r="V20" s="4">
        <f>IF(ISERROR($E20),0,INDEX(Daten,$E20,Daten!W$1))</f>
        <v>0</v>
      </c>
      <c r="W20" s="4">
        <f>IF(ISERROR($E20),0,INDEX(Daten,$E20,Daten!X$1))</f>
        <v>0</v>
      </c>
      <c r="X20" s="4">
        <f>IF(ISERROR($E20),0,INDEX(Daten,$E20,Daten!Y$1))</f>
        <v>0</v>
      </c>
      <c r="Y20" s="4">
        <f>IF(ISERROR($E20),0,INDEX(Daten,$E20,Daten!Z$1))</f>
        <v>0</v>
      </c>
      <c r="Z20" s="4">
        <f>IF(ISERROR($E20),0,INDEX(Daten,$E20,Daten!AA$1))</f>
        <v>0</v>
      </c>
      <c r="AA20" s="4">
        <f>IF(ISERROR($E20),0,INDEX(Daten,$E20,Daten!AB$1))</f>
        <v>0</v>
      </c>
      <c r="AB20" s="4">
        <f>IF(ISERROR($E20),0,INDEX(Daten,$E20,Daten!AC$1))</f>
        <v>0</v>
      </c>
      <c r="AC20" s="4">
        <f>IF(ISERROR($E20),0,INDEX(Daten,$E20,Daten!AD$1))</f>
        <v>0</v>
      </c>
      <c r="AD20" s="4">
        <f>IF(ISERROR($E20),0,INDEX(Daten,$E20,Daten!AE$1))</f>
        <v>0</v>
      </c>
      <c r="AE20" s="4">
        <f>IF(ISERROR($E20),0,INDEX(Daten,$E20,Daten!AF$1))</f>
        <v>0</v>
      </c>
      <c r="AF20" s="4">
        <f>IF(ISERROR($E20),0,INDEX(Daten,$E20,Daten!AG$1))</f>
        <v>0</v>
      </c>
      <c r="AG20" s="4">
        <f>IF(ISERROR($E20),0,INDEX(Daten,$E20,Daten!AH$1))</f>
        <v>0</v>
      </c>
      <c r="AH20" s="4">
        <f>IF(ISERROR($E20),0,INDEX(Daten,$E20,Daten!AI$1))</f>
        <v>0</v>
      </c>
      <c r="AI20" s="4">
        <f>IF(ISERROR($E20),0,INDEX(Daten,$E20,Daten!AJ$1))</f>
        <v>0</v>
      </c>
      <c r="AJ20" s="4"/>
    </row>
    <row r="21" spans="1:36" ht="15" x14ac:dyDescent="0.3">
      <c r="A21" s="7" t="s">
        <v>1</v>
      </c>
      <c r="B21" s="3" t="str">
        <f t="shared" si="0"/>
        <v>Arbeitslosenquote</v>
      </c>
      <c r="C21" s="3" t="str">
        <f t="shared" si="1"/>
        <v>EU-Kommission, IWF</v>
      </c>
      <c r="D21" s="3" t="str">
        <f t="shared" si="2"/>
        <v>% der Erwerbsbevölkerung</v>
      </c>
      <c r="E21" s="3">
        <f t="shared" si="3"/>
        <v>77</v>
      </c>
      <c r="F21" s="4" t="str">
        <f>IF(ISERROR($E21),0,INDEX(Daten,$E21,Daten!G$1))</f>
        <v>2000</v>
      </c>
      <c r="G21" s="4" t="str">
        <f>IF(ISERROR($E21),0,INDEX(Daten,$E21,Daten!H$1))</f>
        <v>2027</v>
      </c>
      <c r="H21" s="4">
        <f>IF(ISERROR($E21),0,INDEX(Daten,$E21,Daten!I$1))</f>
        <v>3.6</v>
      </c>
      <c r="I21" s="4">
        <f>IF(ISERROR($E21),0,INDEX(Daten,$E21,Daten!J$1))</f>
        <v>2.8</v>
      </c>
      <c r="J21" s="4">
        <f>IF(ISERROR($E21),0,INDEX(Daten,$E21,Daten!K$1))</f>
        <v>3.4</v>
      </c>
      <c r="K21" s="4">
        <f>IF(ISERROR($E21),0,INDEX(Daten,$E21,Daten!L$1))</f>
        <v>4.5</v>
      </c>
      <c r="L21" s="4">
        <f>IF(ISERROR($E21),0,INDEX(Daten,$E21,Daten!M$1))</f>
        <v>5.6</v>
      </c>
      <c r="M21" s="4">
        <f>IF(ISERROR($E21),0,INDEX(Daten,$E21,Daten!N$1))</f>
        <v>7.2</v>
      </c>
      <c r="N21" s="4">
        <f>IF(ISERROR($E21),0,INDEX(Daten,$E21,Daten!O$1))</f>
        <v>6.1</v>
      </c>
      <c r="O21" s="4">
        <f>IF(ISERROR($E21),0,INDEX(Daten,$E21,Daten!P$1))</f>
        <v>5.2</v>
      </c>
      <c r="P21" s="4">
        <f>IF(ISERROR($E21),0,INDEX(Daten,$E21,Daten!Q$1))</f>
        <v>4.5</v>
      </c>
      <c r="Q21" s="4">
        <f>IF(ISERROR($E21),0,INDEX(Daten,$E21,Daten!R$1))</f>
        <v>5.4</v>
      </c>
      <c r="R21" s="4">
        <f>IF(ISERROR($E21),0,INDEX(Daten,$E21,Daten!S$1))</f>
        <v>6.1</v>
      </c>
      <c r="S21" s="4">
        <f>IF(ISERROR($E21),0,INDEX(Daten,$E21,Daten!T$1))</f>
        <v>6</v>
      </c>
      <c r="T21" s="4">
        <f>IF(ISERROR($E21),0,INDEX(Daten,$E21,Daten!U$1))</f>
        <v>6.8</v>
      </c>
      <c r="U21" s="4">
        <f>IF(ISERROR($E21),0,INDEX(Daten,$E21,Daten!V$1))</f>
        <v>8.1999999999999993</v>
      </c>
      <c r="V21" s="4">
        <f>IF(ISERROR($E21),0,INDEX(Daten,$E21,Daten!W$1))</f>
        <v>8.4</v>
      </c>
      <c r="W21" s="4">
        <f>IF(ISERROR($E21),0,INDEX(Daten,$E21,Daten!X$1))</f>
        <v>7.9</v>
      </c>
      <c r="X21" s="4">
        <f>IF(ISERROR($E21),0,INDEX(Daten,$E21,Daten!Y$1))</f>
        <v>7</v>
      </c>
      <c r="Y21" s="4">
        <f>IF(ISERROR($E21),0,INDEX(Daten,$E21,Daten!Z$1))</f>
        <v>5.9</v>
      </c>
      <c r="Z21" s="4">
        <f>IF(ISERROR($E21),0,INDEX(Daten,$E21,Daten!AA$1))</f>
        <v>4.9000000000000004</v>
      </c>
      <c r="AA21" s="4">
        <f>IF(ISERROR($E21),0,INDEX(Daten,$E21,Daten!AB$1))</f>
        <v>4.4000000000000004</v>
      </c>
      <c r="AB21" s="4">
        <f>IF(ISERROR($E21),0,INDEX(Daten,$E21,Daten!AC$1))</f>
        <v>4.9000000000000004</v>
      </c>
      <c r="AC21" s="4">
        <f>IF(ISERROR($E21),0,INDEX(Daten,$E21,Daten!AD$1))</f>
        <v>4.2</v>
      </c>
      <c r="AD21" s="4">
        <f>IF(ISERROR($E21),0,INDEX(Daten,$E21,Daten!AE$1))</f>
        <v>3.5</v>
      </c>
      <c r="AE21" s="4">
        <f>IF(ISERROR($E21),0,INDEX(Daten,$E21,Daten!AF$1))</f>
        <v>3.6</v>
      </c>
      <c r="AF21" s="4">
        <f>IF(ISERROR($E21),0,INDEX(Daten,$E21,Daten!AG$1))</f>
        <v>3.7</v>
      </c>
      <c r="AG21" s="4">
        <f>IF(ISERROR($E21),0,INDEX(Daten,$E21,Daten!AH$1))</f>
        <v>3.9</v>
      </c>
      <c r="AH21" s="4">
        <f>IF(ISERROR($E21),0,INDEX(Daten,$E21,Daten!AI$1))</f>
        <v>4.0999999999999996</v>
      </c>
      <c r="AI21" s="4">
        <f>IF(ISERROR($E21),0,INDEX(Daten,$E21,Daten!AJ$1))</f>
        <v>4.3</v>
      </c>
      <c r="AJ21" s="4"/>
    </row>
    <row r="22" spans="1:36" ht="15" x14ac:dyDescent="0.3">
      <c r="A22" s="7" t="s">
        <v>12</v>
      </c>
      <c r="B22" s="3" t="str">
        <f t="shared" si="0"/>
        <v>Arbeitslosenquote</v>
      </c>
      <c r="C22" s="3" t="str">
        <f t="shared" si="1"/>
        <v>EU-Kommission, IWF</v>
      </c>
      <c r="D22" s="3" t="str">
        <f t="shared" si="2"/>
        <v>% der Erwerbsbevölkerung</v>
      </c>
      <c r="E22" s="3" t="e">
        <f t="shared" si="3"/>
        <v>#N/A</v>
      </c>
      <c r="F22" s="4">
        <f>IF(ISERROR($E22),0,INDEX(Daten,$E22,Daten!G$1))</f>
        <v>0</v>
      </c>
      <c r="G22" s="4">
        <f>IF(ISERROR($E22),0,INDEX(Daten,$E22,Daten!H$1))</f>
        <v>0</v>
      </c>
      <c r="H22" s="4">
        <f>IF(ISERROR($E22),0,INDEX(Daten,$E22,Daten!I$1))</f>
        <v>0</v>
      </c>
      <c r="I22" s="4">
        <f>IF(ISERROR($E22),0,INDEX(Daten,$E22,Daten!J$1))</f>
        <v>0</v>
      </c>
      <c r="J22" s="4">
        <f>IF(ISERROR($E22),0,INDEX(Daten,$E22,Daten!K$1))</f>
        <v>0</v>
      </c>
      <c r="K22" s="4">
        <f>IF(ISERROR($E22),0,INDEX(Daten,$E22,Daten!L$1))</f>
        <v>0</v>
      </c>
      <c r="L22" s="4">
        <f>IF(ISERROR($E22),0,INDEX(Daten,$E22,Daten!M$1))</f>
        <v>0</v>
      </c>
      <c r="M22" s="4">
        <f>IF(ISERROR($E22),0,INDEX(Daten,$E22,Daten!N$1))</f>
        <v>0</v>
      </c>
      <c r="N22" s="4">
        <f>IF(ISERROR($E22),0,INDEX(Daten,$E22,Daten!O$1))</f>
        <v>0</v>
      </c>
      <c r="O22" s="4">
        <f>IF(ISERROR($E22),0,INDEX(Daten,$E22,Daten!P$1))</f>
        <v>0</v>
      </c>
      <c r="P22" s="4">
        <f>IF(ISERROR($E22),0,INDEX(Daten,$E22,Daten!Q$1))</f>
        <v>0</v>
      </c>
      <c r="Q22" s="4">
        <f>IF(ISERROR($E22),0,INDEX(Daten,$E22,Daten!R$1))</f>
        <v>0</v>
      </c>
      <c r="R22" s="4">
        <f>IF(ISERROR($E22),0,INDEX(Daten,$E22,Daten!S$1))</f>
        <v>0</v>
      </c>
      <c r="S22" s="4">
        <f>IF(ISERROR($E22),0,INDEX(Daten,$E22,Daten!T$1))</f>
        <v>0</v>
      </c>
      <c r="T22" s="4">
        <f>IF(ISERROR($E22),0,INDEX(Daten,$E22,Daten!U$1))</f>
        <v>0</v>
      </c>
      <c r="U22" s="4">
        <f>IF(ISERROR($E22),0,INDEX(Daten,$E22,Daten!V$1))</f>
        <v>0</v>
      </c>
      <c r="V22" s="4">
        <f>IF(ISERROR($E22),0,INDEX(Daten,$E22,Daten!W$1))</f>
        <v>0</v>
      </c>
      <c r="W22" s="4">
        <f>IF(ISERROR($E22),0,INDEX(Daten,$E22,Daten!X$1))</f>
        <v>0</v>
      </c>
      <c r="X22" s="4">
        <f>IF(ISERROR($E22),0,INDEX(Daten,$E22,Daten!Y$1))</f>
        <v>0</v>
      </c>
      <c r="Y22" s="4">
        <f>IF(ISERROR($E22),0,INDEX(Daten,$E22,Daten!Z$1))</f>
        <v>0</v>
      </c>
      <c r="Z22" s="4">
        <f>IF(ISERROR($E22),0,INDEX(Daten,$E22,Daten!AA$1))</f>
        <v>0</v>
      </c>
      <c r="AA22" s="4">
        <f>IF(ISERROR($E22),0,INDEX(Daten,$E22,Daten!AB$1))</f>
        <v>0</v>
      </c>
      <c r="AB22" s="4">
        <f>IF(ISERROR($E22),0,INDEX(Daten,$E22,Daten!AC$1))</f>
        <v>0</v>
      </c>
      <c r="AC22" s="4">
        <f>IF(ISERROR($E22),0,INDEX(Daten,$E22,Daten!AD$1))</f>
        <v>0</v>
      </c>
      <c r="AD22" s="4">
        <f>IF(ISERROR($E22),0,INDEX(Daten,$E22,Daten!AE$1))</f>
        <v>0</v>
      </c>
      <c r="AE22" s="4">
        <f>IF(ISERROR($E22),0,INDEX(Daten,$E22,Daten!AF$1))</f>
        <v>0</v>
      </c>
      <c r="AF22" s="4">
        <f>IF(ISERROR($E22),0,INDEX(Daten,$E22,Daten!AG$1))</f>
        <v>0</v>
      </c>
      <c r="AG22" s="4">
        <f>IF(ISERROR($E22),0,INDEX(Daten,$E22,Daten!AH$1))</f>
        <v>0</v>
      </c>
      <c r="AH22" s="4">
        <f>IF(ISERROR($E22),0,INDEX(Daten,$E22,Daten!AI$1))</f>
        <v>0</v>
      </c>
      <c r="AI22" s="4">
        <f>IF(ISERROR($E22),0,INDEX(Daten,$E22,Daten!AJ$1))</f>
        <v>0</v>
      </c>
      <c r="AJ22" s="4"/>
    </row>
    <row r="23" spans="1:36" ht="15" x14ac:dyDescent="0.3">
      <c r="A23" s="7" t="s">
        <v>56</v>
      </c>
      <c r="B23" s="3" t="str">
        <f t="shared" si="0"/>
        <v>Arbeitslosenquote</v>
      </c>
      <c r="C23" s="3" t="str">
        <f t="shared" si="1"/>
        <v>EU-Kommission, IWF</v>
      </c>
      <c r="D23" s="3" t="str">
        <f t="shared" si="2"/>
        <v>% der Erwerbsbevölkerung</v>
      </c>
      <c r="E23" s="3">
        <f t="shared" si="3"/>
        <v>78</v>
      </c>
      <c r="F23" s="4" t="str">
        <f>IF(ISERROR($E23),0,INDEX(Daten,$E23,Daten!G$1))</f>
        <v>2000</v>
      </c>
      <c r="G23" s="4" t="str">
        <f>IF(ISERROR($E23),0,INDEX(Daten,$E23,Daten!H$1))</f>
        <v>2027</v>
      </c>
      <c r="H23" s="4">
        <f>IF(ISERROR($E23),0,INDEX(Daten,$E23,Daten!I$1))</f>
        <v>3.8</v>
      </c>
      <c r="I23" s="4">
        <f>IF(ISERROR($E23),0,INDEX(Daten,$E23,Daten!J$1))</f>
        <v>3.9</v>
      </c>
      <c r="J23" s="4">
        <f>IF(ISERROR($E23),0,INDEX(Daten,$E23,Daten!K$1))</f>
        <v>4.3</v>
      </c>
      <c r="K23" s="4">
        <f>IF(ISERROR($E23),0,INDEX(Daten,$E23,Daten!L$1))</f>
        <v>4.5999999999999996</v>
      </c>
      <c r="L23" s="4">
        <f>IF(ISERROR($E23),0,INDEX(Daten,$E23,Daten!M$1))</f>
        <v>5.9</v>
      </c>
      <c r="M23" s="4">
        <f>IF(ISERROR($E23),0,INDEX(Daten,$E23,Daten!N$1))</f>
        <v>6</v>
      </c>
      <c r="N23" s="4">
        <f>IF(ISERROR($E23),0,INDEX(Daten,$E23,Daten!O$1))</f>
        <v>5.7</v>
      </c>
      <c r="O23" s="4">
        <f>IF(ISERROR($E23),0,INDEX(Daten,$E23,Daten!P$1))</f>
        <v>5.3</v>
      </c>
      <c r="P23" s="4">
        <f>IF(ISERROR($E23),0,INDEX(Daten,$E23,Daten!Q$1))</f>
        <v>4.4000000000000004</v>
      </c>
      <c r="Q23" s="4">
        <f>IF(ISERROR($E23),0,INDEX(Daten,$E23,Daten!R$1))</f>
        <v>5.7</v>
      </c>
      <c r="R23" s="4">
        <f>IF(ISERROR($E23),0,INDEX(Daten,$E23,Daten!S$1))</f>
        <v>5.2</v>
      </c>
      <c r="S23" s="4">
        <f>IF(ISERROR($E23),0,INDEX(Daten,$E23,Daten!T$1))</f>
        <v>4.9000000000000004</v>
      </c>
      <c r="T23" s="4">
        <f>IF(ISERROR($E23),0,INDEX(Daten,$E23,Daten!U$1))</f>
        <v>5.2</v>
      </c>
      <c r="U23" s="4">
        <f>IF(ISERROR($E23),0,INDEX(Daten,$E23,Daten!V$1))</f>
        <v>5.7</v>
      </c>
      <c r="V23" s="4">
        <f>IF(ISERROR($E23),0,INDEX(Daten,$E23,Daten!W$1))</f>
        <v>6</v>
      </c>
      <c r="W23" s="4">
        <f>IF(ISERROR($E23),0,INDEX(Daten,$E23,Daten!X$1))</f>
        <v>6.1</v>
      </c>
      <c r="X23" s="4">
        <f>IF(ISERROR($E23),0,INDEX(Daten,$E23,Daten!Y$1))</f>
        <v>6.5</v>
      </c>
      <c r="Y23" s="4">
        <f>IF(ISERROR($E23),0,INDEX(Daten,$E23,Daten!Z$1))</f>
        <v>5.9</v>
      </c>
      <c r="Z23" s="4">
        <f>IF(ISERROR($E23),0,INDEX(Daten,$E23,Daten!AA$1))</f>
        <v>5.2</v>
      </c>
      <c r="AA23" s="4">
        <f>IF(ISERROR($E23),0,INDEX(Daten,$E23,Daten!AB$1))</f>
        <v>4.8</v>
      </c>
      <c r="AB23" s="4">
        <f>IF(ISERROR($E23),0,INDEX(Daten,$E23,Daten!AC$1))</f>
        <v>6</v>
      </c>
      <c r="AC23" s="4">
        <f>IF(ISERROR($E23),0,INDEX(Daten,$E23,Daten!AD$1))</f>
        <v>6.2</v>
      </c>
      <c r="AD23" s="4">
        <f>IF(ISERROR($E23),0,INDEX(Daten,$E23,Daten!AE$1))</f>
        <v>4.8</v>
      </c>
      <c r="AE23" s="4">
        <f>IF(ISERROR($E23),0,INDEX(Daten,$E23,Daten!AF$1))</f>
        <v>5.0999999999999996</v>
      </c>
      <c r="AF23" s="4">
        <f>IF(ISERROR($E23),0,INDEX(Daten,$E23,Daten!AG$1))</f>
        <v>5.2</v>
      </c>
      <c r="AG23" s="4">
        <f>IF(ISERROR($E23),0,INDEX(Daten,$E23,Daten!AH$1))</f>
        <v>5.6</v>
      </c>
      <c r="AH23" s="4">
        <f>IF(ISERROR($E23),0,INDEX(Daten,$E23,Daten!AI$1))</f>
        <v>5.5</v>
      </c>
      <c r="AI23" s="4">
        <f>IF(ISERROR($E23),0,INDEX(Daten,$E23,Daten!AJ$1))</f>
        <v>5.3</v>
      </c>
      <c r="AJ23" s="4"/>
    </row>
    <row r="24" spans="1:36" ht="15" x14ac:dyDescent="0.3">
      <c r="A24" s="7" t="s">
        <v>21</v>
      </c>
      <c r="B24" s="3" t="str">
        <f t="shared" si="0"/>
        <v>Arbeitslosenquote</v>
      </c>
      <c r="C24" s="3" t="str">
        <f t="shared" si="1"/>
        <v>EU-Kommission, IWF</v>
      </c>
      <c r="D24" s="3" t="str">
        <f t="shared" si="2"/>
        <v>% der Erwerbsbevölkerung</v>
      </c>
      <c r="E24" s="3">
        <f t="shared" si="3"/>
        <v>79</v>
      </c>
      <c r="F24" s="4" t="str">
        <f>IF(ISERROR($E24),0,INDEX(Daten,$E24,Daten!G$1))</f>
        <v>2000</v>
      </c>
      <c r="G24" s="4" t="str">
        <f>IF(ISERROR($E24),0,INDEX(Daten,$E24,Daten!H$1))</f>
        <v>2027</v>
      </c>
      <c r="H24" s="4">
        <f>IF(ISERROR($E24),0,INDEX(Daten,$E24,Daten!I$1))</f>
        <v>16.8</v>
      </c>
      <c r="I24" s="4">
        <f>IF(ISERROR($E24),0,INDEX(Daten,$E24,Daten!J$1))</f>
        <v>19</v>
      </c>
      <c r="J24" s="4">
        <f>IF(ISERROR($E24),0,INDEX(Daten,$E24,Daten!K$1))</f>
        <v>20.7</v>
      </c>
      <c r="K24" s="4">
        <f>IF(ISERROR($E24),0,INDEX(Daten,$E24,Daten!L$1))</f>
        <v>20.399999999999999</v>
      </c>
      <c r="L24" s="4">
        <f>IF(ISERROR($E24),0,INDEX(Daten,$E24,Daten!M$1))</f>
        <v>19.7</v>
      </c>
      <c r="M24" s="4">
        <f>IF(ISERROR($E24),0,INDEX(Daten,$E24,Daten!N$1))</f>
        <v>18.5</v>
      </c>
      <c r="N24" s="4">
        <f>IF(ISERROR($E24),0,INDEX(Daten,$E24,Daten!O$1))</f>
        <v>14.4</v>
      </c>
      <c r="O24" s="4">
        <f>IF(ISERROR($E24),0,INDEX(Daten,$E24,Daten!P$1))</f>
        <v>10</v>
      </c>
      <c r="P24" s="4">
        <f>IF(ISERROR($E24),0,INDEX(Daten,$E24,Daten!Q$1))</f>
        <v>7.4</v>
      </c>
      <c r="Q24" s="4">
        <f>IF(ISERROR($E24),0,INDEX(Daten,$E24,Daten!R$1))</f>
        <v>8.5</v>
      </c>
      <c r="R24" s="4">
        <f>IF(ISERROR($E24),0,INDEX(Daten,$E24,Daten!S$1))</f>
        <v>10</v>
      </c>
      <c r="S24" s="4">
        <f>IF(ISERROR($E24),0,INDEX(Daten,$E24,Daten!T$1))</f>
        <v>10</v>
      </c>
      <c r="T24" s="4">
        <f>IF(ISERROR($E24),0,INDEX(Daten,$E24,Daten!U$1))</f>
        <v>10.4</v>
      </c>
      <c r="U24" s="4">
        <f>IF(ISERROR($E24),0,INDEX(Daten,$E24,Daten!V$1))</f>
        <v>10.6</v>
      </c>
      <c r="V24" s="4">
        <f>IF(ISERROR($E24),0,INDEX(Daten,$E24,Daten!W$1))</f>
        <v>9.1999999999999993</v>
      </c>
      <c r="W24" s="4">
        <f>IF(ISERROR($E24),0,INDEX(Daten,$E24,Daten!X$1))</f>
        <v>7.7</v>
      </c>
      <c r="X24" s="4">
        <f>IF(ISERROR($E24),0,INDEX(Daten,$E24,Daten!Y$1))</f>
        <v>6.3</v>
      </c>
      <c r="Y24" s="4">
        <f>IF(ISERROR($E24),0,INDEX(Daten,$E24,Daten!Z$1))</f>
        <v>5</v>
      </c>
      <c r="Z24" s="4">
        <f>IF(ISERROR($E24),0,INDEX(Daten,$E24,Daten!AA$1))</f>
        <v>3.9</v>
      </c>
      <c r="AA24" s="4">
        <f>IF(ISERROR($E24),0,INDEX(Daten,$E24,Daten!AB$1))</f>
        <v>3.3</v>
      </c>
      <c r="AB24" s="4">
        <f>IF(ISERROR($E24),0,INDEX(Daten,$E24,Daten!AC$1))</f>
        <v>3.2</v>
      </c>
      <c r="AC24" s="4">
        <f>IF(ISERROR($E24),0,INDEX(Daten,$E24,Daten!AD$1))</f>
        <v>3.4</v>
      </c>
      <c r="AD24" s="4">
        <f>IF(ISERROR($E24),0,INDEX(Daten,$E24,Daten!AE$1))</f>
        <v>2.9</v>
      </c>
      <c r="AE24" s="4">
        <f>IF(ISERROR($E24),0,INDEX(Daten,$E24,Daten!AF$1))</f>
        <v>2.8</v>
      </c>
      <c r="AF24" s="4">
        <f>IF(ISERROR($E24),0,INDEX(Daten,$E24,Daten!AG$1))</f>
        <v>2.9</v>
      </c>
      <c r="AG24" s="4">
        <f>IF(ISERROR($E24),0,INDEX(Daten,$E24,Daten!AH$1))</f>
        <v>3.1</v>
      </c>
      <c r="AH24" s="4">
        <f>IF(ISERROR($E24),0,INDEX(Daten,$E24,Daten!AI$1))</f>
        <v>3.1</v>
      </c>
      <c r="AI24" s="4">
        <f>IF(ISERROR($E24),0,INDEX(Daten,$E24,Daten!AJ$1))</f>
        <v>3</v>
      </c>
      <c r="AJ24" s="4"/>
    </row>
    <row r="25" spans="1:36" ht="15" x14ac:dyDescent="0.3">
      <c r="A25" s="7" t="s">
        <v>7</v>
      </c>
      <c r="B25" s="3" t="str">
        <f t="shared" si="0"/>
        <v>Arbeitslosenquote</v>
      </c>
      <c r="C25" s="3" t="str">
        <f t="shared" si="1"/>
        <v>EU-Kommission, IWF</v>
      </c>
      <c r="D25" s="3" t="str">
        <f t="shared" si="2"/>
        <v>% der Erwerbsbevölkerung</v>
      </c>
      <c r="E25" s="3">
        <f t="shared" si="3"/>
        <v>80</v>
      </c>
      <c r="F25" s="4" t="str">
        <f>IF(ISERROR($E25),0,INDEX(Daten,$E25,Daten!G$1))</f>
        <v>2000</v>
      </c>
      <c r="G25" s="4" t="str">
        <f>IF(ISERROR($E25),0,INDEX(Daten,$E25,Daten!H$1))</f>
        <v>2027</v>
      </c>
      <c r="H25" s="4">
        <f>IF(ISERROR($E25),0,INDEX(Daten,$E25,Daten!I$1))</f>
        <v>4.8</v>
      </c>
      <c r="I25" s="4">
        <f>IF(ISERROR($E25),0,INDEX(Daten,$E25,Daten!J$1))</f>
        <v>4.8</v>
      </c>
      <c r="J25" s="4">
        <f>IF(ISERROR($E25),0,INDEX(Daten,$E25,Daten!K$1))</f>
        <v>6</v>
      </c>
      <c r="K25" s="4">
        <f>IF(ISERROR($E25),0,INDEX(Daten,$E25,Daten!L$1))</f>
        <v>7.5</v>
      </c>
      <c r="L25" s="4">
        <f>IF(ISERROR($E25),0,INDEX(Daten,$E25,Daten!M$1))</f>
        <v>7.8</v>
      </c>
      <c r="M25" s="4">
        <f>IF(ISERROR($E25),0,INDEX(Daten,$E25,Daten!N$1))</f>
        <v>9</v>
      </c>
      <c r="N25" s="4">
        <f>IF(ISERROR($E25),0,INDEX(Daten,$E25,Daten!O$1))</f>
        <v>9.1</v>
      </c>
      <c r="O25" s="4">
        <f>IF(ISERROR($E25),0,INDEX(Daten,$E25,Daten!P$1))</f>
        <v>9.5</v>
      </c>
      <c r="P25" s="4">
        <f>IF(ISERROR($E25),0,INDEX(Daten,$E25,Daten!Q$1))</f>
        <v>9</v>
      </c>
      <c r="Q25" s="4">
        <f>IF(ISERROR($E25),0,INDEX(Daten,$E25,Daten!R$1))</f>
        <v>11.2</v>
      </c>
      <c r="R25" s="4">
        <f>IF(ISERROR($E25),0,INDEX(Daten,$E25,Daten!S$1))</f>
        <v>12.6</v>
      </c>
      <c r="S25" s="4">
        <f>IF(ISERROR($E25),0,INDEX(Daten,$E25,Daten!T$1))</f>
        <v>13.5</v>
      </c>
      <c r="T25" s="4">
        <f>IF(ISERROR($E25),0,INDEX(Daten,$E25,Daten!U$1))</f>
        <v>16.600000000000001</v>
      </c>
      <c r="U25" s="4">
        <f>IF(ISERROR($E25),0,INDEX(Daten,$E25,Daten!V$1))</f>
        <v>17.2</v>
      </c>
      <c r="V25" s="4">
        <f>IF(ISERROR($E25),0,INDEX(Daten,$E25,Daten!W$1))</f>
        <v>14.6</v>
      </c>
      <c r="W25" s="4">
        <f>IF(ISERROR($E25),0,INDEX(Daten,$E25,Daten!X$1))</f>
        <v>13</v>
      </c>
      <c r="X25" s="4">
        <f>IF(ISERROR($E25),0,INDEX(Daten,$E25,Daten!Y$1))</f>
        <v>11.5</v>
      </c>
      <c r="Y25" s="4">
        <f>IF(ISERROR($E25),0,INDEX(Daten,$E25,Daten!Z$1))</f>
        <v>9.1999999999999993</v>
      </c>
      <c r="Z25" s="4">
        <f>IF(ISERROR($E25),0,INDEX(Daten,$E25,Daten!AA$1))</f>
        <v>7.2</v>
      </c>
      <c r="AA25" s="4">
        <f>IF(ISERROR($E25),0,INDEX(Daten,$E25,Daten!AB$1))</f>
        <v>6.6</v>
      </c>
      <c r="AB25" s="4">
        <f>IF(ISERROR($E25),0,INDEX(Daten,$E25,Daten!AC$1))</f>
        <v>7.1</v>
      </c>
      <c r="AC25" s="4">
        <f>IF(ISERROR($E25),0,INDEX(Daten,$E25,Daten!AD$1))</f>
        <v>6.7</v>
      </c>
      <c r="AD25" s="4">
        <f>IF(ISERROR($E25),0,INDEX(Daten,$E25,Daten!AE$1))</f>
        <v>6.2</v>
      </c>
      <c r="AE25" s="4">
        <f>IF(ISERROR($E25),0,INDEX(Daten,$E25,Daten!AF$1))</f>
        <v>6.5</v>
      </c>
      <c r="AF25" s="4">
        <f>IF(ISERROR($E25),0,INDEX(Daten,$E25,Daten!AG$1))</f>
        <v>6.5</v>
      </c>
      <c r="AG25" s="4">
        <f>IF(ISERROR($E25),0,INDEX(Daten,$E25,Daten!AH$1))</f>
        <v>6.3</v>
      </c>
      <c r="AH25" s="4">
        <f>IF(ISERROR($E25),0,INDEX(Daten,$E25,Daten!AI$1))</f>
        <v>6.2</v>
      </c>
      <c r="AI25" s="4">
        <f>IF(ISERROR($E25),0,INDEX(Daten,$E25,Daten!AJ$1))</f>
        <v>6.1</v>
      </c>
      <c r="AJ25" s="4"/>
    </row>
    <row r="26" spans="1:36" ht="15" x14ac:dyDescent="0.3">
      <c r="A26" s="7" t="s">
        <v>98</v>
      </c>
      <c r="B26" s="3" t="str">
        <f t="shared" si="0"/>
        <v>Arbeitslosenquote</v>
      </c>
      <c r="C26" s="3" t="str">
        <f t="shared" si="1"/>
        <v>EU-Kommission, IWF</v>
      </c>
      <c r="D26" s="3" t="str">
        <f t="shared" si="2"/>
        <v>% der Erwerbsbevölkerung</v>
      </c>
      <c r="E26" s="3">
        <f t="shared" si="3"/>
        <v>81</v>
      </c>
      <c r="F26" s="4" t="str">
        <f>IF(ISERROR($E26),0,INDEX(Daten,$E26,Daten!G$1))</f>
        <v>2000</v>
      </c>
      <c r="G26" s="4" t="str">
        <f>IF(ISERROR($E26),0,INDEX(Daten,$E26,Daten!H$1))</f>
        <v>2027</v>
      </c>
      <c r="H26" s="4">
        <f>IF(ISERROR($E26),0,INDEX(Daten,$E26,Daten!I$1))</f>
        <v>8.9</v>
      </c>
      <c r="I26" s="4">
        <f>IF(ISERROR($E26),0,INDEX(Daten,$E26,Daten!J$1))</f>
        <v>8.3000000000000007</v>
      </c>
      <c r="J26" s="4">
        <f>IF(ISERROR($E26),0,INDEX(Daten,$E26,Daten!K$1))</f>
        <v>10.5</v>
      </c>
      <c r="K26" s="4">
        <f>IF(ISERROR($E26),0,INDEX(Daten,$E26,Daten!L$1))</f>
        <v>8.5</v>
      </c>
      <c r="L26" s="4">
        <f>IF(ISERROR($E26),0,INDEX(Daten,$E26,Daten!M$1))</f>
        <v>9.9</v>
      </c>
      <c r="M26" s="4">
        <f>IF(ISERROR($E26),0,INDEX(Daten,$E26,Daten!N$1))</f>
        <v>8.8000000000000007</v>
      </c>
      <c r="N26" s="4">
        <f>IF(ISERROR($E26),0,INDEX(Daten,$E26,Daten!O$1))</f>
        <v>8.9</v>
      </c>
      <c r="O26" s="4">
        <f>IF(ISERROR($E26),0,INDEX(Daten,$E26,Daten!P$1))</f>
        <v>7.8</v>
      </c>
      <c r="P26" s="4">
        <f>IF(ISERROR($E26),0,INDEX(Daten,$E26,Daten!Q$1))</f>
        <v>7.1</v>
      </c>
      <c r="Q26" s="4">
        <f>IF(ISERROR($E26),0,INDEX(Daten,$E26,Daten!R$1))</f>
        <v>8.4</v>
      </c>
      <c r="R26" s="4">
        <f>IF(ISERROR($E26),0,INDEX(Daten,$E26,Daten!S$1))</f>
        <v>9</v>
      </c>
      <c r="S26" s="4">
        <f>IF(ISERROR($E26),0,INDEX(Daten,$E26,Daten!T$1))</f>
        <v>9.1</v>
      </c>
      <c r="T26" s="4">
        <f>IF(ISERROR($E26),0,INDEX(Daten,$E26,Daten!U$1))</f>
        <v>8.6999999999999993</v>
      </c>
      <c r="U26" s="4">
        <f>IF(ISERROR($E26),0,INDEX(Daten,$E26,Daten!V$1))</f>
        <v>9</v>
      </c>
      <c r="V26" s="4">
        <f>IF(ISERROR($E26),0,INDEX(Daten,$E26,Daten!W$1))</f>
        <v>8.6</v>
      </c>
      <c r="W26" s="4">
        <f>IF(ISERROR($E26),0,INDEX(Daten,$E26,Daten!X$1))</f>
        <v>8.4</v>
      </c>
      <c r="X26" s="4">
        <f>IF(ISERROR($E26),0,INDEX(Daten,$E26,Daten!Y$1))</f>
        <v>7.2</v>
      </c>
      <c r="Y26" s="4">
        <f>IF(ISERROR($E26),0,INDEX(Daten,$E26,Daten!Z$1))</f>
        <v>6.1</v>
      </c>
      <c r="Z26" s="4">
        <f>IF(ISERROR($E26),0,INDEX(Daten,$E26,Daten!AA$1))</f>
        <v>5.3</v>
      </c>
      <c r="AA26" s="4">
        <f>IF(ISERROR($E26),0,INDEX(Daten,$E26,Daten!AB$1))</f>
        <v>4.9000000000000004</v>
      </c>
      <c r="AB26" s="4">
        <f>IF(ISERROR($E26),0,INDEX(Daten,$E26,Daten!AC$1))</f>
        <v>6.1</v>
      </c>
      <c r="AC26" s="4">
        <f>IF(ISERROR($E26),0,INDEX(Daten,$E26,Daten!AD$1))</f>
        <v>5.6</v>
      </c>
      <c r="AD26" s="4">
        <f>IF(ISERROR($E26),0,INDEX(Daten,$E26,Daten!AE$1))</f>
        <v>5.6</v>
      </c>
      <c r="AE26" s="4">
        <f>IF(ISERROR($E26),0,INDEX(Daten,$E26,Daten!AF$1))</f>
        <v>5.6</v>
      </c>
      <c r="AF26" s="4">
        <f>IF(ISERROR($E26),0,INDEX(Daten,$E26,Daten!AG$1))</f>
        <v>5.4</v>
      </c>
      <c r="AG26" s="4">
        <f>IF(ISERROR($E26),0,INDEX(Daten,$E26,Daten!AH$1))</f>
        <v>6.1</v>
      </c>
      <c r="AH26" s="4">
        <f>IF(ISERROR($E26),0,INDEX(Daten,$E26,Daten!AI$1))</f>
        <v>5.8</v>
      </c>
      <c r="AI26" s="4">
        <f>IF(ISERROR($E26),0,INDEX(Daten,$E26,Daten!AJ$1))</f>
        <v>5.6</v>
      </c>
      <c r="AJ26" s="4"/>
    </row>
    <row r="27" spans="1:36" ht="15" x14ac:dyDescent="0.3">
      <c r="A27" s="7" t="s">
        <v>13</v>
      </c>
      <c r="B27" s="3" t="str">
        <f t="shared" si="0"/>
        <v>Arbeitslosenquote</v>
      </c>
      <c r="C27" s="3" t="str">
        <f t="shared" si="1"/>
        <v>EU-Kommission, IWF</v>
      </c>
      <c r="D27" s="3" t="str">
        <f t="shared" si="2"/>
        <v>% der Erwerbsbevölkerung</v>
      </c>
      <c r="E27" s="3">
        <f t="shared" si="3"/>
        <v>82</v>
      </c>
      <c r="F27" s="4" t="str">
        <f>IF(ISERROR($E27),0,INDEX(Daten,$E27,Daten!G$1))</f>
        <v>2000</v>
      </c>
      <c r="G27" s="4" t="str">
        <f>IF(ISERROR($E27),0,INDEX(Daten,$E27,Daten!H$1))</f>
        <v>2027</v>
      </c>
      <c r="H27" s="4">
        <f>IF(ISERROR($E27),0,INDEX(Daten,$E27,Daten!I$1))</f>
        <v>5.6</v>
      </c>
      <c r="I27" s="4">
        <f>IF(ISERROR($E27),0,INDEX(Daten,$E27,Daten!J$1))</f>
        <v>5</v>
      </c>
      <c r="J27" s="4">
        <f>IF(ISERROR($E27),0,INDEX(Daten,$E27,Daten!K$1))</f>
        <v>5.2</v>
      </c>
      <c r="K27" s="4">
        <f>IF(ISERROR($E27),0,INDEX(Daten,$E27,Daten!L$1))</f>
        <v>5.8</v>
      </c>
      <c r="L27" s="4">
        <f>IF(ISERROR($E27),0,INDEX(Daten,$E27,Daten!M$1))</f>
        <v>6.6</v>
      </c>
      <c r="M27" s="4">
        <f>IF(ISERROR($E27),0,INDEX(Daten,$E27,Daten!N$1))</f>
        <v>7.6</v>
      </c>
      <c r="N27" s="4">
        <f>IF(ISERROR($E27),0,INDEX(Daten,$E27,Daten!O$1))</f>
        <v>7.2</v>
      </c>
      <c r="O27" s="4">
        <f>IF(ISERROR($E27),0,INDEX(Daten,$E27,Daten!P$1))</f>
        <v>6.3</v>
      </c>
      <c r="P27" s="4">
        <f>IF(ISERROR($E27),0,INDEX(Daten,$E27,Daten!Q$1))</f>
        <v>6.3</v>
      </c>
      <c r="Q27" s="4">
        <f>IF(ISERROR($E27),0,INDEX(Daten,$E27,Daten!R$1))</f>
        <v>8.5</v>
      </c>
      <c r="R27" s="4">
        <f>IF(ISERROR($E27),0,INDEX(Daten,$E27,Daten!S$1))</f>
        <v>8.6999999999999993</v>
      </c>
      <c r="S27" s="4">
        <f>IF(ISERROR($E27),0,INDEX(Daten,$E27,Daten!T$1))</f>
        <v>7.9</v>
      </c>
      <c r="T27" s="4">
        <f>IF(ISERROR($E27),0,INDEX(Daten,$E27,Daten!U$1))</f>
        <v>8.1</v>
      </c>
      <c r="U27" s="4">
        <f>IF(ISERROR($E27),0,INDEX(Daten,$E27,Daten!V$1))</f>
        <v>8.1</v>
      </c>
      <c r="V27" s="4">
        <f>IF(ISERROR($E27),0,INDEX(Daten,$E27,Daten!W$1))</f>
        <v>8</v>
      </c>
      <c r="W27" s="4">
        <f>IF(ISERROR($E27),0,INDEX(Daten,$E27,Daten!X$1))</f>
        <v>7.5</v>
      </c>
      <c r="X27" s="4">
        <f>IF(ISERROR($E27),0,INDEX(Daten,$E27,Daten!Y$1))</f>
        <v>7.1</v>
      </c>
      <c r="Y27" s="4">
        <f>IF(ISERROR($E27),0,INDEX(Daten,$E27,Daten!Z$1))</f>
        <v>6.8</v>
      </c>
      <c r="Z27" s="4">
        <f>IF(ISERROR($E27),0,INDEX(Daten,$E27,Daten!AA$1))</f>
        <v>6.5</v>
      </c>
      <c r="AA27" s="4">
        <f>IF(ISERROR($E27),0,INDEX(Daten,$E27,Daten!AB$1))</f>
        <v>6.9</v>
      </c>
      <c r="AB27" s="4">
        <f>IF(ISERROR($E27),0,INDEX(Daten,$E27,Daten!AC$1))</f>
        <v>8.5</v>
      </c>
      <c r="AC27" s="4">
        <f>IF(ISERROR($E27),0,INDEX(Daten,$E27,Daten!AD$1))</f>
        <v>8.9</v>
      </c>
      <c r="AD27" s="4">
        <f>IF(ISERROR($E27),0,INDEX(Daten,$E27,Daten!AE$1))</f>
        <v>7.5</v>
      </c>
      <c r="AE27" s="4">
        <f>IF(ISERROR($E27),0,INDEX(Daten,$E27,Daten!AF$1))</f>
        <v>7.7</v>
      </c>
      <c r="AF27" s="4">
        <f>IF(ISERROR($E27),0,INDEX(Daten,$E27,Daten!AG$1))</f>
        <v>8.4</v>
      </c>
      <c r="AG27" s="4">
        <f>IF(ISERROR($E27),0,INDEX(Daten,$E27,Daten!AH$1))</f>
        <v>9</v>
      </c>
      <c r="AH27" s="4">
        <f>IF(ISERROR($E27),0,INDEX(Daten,$E27,Daten!AI$1))</f>
        <v>8.4</v>
      </c>
      <c r="AI27" s="4">
        <f>IF(ISERROR($E27),0,INDEX(Daten,$E27,Daten!AJ$1))</f>
        <v>7.9</v>
      </c>
      <c r="AJ27" s="4"/>
    </row>
    <row r="28" spans="1:36" ht="15" x14ac:dyDescent="0.3">
      <c r="A28" s="7" t="s">
        <v>15</v>
      </c>
      <c r="B28" s="3" t="str">
        <f t="shared" si="0"/>
        <v>Arbeitslosenquote</v>
      </c>
      <c r="C28" s="3" t="str">
        <f t="shared" si="1"/>
        <v>EU-Kommission, IWF</v>
      </c>
      <c r="D28" s="3" t="str">
        <f t="shared" si="2"/>
        <v>% der Erwerbsbevölkerung</v>
      </c>
      <c r="E28" s="3" t="e">
        <f t="shared" si="3"/>
        <v>#N/A</v>
      </c>
      <c r="F28" s="4">
        <f>IF(ISERROR($E28),0,INDEX(Daten,$E28,Daten!G$1))</f>
        <v>0</v>
      </c>
      <c r="G28" s="4">
        <f>IF(ISERROR($E28),0,INDEX(Daten,$E28,Daten!H$1))</f>
        <v>0</v>
      </c>
      <c r="H28" s="4">
        <f>IF(ISERROR($E28),0,INDEX(Daten,$E28,Daten!I$1))</f>
        <v>0</v>
      </c>
      <c r="I28" s="4">
        <f>IF(ISERROR($E28),0,INDEX(Daten,$E28,Daten!J$1))</f>
        <v>0</v>
      </c>
      <c r="J28" s="4">
        <f>IF(ISERROR($E28),0,INDEX(Daten,$E28,Daten!K$1))</f>
        <v>0</v>
      </c>
      <c r="K28" s="4">
        <f>IF(ISERROR($E28),0,INDEX(Daten,$E28,Daten!L$1))</f>
        <v>0</v>
      </c>
      <c r="L28" s="4">
        <f>IF(ISERROR($E28),0,INDEX(Daten,$E28,Daten!M$1))</f>
        <v>0</v>
      </c>
      <c r="M28" s="4">
        <f>IF(ISERROR($E28),0,INDEX(Daten,$E28,Daten!N$1))</f>
        <v>0</v>
      </c>
      <c r="N28" s="4">
        <f>IF(ISERROR($E28),0,INDEX(Daten,$E28,Daten!O$1))</f>
        <v>0</v>
      </c>
      <c r="O28" s="4">
        <f>IF(ISERROR($E28),0,INDEX(Daten,$E28,Daten!P$1))</f>
        <v>0</v>
      </c>
      <c r="P28" s="4">
        <f>IF(ISERROR($E28),0,INDEX(Daten,$E28,Daten!Q$1))</f>
        <v>0</v>
      </c>
      <c r="Q28" s="4">
        <f>IF(ISERROR($E28),0,INDEX(Daten,$E28,Daten!R$1))</f>
        <v>0</v>
      </c>
      <c r="R28" s="4">
        <f>IF(ISERROR($E28),0,INDEX(Daten,$E28,Daten!S$1))</f>
        <v>0</v>
      </c>
      <c r="S28" s="4">
        <f>IF(ISERROR($E28),0,INDEX(Daten,$E28,Daten!T$1))</f>
        <v>0</v>
      </c>
      <c r="T28" s="4">
        <f>IF(ISERROR($E28),0,INDEX(Daten,$E28,Daten!U$1))</f>
        <v>0</v>
      </c>
      <c r="U28" s="4">
        <f>IF(ISERROR($E28),0,INDEX(Daten,$E28,Daten!V$1))</f>
        <v>0</v>
      </c>
      <c r="V28" s="4">
        <f>IF(ISERROR($E28),0,INDEX(Daten,$E28,Daten!W$1))</f>
        <v>0</v>
      </c>
      <c r="W28" s="4">
        <f>IF(ISERROR($E28),0,INDEX(Daten,$E28,Daten!X$1))</f>
        <v>0</v>
      </c>
      <c r="X28" s="4">
        <f>IF(ISERROR($E28),0,INDEX(Daten,$E28,Daten!Y$1))</f>
        <v>0</v>
      </c>
      <c r="Y28" s="4">
        <f>IF(ISERROR($E28),0,INDEX(Daten,$E28,Daten!Z$1))</f>
        <v>0</v>
      </c>
      <c r="Z28" s="4">
        <f>IF(ISERROR($E28),0,INDEX(Daten,$E28,Daten!AA$1))</f>
        <v>0</v>
      </c>
      <c r="AA28" s="4">
        <f>IF(ISERROR($E28),0,INDEX(Daten,$E28,Daten!AB$1))</f>
        <v>0</v>
      </c>
      <c r="AB28" s="4">
        <f>IF(ISERROR($E28),0,INDEX(Daten,$E28,Daten!AC$1))</f>
        <v>0</v>
      </c>
      <c r="AC28" s="4">
        <f>IF(ISERROR($E28),0,INDEX(Daten,$E28,Daten!AD$1))</f>
        <v>0</v>
      </c>
      <c r="AD28" s="4">
        <f>IF(ISERROR($E28),0,INDEX(Daten,$E28,Daten!AE$1))</f>
        <v>0</v>
      </c>
      <c r="AE28" s="4">
        <f>IF(ISERROR($E28),0,INDEX(Daten,$E28,Daten!AF$1))</f>
        <v>0</v>
      </c>
      <c r="AF28" s="4">
        <f>IF(ISERROR($E28),0,INDEX(Daten,$E28,Daten!AG$1))</f>
        <v>0</v>
      </c>
      <c r="AG28" s="4">
        <f>IF(ISERROR($E28),0,INDEX(Daten,$E28,Daten!AH$1))</f>
        <v>0</v>
      </c>
      <c r="AH28" s="4">
        <f>IF(ISERROR($E28),0,INDEX(Daten,$E28,Daten!AI$1))</f>
        <v>0</v>
      </c>
      <c r="AI28" s="4">
        <f>IF(ISERROR($E28),0,INDEX(Daten,$E28,Daten!AJ$1))</f>
        <v>0</v>
      </c>
      <c r="AJ28" s="4"/>
    </row>
    <row r="29" spans="1:36" ht="15" x14ac:dyDescent="0.3">
      <c r="A29" s="7" t="s">
        <v>29</v>
      </c>
      <c r="B29" s="3" t="str">
        <f t="shared" si="0"/>
        <v>Arbeitslosenquote</v>
      </c>
      <c r="C29" s="3" t="str">
        <f t="shared" si="1"/>
        <v>EU-Kommission, IWF</v>
      </c>
      <c r="D29" s="3" t="str">
        <f t="shared" si="2"/>
        <v>% der Erwerbsbevölkerung</v>
      </c>
      <c r="E29" s="3" t="e">
        <f t="shared" si="3"/>
        <v>#N/A</v>
      </c>
      <c r="F29" s="4">
        <f>IF(ISERROR($E29),0,INDEX(Daten,$E29,Daten!G$1))</f>
        <v>0</v>
      </c>
      <c r="G29" s="4">
        <f>IF(ISERROR($E29),0,INDEX(Daten,$E29,Daten!H$1))</f>
        <v>0</v>
      </c>
      <c r="H29" s="4">
        <f>IF(ISERROR($E29),0,INDEX(Daten,$E29,Daten!I$1))</f>
        <v>0</v>
      </c>
      <c r="I29" s="4">
        <f>IF(ISERROR($E29),0,INDEX(Daten,$E29,Daten!J$1))</f>
        <v>0</v>
      </c>
      <c r="J29" s="4">
        <f>IF(ISERROR($E29),0,INDEX(Daten,$E29,Daten!K$1))</f>
        <v>0</v>
      </c>
      <c r="K29" s="4">
        <f>IF(ISERROR($E29),0,INDEX(Daten,$E29,Daten!L$1))</f>
        <v>0</v>
      </c>
      <c r="L29" s="4">
        <f>IF(ISERROR($E29),0,INDEX(Daten,$E29,Daten!M$1))</f>
        <v>0</v>
      </c>
      <c r="M29" s="4">
        <f>IF(ISERROR($E29),0,INDEX(Daten,$E29,Daten!N$1))</f>
        <v>0</v>
      </c>
      <c r="N29" s="4">
        <f>IF(ISERROR($E29),0,INDEX(Daten,$E29,Daten!O$1))</f>
        <v>0</v>
      </c>
      <c r="O29" s="4">
        <f>IF(ISERROR($E29),0,INDEX(Daten,$E29,Daten!P$1))</f>
        <v>0</v>
      </c>
      <c r="P29" s="4">
        <f>IF(ISERROR($E29),0,INDEX(Daten,$E29,Daten!Q$1))</f>
        <v>0</v>
      </c>
      <c r="Q29" s="4">
        <f>IF(ISERROR($E29),0,INDEX(Daten,$E29,Daten!R$1))</f>
        <v>0</v>
      </c>
      <c r="R29" s="4">
        <f>IF(ISERROR($E29),0,INDEX(Daten,$E29,Daten!S$1))</f>
        <v>0</v>
      </c>
      <c r="S29" s="4">
        <f>IF(ISERROR($E29),0,INDEX(Daten,$E29,Daten!T$1))</f>
        <v>0</v>
      </c>
      <c r="T29" s="4">
        <f>IF(ISERROR($E29),0,INDEX(Daten,$E29,Daten!U$1))</f>
        <v>0</v>
      </c>
      <c r="U29" s="4">
        <f>IF(ISERROR($E29),0,INDEX(Daten,$E29,Daten!V$1))</f>
        <v>0</v>
      </c>
      <c r="V29" s="4">
        <f>IF(ISERROR($E29),0,INDEX(Daten,$E29,Daten!W$1))</f>
        <v>0</v>
      </c>
      <c r="W29" s="4">
        <f>IF(ISERROR($E29),0,INDEX(Daten,$E29,Daten!X$1))</f>
        <v>0</v>
      </c>
      <c r="X29" s="4">
        <f>IF(ISERROR($E29),0,INDEX(Daten,$E29,Daten!Y$1))</f>
        <v>0</v>
      </c>
      <c r="Y29" s="4">
        <f>IF(ISERROR($E29),0,INDEX(Daten,$E29,Daten!Z$1))</f>
        <v>0</v>
      </c>
      <c r="Z29" s="4">
        <f>IF(ISERROR($E29),0,INDEX(Daten,$E29,Daten!AA$1))</f>
        <v>0</v>
      </c>
      <c r="AA29" s="4">
        <f>IF(ISERROR($E29),0,INDEX(Daten,$E29,Daten!AB$1))</f>
        <v>0</v>
      </c>
      <c r="AB29" s="4">
        <f>IF(ISERROR($E29),0,INDEX(Daten,$E29,Daten!AC$1))</f>
        <v>0</v>
      </c>
      <c r="AC29" s="4">
        <f>IF(ISERROR($E29),0,INDEX(Daten,$E29,Daten!AD$1))</f>
        <v>0</v>
      </c>
      <c r="AD29" s="4">
        <f>IF(ISERROR($E29),0,INDEX(Daten,$E29,Daten!AE$1))</f>
        <v>0</v>
      </c>
      <c r="AE29" s="4">
        <f>IF(ISERROR($E29),0,INDEX(Daten,$E29,Daten!AF$1))</f>
        <v>0</v>
      </c>
      <c r="AF29" s="4">
        <f>IF(ISERROR($E29),0,INDEX(Daten,$E29,Daten!AG$1))</f>
        <v>0</v>
      </c>
      <c r="AG29" s="4">
        <f>IF(ISERROR($E29),0,INDEX(Daten,$E29,Daten!AH$1))</f>
        <v>0</v>
      </c>
      <c r="AH29" s="4">
        <f>IF(ISERROR($E29),0,INDEX(Daten,$E29,Daten!AI$1))</f>
        <v>0</v>
      </c>
      <c r="AI29" s="4">
        <f>IF(ISERROR($E29),0,INDEX(Daten,$E29,Daten!AJ$1))</f>
        <v>0</v>
      </c>
      <c r="AJ29" s="4"/>
    </row>
    <row r="30" spans="1:36" ht="15" x14ac:dyDescent="0.3">
      <c r="A30" s="7" t="s">
        <v>23</v>
      </c>
      <c r="B30" s="3" t="str">
        <f t="shared" si="0"/>
        <v>Arbeitslosenquote</v>
      </c>
      <c r="C30" s="3" t="str">
        <f t="shared" si="1"/>
        <v>EU-Kommission, IWF</v>
      </c>
      <c r="D30" s="3" t="str">
        <f t="shared" si="2"/>
        <v>% der Erwerbsbevölkerung</v>
      </c>
      <c r="E30" s="3">
        <f t="shared" si="3"/>
        <v>83</v>
      </c>
      <c r="F30" s="4" t="str">
        <f>IF(ISERROR($E30),0,INDEX(Daten,$E30,Daten!G$1))</f>
        <v>2000</v>
      </c>
      <c r="G30" s="4" t="str">
        <f>IF(ISERROR($E30),0,INDEX(Daten,$E30,Daten!H$1))</f>
        <v>2027</v>
      </c>
      <c r="H30" s="4">
        <f>IF(ISERROR($E30),0,INDEX(Daten,$E30,Daten!I$1))</f>
        <v>18.8</v>
      </c>
      <c r="I30" s="4">
        <f>IF(ISERROR($E30),0,INDEX(Daten,$E30,Daten!J$1))</f>
        <v>19.3</v>
      </c>
      <c r="J30" s="4">
        <f>IF(ISERROR($E30),0,INDEX(Daten,$E30,Daten!K$1))</f>
        <v>18.7</v>
      </c>
      <c r="K30" s="4">
        <f>IF(ISERROR($E30),0,INDEX(Daten,$E30,Daten!L$1))</f>
        <v>17.600000000000001</v>
      </c>
      <c r="L30" s="4">
        <f>IF(ISERROR($E30),0,INDEX(Daten,$E30,Daten!M$1))</f>
        <v>18.2</v>
      </c>
      <c r="M30" s="4">
        <f>IF(ISERROR($E30),0,INDEX(Daten,$E30,Daten!N$1))</f>
        <v>16.3</v>
      </c>
      <c r="N30" s="4">
        <f>IF(ISERROR($E30),0,INDEX(Daten,$E30,Daten!O$1))</f>
        <v>13.4</v>
      </c>
      <c r="O30" s="4">
        <f>IF(ISERROR($E30),0,INDEX(Daten,$E30,Daten!P$1))</f>
        <v>11.1</v>
      </c>
      <c r="P30" s="4">
        <f>IF(ISERROR($E30),0,INDEX(Daten,$E30,Daten!Q$1))</f>
        <v>9.5</v>
      </c>
      <c r="Q30" s="4">
        <f>IF(ISERROR($E30),0,INDEX(Daten,$E30,Daten!R$1))</f>
        <v>12</v>
      </c>
      <c r="R30" s="4">
        <f>IF(ISERROR($E30),0,INDEX(Daten,$E30,Daten!S$1))</f>
        <v>14.3</v>
      </c>
      <c r="S30" s="4">
        <f>IF(ISERROR($E30),0,INDEX(Daten,$E30,Daten!T$1))</f>
        <v>13.5</v>
      </c>
      <c r="T30" s="4">
        <f>IF(ISERROR($E30),0,INDEX(Daten,$E30,Daten!U$1))</f>
        <v>13.9</v>
      </c>
      <c r="U30" s="4">
        <f>IF(ISERROR($E30),0,INDEX(Daten,$E30,Daten!V$1))</f>
        <v>14.1</v>
      </c>
      <c r="V30" s="4">
        <f>IF(ISERROR($E30),0,INDEX(Daten,$E30,Daten!W$1))</f>
        <v>13.1</v>
      </c>
      <c r="W30" s="4">
        <f>IF(ISERROR($E30),0,INDEX(Daten,$E30,Daten!X$1))</f>
        <v>11.5</v>
      </c>
      <c r="X30" s="4">
        <f>IF(ISERROR($E30),0,INDEX(Daten,$E30,Daten!Y$1))</f>
        <v>9.6</v>
      </c>
      <c r="Y30" s="4">
        <f>IF(ISERROR($E30),0,INDEX(Daten,$E30,Daten!Z$1))</f>
        <v>8.1</v>
      </c>
      <c r="Z30" s="4">
        <f>IF(ISERROR($E30),0,INDEX(Daten,$E30,Daten!AA$1))</f>
        <v>6.5</v>
      </c>
      <c r="AA30" s="4">
        <f>IF(ISERROR($E30),0,INDEX(Daten,$E30,Daten!AB$1))</f>
        <v>5.7</v>
      </c>
      <c r="AB30" s="4">
        <f>IF(ISERROR($E30),0,INDEX(Daten,$E30,Daten!AC$1))</f>
        <v>6.7</v>
      </c>
      <c r="AC30" s="4">
        <f>IF(ISERROR($E30),0,INDEX(Daten,$E30,Daten!AD$1))</f>
        <v>6.8</v>
      </c>
      <c r="AD30" s="4">
        <f>IF(ISERROR($E30),0,INDEX(Daten,$E30,Daten!AE$1))</f>
        <v>6.1</v>
      </c>
      <c r="AE30" s="4">
        <f>IF(ISERROR($E30),0,INDEX(Daten,$E30,Daten!AF$1))</f>
        <v>5.8</v>
      </c>
      <c r="AF30" s="4">
        <f>IF(ISERROR($E30),0,INDEX(Daten,$E30,Daten!AG$1))</f>
        <v>5.3</v>
      </c>
      <c r="AG30" s="4">
        <f>IF(ISERROR($E30),0,INDEX(Daten,$E30,Daten!AH$1))</f>
        <v>5.5</v>
      </c>
      <c r="AH30" s="4">
        <f>IF(ISERROR($E30),0,INDEX(Daten,$E30,Daten!AI$1))</f>
        <v>5.7</v>
      </c>
      <c r="AI30" s="4">
        <f>IF(ISERROR($E30),0,INDEX(Daten,$E30,Daten!AJ$1))</f>
        <v>5.7</v>
      </c>
      <c r="AJ30" s="4"/>
    </row>
    <row r="31" spans="1:36" ht="15" x14ac:dyDescent="0.3">
      <c r="A31" s="7" t="s">
        <v>26</v>
      </c>
      <c r="B31" s="3" t="str">
        <f t="shared" si="0"/>
        <v>Arbeitslosenquote</v>
      </c>
      <c r="C31" s="3" t="str">
        <f t="shared" si="1"/>
        <v>EU-Kommission, IWF</v>
      </c>
      <c r="D31" s="3" t="str">
        <f t="shared" si="2"/>
        <v>% der Erwerbsbevölkerung</v>
      </c>
      <c r="E31" s="3">
        <f t="shared" si="3"/>
        <v>84</v>
      </c>
      <c r="F31" s="4" t="str">
        <f>IF(ISERROR($E31),0,INDEX(Daten,$E31,Daten!G$1))</f>
        <v>2000</v>
      </c>
      <c r="G31" s="4" t="str">
        <f>IF(ISERROR($E31),0,INDEX(Daten,$E31,Daten!H$1))</f>
        <v>2027</v>
      </c>
      <c r="H31" s="4">
        <f>IF(ISERROR($E31),0,INDEX(Daten,$E31,Daten!I$1))</f>
        <v>6.8</v>
      </c>
      <c r="I31" s="4">
        <f>IF(ISERROR($E31),0,INDEX(Daten,$E31,Daten!J$1))</f>
        <v>6.2</v>
      </c>
      <c r="J31" s="4">
        <f>IF(ISERROR($E31),0,INDEX(Daten,$E31,Daten!K$1))</f>
        <v>6.3</v>
      </c>
      <c r="K31" s="4">
        <f>IF(ISERROR($E31),0,INDEX(Daten,$E31,Daten!L$1))</f>
        <v>6.7</v>
      </c>
      <c r="L31" s="4">
        <f>IF(ISERROR($E31),0,INDEX(Daten,$E31,Daten!M$1))</f>
        <v>6.3</v>
      </c>
      <c r="M31" s="4">
        <f>IF(ISERROR($E31),0,INDEX(Daten,$E31,Daten!N$1))</f>
        <v>6.5</v>
      </c>
      <c r="N31" s="4">
        <f>IF(ISERROR($E31),0,INDEX(Daten,$E31,Daten!O$1))</f>
        <v>6</v>
      </c>
      <c r="O31" s="4">
        <f>IF(ISERROR($E31),0,INDEX(Daten,$E31,Daten!P$1))</f>
        <v>4.9000000000000004</v>
      </c>
      <c r="P31" s="4">
        <f>IF(ISERROR($E31),0,INDEX(Daten,$E31,Daten!Q$1))</f>
        <v>4.4000000000000004</v>
      </c>
      <c r="Q31" s="4">
        <f>IF(ISERROR($E31),0,INDEX(Daten,$E31,Daten!R$1))</f>
        <v>5.9</v>
      </c>
      <c r="R31" s="4">
        <f>IF(ISERROR($E31),0,INDEX(Daten,$E31,Daten!S$1))</f>
        <v>7.3</v>
      </c>
      <c r="S31" s="4">
        <f>IF(ISERROR($E31),0,INDEX(Daten,$E31,Daten!T$1))</f>
        <v>8.1999999999999993</v>
      </c>
      <c r="T31" s="4">
        <f>IF(ISERROR($E31),0,INDEX(Daten,$E31,Daten!U$1))</f>
        <v>8.9</v>
      </c>
      <c r="U31" s="4">
        <f>IF(ISERROR($E31),0,INDEX(Daten,$E31,Daten!V$1))</f>
        <v>10.1</v>
      </c>
      <c r="V31" s="4">
        <f>IF(ISERROR($E31),0,INDEX(Daten,$E31,Daten!W$1))</f>
        <v>9.6999999999999993</v>
      </c>
      <c r="W31" s="4">
        <f>IF(ISERROR($E31),0,INDEX(Daten,$E31,Daten!X$1))</f>
        <v>9</v>
      </c>
      <c r="X31" s="4">
        <f>IF(ISERROR($E31),0,INDEX(Daten,$E31,Daten!Y$1))</f>
        <v>8</v>
      </c>
      <c r="Y31" s="4">
        <f>IF(ISERROR($E31),0,INDEX(Daten,$E31,Daten!Z$1))</f>
        <v>6.6</v>
      </c>
      <c r="Z31" s="4">
        <f>IF(ISERROR($E31),0,INDEX(Daten,$E31,Daten!AA$1))</f>
        <v>5.0999999999999996</v>
      </c>
      <c r="AA31" s="4">
        <f>IF(ISERROR($E31),0,INDEX(Daten,$E31,Daten!AB$1))</f>
        <v>4.4000000000000004</v>
      </c>
      <c r="AB31" s="4">
        <f>IF(ISERROR($E31),0,INDEX(Daten,$E31,Daten!AC$1))</f>
        <v>5</v>
      </c>
      <c r="AC31" s="4">
        <f>IF(ISERROR($E31),0,INDEX(Daten,$E31,Daten!AD$1))</f>
        <v>4.8</v>
      </c>
      <c r="AD31" s="4">
        <f>IF(ISERROR($E31),0,INDEX(Daten,$E31,Daten!AE$1))</f>
        <v>4</v>
      </c>
      <c r="AE31" s="4">
        <f>IF(ISERROR($E31),0,INDEX(Daten,$E31,Daten!AF$1))</f>
        <v>3.7</v>
      </c>
      <c r="AF31" s="4">
        <f>IF(ISERROR($E31),0,INDEX(Daten,$E31,Daten!AG$1))</f>
        <v>3.7</v>
      </c>
      <c r="AG31" s="4">
        <f>IF(ISERROR($E31),0,INDEX(Daten,$E31,Daten!AH$1))</f>
        <v>3.4</v>
      </c>
      <c r="AH31" s="4">
        <f>IF(ISERROR($E31),0,INDEX(Daten,$E31,Daten!AI$1))</f>
        <v>3.5</v>
      </c>
      <c r="AI31" s="4">
        <f>IF(ISERROR($E31),0,INDEX(Daten,$E31,Daten!AJ$1))</f>
        <v>3.5</v>
      </c>
      <c r="AJ31" s="4"/>
    </row>
    <row r="32" spans="1:36" ht="15" x14ac:dyDescent="0.3">
      <c r="A32" s="7" t="s">
        <v>8</v>
      </c>
      <c r="B32" s="3" t="str">
        <f t="shared" si="0"/>
        <v>Arbeitslosenquote</v>
      </c>
      <c r="C32" s="3" t="str">
        <f t="shared" si="1"/>
        <v>EU-Kommission, IWF</v>
      </c>
      <c r="D32" s="3" t="str">
        <f t="shared" si="2"/>
        <v>% der Erwerbsbevölkerung</v>
      </c>
      <c r="E32" s="3">
        <f t="shared" si="3"/>
        <v>85</v>
      </c>
      <c r="F32" s="4" t="str">
        <f>IF(ISERROR($E32),0,INDEX(Daten,$E32,Daten!G$1))</f>
        <v>2000</v>
      </c>
      <c r="G32" s="4" t="str">
        <f>IF(ISERROR($E32),0,INDEX(Daten,$E32,Daten!H$1))</f>
        <v>2027</v>
      </c>
      <c r="H32" s="4">
        <f>IF(ISERROR($E32),0,INDEX(Daten,$E32,Daten!I$1))</f>
        <v>13.9</v>
      </c>
      <c r="I32" s="4">
        <f>IF(ISERROR($E32),0,INDEX(Daten,$E32,Daten!J$1))</f>
        <v>10.6</v>
      </c>
      <c r="J32" s="4">
        <f>IF(ISERROR($E32),0,INDEX(Daten,$E32,Daten!K$1))</f>
        <v>11.5</v>
      </c>
      <c r="K32" s="4">
        <f>IF(ISERROR($E32),0,INDEX(Daten,$E32,Daten!L$1))</f>
        <v>11.5</v>
      </c>
      <c r="L32" s="4">
        <f>IF(ISERROR($E32),0,INDEX(Daten,$E32,Daten!M$1))</f>
        <v>11</v>
      </c>
      <c r="M32" s="4">
        <f>IF(ISERROR($E32),0,INDEX(Daten,$E32,Daten!N$1))</f>
        <v>9.1999999999999993</v>
      </c>
      <c r="N32" s="4">
        <f>IF(ISERROR($E32),0,INDEX(Daten,$E32,Daten!O$1))</f>
        <v>8.5</v>
      </c>
      <c r="O32" s="4">
        <f>IF(ISERROR($E32),0,INDEX(Daten,$E32,Daten!P$1))</f>
        <v>8.1999999999999993</v>
      </c>
      <c r="P32" s="4">
        <f>IF(ISERROR($E32),0,INDEX(Daten,$E32,Daten!Q$1))</f>
        <v>11.3</v>
      </c>
      <c r="Q32" s="4">
        <f>IF(ISERROR($E32),0,INDEX(Daten,$E32,Daten!R$1))</f>
        <v>17.899999999999999</v>
      </c>
      <c r="R32" s="4">
        <f>IF(ISERROR($E32),0,INDEX(Daten,$E32,Daten!S$1))</f>
        <v>19.899999999999999</v>
      </c>
      <c r="S32" s="4">
        <f>IF(ISERROR($E32),0,INDEX(Daten,$E32,Daten!T$1))</f>
        <v>21.4</v>
      </c>
      <c r="T32" s="4">
        <f>IF(ISERROR($E32),0,INDEX(Daten,$E32,Daten!U$1))</f>
        <v>24.8</v>
      </c>
      <c r="U32" s="4">
        <f>IF(ISERROR($E32),0,INDEX(Daten,$E32,Daten!V$1))</f>
        <v>26.1</v>
      </c>
      <c r="V32" s="4">
        <f>IF(ISERROR($E32),0,INDEX(Daten,$E32,Daten!W$1))</f>
        <v>24.5</v>
      </c>
      <c r="W32" s="4">
        <f>IF(ISERROR($E32),0,INDEX(Daten,$E32,Daten!X$1))</f>
        <v>22.1</v>
      </c>
      <c r="X32" s="4">
        <f>IF(ISERROR($E32),0,INDEX(Daten,$E32,Daten!Y$1))</f>
        <v>19.600000000000001</v>
      </c>
      <c r="Y32" s="4">
        <f>IF(ISERROR($E32),0,INDEX(Daten,$E32,Daten!Z$1))</f>
        <v>17.2</v>
      </c>
      <c r="Z32" s="4">
        <f>IF(ISERROR($E32),0,INDEX(Daten,$E32,Daten!AA$1))</f>
        <v>15.3</v>
      </c>
      <c r="AA32" s="4">
        <f>IF(ISERROR($E32),0,INDEX(Daten,$E32,Daten!AB$1))</f>
        <v>14.1</v>
      </c>
      <c r="AB32" s="4">
        <f>IF(ISERROR($E32),0,INDEX(Daten,$E32,Daten!AC$1))</f>
        <v>15.5</v>
      </c>
      <c r="AC32" s="4">
        <f>IF(ISERROR($E32),0,INDEX(Daten,$E32,Daten!AD$1))</f>
        <v>14.9</v>
      </c>
      <c r="AD32" s="4">
        <f>IF(ISERROR($E32),0,INDEX(Daten,$E32,Daten!AE$1))</f>
        <v>13</v>
      </c>
      <c r="AE32" s="4">
        <f>IF(ISERROR($E32),0,INDEX(Daten,$E32,Daten!AF$1))</f>
        <v>12.2</v>
      </c>
      <c r="AF32" s="4">
        <f>IF(ISERROR($E32),0,INDEX(Daten,$E32,Daten!AG$1))</f>
        <v>11.4</v>
      </c>
      <c r="AG32" s="4">
        <f>IF(ISERROR($E32),0,INDEX(Daten,$E32,Daten!AH$1))</f>
        <v>10.4</v>
      </c>
      <c r="AH32" s="4">
        <f>IF(ISERROR($E32),0,INDEX(Daten,$E32,Daten!AI$1))</f>
        <v>9.8000000000000007</v>
      </c>
      <c r="AI32" s="4">
        <f>IF(ISERROR($E32),0,INDEX(Daten,$E32,Daten!AJ$1))</f>
        <v>9.6</v>
      </c>
      <c r="AJ32" s="4"/>
    </row>
    <row r="33" spans="1:36" ht="15" x14ac:dyDescent="0.3">
      <c r="A33" s="7" t="s">
        <v>22</v>
      </c>
      <c r="B33" s="3" t="str">
        <f t="shared" si="0"/>
        <v>Arbeitslosenquote</v>
      </c>
      <c r="C33" s="3" t="str">
        <f t="shared" si="1"/>
        <v>EU-Kommission, IWF</v>
      </c>
      <c r="D33" s="3" t="str">
        <f t="shared" si="2"/>
        <v>% der Erwerbsbevölkerung</v>
      </c>
      <c r="E33" s="3">
        <f t="shared" si="3"/>
        <v>86</v>
      </c>
      <c r="F33" s="4" t="str">
        <f>IF(ISERROR($E33),0,INDEX(Daten,$E33,Daten!G$1))</f>
        <v>2000</v>
      </c>
      <c r="G33" s="4" t="str">
        <f>IF(ISERROR($E33),0,INDEX(Daten,$E33,Daten!H$1))</f>
        <v>2027</v>
      </c>
      <c r="H33" s="4">
        <f>IF(ISERROR($E33),0,INDEX(Daten,$E33,Daten!I$1))</f>
        <v>8.8000000000000007</v>
      </c>
      <c r="I33" s="4">
        <f>IF(ISERROR($E33),0,INDEX(Daten,$E33,Daten!J$1))</f>
        <v>8.1999999999999993</v>
      </c>
      <c r="J33" s="4">
        <f>IF(ISERROR($E33),0,INDEX(Daten,$E33,Daten!K$1))</f>
        <v>7.3</v>
      </c>
      <c r="K33" s="4">
        <f>IF(ISERROR($E33),0,INDEX(Daten,$E33,Daten!L$1))</f>
        <v>7.8</v>
      </c>
      <c r="L33" s="4">
        <f>IF(ISERROR($E33),0,INDEX(Daten,$E33,Daten!M$1))</f>
        <v>8.3000000000000007</v>
      </c>
      <c r="M33" s="4">
        <f>IF(ISERROR($E33),0,INDEX(Daten,$E33,Daten!N$1))</f>
        <v>7.9</v>
      </c>
      <c r="N33" s="4">
        <f>IF(ISERROR($E33),0,INDEX(Daten,$E33,Daten!O$1))</f>
        <v>7.2</v>
      </c>
      <c r="O33" s="4">
        <f>IF(ISERROR($E33),0,INDEX(Daten,$E33,Daten!P$1))</f>
        <v>5.3</v>
      </c>
      <c r="P33" s="4">
        <f>IF(ISERROR($E33),0,INDEX(Daten,$E33,Daten!Q$1))</f>
        <v>4.4000000000000004</v>
      </c>
      <c r="Q33" s="4">
        <f>IF(ISERROR($E33),0,INDEX(Daten,$E33,Daten!R$1))</f>
        <v>6.7</v>
      </c>
      <c r="R33" s="4">
        <f>IF(ISERROR($E33),0,INDEX(Daten,$E33,Daten!S$1))</f>
        <v>7.3</v>
      </c>
      <c r="S33" s="4">
        <f>IF(ISERROR($E33),0,INDEX(Daten,$E33,Daten!T$1))</f>
        <v>6.7</v>
      </c>
      <c r="T33" s="4">
        <f>IF(ISERROR($E33),0,INDEX(Daten,$E33,Daten!U$1))</f>
        <v>7</v>
      </c>
      <c r="U33" s="4">
        <f>IF(ISERROR($E33),0,INDEX(Daten,$E33,Daten!V$1))</f>
        <v>7</v>
      </c>
      <c r="V33" s="4">
        <f>IF(ISERROR($E33),0,INDEX(Daten,$E33,Daten!W$1))</f>
        <v>6.1</v>
      </c>
      <c r="W33" s="4">
        <f>IF(ISERROR($E33),0,INDEX(Daten,$E33,Daten!X$1))</f>
        <v>5.0999999999999996</v>
      </c>
      <c r="X33" s="4">
        <f>IF(ISERROR($E33),0,INDEX(Daten,$E33,Daten!Y$1))</f>
        <v>4</v>
      </c>
      <c r="Y33" s="4">
        <f>IF(ISERROR($E33),0,INDEX(Daten,$E33,Daten!Z$1))</f>
        <v>2.9</v>
      </c>
      <c r="Z33" s="4">
        <f>IF(ISERROR($E33),0,INDEX(Daten,$E33,Daten!AA$1))</f>
        <v>2.2000000000000002</v>
      </c>
      <c r="AA33" s="4">
        <f>IF(ISERROR($E33),0,INDEX(Daten,$E33,Daten!AB$1))</f>
        <v>2</v>
      </c>
      <c r="AB33" s="4">
        <f>IF(ISERROR($E33),0,INDEX(Daten,$E33,Daten!AC$1))</f>
        <v>2.6</v>
      </c>
      <c r="AC33" s="4">
        <f>IF(ISERROR($E33),0,INDEX(Daten,$E33,Daten!AD$1))</f>
        <v>2.8</v>
      </c>
      <c r="AD33" s="4">
        <f>IF(ISERROR($E33),0,INDEX(Daten,$E33,Daten!AE$1))</f>
        <v>2.2000000000000002</v>
      </c>
      <c r="AE33" s="4">
        <f>IF(ISERROR($E33),0,INDEX(Daten,$E33,Daten!AF$1))</f>
        <v>2.6</v>
      </c>
      <c r="AF33" s="4">
        <f>IF(ISERROR($E33),0,INDEX(Daten,$E33,Daten!AG$1))</f>
        <v>2.6</v>
      </c>
      <c r="AG33" s="4">
        <f>IF(ISERROR($E33),0,INDEX(Daten,$E33,Daten!AH$1))</f>
        <v>2.7</v>
      </c>
      <c r="AH33" s="4">
        <f>IF(ISERROR($E33),0,INDEX(Daten,$E33,Daten!AI$1))</f>
        <v>3</v>
      </c>
      <c r="AI33" s="4">
        <f>IF(ISERROR($E33),0,INDEX(Daten,$E33,Daten!AJ$1))</f>
        <v>3.1</v>
      </c>
      <c r="AJ33" s="4"/>
    </row>
    <row r="34" spans="1:36" ht="15" x14ac:dyDescent="0.3">
      <c r="A34" s="7" t="s">
        <v>17</v>
      </c>
      <c r="B34" s="3" t="str">
        <f t="shared" si="0"/>
        <v>Arbeitslosenquote</v>
      </c>
      <c r="C34" s="3" t="str">
        <f t="shared" si="1"/>
        <v>EU-Kommission, IWF</v>
      </c>
      <c r="D34" s="3" t="str">
        <f t="shared" si="2"/>
        <v>% der Erwerbsbevölkerung</v>
      </c>
      <c r="E34" s="3" t="e">
        <f t="shared" si="3"/>
        <v>#N/A</v>
      </c>
      <c r="F34" s="4">
        <f>IF(ISERROR($E34),0,INDEX(Daten,$E34,Daten!G$1))</f>
        <v>0</v>
      </c>
      <c r="G34" s="4">
        <f>IF(ISERROR($E34),0,INDEX(Daten,$E34,Daten!H$1))</f>
        <v>0</v>
      </c>
      <c r="H34" s="4">
        <f>IF(ISERROR($E34),0,INDEX(Daten,$E34,Daten!I$1))</f>
        <v>0</v>
      </c>
      <c r="I34" s="4">
        <f>IF(ISERROR($E34),0,INDEX(Daten,$E34,Daten!J$1))</f>
        <v>0</v>
      </c>
      <c r="J34" s="4">
        <f>IF(ISERROR($E34),0,INDEX(Daten,$E34,Daten!K$1))</f>
        <v>0</v>
      </c>
      <c r="K34" s="4">
        <f>IF(ISERROR($E34),0,INDEX(Daten,$E34,Daten!L$1))</f>
        <v>0</v>
      </c>
      <c r="L34" s="4">
        <f>IF(ISERROR($E34),0,INDEX(Daten,$E34,Daten!M$1))</f>
        <v>0</v>
      </c>
      <c r="M34" s="4">
        <f>IF(ISERROR($E34),0,INDEX(Daten,$E34,Daten!N$1))</f>
        <v>0</v>
      </c>
      <c r="N34" s="4">
        <f>IF(ISERROR($E34),0,INDEX(Daten,$E34,Daten!O$1))</f>
        <v>0</v>
      </c>
      <c r="O34" s="4">
        <f>IF(ISERROR($E34),0,INDEX(Daten,$E34,Daten!P$1))</f>
        <v>0</v>
      </c>
      <c r="P34" s="4">
        <f>IF(ISERROR($E34),0,INDEX(Daten,$E34,Daten!Q$1))</f>
        <v>0</v>
      </c>
      <c r="Q34" s="4">
        <f>IF(ISERROR($E34),0,INDEX(Daten,$E34,Daten!R$1))</f>
        <v>0</v>
      </c>
      <c r="R34" s="4">
        <f>IF(ISERROR($E34),0,INDEX(Daten,$E34,Daten!S$1))</f>
        <v>0</v>
      </c>
      <c r="S34" s="4">
        <f>IF(ISERROR($E34),0,INDEX(Daten,$E34,Daten!T$1))</f>
        <v>0</v>
      </c>
      <c r="T34" s="4">
        <f>IF(ISERROR($E34),0,INDEX(Daten,$E34,Daten!U$1))</f>
        <v>0</v>
      </c>
      <c r="U34" s="4">
        <f>IF(ISERROR($E34),0,INDEX(Daten,$E34,Daten!V$1))</f>
        <v>0</v>
      </c>
      <c r="V34" s="4">
        <f>IF(ISERROR($E34),0,INDEX(Daten,$E34,Daten!W$1))</f>
        <v>0</v>
      </c>
      <c r="W34" s="4">
        <f>IF(ISERROR($E34),0,INDEX(Daten,$E34,Daten!X$1))</f>
        <v>0</v>
      </c>
      <c r="X34" s="4">
        <f>IF(ISERROR($E34),0,INDEX(Daten,$E34,Daten!Y$1))</f>
        <v>0</v>
      </c>
      <c r="Y34" s="4">
        <f>IF(ISERROR($E34),0,INDEX(Daten,$E34,Daten!Z$1))</f>
        <v>0</v>
      </c>
      <c r="Z34" s="4">
        <f>IF(ISERROR($E34),0,INDEX(Daten,$E34,Daten!AA$1))</f>
        <v>0</v>
      </c>
      <c r="AA34" s="4">
        <f>IF(ISERROR($E34),0,INDEX(Daten,$E34,Daten!AB$1))</f>
        <v>0</v>
      </c>
      <c r="AB34" s="4">
        <f>IF(ISERROR($E34),0,INDEX(Daten,$E34,Daten!AC$1))</f>
        <v>0</v>
      </c>
      <c r="AC34" s="4">
        <f>IF(ISERROR($E34),0,INDEX(Daten,$E34,Daten!AD$1))</f>
        <v>0</v>
      </c>
      <c r="AD34" s="4">
        <f>IF(ISERROR($E34),0,INDEX(Daten,$E34,Daten!AE$1))</f>
        <v>0</v>
      </c>
      <c r="AE34" s="4">
        <f>IF(ISERROR($E34),0,INDEX(Daten,$E34,Daten!AF$1))</f>
        <v>0</v>
      </c>
      <c r="AF34" s="4">
        <f>IF(ISERROR($E34),0,INDEX(Daten,$E34,Daten!AG$1))</f>
        <v>0</v>
      </c>
      <c r="AG34" s="4">
        <f>IF(ISERROR($E34),0,INDEX(Daten,$E34,Daten!AH$1))</f>
        <v>0</v>
      </c>
      <c r="AH34" s="4">
        <f>IF(ISERROR($E34),0,INDEX(Daten,$E34,Daten!AI$1))</f>
        <v>0</v>
      </c>
      <c r="AI34" s="4">
        <f>IF(ISERROR($E34),0,INDEX(Daten,$E34,Daten!AJ$1))</f>
        <v>0</v>
      </c>
      <c r="AJ34" s="4"/>
    </row>
    <row r="35" spans="1:36" ht="15" x14ac:dyDescent="0.3">
      <c r="A35" s="7" t="s">
        <v>24</v>
      </c>
      <c r="B35" s="3" t="str">
        <f t="shared" si="0"/>
        <v>Arbeitslosenquote</v>
      </c>
      <c r="C35" s="3" t="str">
        <f t="shared" si="1"/>
        <v>EU-Kommission, IWF</v>
      </c>
      <c r="D35" s="3" t="str">
        <f t="shared" si="2"/>
        <v>% der Erwerbsbevölkerung</v>
      </c>
      <c r="E35" s="3">
        <f t="shared" si="3"/>
        <v>87</v>
      </c>
      <c r="F35" s="4" t="str">
        <f>IF(ISERROR($E35),0,INDEX(Daten,$E35,Daten!G$1))</f>
        <v>2000</v>
      </c>
      <c r="G35" s="4" t="str">
        <f>IF(ISERROR($E35),0,INDEX(Daten,$E35,Daten!H$1))</f>
        <v>2027</v>
      </c>
      <c r="H35" s="4">
        <f>IF(ISERROR($E35),0,INDEX(Daten,$E35,Daten!I$1))</f>
        <v>6.2</v>
      </c>
      <c r="I35" s="4">
        <f>IF(ISERROR($E35),0,INDEX(Daten,$E35,Daten!J$1))</f>
        <v>5.5</v>
      </c>
      <c r="J35" s="4">
        <f>IF(ISERROR($E35),0,INDEX(Daten,$E35,Daten!K$1))</f>
        <v>5.6</v>
      </c>
      <c r="K35" s="4">
        <f>IF(ISERROR($E35),0,INDEX(Daten,$E35,Daten!L$1))</f>
        <v>5.7</v>
      </c>
      <c r="L35" s="4">
        <f>IF(ISERROR($E35),0,INDEX(Daten,$E35,Daten!M$1))</f>
        <v>5.9</v>
      </c>
      <c r="M35" s="4">
        <f>IF(ISERROR($E35),0,INDEX(Daten,$E35,Daten!N$1))</f>
        <v>7</v>
      </c>
      <c r="N35" s="4">
        <f>IF(ISERROR($E35),0,INDEX(Daten,$E35,Daten!O$1))</f>
        <v>7.3</v>
      </c>
      <c r="O35" s="4">
        <f>IF(ISERROR($E35),0,INDEX(Daten,$E35,Daten!P$1))</f>
        <v>7.2</v>
      </c>
      <c r="P35" s="4">
        <f>IF(ISERROR($E35),0,INDEX(Daten,$E35,Daten!Q$1))</f>
        <v>7.6</v>
      </c>
      <c r="Q35" s="4">
        <f>IF(ISERROR($E35),0,INDEX(Daten,$E35,Daten!R$1))</f>
        <v>9.6999999999999993</v>
      </c>
      <c r="R35" s="4">
        <f>IF(ISERROR($E35),0,INDEX(Daten,$E35,Daten!S$1))</f>
        <v>10.8</v>
      </c>
      <c r="S35" s="4">
        <f>IF(ISERROR($E35),0,INDEX(Daten,$E35,Daten!T$1))</f>
        <v>10.7</v>
      </c>
      <c r="T35" s="4">
        <f>IF(ISERROR($E35),0,INDEX(Daten,$E35,Daten!U$1))</f>
        <v>10.7</v>
      </c>
      <c r="U35" s="4">
        <f>IF(ISERROR($E35),0,INDEX(Daten,$E35,Daten!V$1))</f>
        <v>9.8000000000000007</v>
      </c>
      <c r="V35" s="4">
        <f>IF(ISERROR($E35),0,INDEX(Daten,$E35,Daten!W$1))</f>
        <v>7.5</v>
      </c>
      <c r="W35" s="4">
        <f>IF(ISERROR($E35),0,INDEX(Daten,$E35,Daten!X$1))</f>
        <v>6.6</v>
      </c>
      <c r="X35" s="4">
        <f>IF(ISERROR($E35),0,INDEX(Daten,$E35,Daten!Y$1))</f>
        <v>5</v>
      </c>
      <c r="Y35" s="4">
        <f>IF(ISERROR($E35),0,INDEX(Daten,$E35,Daten!Z$1))</f>
        <v>4</v>
      </c>
      <c r="Z35" s="4">
        <f>IF(ISERROR($E35),0,INDEX(Daten,$E35,Daten!AA$1))</f>
        <v>3.6</v>
      </c>
      <c r="AA35" s="4">
        <f>IF(ISERROR($E35),0,INDEX(Daten,$E35,Daten!AB$1))</f>
        <v>3.3</v>
      </c>
      <c r="AB35" s="4">
        <f>IF(ISERROR($E35),0,INDEX(Daten,$E35,Daten!AC$1))</f>
        <v>4.0999999999999996</v>
      </c>
      <c r="AC35" s="4">
        <f>IF(ISERROR($E35),0,INDEX(Daten,$E35,Daten!AD$1))</f>
        <v>4</v>
      </c>
      <c r="AD35" s="4">
        <f>IF(ISERROR($E35),0,INDEX(Daten,$E35,Daten!AE$1))</f>
        <v>3.6</v>
      </c>
      <c r="AE35" s="4">
        <f>IF(ISERROR($E35),0,INDEX(Daten,$E35,Daten!AF$1))</f>
        <v>4.0999999999999996</v>
      </c>
      <c r="AF35" s="4">
        <f>IF(ISERROR($E35),0,INDEX(Daten,$E35,Daten!AG$1))</f>
        <v>4.5</v>
      </c>
      <c r="AG35" s="4">
        <f>IF(ISERROR($E35),0,INDEX(Daten,$E35,Daten!AH$1))</f>
        <v>4.5</v>
      </c>
      <c r="AH35" s="4">
        <f>IF(ISERROR($E35),0,INDEX(Daten,$E35,Daten!AI$1))</f>
        <v>4.4000000000000004</v>
      </c>
      <c r="AI35" s="4">
        <f>IF(ISERROR($E35),0,INDEX(Daten,$E35,Daten!AJ$1))</f>
        <v>4.3</v>
      </c>
      <c r="AJ35" s="4"/>
    </row>
    <row r="36" spans="1:36" ht="15" x14ac:dyDescent="0.3">
      <c r="A36" s="7" t="s">
        <v>57</v>
      </c>
      <c r="B36" s="3" t="str">
        <f t="shared" si="0"/>
        <v>Arbeitslosenquote</v>
      </c>
      <c r="C36" s="3" t="str">
        <f t="shared" si="1"/>
        <v>EU-Kommission, IWF</v>
      </c>
      <c r="D36" s="3" t="str">
        <f t="shared" si="2"/>
        <v>% der Erwerbsbevölkerung</v>
      </c>
      <c r="E36" s="3">
        <f t="shared" si="3"/>
        <v>88</v>
      </c>
      <c r="F36" s="4" t="str">
        <f>IF(ISERROR($E36),0,INDEX(Daten,$E36,Daten!G$1))</f>
        <v>2000</v>
      </c>
      <c r="G36" s="4" t="str">
        <f>IF(ISERROR($E36),0,INDEX(Daten,$E36,Daten!H$1))</f>
        <v>2027</v>
      </c>
      <c r="H36" s="4">
        <f>IF(ISERROR($E36),0,INDEX(Daten,$E36,Daten!I$1))</f>
        <v>5.46</v>
      </c>
      <c r="I36" s="4">
        <f>IF(ISERROR($E36),0,INDEX(Daten,$E36,Daten!J$1))</f>
        <v>5.0990000000000002</v>
      </c>
      <c r="J36" s="4">
        <f>IF(ISERROR($E36),0,INDEX(Daten,$E36,Daten!K$1))</f>
        <v>5.1879999999999997</v>
      </c>
      <c r="K36" s="4">
        <f>IF(ISERROR($E36),0,INDEX(Daten,$E36,Daten!L$1))</f>
        <v>5.0129999999999999</v>
      </c>
      <c r="L36" s="4">
        <f>IF(ISERROR($E36),0,INDEX(Daten,$E36,Daten!M$1))</f>
        <v>4.7539999999999996</v>
      </c>
      <c r="M36" s="4">
        <f>IF(ISERROR($E36),0,INDEX(Daten,$E36,Daten!N$1))</f>
        <v>4.83</v>
      </c>
      <c r="N36" s="4">
        <f>IF(ISERROR($E36),0,INDEX(Daten,$E36,Daten!O$1))</f>
        <v>5.423</v>
      </c>
      <c r="O36" s="4">
        <f>IF(ISERROR($E36),0,INDEX(Daten,$E36,Daten!P$1))</f>
        <v>5.3330000000000002</v>
      </c>
      <c r="P36" s="4">
        <f>IF(ISERROR($E36),0,INDEX(Daten,$E36,Daten!Q$1))</f>
        <v>5.6849999999999996</v>
      </c>
      <c r="Q36" s="4">
        <f>IF(ISERROR($E36),0,INDEX(Daten,$E36,Daten!R$1))</f>
        <v>7.6139999999999999</v>
      </c>
      <c r="R36" s="4">
        <f>IF(ISERROR($E36),0,INDEX(Daten,$E36,Daten!S$1))</f>
        <v>7.87</v>
      </c>
      <c r="S36" s="4">
        <f>IF(ISERROR($E36),0,INDEX(Daten,$E36,Daten!T$1))</f>
        <v>8.11</v>
      </c>
      <c r="T36" s="4">
        <f>IF(ISERROR($E36),0,INDEX(Daten,$E36,Daten!U$1))</f>
        <v>7.96</v>
      </c>
      <c r="U36" s="4">
        <f>IF(ISERROR($E36),0,INDEX(Daten,$E36,Daten!V$1))</f>
        <v>7.5960000000000001</v>
      </c>
      <c r="V36" s="4">
        <f>IF(ISERROR($E36),0,INDEX(Daten,$E36,Daten!W$1))</f>
        <v>6.1689999999999996</v>
      </c>
      <c r="W36" s="4">
        <f>IF(ISERROR($E36),0,INDEX(Daten,$E36,Daten!X$1))</f>
        <v>5.3760000000000003</v>
      </c>
      <c r="X36" s="4">
        <f>IF(ISERROR($E36),0,INDEX(Daten,$E36,Daten!Y$1))</f>
        <v>4.8879999999999999</v>
      </c>
      <c r="Y36" s="4">
        <f>IF(ISERROR($E36),0,INDEX(Daten,$E36,Daten!Z$1))</f>
        <v>4.4020000000000001</v>
      </c>
      <c r="Z36" s="4">
        <f>IF(ISERROR($E36),0,INDEX(Daten,$E36,Daten!AA$1))</f>
        <v>4.0869999999999997</v>
      </c>
      <c r="AA36" s="4">
        <f>IF(ISERROR($E36),0,INDEX(Daten,$E36,Daten!AB$1))</f>
        <v>3.83</v>
      </c>
      <c r="AB36" s="4">
        <f>IF(ISERROR($E36),0,INDEX(Daten,$E36,Daten!AC$1))</f>
        <v>4.6020000000000003</v>
      </c>
      <c r="AC36" s="4">
        <f>IF(ISERROR($E36),0,INDEX(Daten,$E36,Daten!AD$1))</f>
        <v>4.5309999999999997</v>
      </c>
      <c r="AD36" s="4">
        <f>IF(ISERROR($E36),0,INDEX(Daten,$E36,Daten!AE$1))</f>
        <v>3.8050000000000002</v>
      </c>
      <c r="AE36" s="4">
        <f>IF(ISERROR($E36),0,INDEX(Daten,$E36,Daten!AF$1))</f>
        <v>4.0469999999999997</v>
      </c>
      <c r="AF36" s="4">
        <f>IF(ISERROR($E36),0,INDEX(Daten,$E36,Daten!AG$1))</f>
        <v>4.298</v>
      </c>
      <c r="AG36" s="4">
        <f>IF(ISERROR($E36),0,INDEX(Daten,$E36,Daten!AH$1))</f>
        <v>4.5999999999999996</v>
      </c>
      <c r="AH36" s="4">
        <f>IF(ISERROR($E36),0,INDEX(Daten,$E36,Daten!AI$1))</f>
        <v>4.7</v>
      </c>
      <c r="AI36" s="4">
        <f>IF(ISERROR($E36),0,INDEX(Daten,$E36,Daten!AJ$1))</f>
        <v>4.5999999999999996</v>
      </c>
      <c r="AJ36" s="4"/>
    </row>
    <row r="37" spans="1:36" ht="15" x14ac:dyDescent="0.3">
      <c r="A37" s="7" t="s">
        <v>30</v>
      </c>
      <c r="B37" s="3" t="str">
        <f t="shared" si="0"/>
        <v>Arbeitslosenquote</v>
      </c>
      <c r="C37" s="3" t="str">
        <f t="shared" si="1"/>
        <v>EU-Kommission, IWF</v>
      </c>
      <c r="D37" s="3" t="str">
        <f t="shared" si="2"/>
        <v>% der Erwerbsbevölkerung</v>
      </c>
      <c r="E37" s="3">
        <f t="shared" si="3"/>
        <v>89</v>
      </c>
      <c r="F37" s="4" t="str">
        <f>IF(ISERROR($E37),0,INDEX(Daten,$E37,Daten!G$1))</f>
        <v>2000</v>
      </c>
      <c r="G37" s="4" t="str">
        <f>IF(ISERROR($E37),0,INDEX(Daten,$E37,Daten!H$1))</f>
        <v>2027</v>
      </c>
      <c r="H37" s="4">
        <f>IF(ISERROR($E37),0,INDEX(Daten,$E37,Daten!I$1))</f>
        <v>4.9000000000000004</v>
      </c>
      <c r="I37" s="4">
        <f>IF(ISERROR($E37),0,INDEX(Daten,$E37,Daten!J$1))</f>
        <v>3.9</v>
      </c>
      <c r="J37" s="4">
        <f>IF(ISERROR($E37),0,INDEX(Daten,$E37,Daten!K$1))</f>
        <v>3.6</v>
      </c>
      <c r="K37" s="4">
        <f>IF(ISERROR($E37),0,INDEX(Daten,$E37,Daten!L$1))</f>
        <v>4.3</v>
      </c>
      <c r="L37" s="4">
        <f>IF(ISERROR($E37),0,INDEX(Daten,$E37,Daten!M$1))</f>
        <v>4.7</v>
      </c>
      <c r="M37" s="4">
        <f>IF(ISERROR($E37),0,INDEX(Daten,$E37,Daten!N$1))</f>
        <v>5.3</v>
      </c>
      <c r="N37" s="4">
        <f>IF(ISERROR($E37),0,INDEX(Daten,$E37,Daten!O$1))</f>
        <v>4.5999999999999996</v>
      </c>
      <c r="O37" s="4">
        <f>IF(ISERROR($E37),0,INDEX(Daten,$E37,Daten!P$1))</f>
        <v>3.9</v>
      </c>
      <c r="P37" s="4">
        <f>IF(ISERROR($E37),0,INDEX(Daten,$E37,Daten!Q$1))</f>
        <v>3.7</v>
      </c>
      <c r="Q37" s="4">
        <f>IF(ISERROR($E37),0,INDEX(Daten,$E37,Daten!R$1))</f>
        <v>5.4</v>
      </c>
      <c r="R37" s="4">
        <f>IF(ISERROR($E37),0,INDEX(Daten,$E37,Daten!S$1))</f>
        <v>6.3</v>
      </c>
      <c r="S37" s="4">
        <f>IF(ISERROR($E37),0,INDEX(Daten,$E37,Daten!T$1))</f>
        <v>7.9</v>
      </c>
      <c r="T37" s="4">
        <f>IF(ISERROR($E37),0,INDEX(Daten,$E37,Daten!U$1))</f>
        <v>11.9</v>
      </c>
      <c r="U37" s="4">
        <f>IF(ISERROR($E37),0,INDEX(Daten,$E37,Daten!V$1))</f>
        <v>15.9</v>
      </c>
      <c r="V37" s="4">
        <f>IF(ISERROR($E37),0,INDEX(Daten,$E37,Daten!W$1))</f>
        <v>16.100000000000001</v>
      </c>
      <c r="W37" s="4">
        <f>IF(ISERROR($E37),0,INDEX(Daten,$E37,Daten!X$1))</f>
        <v>15</v>
      </c>
      <c r="X37" s="4">
        <f>IF(ISERROR($E37),0,INDEX(Daten,$E37,Daten!Y$1))</f>
        <v>13</v>
      </c>
      <c r="Y37" s="4">
        <f>IF(ISERROR($E37),0,INDEX(Daten,$E37,Daten!Z$1))</f>
        <v>11.1</v>
      </c>
      <c r="Z37" s="4">
        <f>IF(ISERROR($E37),0,INDEX(Daten,$E37,Daten!AA$1))</f>
        <v>8.4</v>
      </c>
      <c r="AA37" s="4">
        <f>IF(ISERROR($E37),0,INDEX(Daten,$E37,Daten!AB$1))</f>
        <v>7.2</v>
      </c>
      <c r="AB37" s="4">
        <f>IF(ISERROR($E37),0,INDEX(Daten,$E37,Daten!AC$1))</f>
        <v>7.6</v>
      </c>
      <c r="AC37" s="4">
        <f>IF(ISERROR($E37),0,INDEX(Daten,$E37,Daten!AD$1))</f>
        <v>7.2</v>
      </c>
      <c r="AD37" s="4">
        <f>IF(ISERROR($E37),0,INDEX(Daten,$E37,Daten!AE$1))</f>
        <v>6.3</v>
      </c>
      <c r="AE37" s="4">
        <f>IF(ISERROR($E37),0,INDEX(Daten,$E37,Daten!AF$1))</f>
        <v>5.8</v>
      </c>
      <c r="AF37" s="4">
        <f>IF(ISERROR($E37),0,INDEX(Daten,$E37,Daten!AG$1))</f>
        <v>4.9000000000000004</v>
      </c>
      <c r="AG37" s="4">
        <f>IF(ISERROR($E37),0,INDEX(Daten,$E37,Daten!AH$1))</f>
        <v>4.7</v>
      </c>
      <c r="AH37" s="4">
        <f>IF(ISERROR($E37),0,INDEX(Daten,$E37,Daten!AI$1))</f>
        <v>4.5</v>
      </c>
      <c r="AI37" s="4">
        <f>IF(ISERROR($E37),0,INDEX(Daten,$E37,Daten!AJ$1))</f>
        <v>4.3</v>
      </c>
      <c r="AJ37" s="4"/>
    </row>
    <row r="38" spans="1:36" ht="15" x14ac:dyDescent="0.3">
      <c r="A38" s="18" t="s">
        <v>146</v>
      </c>
      <c r="B38" s="3" t="str">
        <f t="shared" si="0"/>
        <v>Arbeitslosenquote</v>
      </c>
      <c r="C38" s="3" t="str">
        <f t="shared" si="1"/>
        <v>EU-Kommission, IWF</v>
      </c>
      <c r="D38" s="3" t="str">
        <f t="shared" si="2"/>
        <v>% der Erwerbsbevölkerung</v>
      </c>
      <c r="E38" s="3" t="e">
        <f t="shared" si="3"/>
        <v>#N/A</v>
      </c>
      <c r="F38" s="4">
        <f>IF(ISERROR($E38),0,INDEX(Daten,$E38,Daten!G$1))</f>
        <v>0</v>
      </c>
      <c r="G38" s="4">
        <f>IF(ISERROR($E38),0,INDEX(Daten,$E38,Daten!H$1))</f>
        <v>0</v>
      </c>
      <c r="H38" s="4">
        <f>IF(ISERROR($E38),0,INDEX(Daten,$E38,Daten!I$1))</f>
        <v>0</v>
      </c>
      <c r="I38" s="4">
        <f>IF(ISERROR($E38),0,INDEX(Daten,$E38,Daten!J$1))</f>
        <v>0</v>
      </c>
      <c r="J38" s="4">
        <f>IF(ISERROR($E38),0,INDEX(Daten,$E38,Daten!K$1))</f>
        <v>0</v>
      </c>
      <c r="K38" s="4">
        <f>IF(ISERROR($E38),0,INDEX(Daten,$E38,Daten!L$1))</f>
        <v>0</v>
      </c>
      <c r="L38" s="4">
        <f>IF(ISERROR($E38),0,INDEX(Daten,$E38,Daten!M$1))</f>
        <v>0</v>
      </c>
      <c r="M38" s="4">
        <f>IF(ISERROR($E38),0,INDEX(Daten,$E38,Daten!N$1))</f>
        <v>0</v>
      </c>
      <c r="N38" s="4">
        <f>IF(ISERROR($E38),0,INDEX(Daten,$E38,Daten!O$1))</f>
        <v>0</v>
      </c>
      <c r="O38" s="4">
        <f>IF(ISERROR($E38),0,INDEX(Daten,$E38,Daten!P$1))</f>
        <v>0</v>
      </c>
      <c r="P38" s="4">
        <f>IF(ISERROR($E38),0,INDEX(Daten,$E38,Daten!Q$1))</f>
        <v>0</v>
      </c>
      <c r="Q38" s="4">
        <f>IF(ISERROR($E38),0,INDEX(Daten,$E38,Daten!R$1))</f>
        <v>0</v>
      </c>
      <c r="R38" s="4">
        <f>IF(ISERROR($E38),0,INDEX(Daten,$E38,Daten!S$1))</f>
        <v>0</v>
      </c>
      <c r="S38" s="4">
        <f>IF(ISERROR($E38),0,INDEX(Daten,$E38,Daten!T$1))</f>
        <v>0</v>
      </c>
      <c r="T38" s="4">
        <f>IF(ISERROR($E38),0,INDEX(Daten,$E38,Daten!U$1))</f>
        <v>0</v>
      </c>
      <c r="U38" s="4">
        <f>IF(ISERROR($E38),0,INDEX(Daten,$E38,Daten!V$1))</f>
        <v>0</v>
      </c>
      <c r="V38" s="4">
        <f>IF(ISERROR($E38),0,INDEX(Daten,$E38,Daten!W$1))</f>
        <v>0</v>
      </c>
      <c r="W38" s="4">
        <f>IF(ISERROR($E38),0,INDEX(Daten,$E38,Daten!X$1))</f>
        <v>0</v>
      </c>
      <c r="X38" s="4">
        <f>IF(ISERROR($E38),0,INDEX(Daten,$E38,Daten!Y$1))</f>
        <v>0</v>
      </c>
      <c r="Y38" s="4">
        <f>IF(ISERROR($E38),0,INDEX(Daten,$E38,Daten!Z$1))</f>
        <v>0</v>
      </c>
      <c r="Z38" s="4">
        <f>IF(ISERROR($E38),0,INDEX(Daten,$E38,Daten!AA$1))</f>
        <v>0</v>
      </c>
      <c r="AA38" s="4">
        <f>IF(ISERROR($E38),0,INDEX(Daten,$E38,Daten!AB$1))</f>
        <v>0</v>
      </c>
      <c r="AB38" s="4">
        <f>IF(ISERROR($E38),0,INDEX(Daten,$E38,Daten!AC$1))</f>
        <v>0</v>
      </c>
      <c r="AC38" s="4">
        <f>IF(ISERROR($E38),0,INDEX(Daten,$E38,Daten!AD$1))</f>
        <v>0</v>
      </c>
      <c r="AD38" s="4">
        <f>IF(ISERROR($E38),0,INDEX(Daten,$E38,Daten!AE$1))</f>
        <v>0</v>
      </c>
      <c r="AE38" s="4">
        <f>IF(ISERROR($E38),0,INDEX(Daten,$E38,Daten!AF$1))</f>
        <v>0</v>
      </c>
      <c r="AF38" s="4">
        <f>IF(ISERROR($E38),0,INDEX(Daten,$E38,Daten!AG$1))</f>
        <v>0</v>
      </c>
      <c r="AG38" s="4">
        <f>IF(ISERROR($E38),0,INDEX(Daten,$E38,Daten!AH$1))</f>
        <v>0</v>
      </c>
      <c r="AH38" s="4">
        <f>IF(ISERROR($E38),0,INDEX(Daten,$E38,Daten!AI$1))</f>
        <v>0</v>
      </c>
      <c r="AI38" s="4">
        <f>IF(ISERROR($E38),0,INDEX(Daten,$E38,Daten!AJ$1))</f>
        <v>0</v>
      </c>
    </row>
    <row r="39" spans="1:36" ht="15" x14ac:dyDescent="0.3">
      <c r="A39" s="18" t="s">
        <v>363</v>
      </c>
      <c r="B39" s="3" t="str">
        <f t="shared" si="0"/>
        <v>Arbeitslosenquote</v>
      </c>
      <c r="C39" s="3" t="str">
        <f t="shared" si="1"/>
        <v>EU-Kommission, IWF</v>
      </c>
      <c r="D39" s="3" t="str">
        <f t="shared" si="2"/>
        <v>% der Erwerbsbevölkerung</v>
      </c>
      <c r="E39" s="3">
        <f t="shared" si="3"/>
        <v>66</v>
      </c>
      <c r="F39" s="4" t="str">
        <f>IF(ISERROR($E39),0,INDEX(Daten,$E39,Daten!G$1))</f>
        <v>2000</v>
      </c>
      <c r="G39" s="4" t="str">
        <f>IF(ISERROR($E39),0,INDEX(Daten,$E39,Daten!H$1))</f>
        <v>2027</v>
      </c>
      <c r="H39" s="4">
        <f>IF(ISERROR($E39),0,INDEX(Daten,$E39,Daten!I$1))</f>
        <v>9.9</v>
      </c>
      <c r="I39" s="4">
        <f>IF(ISERROR($E39),0,INDEX(Daten,$E39,Daten!J$1))</f>
        <v>9.5</v>
      </c>
      <c r="J39" s="4">
        <f>IF(ISERROR($E39),0,INDEX(Daten,$E39,Daten!K$1))</f>
        <v>9.8000000000000007</v>
      </c>
      <c r="K39" s="4">
        <f>IF(ISERROR($E39),0,INDEX(Daten,$E39,Daten!L$1))</f>
        <v>9.9</v>
      </c>
      <c r="L39" s="4">
        <f>IF(ISERROR($E39),0,INDEX(Daten,$E39,Daten!M$1))</f>
        <v>10.1</v>
      </c>
      <c r="M39" s="4">
        <f>IF(ISERROR($E39),0,INDEX(Daten,$E39,Daten!N$1))</f>
        <v>9.8000000000000007</v>
      </c>
      <c r="N39" s="4">
        <f>IF(ISERROR($E39),0,INDEX(Daten,$E39,Daten!O$1))</f>
        <v>8.8000000000000007</v>
      </c>
      <c r="O39" s="4">
        <f>IF(ISERROR($E39),0,INDEX(Daten,$E39,Daten!P$1))</f>
        <v>7.7</v>
      </c>
      <c r="P39" s="4">
        <f>IF(ISERROR($E39),0,INDEX(Daten,$E39,Daten!Q$1))</f>
        <v>7.4</v>
      </c>
      <c r="Q39" s="4">
        <f>IF(ISERROR($E39),0,INDEX(Daten,$E39,Daten!R$1))</f>
        <v>9.3000000000000007</v>
      </c>
      <c r="R39" s="4">
        <f>IF(ISERROR($E39),0,INDEX(Daten,$E39,Daten!S$1))</f>
        <v>10.1</v>
      </c>
      <c r="S39" s="4">
        <f>IF(ISERROR($E39),0,INDEX(Daten,$E39,Daten!T$1))</f>
        <v>10.1</v>
      </c>
      <c r="T39" s="4">
        <f>IF(ISERROR($E39),0,INDEX(Daten,$E39,Daten!U$1))</f>
        <v>11.1</v>
      </c>
      <c r="U39" s="4">
        <f>IF(ISERROR($E39),0,INDEX(Daten,$E39,Daten!V$1))</f>
        <v>11.6</v>
      </c>
      <c r="V39" s="4">
        <f>IF(ISERROR($E39),0,INDEX(Daten,$E39,Daten!W$1))</f>
        <v>11</v>
      </c>
      <c r="W39" s="4">
        <f>IF(ISERROR($E39),0,INDEX(Daten,$E39,Daten!X$1))</f>
        <v>10.199999999999999</v>
      </c>
      <c r="X39" s="4">
        <f>IF(ISERROR($E39),0,INDEX(Daten,$E39,Daten!Y$1))</f>
        <v>9.3000000000000007</v>
      </c>
      <c r="Y39" s="4">
        <f>IF(ISERROR($E39),0,INDEX(Daten,$E39,Daten!Z$1))</f>
        <v>8.3000000000000007</v>
      </c>
      <c r="Z39" s="4">
        <f>IF(ISERROR($E39),0,INDEX(Daten,$E39,Daten!AA$1))</f>
        <v>7.4</v>
      </c>
      <c r="AA39" s="4">
        <f>IF(ISERROR($E39),0,INDEX(Daten,$E39,Daten!AB$1))</f>
        <v>6.8</v>
      </c>
      <c r="AB39" s="4">
        <f>IF(ISERROR($E39),0,INDEX(Daten,$E39,Daten!AC$1))</f>
        <v>7.2</v>
      </c>
      <c r="AC39" s="4">
        <f>IF(ISERROR($E39),0,INDEX(Daten,$E39,Daten!AD$1))</f>
        <v>7.1</v>
      </c>
      <c r="AD39" s="4">
        <f>IF(ISERROR($E39),0,INDEX(Daten,$E39,Daten!AE$1))</f>
        <v>6.2</v>
      </c>
      <c r="AE39" s="4">
        <f>IF(ISERROR($E39),0,INDEX(Daten,$E39,Daten!AF$1))</f>
        <v>6.1</v>
      </c>
      <c r="AF39" s="4">
        <f>IF(ISERROR($E39),0,INDEX(Daten,$E39,Daten!AG$1))</f>
        <v>5.9</v>
      </c>
      <c r="AG39" s="4">
        <f>IF(ISERROR($E39),0,INDEX(Daten,$E39,Daten!AH$1))</f>
        <v>5.9</v>
      </c>
      <c r="AH39" s="4">
        <f>IF(ISERROR($E39),0,INDEX(Daten,$E39,Daten!AI$1))</f>
        <v>5.8</v>
      </c>
      <c r="AI39" s="4">
        <f>IF(ISERROR($E39),0,INDEX(Daten,$E39,Daten!AJ$1))</f>
        <v>5.8</v>
      </c>
    </row>
  </sheetData>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R39"/>
  <sheetViews>
    <sheetView workbookViewId="0">
      <selection activeCell="B39" sqref="B39"/>
    </sheetView>
  </sheetViews>
  <sheetFormatPr baseColWidth="10" defaultRowHeight="12.75" x14ac:dyDescent="0.2"/>
  <cols>
    <col min="1" max="1" width="46.42578125" bestFit="1" customWidth="1"/>
    <col min="2" max="2" width="21.5703125" bestFit="1" customWidth="1"/>
    <col min="3" max="3" width="6.5703125" bestFit="1" customWidth="1"/>
    <col min="4" max="4" width="6.85546875" bestFit="1" customWidth="1"/>
    <col min="5" max="5" width="11.42578125" style="12"/>
    <col min="6" max="6" width="27.42578125" bestFit="1" customWidth="1"/>
    <col min="8" max="8" width="14.85546875" bestFit="1" customWidth="1"/>
    <col min="9" max="9" width="5.5703125" style="5" bestFit="1" customWidth="1"/>
    <col min="10" max="10" width="6.5703125" style="5" bestFit="1" customWidth="1"/>
    <col min="11" max="11" width="11.42578125" style="25"/>
    <col min="12" max="12" width="11.42578125" style="12"/>
  </cols>
  <sheetData>
    <row r="1" spans="1:18" ht="15" x14ac:dyDescent="0.3">
      <c r="A1" s="6" t="s">
        <v>50</v>
      </c>
      <c r="B1" s="2" t="s">
        <v>49</v>
      </c>
      <c r="C1" s="2" t="s">
        <v>51</v>
      </c>
      <c r="D1" s="2" t="s">
        <v>52</v>
      </c>
      <c r="E1" s="8">
        <f>Auswahl_Jahr</f>
        <v>2025</v>
      </c>
      <c r="F1" s="8" t="str">
        <f>"Spaltenindex für das Jahr " &amp; Auswahl_Jahr</f>
        <v>Spaltenindex für das Jahr 2025</v>
      </c>
      <c r="H1" s="8" t="s">
        <v>103</v>
      </c>
      <c r="I1" s="8" t="s">
        <v>104</v>
      </c>
      <c r="J1" s="8" t="s">
        <v>105</v>
      </c>
      <c r="K1" s="24" t="s">
        <v>140</v>
      </c>
      <c r="L1" s="10"/>
    </row>
    <row r="2" spans="1:18" ht="15" x14ac:dyDescent="0.3">
      <c r="A2" s="7" t="s">
        <v>338</v>
      </c>
      <c r="B2" s="3" t="str">
        <f t="shared" ref="B2:B39" si="0">Merkmal</f>
        <v>Arbeitslosenquote</v>
      </c>
      <c r="C2" s="3" t="str">
        <f t="shared" ref="C2:C39" si="1">Merkmal_Quelle</f>
        <v>EU-Kommission, IWF</v>
      </c>
      <c r="D2" s="3" t="str">
        <f t="shared" ref="D2:D39" si="2">Merkmal_Einheit</f>
        <v>% der Erwerbsbevölkerung</v>
      </c>
      <c r="E2" s="23">
        <f>VLOOKUP(A2,Daten_Auswahl,$F$2,FALSE)</f>
        <v>0</v>
      </c>
      <c r="F2">
        <f>LOOKUP(Auswahl_Jahr,Daten!2:2,Daten!1:1)-1</f>
        <v>33</v>
      </c>
      <c r="G2" s="4"/>
      <c r="H2" s="4" t="s">
        <v>339</v>
      </c>
      <c r="I2" s="9">
        <v>5.85</v>
      </c>
      <c r="J2" s="9">
        <v>5750</v>
      </c>
      <c r="K2" s="11">
        <f>E2</f>
        <v>0</v>
      </c>
      <c r="L2" s="23" t="e">
        <f>IF(K2&lt;0,K2*-1,NA())</f>
        <v>#N/A</v>
      </c>
      <c r="M2" s="4"/>
      <c r="N2" s="4"/>
      <c r="O2" s="4"/>
      <c r="P2" s="4"/>
      <c r="Q2" s="4"/>
      <c r="R2" s="4"/>
    </row>
    <row r="3" spans="1:18" ht="15" x14ac:dyDescent="0.3">
      <c r="A3" s="7" t="s">
        <v>9</v>
      </c>
      <c r="B3" s="3" t="str">
        <f t="shared" si="0"/>
        <v>Arbeitslosenquote</v>
      </c>
      <c r="C3" s="3" t="str">
        <f t="shared" si="1"/>
        <v>EU-Kommission, IWF</v>
      </c>
      <c r="D3" s="3" t="str">
        <f t="shared" si="2"/>
        <v>% der Erwerbsbevölkerung</v>
      </c>
      <c r="E3" s="23">
        <f t="shared" ref="E3:E39" si="3">VLOOKUP(A3,Daten_Auswahl,$F$2,FALSE)</f>
        <v>6</v>
      </c>
      <c r="G3" s="4"/>
      <c r="H3" s="4" t="s">
        <v>106</v>
      </c>
      <c r="I3" s="9">
        <v>3.73</v>
      </c>
      <c r="J3" s="9">
        <v>13700</v>
      </c>
      <c r="K3" s="11">
        <f>E3</f>
        <v>6</v>
      </c>
      <c r="L3" s="23" t="e">
        <f>IF(K3&lt;0,K3*-1,NA())</f>
        <v>#N/A</v>
      </c>
      <c r="M3" s="4"/>
      <c r="N3" s="4"/>
      <c r="O3" s="4"/>
      <c r="P3" s="4"/>
      <c r="Q3" s="4"/>
      <c r="R3" s="4"/>
    </row>
    <row r="4" spans="1:18" ht="15" x14ac:dyDescent="0.3">
      <c r="A4" s="7" t="s">
        <v>25</v>
      </c>
      <c r="B4" s="3" t="str">
        <f t="shared" si="0"/>
        <v>Arbeitslosenquote</v>
      </c>
      <c r="C4" s="3" t="str">
        <f t="shared" si="1"/>
        <v>EU-Kommission, IWF</v>
      </c>
      <c r="D4" s="3" t="str">
        <f t="shared" si="2"/>
        <v>% der Erwerbsbevölkerung</v>
      </c>
      <c r="E4" s="23">
        <f t="shared" si="3"/>
        <v>3.5</v>
      </c>
      <c r="F4" s="4"/>
      <c r="G4" s="4"/>
      <c r="H4" s="4" t="s">
        <v>107</v>
      </c>
      <c r="I4" s="4">
        <v>6.52</v>
      </c>
      <c r="J4" s="4">
        <v>7100</v>
      </c>
      <c r="K4" s="11">
        <f t="shared" ref="K4:K39" si="4">E4</f>
        <v>3.5</v>
      </c>
      <c r="L4" s="23" t="e">
        <f t="shared" ref="L4:L39" si="5">IF(K4&lt;0,K4*-1,NA())</f>
        <v>#N/A</v>
      </c>
      <c r="M4" s="4"/>
      <c r="N4" s="4"/>
      <c r="O4" s="4"/>
      <c r="P4" s="4"/>
      <c r="Q4" s="4"/>
      <c r="R4" s="4"/>
    </row>
    <row r="5" spans="1:18" ht="15" x14ac:dyDescent="0.3">
      <c r="A5" s="7" t="s">
        <v>5</v>
      </c>
      <c r="B5" s="3" t="str">
        <f t="shared" si="0"/>
        <v>Arbeitslosenquote</v>
      </c>
      <c r="C5" s="3" t="str">
        <f t="shared" si="1"/>
        <v>EU-Kommission, IWF</v>
      </c>
      <c r="D5" s="3" t="str">
        <f t="shared" si="2"/>
        <v>% der Erwerbsbevölkerung</v>
      </c>
      <c r="E5" s="23">
        <f t="shared" si="3"/>
        <v>6.1</v>
      </c>
      <c r="F5" s="4"/>
      <c r="G5" s="4"/>
      <c r="H5" s="4" t="s">
        <v>108</v>
      </c>
      <c r="I5" s="4">
        <v>4.3999999999999995</v>
      </c>
      <c r="J5" s="4">
        <v>17750</v>
      </c>
      <c r="K5" s="11">
        <f t="shared" si="4"/>
        <v>6.1</v>
      </c>
      <c r="L5" s="23" t="e">
        <f t="shared" si="5"/>
        <v>#N/A</v>
      </c>
      <c r="M5" s="4"/>
      <c r="N5" s="4"/>
      <c r="O5" s="4"/>
      <c r="P5" s="4"/>
      <c r="Q5" s="4"/>
      <c r="R5" s="4"/>
    </row>
    <row r="6" spans="1:18" ht="15" x14ac:dyDescent="0.3">
      <c r="A6" s="7" t="s">
        <v>2</v>
      </c>
      <c r="B6" s="3" t="str">
        <f t="shared" si="0"/>
        <v>Arbeitslosenquote</v>
      </c>
      <c r="C6" s="3" t="str">
        <f t="shared" si="1"/>
        <v>EU-Kommission, IWF</v>
      </c>
      <c r="D6" s="3" t="str">
        <f t="shared" si="2"/>
        <v>% der Erwerbsbevölkerung</v>
      </c>
      <c r="E6" s="23">
        <f t="shared" si="3"/>
        <v>3.6</v>
      </c>
      <c r="F6" s="4"/>
      <c r="G6" s="4"/>
      <c r="H6" s="4" t="s">
        <v>109</v>
      </c>
      <c r="I6" s="4">
        <v>4.55</v>
      </c>
      <c r="J6" s="4">
        <v>14000</v>
      </c>
      <c r="K6" s="11">
        <f t="shared" si="4"/>
        <v>3.6</v>
      </c>
      <c r="L6" s="23" t="e">
        <f t="shared" si="5"/>
        <v>#N/A</v>
      </c>
      <c r="M6" s="4"/>
      <c r="N6" s="4"/>
      <c r="O6" s="4"/>
      <c r="P6" s="4"/>
      <c r="Q6" s="4"/>
      <c r="R6" s="4"/>
    </row>
    <row r="7" spans="1:18" ht="15" x14ac:dyDescent="0.3">
      <c r="A7" s="7" t="s">
        <v>18</v>
      </c>
      <c r="B7" s="3" t="str">
        <f t="shared" si="0"/>
        <v>Arbeitslosenquote</v>
      </c>
      <c r="C7" s="3" t="str">
        <f t="shared" si="1"/>
        <v>EU-Kommission, IWF</v>
      </c>
      <c r="D7" s="3" t="str">
        <f t="shared" si="2"/>
        <v>% der Erwerbsbevölkerung</v>
      </c>
      <c r="E7" s="23">
        <f t="shared" si="3"/>
        <v>7.5</v>
      </c>
      <c r="F7" s="4"/>
      <c r="G7" s="4"/>
      <c r="H7" s="4" t="s">
        <v>110</v>
      </c>
      <c r="I7" s="4">
        <v>6.65</v>
      </c>
      <c r="J7" s="4">
        <v>19750</v>
      </c>
      <c r="K7" s="11">
        <f t="shared" si="4"/>
        <v>7.5</v>
      </c>
      <c r="L7" s="23" t="e">
        <f t="shared" si="5"/>
        <v>#N/A</v>
      </c>
      <c r="M7" s="4"/>
      <c r="N7" s="4"/>
      <c r="O7" s="4"/>
      <c r="P7" s="4"/>
      <c r="Q7" s="4"/>
      <c r="R7" s="4"/>
    </row>
    <row r="8" spans="1:18" ht="15" x14ac:dyDescent="0.3">
      <c r="A8" s="7" t="s">
        <v>14</v>
      </c>
      <c r="B8" s="3" t="str">
        <f t="shared" si="0"/>
        <v>Arbeitslosenquote</v>
      </c>
      <c r="C8" s="3" t="str">
        <f t="shared" si="1"/>
        <v>EU-Kommission, IWF</v>
      </c>
      <c r="D8" s="3" t="str">
        <f t="shared" si="2"/>
        <v>% der Erwerbsbevölkerung</v>
      </c>
      <c r="E8" s="23">
        <f t="shared" si="3"/>
        <v>9.5</v>
      </c>
      <c r="F8" s="4"/>
      <c r="G8" s="4"/>
      <c r="H8" s="4" t="s">
        <v>111</v>
      </c>
      <c r="I8" s="4">
        <v>6.65</v>
      </c>
      <c r="J8" s="4">
        <v>23500</v>
      </c>
      <c r="K8" s="11">
        <f t="shared" si="4"/>
        <v>9.5</v>
      </c>
      <c r="L8" s="23" t="e">
        <f t="shared" si="5"/>
        <v>#N/A</v>
      </c>
      <c r="M8" s="4"/>
      <c r="N8" s="4"/>
      <c r="O8" s="4"/>
      <c r="P8" s="4"/>
      <c r="Q8" s="4"/>
      <c r="R8" s="4"/>
    </row>
    <row r="9" spans="1:18" ht="15" x14ac:dyDescent="0.3">
      <c r="A9" s="7" t="s">
        <v>0</v>
      </c>
      <c r="B9" s="3" t="str">
        <f t="shared" si="0"/>
        <v>Arbeitslosenquote</v>
      </c>
      <c r="C9" s="3" t="str">
        <f t="shared" si="1"/>
        <v>EU-Kommission, IWF</v>
      </c>
      <c r="D9" s="3" t="str">
        <f t="shared" si="2"/>
        <v>% der Erwerbsbevölkerung</v>
      </c>
      <c r="E9" s="23">
        <f t="shared" si="3"/>
        <v>7.6</v>
      </c>
      <c r="F9" s="4"/>
      <c r="G9" s="4"/>
      <c r="H9" s="4" t="s">
        <v>112</v>
      </c>
      <c r="I9" s="4">
        <v>3.55</v>
      </c>
      <c r="J9" s="4">
        <v>10000</v>
      </c>
      <c r="K9" s="11">
        <f t="shared" si="4"/>
        <v>7.6</v>
      </c>
      <c r="L9" s="23" t="e">
        <f t="shared" si="5"/>
        <v>#N/A</v>
      </c>
      <c r="M9" s="4"/>
      <c r="N9" s="4"/>
      <c r="O9" s="4"/>
      <c r="P9" s="4"/>
      <c r="Q9" s="4"/>
      <c r="R9" s="4"/>
    </row>
    <row r="10" spans="1:18" ht="15" x14ac:dyDescent="0.3">
      <c r="A10" s="7" t="s">
        <v>6</v>
      </c>
      <c r="B10" s="3" t="str">
        <f t="shared" si="0"/>
        <v>Arbeitslosenquote</v>
      </c>
      <c r="C10" s="3" t="str">
        <f t="shared" si="1"/>
        <v>EU-Kommission, IWF</v>
      </c>
      <c r="D10" s="3" t="str">
        <f t="shared" si="2"/>
        <v>% der Erwerbsbevölkerung</v>
      </c>
      <c r="E10" s="23">
        <f t="shared" si="3"/>
        <v>9.3000000000000007</v>
      </c>
      <c r="F10" s="4"/>
      <c r="G10" s="4"/>
      <c r="H10" s="4" t="s">
        <v>113</v>
      </c>
      <c r="I10" s="4">
        <v>6.05</v>
      </c>
      <c r="J10" s="4">
        <v>4800</v>
      </c>
      <c r="K10" s="11">
        <f t="shared" si="4"/>
        <v>9.3000000000000007</v>
      </c>
      <c r="L10" s="23" t="e">
        <f t="shared" si="5"/>
        <v>#N/A</v>
      </c>
      <c r="M10" s="4"/>
      <c r="N10" s="4"/>
      <c r="O10" s="4"/>
      <c r="P10" s="4"/>
      <c r="Q10" s="4"/>
      <c r="R10" s="4"/>
    </row>
    <row r="11" spans="1:18" ht="15" x14ac:dyDescent="0.3">
      <c r="A11" s="7" t="s">
        <v>4</v>
      </c>
      <c r="B11" s="3" t="str">
        <f t="shared" si="0"/>
        <v>Arbeitslosenquote</v>
      </c>
      <c r="C11" s="3" t="str">
        <f t="shared" si="1"/>
        <v>EU-Kommission, IWF</v>
      </c>
      <c r="D11" s="3" t="str">
        <f t="shared" si="2"/>
        <v>% der Erwerbsbevölkerung</v>
      </c>
      <c r="E11" s="23">
        <f t="shared" si="3"/>
        <v>4.5999999999999996</v>
      </c>
      <c r="F11" s="4"/>
      <c r="G11" s="4"/>
      <c r="H11" s="4" t="s">
        <v>114</v>
      </c>
      <c r="I11" s="4">
        <v>2.17</v>
      </c>
      <c r="J11" s="4">
        <v>15500</v>
      </c>
      <c r="K11" s="11">
        <f t="shared" si="4"/>
        <v>4.5999999999999996</v>
      </c>
      <c r="L11" s="23" t="e">
        <f t="shared" si="5"/>
        <v>#N/A</v>
      </c>
      <c r="M11" s="4"/>
      <c r="N11" s="4"/>
      <c r="O11" s="4"/>
      <c r="P11" s="4"/>
      <c r="Q11" s="4"/>
      <c r="R11" s="4"/>
    </row>
    <row r="12" spans="1:18" ht="15" x14ac:dyDescent="0.3">
      <c r="A12" s="7" t="s">
        <v>11</v>
      </c>
      <c r="B12" s="3" t="str">
        <f t="shared" si="0"/>
        <v>Arbeitslosenquote</v>
      </c>
      <c r="C12" s="3" t="str">
        <f t="shared" si="1"/>
        <v>EU-Kommission, IWF</v>
      </c>
      <c r="D12" s="3" t="str">
        <f t="shared" si="2"/>
        <v>% der Erwerbsbevölkerung</v>
      </c>
      <c r="E12" s="23">
        <f t="shared" si="3"/>
        <v>0</v>
      </c>
      <c r="F12" s="4"/>
      <c r="G12" s="4"/>
      <c r="H12" s="4" t="s">
        <v>115</v>
      </c>
      <c r="I12" s="4">
        <v>0.8</v>
      </c>
      <c r="J12" s="4">
        <v>28000</v>
      </c>
      <c r="K12" s="11">
        <f t="shared" si="4"/>
        <v>0</v>
      </c>
      <c r="L12" s="23" t="e">
        <f t="shared" si="5"/>
        <v>#N/A</v>
      </c>
      <c r="M12" s="4"/>
      <c r="N12" s="4"/>
      <c r="O12" s="4"/>
      <c r="P12" s="4"/>
      <c r="Q12" s="4"/>
      <c r="R12" s="4"/>
    </row>
    <row r="13" spans="1:18" ht="15" x14ac:dyDescent="0.3">
      <c r="A13" s="7" t="s">
        <v>3</v>
      </c>
      <c r="B13" s="3" t="str">
        <f t="shared" si="0"/>
        <v>Arbeitslosenquote</v>
      </c>
      <c r="C13" s="3" t="str">
        <f t="shared" si="1"/>
        <v>EU-Kommission, IWF</v>
      </c>
      <c r="D13" s="3" t="str">
        <f t="shared" si="2"/>
        <v>% der Erwerbsbevölkerung</v>
      </c>
      <c r="E13" s="23">
        <f t="shared" si="3"/>
        <v>6.2</v>
      </c>
      <c r="F13" s="4"/>
      <c r="G13" s="4"/>
      <c r="H13" s="4" t="s">
        <v>116</v>
      </c>
      <c r="I13" s="4">
        <v>4.75</v>
      </c>
      <c r="J13" s="4">
        <v>8000</v>
      </c>
      <c r="K13" s="11">
        <f t="shared" si="4"/>
        <v>6.2</v>
      </c>
      <c r="L13" s="23" t="e">
        <f t="shared" si="5"/>
        <v>#N/A</v>
      </c>
      <c r="M13" s="4"/>
      <c r="N13" s="4"/>
      <c r="O13" s="4"/>
      <c r="P13" s="4"/>
      <c r="Q13" s="4"/>
      <c r="R13" s="4"/>
    </row>
    <row r="14" spans="1:18" ht="15" x14ac:dyDescent="0.3">
      <c r="A14" s="7" t="s">
        <v>27</v>
      </c>
      <c r="B14" s="3" t="str">
        <f t="shared" si="0"/>
        <v>Arbeitslosenquote</v>
      </c>
      <c r="C14" s="3" t="str">
        <f t="shared" si="1"/>
        <v>EU-Kommission, IWF</v>
      </c>
      <c r="D14" s="3" t="str">
        <f t="shared" si="2"/>
        <v>% der Erwerbsbevölkerung</v>
      </c>
      <c r="E14" s="23">
        <f t="shared" si="3"/>
        <v>4.7</v>
      </c>
      <c r="F14" s="4"/>
      <c r="G14" s="4"/>
      <c r="H14" s="4" t="s">
        <v>117</v>
      </c>
      <c r="I14" s="4">
        <v>5.45</v>
      </c>
      <c r="J14" s="4">
        <v>9500</v>
      </c>
      <c r="K14" s="11">
        <f t="shared" si="4"/>
        <v>4.7</v>
      </c>
      <c r="L14" s="23" t="e">
        <f t="shared" si="5"/>
        <v>#N/A</v>
      </c>
      <c r="M14" s="4"/>
      <c r="N14" s="4"/>
      <c r="O14" s="4"/>
      <c r="P14" s="4"/>
      <c r="Q14" s="4"/>
      <c r="R14" s="4"/>
    </row>
    <row r="15" spans="1:18" ht="15" x14ac:dyDescent="0.3">
      <c r="A15" s="7" t="s">
        <v>19</v>
      </c>
      <c r="B15" s="3" t="str">
        <f t="shared" si="0"/>
        <v>Arbeitslosenquote</v>
      </c>
      <c r="C15" s="3" t="str">
        <f t="shared" si="1"/>
        <v>EU-Kommission, IWF</v>
      </c>
      <c r="D15" s="3" t="str">
        <f t="shared" si="2"/>
        <v>% der Erwerbsbevölkerung</v>
      </c>
      <c r="E15" s="23">
        <f t="shared" si="3"/>
        <v>6.8</v>
      </c>
      <c r="F15" s="4"/>
      <c r="G15" s="4"/>
      <c r="H15" s="4" t="s">
        <v>118</v>
      </c>
      <c r="I15" s="4">
        <v>6.35</v>
      </c>
      <c r="J15" s="4">
        <v>17000</v>
      </c>
      <c r="K15" s="11">
        <f t="shared" si="4"/>
        <v>6.8</v>
      </c>
      <c r="L15" s="23" t="e">
        <f t="shared" si="5"/>
        <v>#N/A</v>
      </c>
      <c r="M15" s="4"/>
      <c r="N15" s="4"/>
      <c r="O15" s="4"/>
      <c r="P15" s="4"/>
      <c r="Q15" s="4"/>
      <c r="R15" s="4"/>
    </row>
    <row r="16" spans="1:18" ht="15" x14ac:dyDescent="0.3">
      <c r="A16" s="7" t="s">
        <v>20</v>
      </c>
      <c r="B16" s="3" t="str">
        <f t="shared" si="0"/>
        <v>Arbeitslosenquote</v>
      </c>
      <c r="C16" s="3" t="str">
        <f t="shared" si="1"/>
        <v>EU-Kommission, IWF</v>
      </c>
      <c r="D16" s="3" t="str">
        <f t="shared" si="2"/>
        <v>% der Erwerbsbevölkerung</v>
      </c>
      <c r="E16" s="23">
        <f t="shared" si="3"/>
        <v>7.1</v>
      </c>
      <c r="F16" s="4"/>
      <c r="G16" s="4"/>
      <c r="H16" s="4" t="s">
        <v>119</v>
      </c>
      <c r="I16" s="4">
        <v>6.55</v>
      </c>
      <c r="J16" s="4">
        <v>18500</v>
      </c>
      <c r="K16" s="11">
        <f t="shared" si="4"/>
        <v>7.1</v>
      </c>
      <c r="L16" s="23" t="e">
        <f t="shared" si="5"/>
        <v>#N/A</v>
      </c>
      <c r="M16" s="4"/>
      <c r="N16" s="4"/>
      <c r="O16" s="4"/>
      <c r="P16" s="4"/>
      <c r="Q16" s="4"/>
      <c r="R16" s="4"/>
    </row>
    <row r="17" spans="1:18" ht="15" x14ac:dyDescent="0.3">
      <c r="A17" s="7" t="s">
        <v>10</v>
      </c>
      <c r="B17" s="3" t="str">
        <f t="shared" si="0"/>
        <v>Arbeitslosenquote</v>
      </c>
      <c r="C17" s="3" t="str">
        <f t="shared" si="1"/>
        <v>EU-Kommission, IWF</v>
      </c>
      <c r="D17" s="3" t="str">
        <f t="shared" si="2"/>
        <v>% der Erwerbsbevölkerung</v>
      </c>
      <c r="E17" s="23">
        <f t="shared" si="3"/>
        <v>6.6</v>
      </c>
      <c r="F17" s="4"/>
      <c r="G17" s="4"/>
      <c r="H17" s="4" t="s">
        <v>120</v>
      </c>
      <c r="I17" s="4">
        <v>4.0149999999999997</v>
      </c>
      <c r="J17" s="4">
        <v>12800</v>
      </c>
      <c r="K17" s="11">
        <f t="shared" si="4"/>
        <v>6.6</v>
      </c>
      <c r="L17" s="23" t="e">
        <f t="shared" si="5"/>
        <v>#N/A</v>
      </c>
      <c r="M17" s="4"/>
      <c r="N17" s="4"/>
      <c r="O17" s="4"/>
      <c r="P17" s="4"/>
      <c r="Q17" s="4"/>
      <c r="R17" s="4"/>
    </row>
    <row r="18" spans="1:18" ht="15" x14ac:dyDescent="0.3">
      <c r="A18" s="7" t="s">
        <v>16</v>
      </c>
      <c r="B18" s="3" t="str">
        <f t="shared" si="0"/>
        <v>Arbeitslosenquote</v>
      </c>
      <c r="C18" s="3" t="str">
        <f t="shared" si="1"/>
        <v>EU-Kommission, IWF</v>
      </c>
      <c r="D18" s="3" t="str">
        <f t="shared" si="2"/>
        <v>% der Erwerbsbevölkerung</v>
      </c>
      <c r="E18" s="23">
        <f t="shared" si="3"/>
        <v>2.9</v>
      </c>
      <c r="F18" s="4"/>
      <c r="G18" s="4"/>
      <c r="H18" s="4" t="s">
        <v>121</v>
      </c>
      <c r="I18" s="4">
        <v>5.0750000000000002</v>
      </c>
      <c r="J18" s="4">
        <v>1600</v>
      </c>
      <c r="K18" s="11">
        <f t="shared" si="4"/>
        <v>2.9</v>
      </c>
      <c r="L18" s="23" t="e">
        <f t="shared" si="5"/>
        <v>#N/A</v>
      </c>
      <c r="M18" s="4"/>
      <c r="N18" s="4"/>
      <c r="O18" s="4"/>
      <c r="P18" s="4"/>
      <c r="Q18" s="4"/>
      <c r="R18" s="4"/>
    </row>
    <row r="19" spans="1:18" ht="15" x14ac:dyDescent="0.3">
      <c r="A19" s="7" t="s">
        <v>55</v>
      </c>
      <c r="B19" s="3" t="str">
        <f t="shared" si="0"/>
        <v>Arbeitslosenquote</v>
      </c>
      <c r="C19" s="3" t="str">
        <f t="shared" si="1"/>
        <v>EU-Kommission, IWF</v>
      </c>
      <c r="D19" s="3" t="str">
        <f t="shared" si="2"/>
        <v>% der Erwerbsbevölkerung</v>
      </c>
      <c r="E19" s="23">
        <f t="shared" si="3"/>
        <v>0</v>
      </c>
      <c r="F19" s="4"/>
      <c r="G19" s="4"/>
      <c r="H19" s="4" t="s">
        <v>122</v>
      </c>
      <c r="I19" s="4">
        <v>6.02</v>
      </c>
      <c r="J19" s="4">
        <v>6150</v>
      </c>
      <c r="K19" s="11">
        <f t="shared" si="4"/>
        <v>0</v>
      </c>
      <c r="L19" s="23" t="e">
        <f t="shared" si="5"/>
        <v>#N/A</v>
      </c>
      <c r="M19" s="4"/>
      <c r="N19" s="4"/>
      <c r="O19" s="4"/>
      <c r="P19" s="4"/>
      <c r="Q19" s="4"/>
      <c r="R19" s="4"/>
    </row>
    <row r="20" spans="1:18" ht="15" x14ac:dyDescent="0.3">
      <c r="A20" s="7" t="s">
        <v>28</v>
      </c>
      <c r="B20" s="3" t="str">
        <f t="shared" si="0"/>
        <v>Arbeitslosenquote</v>
      </c>
      <c r="C20" s="3" t="str">
        <f t="shared" si="1"/>
        <v>EU-Kommission, IWF</v>
      </c>
      <c r="D20" s="3" t="str">
        <f t="shared" si="2"/>
        <v>% der Erwerbsbevölkerung</v>
      </c>
      <c r="E20" s="23">
        <f t="shared" si="3"/>
        <v>0</v>
      </c>
      <c r="F20" s="4"/>
      <c r="G20" s="4"/>
      <c r="H20" s="4" t="s">
        <v>123</v>
      </c>
      <c r="I20" s="4">
        <v>5.68</v>
      </c>
      <c r="J20" s="4">
        <v>7000</v>
      </c>
      <c r="K20" s="11">
        <f t="shared" si="4"/>
        <v>0</v>
      </c>
      <c r="L20" s="23" t="e">
        <f t="shared" si="5"/>
        <v>#N/A</v>
      </c>
      <c r="M20" s="4"/>
      <c r="N20" s="4"/>
      <c r="O20" s="4"/>
      <c r="P20" s="4"/>
      <c r="Q20" s="4"/>
      <c r="R20" s="4"/>
    </row>
    <row r="21" spans="1:18" ht="15" x14ac:dyDescent="0.3">
      <c r="A21" s="7" t="s">
        <v>1</v>
      </c>
      <c r="B21" s="3" t="str">
        <f t="shared" si="0"/>
        <v>Arbeitslosenquote</v>
      </c>
      <c r="C21" s="3" t="str">
        <f t="shared" si="1"/>
        <v>EU-Kommission, IWF</v>
      </c>
      <c r="D21" s="3" t="str">
        <f t="shared" si="2"/>
        <v>% der Erwerbsbevölkerung</v>
      </c>
      <c r="E21" s="23">
        <f t="shared" si="3"/>
        <v>3.9</v>
      </c>
      <c r="F21" s="4"/>
      <c r="G21" s="4"/>
      <c r="H21" s="4" t="s">
        <v>124</v>
      </c>
      <c r="I21" s="4">
        <v>3.9499999999999997</v>
      </c>
      <c r="J21" s="4">
        <v>15000</v>
      </c>
      <c r="K21" s="11">
        <f t="shared" si="4"/>
        <v>3.9</v>
      </c>
      <c r="L21" s="23" t="e">
        <f t="shared" si="5"/>
        <v>#N/A</v>
      </c>
      <c r="M21" s="4"/>
      <c r="N21" s="4"/>
      <c r="O21" s="4"/>
      <c r="P21" s="4"/>
      <c r="Q21" s="4"/>
      <c r="R21" s="4"/>
    </row>
    <row r="22" spans="1:18" ht="15" x14ac:dyDescent="0.3">
      <c r="A22" s="7" t="s">
        <v>12</v>
      </c>
      <c r="B22" s="3" t="str">
        <f t="shared" si="0"/>
        <v>Arbeitslosenquote</v>
      </c>
      <c r="C22" s="3" t="str">
        <f t="shared" si="1"/>
        <v>EU-Kommission, IWF</v>
      </c>
      <c r="D22" s="3" t="str">
        <f t="shared" si="2"/>
        <v>% der Erwerbsbevölkerung</v>
      </c>
      <c r="E22" s="23">
        <f t="shared" si="3"/>
        <v>0</v>
      </c>
      <c r="F22" s="4"/>
      <c r="G22" s="4"/>
      <c r="H22" s="4" t="s">
        <v>125</v>
      </c>
      <c r="I22" s="4">
        <v>4.3499999999999996</v>
      </c>
      <c r="J22" s="4">
        <v>24000</v>
      </c>
      <c r="K22" s="11">
        <f t="shared" si="4"/>
        <v>0</v>
      </c>
      <c r="L22" s="23" t="e">
        <f t="shared" si="5"/>
        <v>#N/A</v>
      </c>
      <c r="M22" s="4"/>
      <c r="N22" s="4"/>
      <c r="O22" s="4"/>
      <c r="P22" s="4"/>
      <c r="Q22" s="4"/>
      <c r="R22" s="4"/>
    </row>
    <row r="23" spans="1:18" ht="15" x14ac:dyDescent="0.3">
      <c r="A23" s="7" t="s">
        <v>56</v>
      </c>
      <c r="B23" s="3" t="str">
        <f t="shared" si="0"/>
        <v>Arbeitslosenquote</v>
      </c>
      <c r="C23" s="3" t="str">
        <f t="shared" si="1"/>
        <v>EU-Kommission, IWF</v>
      </c>
      <c r="D23" s="3" t="str">
        <f t="shared" si="2"/>
        <v>% der Erwerbsbevölkerung</v>
      </c>
      <c r="E23" s="23">
        <f t="shared" si="3"/>
        <v>5.6</v>
      </c>
      <c r="F23" s="4"/>
      <c r="G23" s="4"/>
      <c r="H23" s="4" t="s">
        <v>126</v>
      </c>
      <c r="I23" s="4">
        <v>5.15</v>
      </c>
      <c r="J23" s="4">
        <v>11200</v>
      </c>
      <c r="K23" s="11">
        <f>IF(E23=0,NA(),E23)</f>
        <v>5.6</v>
      </c>
      <c r="L23" s="23" t="e">
        <f t="shared" si="5"/>
        <v>#N/A</v>
      </c>
      <c r="M23" s="4"/>
      <c r="N23" s="4"/>
      <c r="O23" s="4"/>
      <c r="P23" s="4"/>
      <c r="Q23" s="4"/>
      <c r="R23" s="4"/>
    </row>
    <row r="24" spans="1:18" ht="15" x14ac:dyDescent="0.3">
      <c r="A24" s="7" t="s">
        <v>21</v>
      </c>
      <c r="B24" s="3" t="str">
        <f t="shared" si="0"/>
        <v>Arbeitslosenquote</v>
      </c>
      <c r="C24" s="3" t="str">
        <f t="shared" si="1"/>
        <v>EU-Kommission, IWF</v>
      </c>
      <c r="D24" s="3" t="str">
        <f t="shared" si="2"/>
        <v>% der Erwerbsbevölkerung</v>
      </c>
      <c r="E24" s="23">
        <f t="shared" si="3"/>
        <v>3.1</v>
      </c>
      <c r="F24" s="4"/>
      <c r="G24" s="4"/>
      <c r="H24" s="4" t="s">
        <v>127</v>
      </c>
      <c r="I24" s="4">
        <v>5.6499999999999995</v>
      </c>
      <c r="J24" s="4">
        <v>14700</v>
      </c>
      <c r="K24" s="11">
        <f t="shared" si="4"/>
        <v>3.1</v>
      </c>
      <c r="L24" s="23" t="e">
        <f t="shared" si="5"/>
        <v>#N/A</v>
      </c>
      <c r="M24" s="4"/>
      <c r="N24" s="4"/>
      <c r="O24" s="4"/>
      <c r="P24" s="4"/>
      <c r="Q24" s="4"/>
      <c r="R24" s="4"/>
    </row>
    <row r="25" spans="1:18" ht="15" x14ac:dyDescent="0.3">
      <c r="A25" s="7" t="s">
        <v>7</v>
      </c>
      <c r="B25" s="3" t="str">
        <f t="shared" si="0"/>
        <v>Arbeitslosenquote</v>
      </c>
      <c r="C25" s="3" t="str">
        <f t="shared" si="1"/>
        <v>EU-Kommission, IWF</v>
      </c>
      <c r="D25" s="3" t="str">
        <f t="shared" si="2"/>
        <v>% der Erwerbsbevölkerung</v>
      </c>
      <c r="E25" s="23">
        <f t="shared" si="3"/>
        <v>6.3</v>
      </c>
      <c r="F25" s="4"/>
      <c r="G25" s="4"/>
      <c r="H25" s="4" t="s">
        <v>128</v>
      </c>
      <c r="I25" s="4">
        <v>2.15</v>
      </c>
      <c r="J25" s="4">
        <v>4400</v>
      </c>
      <c r="K25" s="11">
        <f t="shared" si="4"/>
        <v>6.3</v>
      </c>
      <c r="L25" s="23" t="e">
        <f t="shared" si="5"/>
        <v>#N/A</v>
      </c>
      <c r="M25" s="4"/>
      <c r="N25" s="4"/>
      <c r="O25" s="4"/>
      <c r="P25" s="4"/>
      <c r="Q25" s="4"/>
      <c r="R25" s="4"/>
    </row>
    <row r="26" spans="1:18" ht="15" x14ac:dyDescent="0.3">
      <c r="A26" s="7" t="s">
        <v>98</v>
      </c>
      <c r="B26" s="3" t="str">
        <f t="shared" si="0"/>
        <v>Arbeitslosenquote</v>
      </c>
      <c r="C26" s="3" t="str">
        <f t="shared" si="1"/>
        <v>EU-Kommission, IWF</v>
      </c>
      <c r="D26" s="3" t="str">
        <f t="shared" si="2"/>
        <v>% der Erwerbsbevölkerung</v>
      </c>
      <c r="E26" s="23">
        <f t="shared" si="3"/>
        <v>6.1</v>
      </c>
      <c r="F26" s="4"/>
      <c r="G26" s="4"/>
      <c r="H26" s="4" t="s">
        <v>129</v>
      </c>
      <c r="I26" s="4">
        <v>6.5</v>
      </c>
      <c r="J26" s="4">
        <v>9750</v>
      </c>
      <c r="K26" s="11">
        <f t="shared" si="4"/>
        <v>6.1</v>
      </c>
      <c r="L26" s="23" t="e">
        <f t="shared" si="5"/>
        <v>#N/A</v>
      </c>
      <c r="M26" s="4"/>
      <c r="N26" s="4"/>
      <c r="O26" s="4"/>
      <c r="P26" s="4"/>
      <c r="Q26" s="4"/>
      <c r="R26" s="4"/>
    </row>
    <row r="27" spans="1:18" ht="15" x14ac:dyDescent="0.3">
      <c r="A27" s="7" t="s">
        <v>13</v>
      </c>
      <c r="B27" s="3" t="str">
        <f t="shared" si="0"/>
        <v>Arbeitslosenquote</v>
      </c>
      <c r="C27" s="3" t="str">
        <f t="shared" si="1"/>
        <v>EU-Kommission, IWF</v>
      </c>
      <c r="D27" s="3" t="str">
        <f t="shared" si="2"/>
        <v>% der Erwerbsbevölkerung</v>
      </c>
      <c r="E27" s="23">
        <f t="shared" si="3"/>
        <v>9</v>
      </c>
      <c r="F27" s="4"/>
      <c r="G27" s="4"/>
      <c r="H27" s="4" t="s">
        <v>130</v>
      </c>
      <c r="I27" s="4">
        <v>5.2</v>
      </c>
      <c r="J27" s="4">
        <v>22000</v>
      </c>
      <c r="K27" s="11">
        <f t="shared" si="4"/>
        <v>9</v>
      </c>
      <c r="L27" s="23" t="e">
        <f t="shared" si="5"/>
        <v>#N/A</v>
      </c>
      <c r="M27" s="4"/>
      <c r="N27" s="4"/>
      <c r="O27" s="4"/>
      <c r="P27" s="4"/>
      <c r="Q27" s="4"/>
      <c r="R27" s="4"/>
    </row>
    <row r="28" spans="1:18" ht="15" x14ac:dyDescent="0.3">
      <c r="A28" s="7" t="s">
        <v>15</v>
      </c>
      <c r="B28" s="3" t="str">
        <f t="shared" si="0"/>
        <v>Arbeitslosenquote</v>
      </c>
      <c r="C28" s="3" t="str">
        <f t="shared" si="1"/>
        <v>EU-Kommission, IWF</v>
      </c>
      <c r="D28" s="3" t="str">
        <f t="shared" si="2"/>
        <v>% der Erwerbsbevölkerung</v>
      </c>
      <c r="E28" s="23">
        <f t="shared" si="3"/>
        <v>0</v>
      </c>
      <c r="F28" s="4"/>
      <c r="G28" s="4"/>
      <c r="H28" s="4" t="s">
        <v>131</v>
      </c>
      <c r="I28" s="4">
        <v>4.25</v>
      </c>
      <c r="J28" s="4">
        <v>10000</v>
      </c>
      <c r="K28" s="11">
        <f t="shared" si="4"/>
        <v>0</v>
      </c>
      <c r="L28" s="23" t="e">
        <f t="shared" si="5"/>
        <v>#N/A</v>
      </c>
      <c r="M28" s="4"/>
      <c r="N28" s="4"/>
      <c r="O28" s="4"/>
      <c r="P28" s="4"/>
      <c r="Q28" s="4"/>
      <c r="R28" s="4"/>
    </row>
    <row r="29" spans="1:18" ht="15" x14ac:dyDescent="0.3">
      <c r="A29" s="7" t="s">
        <v>29</v>
      </c>
      <c r="B29" s="3" t="str">
        <f t="shared" si="0"/>
        <v>Arbeitslosenquote</v>
      </c>
      <c r="C29" s="3" t="str">
        <f t="shared" si="1"/>
        <v>EU-Kommission, IWF</v>
      </c>
      <c r="D29" s="3" t="str">
        <f t="shared" si="2"/>
        <v>% der Erwerbsbevölkerung</v>
      </c>
      <c r="E29" s="23">
        <f t="shared" si="3"/>
        <v>0</v>
      </c>
      <c r="F29" s="4"/>
      <c r="G29" s="4"/>
      <c r="H29" s="4" t="s">
        <v>132</v>
      </c>
      <c r="I29" s="4">
        <v>5.8999999999999995</v>
      </c>
      <c r="J29" s="4">
        <v>8250</v>
      </c>
      <c r="K29" s="11">
        <f t="shared" si="4"/>
        <v>0</v>
      </c>
      <c r="L29" s="23" t="e">
        <f t="shared" si="5"/>
        <v>#N/A</v>
      </c>
      <c r="M29" s="4"/>
      <c r="N29" s="4"/>
      <c r="O29" s="4"/>
      <c r="P29" s="4"/>
      <c r="Q29" s="4"/>
      <c r="R29" s="4"/>
    </row>
    <row r="30" spans="1:18" ht="15" x14ac:dyDescent="0.3">
      <c r="A30" s="7" t="s">
        <v>23</v>
      </c>
      <c r="B30" s="3" t="str">
        <f t="shared" si="0"/>
        <v>Arbeitslosenquote</v>
      </c>
      <c r="C30" s="3" t="str">
        <f t="shared" si="1"/>
        <v>EU-Kommission, IWF</v>
      </c>
      <c r="D30" s="3" t="str">
        <f t="shared" si="2"/>
        <v>% der Erwerbsbevölkerung</v>
      </c>
      <c r="E30" s="23">
        <f t="shared" si="3"/>
        <v>5.5</v>
      </c>
      <c r="F30" s="4"/>
      <c r="G30" s="4"/>
      <c r="H30" s="4" t="s">
        <v>133</v>
      </c>
      <c r="I30" s="4">
        <v>5.7</v>
      </c>
      <c r="J30" s="4">
        <v>12000</v>
      </c>
      <c r="K30" s="11">
        <f t="shared" si="4"/>
        <v>5.5</v>
      </c>
      <c r="L30" s="23" t="e">
        <f t="shared" si="5"/>
        <v>#N/A</v>
      </c>
      <c r="M30" s="4"/>
      <c r="N30" s="4"/>
      <c r="O30" s="4"/>
      <c r="P30" s="4"/>
      <c r="Q30" s="4"/>
      <c r="R30" s="4"/>
    </row>
    <row r="31" spans="1:18" ht="15" x14ac:dyDescent="0.3">
      <c r="A31" s="7" t="s">
        <v>26</v>
      </c>
      <c r="B31" s="3" t="str">
        <f t="shared" si="0"/>
        <v>Arbeitslosenquote</v>
      </c>
      <c r="C31" s="3" t="str">
        <f t="shared" si="1"/>
        <v>EU-Kommission, IWF</v>
      </c>
      <c r="D31" s="3" t="str">
        <f t="shared" si="2"/>
        <v>% der Erwerbsbevölkerung</v>
      </c>
      <c r="E31" s="23">
        <f t="shared" si="3"/>
        <v>3.4</v>
      </c>
      <c r="F31" s="4"/>
      <c r="G31" s="4"/>
      <c r="H31" s="4" t="s">
        <v>134</v>
      </c>
      <c r="I31" s="4">
        <v>5.0999999999999996</v>
      </c>
      <c r="J31" s="4">
        <v>9700</v>
      </c>
      <c r="K31" s="11">
        <f t="shared" si="4"/>
        <v>3.4</v>
      </c>
      <c r="L31" s="23" t="e">
        <f t="shared" si="5"/>
        <v>#N/A</v>
      </c>
      <c r="M31" s="4"/>
      <c r="N31" s="4"/>
      <c r="O31" s="4"/>
      <c r="P31" s="4"/>
      <c r="Q31" s="4"/>
      <c r="R31" s="4"/>
    </row>
    <row r="32" spans="1:18" ht="15" x14ac:dyDescent="0.3">
      <c r="A32" s="7" t="s">
        <v>8</v>
      </c>
      <c r="B32" s="3" t="str">
        <f t="shared" si="0"/>
        <v>Arbeitslosenquote</v>
      </c>
      <c r="C32" s="3" t="str">
        <f t="shared" si="1"/>
        <v>EU-Kommission, IWF</v>
      </c>
      <c r="D32" s="3" t="str">
        <f t="shared" si="2"/>
        <v>% der Erwerbsbevölkerung</v>
      </c>
      <c r="E32" s="23">
        <f t="shared" si="3"/>
        <v>10.4</v>
      </c>
      <c r="F32" s="4"/>
      <c r="G32" s="4"/>
      <c r="H32" s="4" t="s">
        <v>135</v>
      </c>
      <c r="I32" s="4">
        <v>2.8</v>
      </c>
      <c r="J32" s="4">
        <v>5500</v>
      </c>
      <c r="K32" s="11">
        <f t="shared" si="4"/>
        <v>10.4</v>
      </c>
      <c r="L32" s="23" t="e">
        <f t="shared" si="5"/>
        <v>#N/A</v>
      </c>
      <c r="M32" s="4"/>
      <c r="N32" s="4"/>
      <c r="O32" s="4"/>
      <c r="P32" s="4"/>
      <c r="Q32" s="4"/>
      <c r="R32" s="4"/>
    </row>
    <row r="33" spans="1:18" ht="15" x14ac:dyDescent="0.3">
      <c r="A33" s="7" t="s">
        <v>22</v>
      </c>
      <c r="B33" s="3" t="str">
        <f t="shared" si="0"/>
        <v>Arbeitslosenquote</v>
      </c>
      <c r="C33" s="3" t="str">
        <f t="shared" si="1"/>
        <v>EU-Kommission, IWF</v>
      </c>
      <c r="D33" s="3" t="str">
        <f t="shared" si="2"/>
        <v>% der Erwerbsbevölkerung</v>
      </c>
      <c r="E33" s="23">
        <f t="shared" si="3"/>
        <v>2.7</v>
      </c>
      <c r="F33" s="4"/>
      <c r="G33" s="4"/>
      <c r="H33" s="4" t="s">
        <v>136</v>
      </c>
      <c r="I33" s="4">
        <v>5.15</v>
      </c>
      <c r="J33" s="4">
        <v>13000</v>
      </c>
      <c r="K33" s="11">
        <f t="shared" si="4"/>
        <v>2.7</v>
      </c>
      <c r="L33" s="23" t="e">
        <f t="shared" si="5"/>
        <v>#N/A</v>
      </c>
      <c r="M33" s="4"/>
      <c r="N33" s="4"/>
      <c r="O33" s="4"/>
      <c r="P33" s="4"/>
      <c r="Q33" s="4"/>
      <c r="R33" s="4"/>
    </row>
    <row r="34" spans="1:18" ht="15" x14ac:dyDescent="0.3">
      <c r="A34" s="7" t="s">
        <v>17</v>
      </c>
      <c r="B34" s="3" t="str">
        <f t="shared" si="0"/>
        <v>Arbeitslosenquote</v>
      </c>
      <c r="C34" s="3" t="str">
        <f t="shared" si="1"/>
        <v>EU-Kommission, IWF</v>
      </c>
      <c r="D34" s="3" t="str">
        <f t="shared" si="2"/>
        <v>% der Erwerbsbevölkerung</v>
      </c>
      <c r="E34" s="23">
        <f t="shared" si="3"/>
        <v>0</v>
      </c>
      <c r="F34" s="4"/>
      <c r="G34" s="4"/>
      <c r="H34" s="4" t="s">
        <v>137</v>
      </c>
      <c r="I34" s="4">
        <v>7.8</v>
      </c>
      <c r="J34" s="4">
        <v>4500</v>
      </c>
      <c r="K34" s="11">
        <f t="shared" si="4"/>
        <v>0</v>
      </c>
      <c r="L34" s="23" t="e">
        <f t="shared" si="5"/>
        <v>#N/A</v>
      </c>
      <c r="M34" s="4"/>
      <c r="N34" s="4"/>
      <c r="O34" s="4"/>
      <c r="P34" s="4"/>
      <c r="Q34" s="4"/>
      <c r="R34" s="4"/>
    </row>
    <row r="35" spans="1:18" ht="15" x14ac:dyDescent="0.3">
      <c r="A35" s="7" t="s">
        <v>24</v>
      </c>
      <c r="B35" s="3" t="str">
        <f t="shared" si="0"/>
        <v>Arbeitslosenquote</v>
      </c>
      <c r="C35" s="3" t="str">
        <f t="shared" si="1"/>
        <v>EU-Kommission, IWF</v>
      </c>
      <c r="D35" s="3" t="str">
        <f t="shared" si="2"/>
        <v>% der Erwerbsbevölkerung</v>
      </c>
      <c r="E35" s="23">
        <f t="shared" si="3"/>
        <v>4.5</v>
      </c>
      <c r="F35" s="4"/>
      <c r="G35" s="4"/>
      <c r="H35" s="4" t="s">
        <v>138</v>
      </c>
      <c r="I35" s="4">
        <v>5.75</v>
      </c>
      <c r="J35" s="4">
        <v>10600</v>
      </c>
      <c r="K35" s="11">
        <f t="shared" si="4"/>
        <v>4.5</v>
      </c>
      <c r="L35" s="23" t="e">
        <f t="shared" si="5"/>
        <v>#N/A</v>
      </c>
      <c r="M35" s="4"/>
      <c r="N35" s="4"/>
      <c r="O35" s="4"/>
      <c r="P35" s="4"/>
      <c r="Q35" s="4"/>
      <c r="R35" s="4"/>
    </row>
    <row r="36" spans="1:18" ht="15" x14ac:dyDescent="0.3">
      <c r="A36" s="7" t="s">
        <v>57</v>
      </c>
      <c r="B36" s="3" t="str">
        <f t="shared" si="0"/>
        <v>Arbeitslosenquote</v>
      </c>
      <c r="C36" s="3" t="str">
        <f t="shared" si="1"/>
        <v>EU-Kommission, IWF</v>
      </c>
      <c r="D36" s="3" t="str">
        <f t="shared" si="2"/>
        <v>% der Erwerbsbevölkerung</v>
      </c>
      <c r="E36" s="23">
        <f t="shared" si="3"/>
        <v>4.5999999999999996</v>
      </c>
      <c r="F36" s="4"/>
      <c r="G36" s="4"/>
      <c r="H36" s="4" t="s">
        <v>139</v>
      </c>
      <c r="I36" s="4">
        <v>3</v>
      </c>
      <c r="J36" s="4">
        <v>15000</v>
      </c>
      <c r="K36" s="11">
        <f t="shared" si="4"/>
        <v>4.5999999999999996</v>
      </c>
      <c r="L36" s="23" t="e">
        <f t="shared" si="5"/>
        <v>#N/A</v>
      </c>
      <c r="M36" s="4"/>
      <c r="N36" s="4"/>
      <c r="O36" s="4"/>
      <c r="P36" s="4"/>
      <c r="Q36" s="4"/>
      <c r="R36" s="4"/>
    </row>
    <row r="37" spans="1:18" ht="15" x14ac:dyDescent="0.3">
      <c r="A37" s="7" t="s">
        <v>30</v>
      </c>
      <c r="B37" s="3" t="str">
        <f t="shared" si="0"/>
        <v>Arbeitslosenquote</v>
      </c>
      <c r="C37" s="3" t="str">
        <f t="shared" si="1"/>
        <v>EU-Kommission, IWF</v>
      </c>
      <c r="D37" s="3" t="str">
        <f t="shared" si="2"/>
        <v>% der Erwerbsbevölkerung</v>
      </c>
      <c r="E37" s="23">
        <f t="shared" si="3"/>
        <v>4.7</v>
      </c>
      <c r="F37" s="4"/>
      <c r="G37" s="4"/>
      <c r="H37" s="4" t="s">
        <v>142</v>
      </c>
      <c r="I37" s="4">
        <v>7.58</v>
      </c>
      <c r="J37" s="4">
        <v>1350</v>
      </c>
      <c r="K37" s="11">
        <f t="shared" si="4"/>
        <v>4.7</v>
      </c>
      <c r="L37" s="23" t="e">
        <f t="shared" si="5"/>
        <v>#N/A</v>
      </c>
      <c r="M37" s="4"/>
      <c r="N37" s="4"/>
      <c r="O37" s="4"/>
      <c r="P37" s="4"/>
      <c r="Q37" s="4"/>
      <c r="R37" s="4"/>
    </row>
    <row r="38" spans="1:18" ht="15" x14ac:dyDescent="0.3">
      <c r="A38" s="18" t="s">
        <v>146</v>
      </c>
      <c r="B38" s="3" t="str">
        <f t="shared" si="0"/>
        <v>Arbeitslosenquote</v>
      </c>
      <c r="C38" s="3" t="str">
        <f t="shared" si="1"/>
        <v>EU-Kommission, IWF</v>
      </c>
      <c r="D38" s="3" t="str">
        <f t="shared" si="2"/>
        <v>% der Erwerbsbevölkerung</v>
      </c>
      <c r="E38" s="23">
        <f t="shared" si="3"/>
        <v>0</v>
      </c>
      <c r="H38" s="19" t="s">
        <v>146</v>
      </c>
      <c r="I38" s="19"/>
      <c r="J38" s="19">
        <v>1000</v>
      </c>
      <c r="K38" s="11">
        <f t="shared" si="4"/>
        <v>0</v>
      </c>
      <c r="L38" s="23" t="e">
        <f t="shared" si="5"/>
        <v>#N/A</v>
      </c>
      <c r="M38" s="4"/>
      <c r="N38" s="4"/>
    </row>
    <row r="39" spans="1:18" ht="15" x14ac:dyDescent="0.3">
      <c r="A39" s="18" t="s">
        <v>363</v>
      </c>
      <c r="B39" s="3" t="str">
        <f t="shared" si="0"/>
        <v>Arbeitslosenquote</v>
      </c>
      <c r="C39" s="3" t="str">
        <f t="shared" si="1"/>
        <v>EU-Kommission, IWF</v>
      </c>
      <c r="D39" s="3" t="str">
        <f t="shared" si="2"/>
        <v>% der Erwerbsbevölkerung</v>
      </c>
      <c r="E39" s="23">
        <f t="shared" si="3"/>
        <v>5.9</v>
      </c>
      <c r="H39" s="19" t="s">
        <v>147</v>
      </c>
      <c r="I39" s="19">
        <v>0.5</v>
      </c>
      <c r="J39" s="19">
        <v>22000</v>
      </c>
      <c r="K39" s="11">
        <f t="shared" si="4"/>
        <v>5.9</v>
      </c>
      <c r="L39" s="23" t="e">
        <f t="shared" si="5"/>
        <v>#N/A</v>
      </c>
      <c r="M39" s="4"/>
      <c r="N39" s="4"/>
    </row>
  </sheetData>
  <conditionalFormatting sqref="K2:K39">
    <cfRule type="expression" dxfId="2" priority="3">
      <formula>(Merkmal&lt;&gt;"Haushaltseinkommen")</formula>
    </cfRule>
    <cfRule type="expression" dxfId="1" priority="4">
      <formula>(Merkmal="Haushaltseinkommen")</formula>
    </cfRule>
  </conditionalFormatting>
  <pageMargins left="0.7" right="0.7" top="0.78740157499999996" bottom="0.78740157499999996"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S39"/>
  <sheetViews>
    <sheetView showGridLines="0" topLeftCell="A4" zoomScaleNormal="100" workbookViewId="0">
      <selection activeCell="G35" sqref="A35:XFD35"/>
    </sheetView>
  </sheetViews>
  <sheetFormatPr baseColWidth="10" defaultColWidth="11.42578125" defaultRowHeight="15" x14ac:dyDescent="0.3"/>
  <cols>
    <col min="1" max="1" width="52.140625" style="1" bestFit="1" customWidth="1"/>
    <col min="2" max="2" width="34.140625" style="1" bestFit="1" customWidth="1"/>
    <col min="3" max="3" width="34" style="1" bestFit="1" customWidth="1"/>
    <col min="4" max="4" width="24.5703125" style="1" bestFit="1" customWidth="1"/>
    <col min="5" max="5" width="27.42578125" style="1" bestFit="1" customWidth="1"/>
    <col min="6" max="6" width="231.5703125" style="1" customWidth="1"/>
    <col min="7" max="7" width="129.42578125" style="1" customWidth="1"/>
    <col min="8" max="8" width="57.5703125" style="1" customWidth="1"/>
    <col min="9" max="9" width="20.42578125" style="1" bestFit="1" customWidth="1"/>
    <col min="10" max="10" width="7.5703125" style="1" bestFit="1" customWidth="1"/>
    <col min="11" max="11" width="3" style="1" bestFit="1" customWidth="1"/>
    <col min="12" max="12" width="139.5703125" style="1" bestFit="1" customWidth="1"/>
    <col min="13" max="13" width="14.42578125" style="1" bestFit="1" customWidth="1"/>
    <col min="14" max="14" width="15" style="1" bestFit="1" customWidth="1"/>
    <col min="15" max="15" width="14.140625" style="1" customWidth="1"/>
    <col min="16" max="16" width="9.42578125" style="1" bestFit="1" customWidth="1"/>
    <col min="17" max="17" width="13" style="1" bestFit="1" customWidth="1"/>
    <col min="18" max="16384" width="11.42578125" style="1"/>
  </cols>
  <sheetData>
    <row r="1" spans="1:19" x14ac:dyDescent="0.3">
      <c r="A1" s="1" t="s">
        <v>59</v>
      </c>
      <c r="M1" s="16"/>
      <c r="N1" s="16"/>
      <c r="O1" s="16"/>
      <c r="P1" s="48" t="s">
        <v>46</v>
      </c>
      <c r="Q1" s="48"/>
      <c r="S1" s="1" t="s">
        <v>141</v>
      </c>
    </row>
    <row r="2" spans="1:19" x14ac:dyDescent="0.3">
      <c r="A2" s="20" t="s">
        <v>49</v>
      </c>
      <c r="B2" s="20" t="s">
        <v>186</v>
      </c>
      <c r="C2" s="20" t="s">
        <v>187</v>
      </c>
      <c r="D2" s="20" t="s">
        <v>188</v>
      </c>
      <c r="E2" s="20" t="s">
        <v>52</v>
      </c>
      <c r="F2" s="20" t="s">
        <v>143</v>
      </c>
      <c r="G2" s="20" t="s">
        <v>153</v>
      </c>
      <c r="H2" s="20" t="s">
        <v>144</v>
      </c>
      <c r="I2" s="20" t="s">
        <v>51</v>
      </c>
      <c r="J2" s="20" t="s">
        <v>45</v>
      </c>
      <c r="L2" s="16" t="s">
        <v>99</v>
      </c>
      <c r="M2" s="16" t="s">
        <v>100</v>
      </c>
      <c r="N2" s="16" t="s">
        <v>101</v>
      </c>
      <c r="O2" s="16" t="s">
        <v>187</v>
      </c>
      <c r="P2" s="16" t="s">
        <v>31</v>
      </c>
      <c r="Q2" s="16" t="s">
        <v>45</v>
      </c>
      <c r="S2" s="1" t="str">
        <f>IF(Daten_Jahr_Auswahl!E23=0,"Für das gewählte Merkmal und Jahr sind keine Daten verfügbar!",Überschrift&amp;" "&amp;Auswahl_Jahr&amp;" - "&amp;Merkmal_Einheit)</f>
        <v>Arbeitslosenquote 2025 - % der Erwerbsbevölkerung</v>
      </c>
    </row>
    <row r="3" spans="1:19" x14ac:dyDescent="0.3">
      <c r="A3" s="44" t="s">
        <v>60</v>
      </c>
      <c r="B3" s="44" t="s">
        <v>60</v>
      </c>
      <c r="C3" s="44" t="s">
        <v>60</v>
      </c>
      <c r="D3" s="44" t="s">
        <v>181</v>
      </c>
      <c r="E3" s="44" t="s">
        <v>61</v>
      </c>
      <c r="F3" s="44" t="s">
        <v>320</v>
      </c>
      <c r="G3" s="44" t="s">
        <v>189</v>
      </c>
      <c r="H3" s="44" t="s">
        <v>190</v>
      </c>
      <c r="I3" s="44" t="s">
        <v>334</v>
      </c>
      <c r="J3" s="45">
        <v>1</v>
      </c>
      <c r="K3" s="1">
        <v>3</v>
      </c>
      <c r="L3" s="1" t="str">
        <f>LOOKUP(K3,J3:J39,B3:B39)</f>
        <v>Arbeitslosenquote</v>
      </c>
      <c r="M3" s="1" t="str">
        <f>LOOKUP(K3,J3:J39,I3:I39)</f>
        <v>EU-Kommission, IWF</v>
      </c>
      <c r="N3" s="1" t="str">
        <f>LOOKUP(K3,J3:J39,D3:D39)</f>
        <v>% der Erwerbsbevölkerung</v>
      </c>
      <c r="O3" s="1" t="str">
        <f>LOOKUP(K3,J3:J39,C3:C39)</f>
        <v>Arbeitslosenquote</v>
      </c>
      <c r="P3" s="14" t="s">
        <v>32</v>
      </c>
      <c r="Q3" s="1">
        <v>2025</v>
      </c>
    </row>
    <row r="4" spans="1:19" x14ac:dyDescent="0.3">
      <c r="A4" s="21" t="s">
        <v>343</v>
      </c>
      <c r="B4" s="21" t="s">
        <v>63</v>
      </c>
      <c r="C4" s="21" t="s">
        <v>63</v>
      </c>
      <c r="D4" s="21" t="s">
        <v>191</v>
      </c>
      <c r="E4" s="21" t="s">
        <v>64</v>
      </c>
      <c r="F4" s="21" t="s">
        <v>345</v>
      </c>
      <c r="G4" s="21" t="s">
        <v>344</v>
      </c>
      <c r="H4" s="21" t="s">
        <v>155</v>
      </c>
      <c r="I4" s="21" t="s">
        <v>67</v>
      </c>
      <c r="J4" s="22">
        <v>2</v>
      </c>
      <c r="P4" s="14" t="s">
        <v>33</v>
      </c>
    </row>
    <row r="5" spans="1:19" x14ac:dyDescent="0.3">
      <c r="A5" s="21" t="s">
        <v>65</v>
      </c>
      <c r="B5" s="21" t="s">
        <v>65</v>
      </c>
      <c r="C5" s="21" t="s">
        <v>65</v>
      </c>
      <c r="D5" s="21" t="s">
        <v>192</v>
      </c>
      <c r="E5" s="21" t="s">
        <v>66</v>
      </c>
      <c r="F5" s="21" t="s">
        <v>321</v>
      </c>
      <c r="G5" s="21" t="s">
        <v>193</v>
      </c>
      <c r="H5" s="21" t="s">
        <v>145</v>
      </c>
      <c r="I5" s="21" t="s">
        <v>342</v>
      </c>
      <c r="J5" s="22">
        <v>3</v>
      </c>
      <c r="P5" s="14" t="s">
        <v>34</v>
      </c>
    </row>
    <row r="6" spans="1:19" x14ac:dyDescent="0.3">
      <c r="A6" s="21" t="s">
        <v>341</v>
      </c>
      <c r="B6" s="21" t="s">
        <v>194</v>
      </c>
      <c r="C6" s="21" t="s">
        <v>195</v>
      </c>
      <c r="D6" s="21" t="s">
        <v>373</v>
      </c>
      <c r="E6" s="21" t="s">
        <v>365</v>
      </c>
      <c r="F6" s="21" t="s">
        <v>322</v>
      </c>
      <c r="G6" s="21" t="s">
        <v>171</v>
      </c>
      <c r="H6" s="21" t="s">
        <v>196</v>
      </c>
      <c r="I6" s="21" t="s">
        <v>334</v>
      </c>
      <c r="J6" s="22">
        <v>4</v>
      </c>
      <c r="P6" s="14" t="s">
        <v>35</v>
      </c>
    </row>
    <row r="7" spans="1:19" x14ac:dyDescent="0.3">
      <c r="A7" s="21" t="s">
        <v>78</v>
      </c>
      <c r="B7" s="21" t="s">
        <v>221</v>
      </c>
      <c r="C7" s="21" t="s">
        <v>222</v>
      </c>
      <c r="D7" s="21" t="s">
        <v>149</v>
      </c>
      <c r="E7" s="21" t="s">
        <v>149</v>
      </c>
      <c r="F7" s="21" t="s">
        <v>223</v>
      </c>
      <c r="G7" s="21" t="s">
        <v>224</v>
      </c>
      <c r="H7" s="21" t="s">
        <v>225</v>
      </c>
      <c r="I7" s="21" t="s">
        <v>371</v>
      </c>
      <c r="J7" s="22">
        <v>5</v>
      </c>
      <c r="P7" s="14" t="s">
        <v>36</v>
      </c>
    </row>
    <row r="8" spans="1:19" x14ac:dyDescent="0.3">
      <c r="A8" s="21" t="s">
        <v>53</v>
      </c>
      <c r="B8" s="21" t="s">
        <v>197</v>
      </c>
      <c r="C8" s="21" t="s">
        <v>198</v>
      </c>
      <c r="D8" s="21" t="s">
        <v>199</v>
      </c>
      <c r="E8" s="21" t="s">
        <v>54</v>
      </c>
      <c r="F8" s="21" t="s">
        <v>323</v>
      </c>
      <c r="G8" s="21" t="s">
        <v>156</v>
      </c>
      <c r="H8" s="21" t="s">
        <v>200</v>
      </c>
      <c r="I8" s="21" t="s">
        <v>334</v>
      </c>
      <c r="J8" s="22">
        <v>6</v>
      </c>
      <c r="P8" s="14" t="s">
        <v>37</v>
      </c>
    </row>
    <row r="9" spans="1:19" x14ac:dyDescent="0.3">
      <c r="A9" s="21" t="s">
        <v>174</v>
      </c>
      <c r="B9" s="21" t="s">
        <v>304</v>
      </c>
      <c r="C9" s="21" t="s">
        <v>305</v>
      </c>
      <c r="D9" s="21" t="s">
        <v>306</v>
      </c>
      <c r="E9" s="21" t="s">
        <v>356</v>
      </c>
      <c r="F9" s="21" t="s">
        <v>324</v>
      </c>
      <c r="G9" s="21" t="s">
        <v>157</v>
      </c>
      <c r="H9" s="21" t="s">
        <v>307</v>
      </c>
      <c r="I9" s="21" t="s">
        <v>334</v>
      </c>
      <c r="J9" s="22">
        <v>7</v>
      </c>
      <c r="P9" s="14" t="s">
        <v>38</v>
      </c>
    </row>
    <row r="10" spans="1:19" x14ac:dyDescent="0.3">
      <c r="A10" s="21" t="s">
        <v>69</v>
      </c>
      <c r="B10" s="21" t="s">
        <v>69</v>
      </c>
      <c r="C10" s="21" t="s">
        <v>69</v>
      </c>
      <c r="D10" s="21" t="s">
        <v>201</v>
      </c>
      <c r="E10" s="21" t="s">
        <v>70</v>
      </c>
      <c r="F10" s="21" t="s">
        <v>325</v>
      </c>
      <c r="G10" s="21" t="s">
        <v>202</v>
      </c>
      <c r="H10" s="21" t="s">
        <v>158</v>
      </c>
      <c r="I10" s="21" t="s">
        <v>334</v>
      </c>
      <c r="J10" s="22">
        <v>8</v>
      </c>
      <c r="P10" s="14" t="s">
        <v>39</v>
      </c>
    </row>
    <row r="11" spans="1:19" x14ac:dyDescent="0.3">
      <c r="A11" s="21" t="s">
        <v>71</v>
      </c>
      <c r="B11" s="21" t="s">
        <v>203</v>
      </c>
      <c r="C11" s="21" t="s">
        <v>69</v>
      </c>
      <c r="D11" s="21" t="s">
        <v>204</v>
      </c>
      <c r="E11" s="21" t="s">
        <v>72</v>
      </c>
      <c r="F11" s="21" t="s">
        <v>326</v>
      </c>
      <c r="G11" s="21" t="s">
        <v>205</v>
      </c>
      <c r="H11" s="21" t="s">
        <v>206</v>
      </c>
      <c r="I11" s="21" t="s">
        <v>334</v>
      </c>
      <c r="J11" s="22">
        <v>9</v>
      </c>
      <c r="P11" s="14" t="s">
        <v>40</v>
      </c>
    </row>
    <row r="12" spans="1:19" x14ac:dyDescent="0.3">
      <c r="A12" s="21" t="s">
        <v>175</v>
      </c>
      <c r="B12" s="21" t="s">
        <v>314</v>
      </c>
      <c r="C12" s="21" t="s">
        <v>315</v>
      </c>
      <c r="D12" s="21" t="s">
        <v>316</v>
      </c>
      <c r="E12" s="21" t="s">
        <v>176</v>
      </c>
      <c r="F12" s="21" t="s">
        <v>317</v>
      </c>
      <c r="G12" s="21" t="s">
        <v>318</v>
      </c>
      <c r="H12" s="21" t="s">
        <v>319</v>
      </c>
      <c r="I12" s="21" t="s">
        <v>152</v>
      </c>
      <c r="J12" s="22">
        <v>10</v>
      </c>
      <c r="P12" s="14" t="s">
        <v>41</v>
      </c>
    </row>
    <row r="13" spans="1:19" x14ac:dyDescent="0.3">
      <c r="A13" s="21" t="s">
        <v>358</v>
      </c>
      <c r="B13" s="21" t="s">
        <v>216</v>
      </c>
      <c r="C13" s="21" t="s">
        <v>358</v>
      </c>
      <c r="D13" s="21" t="s">
        <v>362</v>
      </c>
      <c r="E13" s="21" t="s">
        <v>362</v>
      </c>
      <c r="F13" s="21" t="s">
        <v>360</v>
      </c>
      <c r="G13" s="27" t="s">
        <v>359</v>
      </c>
      <c r="H13" s="21" t="s">
        <v>217</v>
      </c>
      <c r="I13" s="21" t="s">
        <v>67</v>
      </c>
      <c r="J13" s="22">
        <v>11</v>
      </c>
      <c r="P13" s="14" t="s">
        <v>42</v>
      </c>
    </row>
    <row r="14" spans="1:19" x14ac:dyDescent="0.3">
      <c r="A14" s="21" t="s">
        <v>77</v>
      </c>
      <c r="B14" s="21" t="s">
        <v>218</v>
      </c>
      <c r="C14" s="21" t="s">
        <v>77</v>
      </c>
      <c r="D14" s="21" t="s">
        <v>376</v>
      </c>
      <c r="E14" s="21" t="s">
        <v>376</v>
      </c>
      <c r="F14" s="21" t="s">
        <v>327</v>
      </c>
      <c r="G14" s="21" t="s">
        <v>219</v>
      </c>
      <c r="H14" s="21" t="s">
        <v>220</v>
      </c>
      <c r="I14" s="21" t="s">
        <v>368</v>
      </c>
      <c r="J14" s="22">
        <v>12</v>
      </c>
      <c r="P14" s="14" t="s">
        <v>43</v>
      </c>
    </row>
    <row r="15" spans="1:19" x14ac:dyDescent="0.3">
      <c r="A15" s="21" t="s">
        <v>177</v>
      </c>
      <c r="B15" s="21" t="s">
        <v>177</v>
      </c>
      <c r="C15" s="21" t="s">
        <v>226</v>
      </c>
      <c r="D15" s="21" t="s">
        <v>149</v>
      </c>
      <c r="E15" s="21" t="s">
        <v>149</v>
      </c>
      <c r="F15" s="21" t="s">
        <v>227</v>
      </c>
      <c r="G15" s="21" t="s">
        <v>160</v>
      </c>
      <c r="H15" s="21" t="s">
        <v>228</v>
      </c>
      <c r="I15" s="21" t="s">
        <v>334</v>
      </c>
      <c r="J15" s="22">
        <v>13</v>
      </c>
      <c r="P15" s="14" t="s">
        <v>44</v>
      </c>
    </row>
    <row r="16" spans="1:19" x14ac:dyDescent="0.3">
      <c r="A16" s="21" t="s">
        <v>184</v>
      </c>
      <c r="B16" s="21" t="s">
        <v>310</v>
      </c>
      <c r="C16" s="21" t="s">
        <v>311</v>
      </c>
      <c r="D16" s="21" t="s">
        <v>181</v>
      </c>
      <c r="E16" s="21" t="s">
        <v>181</v>
      </c>
      <c r="F16" s="21" t="s">
        <v>312</v>
      </c>
      <c r="G16" s="21" t="s">
        <v>160</v>
      </c>
      <c r="H16" s="21" t="s">
        <v>313</v>
      </c>
      <c r="I16" s="21" t="s">
        <v>334</v>
      </c>
      <c r="J16" s="22">
        <v>14</v>
      </c>
      <c r="P16" s="14" t="s">
        <v>47</v>
      </c>
    </row>
    <row r="17" spans="1:16" x14ac:dyDescent="0.3">
      <c r="A17" s="21" t="s">
        <v>79</v>
      </c>
      <c r="B17" s="21" t="s">
        <v>235</v>
      </c>
      <c r="C17" s="21" t="s">
        <v>235</v>
      </c>
      <c r="D17" s="21" t="s">
        <v>80</v>
      </c>
      <c r="E17" s="21" t="s">
        <v>80</v>
      </c>
      <c r="F17" s="21" t="s">
        <v>328</v>
      </c>
      <c r="G17" s="21" t="s">
        <v>167</v>
      </c>
      <c r="H17" s="21" t="s">
        <v>236</v>
      </c>
      <c r="I17" s="21" t="s">
        <v>355</v>
      </c>
      <c r="J17" s="22">
        <v>15</v>
      </c>
      <c r="P17" s="14">
        <v>2014</v>
      </c>
    </row>
    <row r="18" spans="1:16" x14ac:dyDescent="0.3">
      <c r="A18" s="21" t="s">
        <v>58</v>
      </c>
      <c r="B18" s="21" t="s">
        <v>229</v>
      </c>
      <c r="C18" s="21" t="s">
        <v>229</v>
      </c>
      <c r="D18" s="21" t="s">
        <v>333</v>
      </c>
      <c r="E18" s="21" t="s">
        <v>178</v>
      </c>
      <c r="F18" s="21" t="s">
        <v>230</v>
      </c>
      <c r="G18" s="21" t="s">
        <v>231</v>
      </c>
      <c r="H18" s="21" t="s">
        <v>232</v>
      </c>
      <c r="I18" s="21" t="s">
        <v>369</v>
      </c>
      <c r="J18" s="22">
        <v>16</v>
      </c>
      <c r="P18" s="14">
        <v>2015</v>
      </c>
    </row>
    <row r="19" spans="1:16" x14ac:dyDescent="0.3">
      <c r="A19" s="21" t="s">
        <v>348</v>
      </c>
      <c r="B19" s="21" t="s">
        <v>233</v>
      </c>
      <c r="C19" s="21" t="s">
        <v>349</v>
      </c>
      <c r="D19" s="21" t="s">
        <v>181</v>
      </c>
      <c r="E19" s="21" t="s">
        <v>61</v>
      </c>
      <c r="F19" s="21" t="s">
        <v>329</v>
      </c>
      <c r="G19" s="21" t="s">
        <v>234</v>
      </c>
      <c r="H19" s="21" t="s">
        <v>161</v>
      </c>
      <c r="I19" s="21" t="s">
        <v>364</v>
      </c>
      <c r="J19" s="22">
        <v>17</v>
      </c>
      <c r="L19" s="13" t="s">
        <v>173</v>
      </c>
      <c r="P19" s="14">
        <v>2016</v>
      </c>
    </row>
    <row r="20" spans="1:16" ht="45" customHeight="1" x14ac:dyDescent="0.3">
      <c r="A20" s="21" t="s">
        <v>87</v>
      </c>
      <c r="B20" s="21" t="s">
        <v>258</v>
      </c>
      <c r="C20" s="21" t="s">
        <v>87</v>
      </c>
      <c r="D20" s="21" t="s">
        <v>259</v>
      </c>
      <c r="E20" s="21" t="s">
        <v>88</v>
      </c>
      <c r="F20" s="21" t="s">
        <v>260</v>
      </c>
      <c r="G20" s="21" t="s">
        <v>261</v>
      </c>
      <c r="H20" s="21" t="s">
        <v>262</v>
      </c>
      <c r="I20" s="21" t="s">
        <v>355</v>
      </c>
      <c r="J20" s="22">
        <v>18</v>
      </c>
      <c r="L20" s="15" t="str">
        <f>LOOKUP(K3,J3:J39,F3:F39)</f>
        <v>Die Arbeitslosenquote misst den Anteil der Arbeitslosen an den Erwerbspersonen. Arbeitslose werden gemäß Internationaler Arbeitsorganisation (ILO) definiert als Personen, die in der ohne Arbeit sind, kurzfristig zur Aufnahme einer Arbeit verfügbar sind und aktiv auf Arbeitssuche waren.</v>
      </c>
      <c r="P20" s="14">
        <v>2017</v>
      </c>
    </row>
    <row r="21" spans="1:16" x14ac:dyDescent="0.3">
      <c r="A21" s="21" t="s">
        <v>81</v>
      </c>
      <c r="B21" s="21" t="s">
        <v>237</v>
      </c>
      <c r="C21" s="21" t="s">
        <v>238</v>
      </c>
      <c r="D21" s="21" t="s">
        <v>239</v>
      </c>
      <c r="E21" s="21" t="s">
        <v>82</v>
      </c>
      <c r="F21" s="21" t="s">
        <v>330</v>
      </c>
      <c r="G21" s="21" t="s">
        <v>240</v>
      </c>
      <c r="H21" s="21" t="s">
        <v>241</v>
      </c>
      <c r="I21" s="21" t="s">
        <v>152</v>
      </c>
      <c r="J21" s="22">
        <v>19</v>
      </c>
      <c r="L21" s="1" t="str">
        <f>IF(LOOKUP(K3,J3:J39,G3:G39)=0,"",LOOKUP(K3,J3:J39,G3:G39))</f>
        <v>http://ec.europa.eu/eurostat/statistics-explained/index.php/Glossar:Arbeitslosenquote</v>
      </c>
      <c r="P21" s="14">
        <v>2018</v>
      </c>
    </row>
    <row r="22" spans="1:16" x14ac:dyDescent="0.3">
      <c r="A22" s="21" t="s">
        <v>75</v>
      </c>
      <c r="B22" s="21" t="s">
        <v>212</v>
      </c>
      <c r="C22" s="21" t="s">
        <v>213</v>
      </c>
      <c r="D22" s="21" t="s">
        <v>201</v>
      </c>
      <c r="E22" s="21" t="s">
        <v>76</v>
      </c>
      <c r="F22" s="21" t="s">
        <v>214</v>
      </c>
      <c r="G22" s="21" t="s">
        <v>159</v>
      </c>
      <c r="H22" s="21" t="s">
        <v>215</v>
      </c>
      <c r="I22" s="21" t="s">
        <v>67</v>
      </c>
      <c r="J22" s="22">
        <v>20</v>
      </c>
      <c r="L22" s="1" t="str">
        <f>IF(LOOKUP(K3,J3:J39,H3:H39)=0,"",LOOKUP(K3,J3:J39,H3:H39))</f>
        <v>Nähere Informationen zur Arbeitslosenquote</v>
      </c>
      <c r="P22" s="14">
        <v>2019</v>
      </c>
    </row>
    <row r="23" spans="1:16" x14ac:dyDescent="0.3">
      <c r="A23" s="21" t="s">
        <v>185</v>
      </c>
      <c r="B23" s="21" t="s">
        <v>245</v>
      </c>
      <c r="C23" s="21" t="s">
        <v>246</v>
      </c>
      <c r="D23" s="21" t="s">
        <v>181</v>
      </c>
      <c r="E23" s="21" t="s">
        <v>181</v>
      </c>
      <c r="F23" s="21" t="s">
        <v>247</v>
      </c>
      <c r="G23" s="21" t="s">
        <v>162</v>
      </c>
      <c r="H23" s="21" t="s">
        <v>248</v>
      </c>
      <c r="I23" s="21" t="s">
        <v>334</v>
      </c>
      <c r="J23" s="22">
        <v>21</v>
      </c>
      <c r="L23" s="17"/>
      <c r="P23" s="14">
        <v>2020</v>
      </c>
    </row>
    <row r="24" spans="1:16" x14ac:dyDescent="0.3">
      <c r="A24" s="21" t="s">
        <v>350</v>
      </c>
      <c r="B24" s="21" t="s">
        <v>347</v>
      </c>
      <c r="C24" s="21" t="s">
        <v>347</v>
      </c>
      <c r="D24" s="21" t="s">
        <v>149</v>
      </c>
      <c r="E24" s="21" t="s">
        <v>149</v>
      </c>
      <c r="F24" s="21" t="s">
        <v>242</v>
      </c>
      <c r="G24" s="21" t="s">
        <v>243</v>
      </c>
      <c r="H24" s="21" t="s">
        <v>244</v>
      </c>
      <c r="I24" s="21" t="s">
        <v>354</v>
      </c>
      <c r="J24" s="22">
        <v>22</v>
      </c>
      <c r="P24" s="14">
        <v>2021</v>
      </c>
    </row>
    <row r="25" spans="1:16" x14ac:dyDescent="0.3">
      <c r="A25" s="21" t="s">
        <v>180</v>
      </c>
      <c r="B25" s="21" t="s">
        <v>180</v>
      </c>
      <c r="C25" s="21" t="s">
        <v>73</v>
      </c>
      <c r="D25" s="21" t="s">
        <v>181</v>
      </c>
      <c r="E25" s="21" t="s">
        <v>181</v>
      </c>
      <c r="F25" s="21" t="s">
        <v>337</v>
      </c>
      <c r="G25" s="21" t="s">
        <v>308</v>
      </c>
      <c r="H25" s="21" t="s">
        <v>309</v>
      </c>
      <c r="I25" s="21" t="s">
        <v>334</v>
      </c>
      <c r="J25" s="22">
        <v>23</v>
      </c>
      <c r="L25" s="13" t="str">
        <f>"Quelle: "&amp;Merkmal_Quelle</f>
        <v>Quelle: EU-Kommission, IWF</v>
      </c>
      <c r="P25" s="14">
        <v>2022</v>
      </c>
    </row>
    <row r="26" spans="1:16" x14ac:dyDescent="0.3">
      <c r="A26" s="21" t="s">
        <v>83</v>
      </c>
      <c r="B26" s="21" t="s">
        <v>83</v>
      </c>
      <c r="C26" s="21" t="s">
        <v>249</v>
      </c>
      <c r="D26" s="21" t="s">
        <v>250</v>
      </c>
      <c r="E26" s="21" t="s">
        <v>84</v>
      </c>
      <c r="F26" s="21" t="s">
        <v>163</v>
      </c>
      <c r="G26" s="21" t="s">
        <v>251</v>
      </c>
      <c r="H26" s="21" t="s">
        <v>164</v>
      </c>
      <c r="I26" s="21" t="s">
        <v>152</v>
      </c>
      <c r="J26" s="22">
        <v>24</v>
      </c>
      <c r="P26" s="14">
        <v>2023</v>
      </c>
    </row>
    <row r="27" spans="1:16" x14ac:dyDescent="0.3">
      <c r="A27" s="21" t="s">
        <v>85</v>
      </c>
      <c r="B27" s="21" t="s">
        <v>85</v>
      </c>
      <c r="C27" s="21" t="s">
        <v>85</v>
      </c>
      <c r="D27" s="21" t="s">
        <v>149</v>
      </c>
      <c r="E27" s="21" t="s">
        <v>149</v>
      </c>
      <c r="F27" s="21" t="s">
        <v>252</v>
      </c>
      <c r="G27" s="21" t="s">
        <v>165</v>
      </c>
      <c r="H27" s="21" t="s">
        <v>166</v>
      </c>
      <c r="I27" s="21" t="s">
        <v>334</v>
      </c>
      <c r="J27" s="22">
        <v>25</v>
      </c>
      <c r="L27" s="26" t="str">
        <f>IF(Auswahl_Jahr&gt;2020,"* Prognose und vorläufige Werte","")</f>
        <v>* Prognose und vorläufige Werte</v>
      </c>
      <c r="P27" s="14">
        <v>2024</v>
      </c>
    </row>
    <row r="28" spans="1:16" x14ac:dyDescent="0.3">
      <c r="A28" s="21" t="s">
        <v>86</v>
      </c>
      <c r="B28" s="21" t="s">
        <v>86</v>
      </c>
      <c r="C28" s="21" t="s">
        <v>253</v>
      </c>
      <c r="D28" s="21" t="s">
        <v>254</v>
      </c>
      <c r="E28" s="21" t="s">
        <v>84</v>
      </c>
      <c r="F28" s="21" t="s">
        <v>255</v>
      </c>
      <c r="G28" s="21" t="s">
        <v>256</v>
      </c>
      <c r="H28" s="21" t="s">
        <v>257</v>
      </c>
      <c r="I28" s="21" t="s">
        <v>152</v>
      </c>
      <c r="J28" s="22">
        <v>26</v>
      </c>
      <c r="P28" s="14">
        <v>2025</v>
      </c>
    </row>
    <row r="29" spans="1:16" x14ac:dyDescent="0.3">
      <c r="A29" s="21" t="s">
        <v>89</v>
      </c>
      <c r="B29" s="21" t="s">
        <v>263</v>
      </c>
      <c r="C29" s="21" t="s">
        <v>264</v>
      </c>
      <c r="D29" s="21" t="s">
        <v>265</v>
      </c>
      <c r="E29" s="21" t="s">
        <v>90</v>
      </c>
      <c r="F29" s="21" t="s">
        <v>266</v>
      </c>
      <c r="G29" s="21" t="s">
        <v>267</v>
      </c>
      <c r="H29" s="21" t="s">
        <v>268</v>
      </c>
      <c r="I29" s="21" t="s">
        <v>152</v>
      </c>
      <c r="J29" s="22">
        <v>27</v>
      </c>
      <c r="P29" s="14">
        <v>2026</v>
      </c>
    </row>
    <row r="30" spans="1:16" x14ac:dyDescent="0.3">
      <c r="A30" s="21" t="s">
        <v>91</v>
      </c>
      <c r="B30" s="21" t="s">
        <v>269</v>
      </c>
      <c r="C30" s="21" t="s">
        <v>269</v>
      </c>
      <c r="D30" s="21" t="s">
        <v>181</v>
      </c>
      <c r="E30" s="21" t="s">
        <v>61</v>
      </c>
      <c r="F30" s="21" t="s">
        <v>270</v>
      </c>
      <c r="G30" s="21" t="s">
        <v>271</v>
      </c>
      <c r="H30" s="21" t="s">
        <v>272</v>
      </c>
      <c r="I30" s="21" t="s">
        <v>334</v>
      </c>
      <c r="J30" s="22">
        <v>28</v>
      </c>
      <c r="P30" s="14">
        <v>2027</v>
      </c>
    </row>
    <row r="31" spans="1:16" x14ac:dyDescent="0.3">
      <c r="A31" s="21" t="s">
        <v>92</v>
      </c>
      <c r="B31" s="21" t="s">
        <v>273</v>
      </c>
      <c r="C31" s="21" t="s">
        <v>274</v>
      </c>
      <c r="D31" s="21" t="s">
        <v>149</v>
      </c>
      <c r="E31" s="21" t="s">
        <v>149</v>
      </c>
      <c r="F31" s="21" t="s">
        <v>331</v>
      </c>
      <c r="G31" s="21" t="s">
        <v>275</v>
      </c>
      <c r="H31" s="21" t="s">
        <v>276</v>
      </c>
      <c r="I31" s="21" t="s">
        <v>334</v>
      </c>
      <c r="J31" s="22">
        <v>29</v>
      </c>
    </row>
    <row r="32" spans="1:16" x14ac:dyDescent="0.3">
      <c r="A32" s="21" t="s">
        <v>74</v>
      </c>
      <c r="B32" s="21" t="s">
        <v>207</v>
      </c>
      <c r="C32" s="21" t="s">
        <v>208</v>
      </c>
      <c r="D32" s="21" t="s">
        <v>181</v>
      </c>
      <c r="E32" s="21" t="s">
        <v>61</v>
      </c>
      <c r="F32" s="21" t="s">
        <v>209</v>
      </c>
      <c r="G32" s="21" t="s">
        <v>210</v>
      </c>
      <c r="H32" s="21" t="s">
        <v>211</v>
      </c>
      <c r="I32" s="21" t="s">
        <v>334</v>
      </c>
      <c r="J32" s="22">
        <v>30</v>
      </c>
    </row>
    <row r="33" spans="1:10" x14ac:dyDescent="0.3">
      <c r="A33" s="21" t="s">
        <v>93</v>
      </c>
      <c r="B33" s="21" t="s">
        <v>277</v>
      </c>
      <c r="C33" s="21" t="s">
        <v>278</v>
      </c>
      <c r="D33" s="21" t="s">
        <v>279</v>
      </c>
      <c r="E33" s="21" t="s">
        <v>182</v>
      </c>
      <c r="F33" s="21" t="s">
        <v>280</v>
      </c>
      <c r="G33" s="21" t="s">
        <v>281</v>
      </c>
      <c r="H33" s="21" t="s">
        <v>282</v>
      </c>
      <c r="I33" s="21" t="s">
        <v>67</v>
      </c>
      <c r="J33" s="22">
        <v>31</v>
      </c>
    </row>
    <row r="34" spans="1:10" x14ac:dyDescent="0.3">
      <c r="A34" s="21" t="s">
        <v>95</v>
      </c>
      <c r="B34" s="21" t="s">
        <v>283</v>
      </c>
      <c r="C34" s="21" t="s">
        <v>95</v>
      </c>
      <c r="D34" s="21" t="s">
        <v>284</v>
      </c>
      <c r="E34" s="21" t="s">
        <v>356</v>
      </c>
      <c r="F34" s="21" t="s">
        <v>170</v>
      </c>
      <c r="G34" s="21" t="s">
        <v>285</v>
      </c>
      <c r="H34" s="21" t="s">
        <v>286</v>
      </c>
      <c r="I34" s="21" t="s">
        <v>67</v>
      </c>
      <c r="J34" s="22">
        <v>32</v>
      </c>
    </row>
    <row r="35" spans="1:10" x14ac:dyDescent="0.3">
      <c r="A35" s="21" t="s">
        <v>94</v>
      </c>
      <c r="B35" s="21" t="s">
        <v>287</v>
      </c>
      <c r="C35" s="21" t="s">
        <v>95</v>
      </c>
      <c r="D35" s="21" t="s">
        <v>181</v>
      </c>
      <c r="E35" s="21" t="s">
        <v>61</v>
      </c>
      <c r="F35" s="21" t="s">
        <v>169</v>
      </c>
      <c r="G35" s="21" t="s">
        <v>285</v>
      </c>
      <c r="H35" s="21" t="s">
        <v>288</v>
      </c>
      <c r="I35" s="21" t="s">
        <v>152</v>
      </c>
      <c r="J35" s="22">
        <v>33</v>
      </c>
    </row>
    <row r="36" spans="1:10" x14ac:dyDescent="0.3">
      <c r="A36" s="21" t="s">
        <v>179</v>
      </c>
      <c r="B36" s="21" t="s">
        <v>300</v>
      </c>
      <c r="C36" s="21" t="s">
        <v>301</v>
      </c>
      <c r="D36" s="21" t="s">
        <v>181</v>
      </c>
      <c r="E36" s="21" t="s">
        <v>61</v>
      </c>
      <c r="F36" s="21" t="s">
        <v>332</v>
      </c>
      <c r="G36" s="21" t="s">
        <v>302</v>
      </c>
      <c r="H36" s="21" t="s">
        <v>303</v>
      </c>
      <c r="I36" s="21" t="s">
        <v>334</v>
      </c>
      <c r="J36" s="22">
        <v>34</v>
      </c>
    </row>
    <row r="37" spans="1:10" x14ac:dyDescent="0.3">
      <c r="A37" s="21" t="s">
        <v>96</v>
      </c>
      <c r="B37" s="21" t="s">
        <v>96</v>
      </c>
      <c r="C37" s="21" t="s">
        <v>289</v>
      </c>
      <c r="D37" s="21" t="s">
        <v>181</v>
      </c>
      <c r="E37" s="21" t="s">
        <v>61</v>
      </c>
      <c r="F37" s="21" t="s">
        <v>290</v>
      </c>
      <c r="G37" s="21" t="s">
        <v>291</v>
      </c>
      <c r="H37" s="21" t="s">
        <v>168</v>
      </c>
      <c r="I37" s="21" t="s">
        <v>335</v>
      </c>
      <c r="J37" s="22">
        <v>35</v>
      </c>
    </row>
    <row r="38" spans="1:10" x14ac:dyDescent="0.3">
      <c r="A38" s="21" t="s">
        <v>97</v>
      </c>
      <c r="B38" s="21" t="s">
        <v>292</v>
      </c>
      <c r="C38" s="21" t="s">
        <v>292</v>
      </c>
      <c r="D38" s="21" t="s">
        <v>199</v>
      </c>
      <c r="E38" s="21" t="s">
        <v>68</v>
      </c>
      <c r="F38" s="21" t="s">
        <v>293</v>
      </c>
      <c r="G38" s="21" t="s">
        <v>294</v>
      </c>
      <c r="H38" s="21" t="s">
        <v>295</v>
      </c>
      <c r="I38" s="21" t="s">
        <v>67</v>
      </c>
      <c r="J38" s="22">
        <v>36</v>
      </c>
    </row>
    <row r="39" spans="1:10" x14ac:dyDescent="0.3">
      <c r="A39" s="21" t="s">
        <v>183</v>
      </c>
      <c r="B39" s="21" t="s">
        <v>296</v>
      </c>
      <c r="C39" s="21" t="s">
        <v>297</v>
      </c>
      <c r="D39" s="21" t="s">
        <v>149</v>
      </c>
      <c r="E39" s="21" t="s">
        <v>149</v>
      </c>
      <c r="F39" s="21" t="s">
        <v>298</v>
      </c>
      <c r="G39" s="21" t="s">
        <v>202</v>
      </c>
      <c r="H39" s="21" t="s">
        <v>299</v>
      </c>
      <c r="I39" s="21" t="s">
        <v>336</v>
      </c>
      <c r="J39" s="22">
        <v>37</v>
      </c>
    </row>
  </sheetData>
  <sheetProtection selectLockedCells="1" selectUnlockedCells="1"/>
  <autoFilter ref="A1:O39" xr:uid="{00000000-0009-0000-0000-000004000000}"/>
  <sortState xmlns:xlrd2="http://schemas.microsoft.com/office/spreadsheetml/2017/richdata2" ref="A3:J39">
    <sortCondition ref="B3:B39"/>
  </sortState>
  <mergeCells count="1">
    <mergeCell ref="P1:Q1"/>
  </mergeCells>
  <phoneticPr fontId="3" type="noConversion"/>
  <conditionalFormatting sqref="L19">
    <cfRule type="uniqueValues" dxfId="0" priority="1"/>
  </conditionalFormatting>
  <pageMargins left="0.7" right="0.7" top="0.78740157499999996" bottom="0.78740157499999996"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17</vt:i4>
      </vt:variant>
    </vt:vector>
  </HeadingPairs>
  <TitlesOfParts>
    <vt:vector size="18" baseType="lpstr">
      <vt:lpstr>Dashboard</vt:lpstr>
      <vt:lpstr>Auswahl_Jahr</vt:lpstr>
      <vt:lpstr>BIS</vt:lpstr>
      <vt:lpstr>Daten</vt:lpstr>
      <vt:lpstr>Daten_Auswahl</vt:lpstr>
      <vt:lpstr>Dashboard!Druckbereich</vt:lpstr>
      <vt:lpstr>Kartentitel_Landkarte</vt:lpstr>
      <vt:lpstr>Merkmal</vt:lpstr>
      <vt:lpstr>Merkmal_Definition</vt:lpstr>
      <vt:lpstr>Merkmal_Definition_Hyperlink</vt:lpstr>
      <vt:lpstr>Merkmal_Definition_Link</vt:lpstr>
      <vt:lpstr>Merkmal_Definition_Link_Text</vt:lpstr>
      <vt:lpstr>Merkmal_Einheit</vt:lpstr>
      <vt:lpstr>Merkmal_Quelle</vt:lpstr>
      <vt:lpstr>Prognose</vt:lpstr>
      <vt:lpstr>Quellenangabe</vt:lpstr>
      <vt:lpstr>Überschrift</vt:lpstr>
      <vt:lpstr>VON</vt:lpstr>
    </vt:vector>
  </TitlesOfParts>
  <Company>WKO Inhouse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Koller Christoph, MSc, WKÖ Statistik</dc:creator>
  <cp:lastModifiedBy>Koller Christoph | WKOE</cp:lastModifiedBy>
  <cp:lastPrinted>2017-11-28T09:52:54Z</cp:lastPrinted>
  <dcterms:created xsi:type="dcterms:W3CDTF">2009-09-08T10:55:18Z</dcterms:created>
  <dcterms:modified xsi:type="dcterms:W3CDTF">2026-03-20T09:49:19Z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-955372006</vt:i4>
  </property>
  <property fmtid="{D5CDD505-2E9C-101B-9397-08002B2CF9AE}" pid="4" name="_EmailSubject">
    <vt:lpwstr>Demografie-Check: Früherkennung und grafische Darstellung aktueller wie auch künftiger Personalprobleme</vt:lpwstr>
  </property>
  <property fmtid="{D5CDD505-2E9C-101B-9397-08002B2CF9AE}" pid="5" name="_AuthorEmail">
    <vt:lpwstr>Dirk.Kauffmann@wko.at</vt:lpwstr>
  </property>
  <property fmtid="{D5CDD505-2E9C-101B-9397-08002B2CF9AE}" pid="6" name="_AuthorEmailDisplayName">
    <vt:lpwstr>Kauffmann Dirk, Dipl.-Volksw. WKÖ Wp</vt:lpwstr>
  </property>
  <property fmtid="{D5CDD505-2E9C-101B-9397-08002B2CF9AE}" pid="7" name="_ReviewingToolsShownOnce">
    <vt:lpwstr/>
  </property>
</Properties>
</file>