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4.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5.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DieseArbeitsmappe"/>
  <mc:AlternateContent xmlns:mc="http://schemas.openxmlformats.org/markup-compatibility/2006">
    <mc:Choice Requires="x15">
      <x15ac:absPath xmlns:x15ac="http://schemas.microsoft.com/office/spreadsheetml/2010/11/ac" url="https://wkonline-my.sharepoint.com/personal/leonhard_pertl_wko_at/Documents/Leonhard/WDS Datenvisualisierung/"/>
    </mc:Choice>
  </mc:AlternateContent>
  <xr:revisionPtr revIDLastSave="32" documentId="8_{F750A2A0-183F-40F6-A532-886BB8076933}" xr6:coauthVersionLast="47" xr6:coauthVersionMax="47" xr10:uidLastSave="{5D9944E4-82CB-45F2-988A-A3AFEB1F2357}"/>
  <workbookProtection workbookAlgorithmName="SHA-512" workbookHashValue="1t+cjO0Fgv4+1sK1VTd7ntlaRwDlHyGmPffOj3cAai4c1rpEVyGR2RZozJ6n6/j+cMkbhC7Uw5YqP4UdM+qFtA==" workbookSaltValue="1eYpCKM9tB/5F947Qi068w==" workbookSpinCount="100000" lockStructure="1"/>
  <bookViews>
    <workbookView xWindow="-120" yWindow="-120" windowWidth="29040" windowHeight="15720" activeTab="6" xr2:uid="{E4B30656-A786-43E6-A820-F9A91C90A192}"/>
  </bookViews>
  <sheets>
    <sheet name="Erläuterungen" sheetId="11" r:id="rId1"/>
    <sheet name="Daten" sheetId="1" r:id="rId2"/>
    <sheet name="Meta" sheetId="3" r:id="rId3"/>
    <sheet name="Währungen" sheetId="10" state="hidden" r:id="rId4"/>
    <sheet name="Show fix" sheetId="6" r:id="rId5"/>
    <sheet name="Var fix" sheetId="5" state="hidden" r:id="rId6"/>
    <sheet name="Show" sheetId="2" r:id="rId7"/>
    <sheet name="Var" sheetId="4" state="hidden" r:id="rId8"/>
    <sheet name="Show Index" sheetId="9" r:id="rId9"/>
    <sheet name="AH" sheetId="12" state="hidden" r:id="rId10"/>
    <sheet name="Bsp" sheetId="7" state="hidden" r:id="rId11"/>
  </sheets>
  <definedNames>
    <definedName name="_xlnm._FilterDatabase" localSheetId="9" hidden="1">AH!$A$1:$G$236</definedName>
    <definedName name="ChinX">OFFSET(Daten!$A$4,'Var fix'!$J$19,,'Var fix'!$L$19,)</definedName>
    <definedName name="ChinY">OFFSET(Daten!$A$4,'Var fix'!$J$19,'Var fix'!$C$19,'Var fix'!$L$19,)</definedName>
    <definedName name="ChinZ">OFFSET(Daten!$BP$4,'Var fix'!$J$19,,'Var fix'!$L$19,)</definedName>
    <definedName name="_xlnm.Print_Area" localSheetId="6">Show!$A$11:$L$43</definedName>
    <definedName name="_xlnm.Print_Area" localSheetId="4">'Show fix'!$A$1:$L$62</definedName>
    <definedName name="_xlnm.Print_Area" localSheetId="8">'Show Index'!$A$7:$L$39</definedName>
    <definedName name="_xlnm.Print_Titles" localSheetId="4">'Show fix'!$1:$4</definedName>
    <definedName name="Enddaten">OFFSET(Währungen!$J$4,,,Währungen!$O$2,)</definedName>
    <definedName name="FrankenX">OFFSET(Daten!$A$4,'Var fix'!$J$8,,'Var fix'!$L$8,)</definedName>
    <definedName name="FrankenY">OFFSET(Daten!$A$4,'Var fix'!$J$8,'Var fix'!$C$8,'Var fix'!$L$8,)</definedName>
    <definedName name="FrankenZ">OFFSET(Daten!$A$4,'Var fix'!$J$8,'Var fix'!$C$8,'Var fix'!$L$8,)</definedName>
    <definedName name="Index1_vor">OFFSET(Daten!$BW$4,Var!$AE$13,,Var!$AG$13,)</definedName>
    <definedName name="Index1_zurück">OFFSET(Daten!$BX$4,Var!$AE$13,,Var!$AG$13,)</definedName>
    <definedName name="Index2_vor">OFFSET(Daten!$BY$4,Var!$AE$13,,Var!$AG$13,)</definedName>
    <definedName name="Index2_zurück">OFFSET(Daten!$BZ$4,Var!$AE$13,,Var!$AG$13,)</definedName>
    <definedName name="Jahre_">OFFSET(Var!$E$11,,,Var!$H$8,)</definedName>
    <definedName name="Jahre_2">OFFSET(Var!$F$11,,,Var!$H$8-Var!$E$9,)</definedName>
    <definedName name="Jahre_2drei">OFFSET(Var!$AA$11,,,Var!$AC$8-Var!$Z$9,)</definedName>
    <definedName name="Jahre_2zwei">OFFSET(Var!$Q$11,,,Var!$S$8-Var!$P$9,)</definedName>
    <definedName name="Jahredrei">OFFSET(Var!$Z$11,,,Var!$AC$8,)</definedName>
    <definedName name="Jahrezwei">OFFSET(Var!$P$11,,,Var!$S$8,)</definedName>
    <definedName name="Kehrwert">OFFSET(Daten!$BQ$4,Var!$J$13,,Var!$L$13,)</definedName>
    <definedName name="Kehrwert2">OFFSET(Daten!$BT$4,Var!$U$13,,Var!$W$13,)</definedName>
    <definedName name="Kehrwert3">OFFSET(Daten!$BV$4,Var!$AE$13,,Var!$AG$13,)</definedName>
    <definedName name="PfundX">OFFSET(Daten!$A$4,'Var fix'!$J$6,,'Var fix'!$L$6,)</definedName>
    <definedName name="PfundY">OFFSET(Daten!$A$4,'Var fix'!$J$6,'Var fix'!$C$6,'Var fix'!$L$6,)</definedName>
    <definedName name="PfundZ">OFFSET(Daten!$BP$4,'Var fix'!$J$6,,'Var fix'!$L$6,)</definedName>
    <definedName name="PolnX">OFFSET(Daten!$A$4,'Var fix'!$J$17,,'Var fix'!$L$17,)</definedName>
    <definedName name="PolnY">OFFSET(Daten!$A$4,'Var fix'!$J$17,'Var fix'!$C$17,'Var fix'!$L$17,)</definedName>
    <definedName name="PolnZ">OFFSET(Daten!$BP$4,'Var fix'!$J$17,,'Var fix'!$L$17,)</definedName>
    <definedName name="TschechX">OFFSET(Daten!$A$4,'Var fix'!$J$13,,'Var fix'!$L$13,)</definedName>
    <definedName name="TschechY">OFFSET(Daten!$A$4,'Var fix'!$J$13,'Var fix'!$C$13,'Var fix'!$L$13,)</definedName>
    <definedName name="TschechZ">OFFSET(Daten!$BP$4,'Var fix'!$J$13,,'Var fix'!$L$13,)</definedName>
    <definedName name="UngX">OFFSET(Daten!$A$4,'Var fix'!$J$14,,'Var fix'!$L$14,)</definedName>
    <definedName name="UngY">OFFSET(Daten!$A$4,'Var fix'!$J$14,'Var fix'!$C$14,'Var fix'!$L$14,)</definedName>
    <definedName name="UngZ">OFFSET(Daten!$BP$4,'Var fix'!$J$14,,'Var fix'!$L$14,)</definedName>
    <definedName name="USDollarX">OFFSET(Daten!$A$4,'Var fix'!$J$5,,'Var fix'!$L$5,)</definedName>
    <definedName name="USDollarY">OFFSET(Daten!$A$4,'Var fix'!$J$5,'Var fix'!$C$5,'Var fix'!$L$5,)</definedName>
    <definedName name="USDollarZ">OFFSET(Daten!$BP$4,'Var fix'!$J$5,,'Var fix'!$L$5,)</definedName>
    <definedName name="Währungen1">OFFSET(Var!$D$7,Var!$E$1,,Var!$E$2,)</definedName>
    <definedName name="Währungen2">OFFSET(Var!$D$7,Var!$P$1,,Var!$P$2,)</definedName>
    <definedName name="X_">OFFSET(Daten!$A$4,Var!$J$13,,Var!$L$13,)</definedName>
    <definedName name="X_2">OFFSET(Daten!$A$4,Var!$U$13,,Var!$W$13,)</definedName>
    <definedName name="X_3">OFFSET(Daten!$A$4,Var!$AE$13,,Var!$AG$13,)</definedName>
    <definedName name="Y_">OFFSET(Daten!$A$4,Var!$J$13,Var!$B$9,Var!$L$13,)</definedName>
    <definedName name="Y_2">OFFSET(Daten!$A$4,Var!$U$13,Var!$O$9,Var!$W$13,)</definedName>
    <definedName name="Y_3">OFFSET(Daten!$BU$4,Var!$AE$13,,Var!$AG$13,)</definedName>
    <definedName name="Y_JahrGerade">OFFSET(Daten!$BP$4,Var!$J$13,,Var!$L$13,)</definedName>
    <definedName name="Y_JahrGerade2">OFFSET(Daten!$BP$4,Var!$U$13,,Var!$W$13,)</definedName>
    <definedName name="Y_JahrGerade3">OFFSET(Daten!$BP$4,Var!$AE$13,,Var!$AG$13,)</definedName>
    <definedName name="YenX">OFFSET(Daten!$A$4,'Var fix'!$J$7,,'Var fix'!$L$7,)</definedName>
    <definedName name="YenY">OFFSET(Daten!$A$4,'Var fix'!$J$7,'Var fix'!$C$7,'Var fix'!$L$7,)</definedName>
    <definedName name="YenZ">OFFSET(Daten!$BP$4,'Var fix'!$J$7,,'Var fix'!$L$7,)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 i="10" l="1"/>
  <c r="I4" i="10" a="1"/>
  <c r="I4" i="10" s="1"/>
  <c r="J2" i="10"/>
  <c r="O4" i="10" l="1" a="1"/>
  <c r="O4" i="10" s="1"/>
  <c r="C10" i="5"/>
  <c r="B21" i="3" l="1"/>
  <c r="AQ21" i="3"/>
  <c r="AP21" i="3"/>
  <c r="AO21" i="3"/>
  <c r="AN21" i="3"/>
  <c r="AM21" i="3"/>
  <c r="AL21" i="3"/>
  <c r="AK21" i="3"/>
  <c r="AJ21" i="3"/>
  <c r="AI21" i="3"/>
  <c r="AH21" i="3"/>
  <c r="AG21" i="3"/>
  <c r="AF21" i="3"/>
  <c r="AE21" i="3"/>
  <c r="AD21" i="3"/>
  <c r="AC21" i="3"/>
  <c r="AB21" i="3"/>
  <c r="AA21" i="3"/>
  <c r="Z21" i="3"/>
  <c r="Y21" i="3"/>
  <c r="X21" i="3"/>
  <c r="W21" i="3"/>
  <c r="V21" i="3"/>
  <c r="U21" i="3"/>
  <c r="T21" i="3"/>
  <c r="S21" i="3"/>
  <c r="R21" i="3"/>
  <c r="Q21" i="3"/>
  <c r="P21" i="3"/>
  <c r="O21" i="3"/>
  <c r="N21" i="3"/>
  <c r="M21" i="3"/>
  <c r="L21" i="3"/>
  <c r="K21" i="3"/>
  <c r="J21" i="3"/>
  <c r="I21" i="3"/>
  <c r="H21" i="3"/>
  <c r="G21" i="3"/>
  <c r="F21" i="3"/>
  <c r="E21" i="3"/>
  <c r="D21" i="3"/>
  <c r="C21" i="3"/>
  <c r="I8" i="12"/>
  <c r="I9" i="12"/>
  <c r="I10" i="12"/>
  <c r="I11" i="12"/>
  <c r="I12" i="12"/>
  <c r="I13" i="12"/>
  <c r="I14" i="12"/>
  <c r="I15" i="12"/>
  <c r="I16" i="12"/>
  <c r="I17" i="12"/>
  <c r="I18" i="12"/>
  <c r="I19" i="12"/>
  <c r="I20" i="12"/>
  <c r="I21" i="12"/>
  <c r="I22" i="12"/>
  <c r="I23" i="12"/>
  <c r="I24" i="12"/>
  <c r="I25" i="12"/>
  <c r="I26" i="12"/>
  <c r="I27" i="12"/>
  <c r="I28" i="12"/>
  <c r="I29" i="12"/>
  <c r="I30" i="12"/>
  <c r="I31" i="12"/>
  <c r="I32" i="12"/>
  <c r="I33" i="12"/>
  <c r="I34" i="12"/>
  <c r="I35" i="12"/>
  <c r="I36" i="12"/>
  <c r="I37" i="12"/>
  <c r="I38" i="12"/>
  <c r="I39" i="12"/>
  <c r="I40" i="12"/>
  <c r="I41" i="12"/>
  <c r="I42" i="12"/>
  <c r="I43" i="12"/>
  <c r="I44" i="12"/>
  <c r="I45" i="12"/>
  <c r="I46" i="12"/>
  <c r="I47" i="12"/>
  <c r="I48" i="12"/>
  <c r="I49" i="12"/>
  <c r="I50" i="12"/>
  <c r="I51" i="12"/>
  <c r="I52" i="12"/>
  <c r="I53" i="12"/>
  <c r="I54" i="12"/>
  <c r="I55" i="12"/>
  <c r="I56" i="12"/>
  <c r="I57" i="12"/>
  <c r="I58" i="12"/>
  <c r="I59" i="12"/>
  <c r="I60" i="12"/>
  <c r="I61" i="12"/>
  <c r="I62" i="12"/>
  <c r="I63" i="12"/>
  <c r="I64" i="12"/>
  <c r="I65" i="12"/>
  <c r="I66" i="12"/>
  <c r="I67" i="12"/>
  <c r="I68" i="12"/>
  <c r="I69" i="12"/>
  <c r="I70" i="12"/>
  <c r="I71" i="12"/>
  <c r="I72" i="12"/>
  <c r="I73" i="12"/>
  <c r="I74" i="12"/>
  <c r="I75" i="12"/>
  <c r="I76" i="12"/>
  <c r="I77" i="12"/>
  <c r="I78" i="12"/>
  <c r="I79" i="12"/>
  <c r="I80" i="12"/>
  <c r="I81" i="12"/>
  <c r="I82" i="12"/>
  <c r="I83" i="12"/>
  <c r="I84" i="12"/>
  <c r="I85" i="12"/>
  <c r="I86" i="12"/>
  <c r="I87" i="12"/>
  <c r="I88" i="12"/>
  <c r="I89" i="12"/>
  <c r="I90" i="12"/>
  <c r="I91" i="12"/>
  <c r="I92" i="12"/>
  <c r="I93" i="12"/>
  <c r="I94" i="12"/>
  <c r="I95" i="12"/>
  <c r="I96" i="12"/>
  <c r="I97" i="12"/>
  <c r="I98" i="12"/>
  <c r="I99" i="12"/>
  <c r="I100" i="12"/>
  <c r="I101" i="12"/>
  <c r="I102" i="12"/>
  <c r="I103" i="12"/>
  <c r="I104" i="12"/>
  <c r="I105" i="12"/>
  <c r="I106" i="12"/>
  <c r="I107" i="12"/>
  <c r="I108" i="12"/>
  <c r="I109" i="12"/>
  <c r="I110" i="12"/>
  <c r="I111" i="12"/>
  <c r="I112" i="12"/>
  <c r="I113" i="12"/>
  <c r="I114" i="12"/>
  <c r="I115" i="12"/>
  <c r="I116" i="12"/>
  <c r="I117" i="12"/>
  <c r="I118" i="12"/>
  <c r="I119" i="12"/>
  <c r="I120" i="12"/>
  <c r="I121" i="12"/>
  <c r="I122" i="12"/>
  <c r="I123" i="12"/>
  <c r="I124" i="12"/>
  <c r="I125" i="12"/>
  <c r="I126" i="12"/>
  <c r="I127" i="12"/>
  <c r="I128" i="12"/>
  <c r="I129" i="12"/>
  <c r="I130" i="12"/>
  <c r="I131" i="12"/>
  <c r="I132" i="12"/>
  <c r="I133" i="12"/>
  <c r="I134" i="12"/>
  <c r="I135" i="12"/>
  <c r="I136" i="12"/>
  <c r="I137" i="12"/>
  <c r="I138" i="12"/>
  <c r="I139" i="12"/>
  <c r="I140" i="12"/>
  <c r="I141" i="12"/>
  <c r="I142" i="12"/>
  <c r="I143" i="12"/>
  <c r="I144" i="12"/>
  <c r="I145" i="12"/>
  <c r="I146" i="12"/>
  <c r="I147" i="12"/>
  <c r="I148" i="12"/>
  <c r="I149" i="12"/>
  <c r="I150" i="12"/>
  <c r="I151" i="12"/>
  <c r="I152" i="12"/>
  <c r="I153" i="12"/>
  <c r="I154" i="12"/>
  <c r="I155" i="12"/>
  <c r="I156" i="12"/>
  <c r="I157" i="12"/>
  <c r="I158" i="12"/>
  <c r="I159" i="12"/>
  <c r="I160" i="12"/>
  <c r="I161" i="12"/>
  <c r="I162" i="12"/>
  <c r="I163" i="12"/>
  <c r="I164" i="12"/>
  <c r="I165" i="12"/>
  <c r="I166" i="12"/>
  <c r="I167" i="12"/>
  <c r="I168" i="12"/>
  <c r="I169" i="12"/>
  <c r="I170" i="12"/>
  <c r="I171" i="12"/>
  <c r="I172" i="12"/>
  <c r="I173" i="12"/>
  <c r="I174" i="12"/>
  <c r="I175" i="12"/>
  <c r="I176" i="12"/>
  <c r="I177" i="12"/>
  <c r="I178" i="12"/>
  <c r="I179" i="12"/>
  <c r="I180" i="12"/>
  <c r="I181" i="12"/>
  <c r="I182" i="12"/>
  <c r="I183" i="12"/>
  <c r="I184" i="12"/>
  <c r="I185" i="12"/>
  <c r="I186" i="12"/>
  <c r="I187" i="12"/>
  <c r="I188" i="12"/>
  <c r="I189" i="12"/>
  <c r="I190" i="12"/>
  <c r="I191" i="12"/>
  <c r="I192" i="12"/>
  <c r="I193" i="12"/>
  <c r="I194" i="12"/>
  <c r="I195" i="12"/>
  <c r="I196" i="12"/>
  <c r="I197" i="12"/>
  <c r="I198" i="12"/>
  <c r="I199" i="12"/>
  <c r="I200" i="12"/>
  <c r="I201" i="12"/>
  <c r="I202" i="12"/>
  <c r="I203" i="12"/>
  <c r="I204" i="12"/>
  <c r="I205" i="12"/>
  <c r="I206" i="12"/>
  <c r="I207" i="12"/>
  <c r="I208" i="12"/>
  <c r="I209" i="12"/>
  <c r="I210" i="12"/>
  <c r="I211" i="12"/>
  <c r="I212" i="12"/>
  <c r="I213" i="12"/>
  <c r="I214" i="12"/>
  <c r="I215" i="12"/>
  <c r="I216" i="12"/>
  <c r="I217" i="12"/>
  <c r="I218" i="12"/>
  <c r="I219" i="12"/>
  <c r="I220" i="12"/>
  <c r="I221" i="12"/>
  <c r="I222" i="12"/>
  <c r="I223" i="12"/>
  <c r="I224" i="12"/>
  <c r="I225" i="12"/>
  <c r="I226" i="12"/>
  <c r="I227" i="12"/>
  <c r="I228" i="12"/>
  <c r="I229" i="12"/>
  <c r="I230" i="12"/>
  <c r="I231" i="12"/>
  <c r="I232" i="12"/>
  <c r="I233" i="12"/>
  <c r="I234" i="12"/>
  <c r="I235" i="12"/>
  <c r="I236" i="12"/>
  <c r="I3" i="12"/>
  <c r="I4" i="12"/>
  <c r="I5" i="12"/>
  <c r="I6" i="12"/>
  <c r="I7" i="12"/>
  <c r="I2" i="12"/>
  <c r="H236" i="12"/>
  <c r="H235" i="12"/>
  <c r="H234" i="12"/>
  <c r="H233" i="12"/>
  <c r="H232" i="12"/>
  <c r="H231" i="12"/>
  <c r="H230" i="12"/>
  <c r="H229" i="12"/>
  <c r="H228" i="12"/>
  <c r="H227" i="12"/>
  <c r="H226" i="12"/>
  <c r="H225" i="12"/>
  <c r="H224" i="12"/>
  <c r="H223" i="12"/>
  <c r="H222" i="12"/>
  <c r="H221" i="12"/>
  <c r="H220" i="12"/>
  <c r="H219" i="12"/>
  <c r="H218" i="12"/>
  <c r="H217" i="12"/>
  <c r="H216" i="12"/>
  <c r="H215" i="12"/>
  <c r="H214" i="12"/>
  <c r="H213" i="12"/>
  <c r="H212" i="12"/>
  <c r="H211" i="12"/>
  <c r="H210" i="12"/>
  <c r="H209" i="12"/>
  <c r="H208" i="12"/>
  <c r="H207" i="12"/>
  <c r="H206" i="12"/>
  <c r="H205" i="12"/>
  <c r="H204" i="12"/>
  <c r="H203" i="12"/>
  <c r="H202" i="12"/>
  <c r="H201" i="12"/>
  <c r="H200" i="12"/>
  <c r="H199" i="12"/>
  <c r="H198" i="12"/>
  <c r="H197" i="12"/>
  <c r="H196" i="12"/>
  <c r="H195" i="12"/>
  <c r="H194" i="12"/>
  <c r="H193" i="12"/>
  <c r="H192" i="12"/>
  <c r="H191" i="12"/>
  <c r="H190" i="12"/>
  <c r="H189" i="12"/>
  <c r="H188" i="12"/>
  <c r="H187" i="12"/>
  <c r="H186" i="12"/>
  <c r="H185" i="12"/>
  <c r="H184" i="12"/>
  <c r="H183" i="12"/>
  <c r="H182" i="12"/>
  <c r="H181" i="12"/>
  <c r="H180" i="12"/>
  <c r="H179" i="12"/>
  <c r="H178" i="12"/>
  <c r="H177" i="12"/>
  <c r="H176" i="12"/>
  <c r="H175" i="12"/>
  <c r="H174" i="12"/>
  <c r="H173" i="12"/>
  <c r="H172" i="12"/>
  <c r="H171" i="12"/>
  <c r="H170" i="12"/>
  <c r="H169" i="12"/>
  <c r="H168" i="12"/>
  <c r="H167" i="12"/>
  <c r="H166" i="12"/>
  <c r="H165" i="12"/>
  <c r="H164" i="12"/>
  <c r="H163" i="12"/>
  <c r="H162" i="12"/>
  <c r="H161" i="12"/>
  <c r="H160" i="12"/>
  <c r="H159" i="12"/>
  <c r="H158" i="12"/>
  <c r="H157" i="12"/>
  <c r="H156" i="12"/>
  <c r="H155" i="12"/>
  <c r="H154" i="12"/>
  <c r="H153" i="12"/>
  <c r="H152" i="12"/>
  <c r="H151" i="12"/>
  <c r="H150" i="12"/>
  <c r="H149" i="12"/>
  <c r="H148" i="12"/>
  <c r="H147" i="12"/>
  <c r="H146" i="12"/>
  <c r="H145" i="12"/>
  <c r="H144" i="12"/>
  <c r="H143" i="12"/>
  <c r="H142" i="12"/>
  <c r="H141" i="12"/>
  <c r="H140" i="12"/>
  <c r="H139" i="12"/>
  <c r="H138" i="12"/>
  <c r="H137" i="12"/>
  <c r="H136" i="12"/>
  <c r="H135" i="12"/>
  <c r="H134" i="12"/>
  <c r="H133" i="12"/>
  <c r="H132" i="12"/>
  <c r="H131" i="12"/>
  <c r="H130" i="12"/>
  <c r="H129" i="12"/>
  <c r="H128" i="12"/>
  <c r="H127" i="12"/>
  <c r="H126" i="12"/>
  <c r="H125" i="12"/>
  <c r="H124" i="12"/>
  <c r="H123" i="12"/>
  <c r="H122" i="12"/>
  <c r="H121" i="12"/>
  <c r="H120" i="12"/>
  <c r="H119" i="12"/>
  <c r="H118" i="12"/>
  <c r="H117" i="12"/>
  <c r="H116" i="12"/>
  <c r="H115" i="12"/>
  <c r="H114" i="12"/>
  <c r="H113" i="12"/>
  <c r="H112" i="12"/>
  <c r="H111" i="12"/>
  <c r="H110" i="12"/>
  <c r="H109" i="12"/>
  <c r="H108" i="12"/>
  <c r="H107" i="12"/>
  <c r="H106" i="12"/>
  <c r="H105" i="12"/>
  <c r="H104" i="12"/>
  <c r="H103" i="12"/>
  <c r="H102" i="12"/>
  <c r="H101" i="12"/>
  <c r="H100" i="12"/>
  <c r="H99" i="12"/>
  <c r="H98" i="12"/>
  <c r="H97" i="12"/>
  <c r="H96" i="12"/>
  <c r="H95" i="12"/>
  <c r="H94" i="12"/>
  <c r="H93" i="12"/>
  <c r="H92" i="12"/>
  <c r="H91" i="12"/>
  <c r="H90" i="12"/>
  <c r="H89" i="12"/>
  <c r="H88" i="12"/>
  <c r="H87" i="12"/>
  <c r="H86" i="12"/>
  <c r="H85" i="12"/>
  <c r="H84" i="12"/>
  <c r="H83" i="12"/>
  <c r="H82" i="12"/>
  <c r="H81" i="12"/>
  <c r="H80" i="12"/>
  <c r="H79" i="12"/>
  <c r="H78" i="12"/>
  <c r="H77" i="12"/>
  <c r="H76" i="12"/>
  <c r="H75" i="12"/>
  <c r="H74" i="12"/>
  <c r="H73" i="12"/>
  <c r="H72" i="12"/>
  <c r="H71" i="12"/>
  <c r="H70" i="12"/>
  <c r="H69" i="12"/>
  <c r="H68" i="12"/>
  <c r="H67" i="12"/>
  <c r="H66" i="12"/>
  <c r="H65" i="12"/>
  <c r="H64" i="12"/>
  <c r="H63" i="12"/>
  <c r="H62" i="12"/>
  <c r="H61" i="12"/>
  <c r="H60" i="12"/>
  <c r="H59" i="12"/>
  <c r="H58" i="12"/>
  <c r="H57" i="12"/>
  <c r="H56" i="12"/>
  <c r="H55" i="12"/>
  <c r="H54" i="12"/>
  <c r="H53" i="12"/>
  <c r="H52" i="12"/>
  <c r="H51" i="12"/>
  <c r="H50" i="12"/>
  <c r="H49" i="12"/>
  <c r="H48" i="12"/>
  <c r="H47" i="12"/>
  <c r="H46" i="12"/>
  <c r="H45" i="12"/>
  <c r="H44" i="12"/>
  <c r="H43" i="12"/>
  <c r="H42" i="12"/>
  <c r="H41" i="12"/>
  <c r="H40" i="12"/>
  <c r="H39" i="12"/>
  <c r="H38" i="12"/>
  <c r="H37" i="12"/>
  <c r="H36" i="12"/>
  <c r="H35" i="12"/>
  <c r="H34" i="12"/>
  <c r="H33" i="12"/>
  <c r="H32" i="12"/>
  <c r="H31" i="12"/>
  <c r="H30" i="12"/>
  <c r="H29" i="12"/>
  <c r="H28" i="12"/>
  <c r="H27" i="12"/>
  <c r="H26" i="12"/>
  <c r="H25" i="12"/>
  <c r="H24" i="12"/>
  <c r="H23" i="12"/>
  <c r="H22" i="12"/>
  <c r="H21" i="12"/>
  <c r="H20" i="12"/>
  <c r="H19" i="12"/>
  <c r="H18" i="12"/>
  <c r="H17" i="12"/>
  <c r="H16" i="12"/>
  <c r="H15" i="12"/>
  <c r="H14" i="12"/>
  <c r="H13" i="12"/>
  <c r="H12" i="12"/>
  <c r="H11" i="12"/>
  <c r="H10" i="12"/>
  <c r="H9" i="12"/>
  <c r="H8" i="12"/>
  <c r="H7" i="12"/>
  <c r="H6" i="12"/>
  <c r="H5" i="12"/>
  <c r="H4" i="12"/>
  <c r="H3" i="12"/>
  <c r="H2" i="12"/>
  <c r="A21" i="3" l="1"/>
  <c r="A10" i="9"/>
  <c r="A14" i="2" l="1"/>
  <c r="A4" i="6"/>
  <c r="BO315" i="1" l="1"/>
  <c r="BO316" i="1"/>
  <c r="BO317" i="1"/>
  <c r="BO318" i="1"/>
  <c r="BO319" i="1"/>
  <c r="BO320" i="1"/>
  <c r="BO321" i="1"/>
  <c r="BO322" i="1"/>
  <c r="BO323" i="1"/>
  <c r="BO324" i="1"/>
  <c r="BO325" i="1"/>
  <c r="BO326" i="1"/>
  <c r="BO327" i="1"/>
  <c r="BO328" i="1"/>
  <c r="BO329" i="1"/>
  <c r="BO330" i="1"/>
  <c r="BO331" i="1"/>
  <c r="BO332" i="1"/>
  <c r="BO333" i="1"/>
  <c r="BO334" i="1"/>
  <c r="BO335" i="1"/>
  <c r="BO336" i="1"/>
  <c r="BO337" i="1"/>
  <c r="BO338" i="1"/>
  <c r="BO339" i="1"/>
  <c r="BO340" i="1"/>
  <c r="BO341" i="1"/>
  <c r="BO342" i="1"/>
  <c r="BO343" i="1"/>
  <c r="BO344" i="1"/>
  <c r="BO345" i="1"/>
  <c r="BO346" i="1"/>
  <c r="BO347" i="1"/>
  <c r="BO348" i="1"/>
  <c r="BO349" i="1"/>
  <c r="BO350" i="1"/>
  <c r="BO351" i="1"/>
  <c r="BO352" i="1"/>
  <c r="BO353" i="1"/>
  <c r="BO354" i="1"/>
  <c r="BO355" i="1"/>
  <c r="BO356" i="1"/>
  <c r="BO357" i="1"/>
  <c r="BO358" i="1"/>
  <c r="BO359" i="1"/>
  <c r="BO360" i="1"/>
  <c r="BO361" i="1"/>
  <c r="BO362" i="1"/>
  <c r="BO363" i="1"/>
  <c r="BO364" i="1"/>
  <c r="BO365" i="1"/>
  <c r="BO366" i="1"/>
  <c r="BO367" i="1"/>
  <c r="BO368" i="1"/>
  <c r="BO369" i="1"/>
  <c r="BO370" i="1"/>
  <c r="BO371" i="1"/>
  <c r="BO372" i="1"/>
  <c r="BO373" i="1"/>
  <c r="BO374" i="1"/>
  <c r="BO375" i="1"/>
  <c r="BO376" i="1"/>
  <c r="BO377" i="1"/>
  <c r="BO378" i="1"/>
  <c r="BO379" i="1"/>
  <c r="BO380" i="1"/>
  <c r="BO381" i="1"/>
  <c r="BO382" i="1"/>
  <c r="BO383" i="1"/>
  <c r="BO384" i="1"/>
  <c r="BO385" i="1"/>
  <c r="BO386" i="1"/>
  <c r="BO387" i="1"/>
  <c r="BO388" i="1"/>
  <c r="BO389" i="1"/>
  <c r="BO390" i="1"/>
  <c r="BO391" i="1"/>
  <c r="BO392" i="1"/>
  <c r="BO393" i="1"/>
  <c r="BO394" i="1"/>
  <c r="BO395" i="1"/>
  <c r="BO396" i="1"/>
  <c r="BO397" i="1"/>
  <c r="BO398" i="1"/>
  <c r="BO399" i="1"/>
  <c r="BO400" i="1"/>
  <c r="BO401" i="1"/>
  <c r="BO402" i="1"/>
  <c r="BO403" i="1"/>
  <c r="BO404" i="1"/>
  <c r="BO405" i="1"/>
  <c r="BO406" i="1"/>
  <c r="BO407" i="1"/>
  <c r="BO408" i="1"/>
  <c r="BO409" i="1"/>
  <c r="BO410" i="1"/>
  <c r="BO411" i="1"/>
  <c r="BO412" i="1"/>
  <c r="BO413" i="1"/>
  <c r="BO414" i="1"/>
  <c r="BO415" i="1"/>
  <c r="BO416" i="1"/>
  <c r="BO417" i="1"/>
  <c r="BO418" i="1"/>
  <c r="BO419" i="1"/>
  <c r="BO420" i="1"/>
  <c r="BO421" i="1"/>
  <c r="BO422" i="1"/>
  <c r="BO423" i="1"/>
  <c r="BO424" i="1"/>
  <c r="BO425" i="1"/>
  <c r="BO426" i="1"/>
  <c r="BO427" i="1"/>
  <c r="BO428" i="1"/>
  <c r="BO429" i="1"/>
  <c r="BO430" i="1"/>
  <c r="BO431" i="1"/>
  <c r="BO432" i="1"/>
  <c r="BO433" i="1"/>
  <c r="BO434" i="1"/>
  <c r="BO435" i="1"/>
  <c r="BO436" i="1"/>
  <c r="BO437" i="1"/>
  <c r="BO438" i="1"/>
  <c r="BO439" i="1"/>
  <c r="BO440" i="1"/>
  <c r="BO441" i="1"/>
  <c r="BO442" i="1"/>
  <c r="BO443" i="1"/>
  <c r="BO444" i="1"/>
  <c r="BO445" i="1"/>
  <c r="BO446" i="1"/>
  <c r="BO447" i="1"/>
  <c r="BO448" i="1"/>
  <c r="BO449" i="1"/>
  <c r="BO450" i="1"/>
  <c r="BO451" i="1"/>
  <c r="BO452" i="1"/>
  <c r="BO453" i="1"/>
  <c r="BO454" i="1"/>
  <c r="BO455" i="1"/>
  <c r="BO456" i="1"/>
  <c r="BO457" i="1"/>
  <c r="BO458" i="1"/>
  <c r="BO459" i="1"/>
  <c r="BO460" i="1"/>
  <c r="BO461" i="1"/>
  <c r="BO462" i="1"/>
  <c r="BO463" i="1"/>
  <c r="BO464" i="1"/>
  <c r="BO465" i="1"/>
  <c r="BO466" i="1"/>
  <c r="BO467" i="1"/>
  <c r="BO468" i="1"/>
  <c r="BO469" i="1"/>
  <c r="BO470" i="1"/>
  <c r="BO471" i="1"/>
  <c r="BO472" i="1"/>
  <c r="BO473" i="1"/>
  <c r="BO474" i="1"/>
  <c r="BO475" i="1"/>
  <c r="BO476" i="1"/>
  <c r="BO477" i="1"/>
  <c r="BO478" i="1"/>
  <c r="BO479" i="1"/>
  <c r="BO480" i="1"/>
  <c r="BO481" i="1"/>
  <c r="BO482" i="1"/>
  <c r="BO483" i="1"/>
  <c r="BO484" i="1"/>
  <c r="BO485" i="1"/>
  <c r="BO486" i="1"/>
  <c r="BO487" i="1"/>
  <c r="BO488" i="1"/>
  <c r="BO489" i="1"/>
  <c r="BO490" i="1"/>
  <c r="BO491" i="1"/>
  <c r="BO492" i="1"/>
  <c r="BO493" i="1"/>
  <c r="BO494" i="1"/>
  <c r="BO495" i="1"/>
  <c r="BO496" i="1"/>
  <c r="BO497" i="1"/>
  <c r="BO498" i="1"/>
  <c r="BO499" i="1"/>
  <c r="BO500" i="1"/>
  <c r="BO501" i="1"/>
  <c r="BO502" i="1"/>
  <c r="BO503" i="1"/>
  <c r="BO504" i="1"/>
  <c r="BO505" i="1"/>
  <c r="BO506" i="1"/>
  <c r="BO507" i="1"/>
  <c r="BO508" i="1"/>
  <c r="BO509" i="1"/>
  <c r="BO510" i="1"/>
  <c r="BO511" i="1"/>
  <c r="BO512" i="1"/>
  <c r="BO513" i="1"/>
  <c r="BO514" i="1"/>
  <c r="BO515" i="1"/>
  <c r="BO516" i="1"/>
  <c r="BO517" i="1"/>
  <c r="BO518" i="1"/>
  <c r="BO519" i="1"/>
  <c r="BO520" i="1"/>
  <c r="BO521" i="1"/>
  <c r="BO522" i="1"/>
  <c r="BO523" i="1"/>
  <c r="BO524" i="1"/>
  <c r="BO525" i="1"/>
  <c r="BO526" i="1"/>
  <c r="BO527" i="1"/>
  <c r="BO528" i="1"/>
  <c r="BO529" i="1"/>
  <c r="BO530" i="1"/>
  <c r="BO531" i="1"/>
  <c r="BO532" i="1"/>
  <c r="BO533" i="1"/>
  <c r="BO534" i="1"/>
  <c r="BO535" i="1"/>
  <c r="BO536" i="1"/>
  <c r="BO537" i="1"/>
  <c r="BO538" i="1"/>
  <c r="BO539" i="1"/>
  <c r="BO540" i="1"/>
  <c r="BO541" i="1"/>
  <c r="BO542" i="1"/>
  <c r="BO543" i="1"/>
  <c r="BO544" i="1"/>
  <c r="BO545" i="1"/>
  <c r="BO546" i="1"/>
  <c r="BO547" i="1"/>
  <c r="BO548" i="1"/>
  <c r="BO549" i="1"/>
  <c r="BO550" i="1"/>
  <c r="BO551" i="1"/>
  <c r="BO552" i="1"/>
  <c r="BO553" i="1"/>
  <c r="BO554" i="1"/>
  <c r="BO555" i="1"/>
  <c r="BO556" i="1"/>
  <c r="BO557" i="1"/>
  <c r="BO558" i="1"/>
  <c r="BO559" i="1"/>
  <c r="BO560" i="1"/>
  <c r="BO561" i="1"/>
  <c r="BO562" i="1"/>
  <c r="BO563" i="1"/>
  <c r="BO564" i="1"/>
  <c r="BO565" i="1"/>
  <c r="BO566" i="1"/>
  <c r="BO567" i="1"/>
  <c r="BO568" i="1"/>
  <c r="BO569" i="1"/>
  <c r="BO570" i="1"/>
  <c r="BO571" i="1"/>
  <c r="BO572" i="1"/>
  <c r="BO573" i="1"/>
  <c r="BO574" i="1"/>
  <c r="BO575" i="1"/>
  <c r="BO576" i="1"/>
  <c r="BO577" i="1"/>
  <c r="BO578" i="1"/>
  <c r="BO579" i="1"/>
  <c r="BO580" i="1"/>
  <c r="BO581" i="1"/>
  <c r="BO582" i="1"/>
  <c r="BO583" i="1"/>
  <c r="BO584" i="1"/>
  <c r="BO585" i="1"/>
  <c r="BO586" i="1"/>
  <c r="BO587" i="1"/>
  <c r="BO588" i="1"/>
  <c r="BO589" i="1"/>
  <c r="BO590" i="1"/>
  <c r="BO591" i="1"/>
  <c r="BO592" i="1"/>
  <c r="BO593" i="1"/>
  <c r="BO594" i="1"/>
  <c r="BO595" i="1"/>
  <c r="BO596" i="1"/>
  <c r="BO597" i="1"/>
  <c r="BO598" i="1"/>
  <c r="BO599" i="1"/>
  <c r="BO600" i="1"/>
  <c r="BO601" i="1"/>
  <c r="BO602" i="1"/>
  <c r="BO603" i="1"/>
  <c r="BO604" i="1"/>
  <c r="BO605" i="1"/>
  <c r="BO606" i="1"/>
  <c r="BO607" i="1"/>
  <c r="BO608" i="1"/>
  <c r="BO609" i="1"/>
  <c r="BO610" i="1"/>
  <c r="BO611" i="1"/>
  <c r="BO612" i="1"/>
  <c r="BO613" i="1"/>
  <c r="BO614" i="1"/>
  <c r="BO615" i="1"/>
  <c r="BO616" i="1"/>
  <c r="BO617" i="1"/>
  <c r="BO618" i="1"/>
  <c r="BO619" i="1"/>
  <c r="BO620" i="1"/>
  <c r="BO621" i="1"/>
  <c r="BO622" i="1"/>
  <c r="BO623" i="1"/>
  <c r="BO624" i="1"/>
  <c r="BO625" i="1"/>
  <c r="BO626" i="1"/>
  <c r="BO627" i="1"/>
  <c r="BO628" i="1"/>
  <c r="BO629" i="1"/>
  <c r="BO630" i="1"/>
  <c r="BO631" i="1"/>
  <c r="BO632" i="1"/>
  <c r="BO633" i="1"/>
  <c r="BO634" i="1"/>
  <c r="BO635" i="1"/>
  <c r="BO636" i="1"/>
  <c r="BO637" i="1"/>
  <c r="BO638" i="1"/>
  <c r="BO639" i="1"/>
  <c r="BO640" i="1"/>
  <c r="BO641" i="1"/>
  <c r="BO642" i="1"/>
  <c r="BO643" i="1"/>
  <c r="BO644" i="1"/>
  <c r="BO645" i="1"/>
  <c r="BO646" i="1"/>
  <c r="BO647" i="1"/>
  <c r="BO648" i="1"/>
  <c r="BO649" i="1"/>
  <c r="BO650" i="1"/>
  <c r="BO651" i="1"/>
  <c r="BO652" i="1"/>
  <c r="BO653" i="1"/>
  <c r="BO654" i="1"/>
  <c r="BO655" i="1"/>
  <c r="BO656" i="1"/>
  <c r="BO657" i="1"/>
  <c r="BO658" i="1"/>
  <c r="BO308" i="1"/>
  <c r="BO309" i="1"/>
  <c r="BO310" i="1"/>
  <c r="BO311" i="1"/>
  <c r="BO312" i="1"/>
  <c r="BO313" i="1"/>
  <c r="BO314" i="1"/>
  <c r="BO5" i="1"/>
  <c r="BO6" i="1"/>
  <c r="BO7" i="1"/>
  <c r="BO8" i="1"/>
  <c r="BO9" i="1"/>
  <c r="BO10" i="1"/>
  <c r="BO11" i="1"/>
  <c r="BO12" i="1"/>
  <c r="BO13" i="1"/>
  <c r="BO14" i="1"/>
  <c r="BO15" i="1"/>
  <c r="BO16" i="1"/>
  <c r="BO17" i="1"/>
  <c r="BO18" i="1"/>
  <c r="BO19" i="1"/>
  <c r="BO20" i="1"/>
  <c r="BO21" i="1"/>
  <c r="BO22" i="1"/>
  <c r="BO23" i="1"/>
  <c r="BO24" i="1"/>
  <c r="BO25" i="1"/>
  <c r="BO26" i="1"/>
  <c r="BO27" i="1"/>
  <c r="BO28" i="1"/>
  <c r="BO29" i="1"/>
  <c r="BO30" i="1"/>
  <c r="BO31" i="1"/>
  <c r="BO32" i="1"/>
  <c r="BO33" i="1"/>
  <c r="BO34" i="1"/>
  <c r="BO35" i="1"/>
  <c r="BO36" i="1"/>
  <c r="BO37" i="1"/>
  <c r="BO38" i="1"/>
  <c r="BO39" i="1"/>
  <c r="BO40" i="1"/>
  <c r="BO41" i="1"/>
  <c r="BO42" i="1"/>
  <c r="BO43" i="1"/>
  <c r="BO44" i="1"/>
  <c r="BO45" i="1"/>
  <c r="BO46" i="1"/>
  <c r="BO47" i="1"/>
  <c r="BO48" i="1"/>
  <c r="BO49" i="1"/>
  <c r="BO50" i="1"/>
  <c r="BO51" i="1"/>
  <c r="BO52" i="1"/>
  <c r="BO53" i="1"/>
  <c r="BO54" i="1"/>
  <c r="BO55" i="1"/>
  <c r="BO56" i="1"/>
  <c r="BO57" i="1"/>
  <c r="BO58" i="1"/>
  <c r="BO59" i="1"/>
  <c r="BO60" i="1"/>
  <c r="BO61" i="1"/>
  <c r="BO62" i="1"/>
  <c r="BO63" i="1"/>
  <c r="BO64" i="1"/>
  <c r="BO65" i="1"/>
  <c r="BO66" i="1"/>
  <c r="BO67" i="1"/>
  <c r="BO68" i="1"/>
  <c r="BO69" i="1"/>
  <c r="BO70" i="1"/>
  <c r="BO71" i="1"/>
  <c r="BO72" i="1"/>
  <c r="BO73" i="1"/>
  <c r="BO74" i="1"/>
  <c r="BO75" i="1"/>
  <c r="BO76" i="1"/>
  <c r="BO77" i="1"/>
  <c r="BO78" i="1"/>
  <c r="BO79" i="1"/>
  <c r="BO80" i="1"/>
  <c r="BO81" i="1"/>
  <c r="BO82" i="1"/>
  <c r="BO83" i="1"/>
  <c r="BO84" i="1"/>
  <c r="BO85" i="1"/>
  <c r="BO86" i="1"/>
  <c r="BO87" i="1"/>
  <c r="BO88" i="1"/>
  <c r="BO89" i="1"/>
  <c r="BO90" i="1"/>
  <c r="BO91" i="1"/>
  <c r="BO92" i="1"/>
  <c r="BO93" i="1"/>
  <c r="BO94" i="1"/>
  <c r="BO95" i="1"/>
  <c r="BO96" i="1"/>
  <c r="BO97" i="1"/>
  <c r="BO98" i="1"/>
  <c r="BO99" i="1"/>
  <c r="BO100" i="1"/>
  <c r="BO101" i="1"/>
  <c r="BO102" i="1"/>
  <c r="BO103" i="1"/>
  <c r="BO104" i="1"/>
  <c r="BO105" i="1"/>
  <c r="BO106" i="1"/>
  <c r="BO107" i="1"/>
  <c r="BO108" i="1"/>
  <c r="BO109" i="1"/>
  <c r="BO110" i="1"/>
  <c r="BO111" i="1"/>
  <c r="BO112" i="1"/>
  <c r="BO113" i="1"/>
  <c r="BO114" i="1"/>
  <c r="BO115" i="1"/>
  <c r="BO116" i="1"/>
  <c r="BO117" i="1"/>
  <c r="BO118" i="1"/>
  <c r="BO119" i="1"/>
  <c r="BO120" i="1"/>
  <c r="BO121" i="1"/>
  <c r="BO122" i="1"/>
  <c r="BO123" i="1"/>
  <c r="BO124" i="1"/>
  <c r="BO125" i="1"/>
  <c r="BO126" i="1"/>
  <c r="BO127" i="1"/>
  <c r="BO128" i="1"/>
  <c r="BO129" i="1"/>
  <c r="BO130" i="1"/>
  <c r="BO131" i="1"/>
  <c r="BO132" i="1"/>
  <c r="BO133" i="1"/>
  <c r="BO134" i="1"/>
  <c r="BO135" i="1"/>
  <c r="BO136" i="1"/>
  <c r="BO137" i="1"/>
  <c r="BO138" i="1"/>
  <c r="BO139" i="1"/>
  <c r="BO140" i="1"/>
  <c r="BO141" i="1"/>
  <c r="BO142" i="1"/>
  <c r="BO143" i="1"/>
  <c r="BO144" i="1"/>
  <c r="BO145" i="1"/>
  <c r="BO146" i="1"/>
  <c r="BO147" i="1"/>
  <c r="BO148" i="1"/>
  <c r="BO149" i="1"/>
  <c r="BO150" i="1"/>
  <c r="BO151" i="1"/>
  <c r="BO152" i="1"/>
  <c r="BO153" i="1"/>
  <c r="BO154" i="1"/>
  <c r="BO155" i="1"/>
  <c r="BO156" i="1"/>
  <c r="BO157" i="1"/>
  <c r="BO158" i="1"/>
  <c r="BO159" i="1"/>
  <c r="BO160" i="1"/>
  <c r="BO161" i="1"/>
  <c r="BO162" i="1"/>
  <c r="BO163" i="1"/>
  <c r="BO164" i="1"/>
  <c r="BO165" i="1"/>
  <c r="BO166" i="1"/>
  <c r="BO167" i="1"/>
  <c r="BO168" i="1"/>
  <c r="BO169" i="1"/>
  <c r="BO170" i="1"/>
  <c r="BO171" i="1"/>
  <c r="BO172" i="1"/>
  <c r="BO173" i="1"/>
  <c r="BO174" i="1"/>
  <c r="BO175" i="1"/>
  <c r="BO176" i="1"/>
  <c r="BO177" i="1"/>
  <c r="BO178" i="1"/>
  <c r="BO179" i="1"/>
  <c r="BO180" i="1"/>
  <c r="BO181" i="1"/>
  <c r="BO182" i="1"/>
  <c r="BO183" i="1"/>
  <c r="BO184" i="1"/>
  <c r="BO185" i="1"/>
  <c r="BO186" i="1"/>
  <c r="BO187" i="1"/>
  <c r="BO188" i="1"/>
  <c r="BO189" i="1"/>
  <c r="BO190" i="1"/>
  <c r="BO191" i="1"/>
  <c r="BO192" i="1"/>
  <c r="BO193" i="1"/>
  <c r="BO194" i="1"/>
  <c r="BO195" i="1"/>
  <c r="BO196" i="1"/>
  <c r="BO197" i="1"/>
  <c r="BO198" i="1"/>
  <c r="BO199" i="1"/>
  <c r="BO200" i="1"/>
  <c r="BO201" i="1"/>
  <c r="BO202" i="1"/>
  <c r="BO203" i="1"/>
  <c r="BO204" i="1"/>
  <c r="BO205" i="1"/>
  <c r="BO206" i="1"/>
  <c r="BO207" i="1"/>
  <c r="BO208" i="1"/>
  <c r="BO209" i="1"/>
  <c r="BO210" i="1"/>
  <c r="BO211" i="1"/>
  <c r="BO212" i="1"/>
  <c r="BO213" i="1"/>
  <c r="BO214" i="1"/>
  <c r="BO215" i="1"/>
  <c r="BO216" i="1"/>
  <c r="BO217" i="1"/>
  <c r="BO218" i="1"/>
  <c r="BO219" i="1"/>
  <c r="BO220" i="1"/>
  <c r="BO221" i="1"/>
  <c r="BO222" i="1"/>
  <c r="BO223" i="1"/>
  <c r="BO224" i="1"/>
  <c r="BO225" i="1"/>
  <c r="BO226" i="1"/>
  <c r="BO227" i="1"/>
  <c r="BO228" i="1"/>
  <c r="BO229" i="1"/>
  <c r="BO230" i="1"/>
  <c r="BO231" i="1"/>
  <c r="BO232" i="1"/>
  <c r="BO233" i="1"/>
  <c r="BO234" i="1"/>
  <c r="BO235" i="1"/>
  <c r="BO236" i="1"/>
  <c r="BO237" i="1"/>
  <c r="BO238" i="1"/>
  <c r="BO239" i="1"/>
  <c r="BO240" i="1"/>
  <c r="BO241" i="1"/>
  <c r="BO242" i="1"/>
  <c r="BO243" i="1"/>
  <c r="BO244" i="1"/>
  <c r="BO245" i="1"/>
  <c r="BO246" i="1"/>
  <c r="BO247" i="1"/>
  <c r="BO248" i="1"/>
  <c r="BO249" i="1"/>
  <c r="BO250" i="1"/>
  <c r="BO251" i="1"/>
  <c r="BO252" i="1"/>
  <c r="BO253" i="1"/>
  <c r="BO254" i="1"/>
  <c r="BO255" i="1"/>
  <c r="BO256" i="1"/>
  <c r="BO257" i="1"/>
  <c r="BO258" i="1"/>
  <c r="BO259" i="1"/>
  <c r="BO260" i="1"/>
  <c r="BO261" i="1"/>
  <c r="BO262" i="1"/>
  <c r="BO263" i="1"/>
  <c r="BO264" i="1"/>
  <c r="BO265" i="1"/>
  <c r="BO266" i="1"/>
  <c r="BO267" i="1"/>
  <c r="BO268" i="1"/>
  <c r="BO269" i="1"/>
  <c r="BO270" i="1"/>
  <c r="BO271" i="1"/>
  <c r="BO272" i="1"/>
  <c r="BO273" i="1"/>
  <c r="BO274" i="1"/>
  <c r="BO275" i="1"/>
  <c r="BO276" i="1"/>
  <c r="BO277" i="1"/>
  <c r="BO278" i="1"/>
  <c r="BO279" i="1"/>
  <c r="BO280" i="1"/>
  <c r="BO281" i="1"/>
  <c r="BO282" i="1"/>
  <c r="BO283" i="1"/>
  <c r="BO284" i="1"/>
  <c r="BO285" i="1"/>
  <c r="BO286" i="1"/>
  <c r="BO287" i="1"/>
  <c r="BO288" i="1"/>
  <c r="BO289" i="1"/>
  <c r="BO290" i="1"/>
  <c r="BO291" i="1"/>
  <c r="BO292" i="1"/>
  <c r="BO293" i="1"/>
  <c r="BO294" i="1"/>
  <c r="BO295" i="1"/>
  <c r="BO296" i="1"/>
  <c r="BO297" i="1"/>
  <c r="BO298" i="1"/>
  <c r="BO299" i="1"/>
  <c r="BO300" i="1"/>
  <c r="BO301" i="1"/>
  <c r="BO302" i="1"/>
  <c r="BO303" i="1"/>
  <c r="BO304" i="1"/>
  <c r="BO305" i="1"/>
  <c r="BO306" i="1"/>
  <c r="BO307" i="1"/>
  <c r="BO4" i="1"/>
  <c r="E13" i="7" l="1"/>
  <c r="F13" i="7" s="1"/>
  <c r="G13" i="7"/>
  <c r="E14" i="7"/>
  <c r="F14" i="7"/>
  <c r="G14" i="7"/>
  <c r="E15" i="7"/>
  <c r="F15" i="7"/>
  <c r="G15" i="7"/>
  <c r="E16" i="7"/>
  <c r="F16" i="7" s="1"/>
  <c r="G16" i="7"/>
  <c r="E17" i="7"/>
  <c r="F17" i="7" s="1"/>
  <c r="G17" i="7"/>
  <c r="E18" i="7"/>
  <c r="F18" i="7" s="1"/>
  <c r="G18" i="7"/>
  <c r="E19" i="7"/>
  <c r="F19" i="7" s="1"/>
  <c r="G19" i="7"/>
  <c r="E20" i="7"/>
  <c r="F20" i="7" s="1"/>
  <c r="G20" i="7"/>
  <c r="E21" i="7"/>
  <c r="F21" i="7" s="1"/>
  <c r="G21" i="7"/>
  <c r="E22" i="7"/>
  <c r="F22" i="7"/>
  <c r="G22" i="7"/>
  <c r="E23" i="7"/>
  <c r="F23" i="7"/>
  <c r="G23" i="7"/>
  <c r="E24" i="7"/>
  <c r="F24" i="7" s="1"/>
  <c r="G24" i="7"/>
  <c r="E25" i="7"/>
  <c r="F25" i="7" s="1"/>
  <c r="G25" i="7"/>
  <c r="E26" i="7"/>
  <c r="F26" i="7" s="1"/>
  <c r="G26" i="7"/>
  <c r="E27" i="7"/>
  <c r="F27" i="7" s="1"/>
  <c r="G27" i="7"/>
  <c r="E28" i="7"/>
  <c r="F28" i="7" s="1"/>
  <c r="G28" i="7"/>
  <c r="E29" i="7"/>
  <c r="F29" i="7" s="1"/>
  <c r="G29" i="7"/>
  <c r="E30" i="7"/>
  <c r="F30" i="7"/>
  <c r="G30" i="7"/>
  <c r="E31" i="7"/>
  <c r="F31" i="7"/>
  <c r="G31" i="7"/>
  <c r="C7" i="7"/>
  <c r="C8" i="7" s="1"/>
  <c r="C6" i="7"/>
  <c r="G6" i="7" s="1"/>
  <c r="G7" i="7"/>
  <c r="E7" i="7"/>
  <c r="F7" i="7" s="1"/>
  <c r="E6" i="7"/>
  <c r="F6" i="7" s="1"/>
  <c r="G5" i="7"/>
  <c r="E5" i="7"/>
  <c r="F5" i="7" s="1"/>
  <c r="BR5" i="1"/>
  <c r="BS5" i="1" s="1"/>
  <c r="BR6" i="1"/>
  <c r="BS6" i="1" s="1"/>
  <c r="BR7" i="1"/>
  <c r="BS7" i="1" s="1"/>
  <c r="BR8" i="1"/>
  <c r="BS8" i="1" s="1"/>
  <c r="BR9" i="1"/>
  <c r="BS9" i="1" s="1"/>
  <c r="BR10" i="1"/>
  <c r="BS10" i="1" s="1"/>
  <c r="BR11" i="1"/>
  <c r="BS11" i="1" s="1"/>
  <c r="BR12" i="1"/>
  <c r="BS12" i="1" s="1"/>
  <c r="BR13" i="1"/>
  <c r="BS13" i="1" s="1"/>
  <c r="BR14" i="1"/>
  <c r="BS14" i="1" s="1"/>
  <c r="BR15" i="1"/>
  <c r="BS15" i="1" s="1"/>
  <c r="BR16" i="1"/>
  <c r="BS16" i="1" s="1"/>
  <c r="BR17" i="1"/>
  <c r="BS17" i="1" s="1"/>
  <c r="BR18" i="1"/>
  <c r="BS18" i="1" s="1"/>
  <c r="BR19" i="1"/>
  <c r="BS19" i="1" s="1"/>
  <c r="BR20" i="1"/>
  <c r="BS20" i="1"/>
  <c r="BR21" i="1"/>
  <c r="BS21" i="1" s="1"/>
  <c r="BR22" i="1"/>
  <c r="BS22" i="1" s="1"/>
  <c r="BR23" i="1"/>
  <c r="BS23" i="1" s="1"/>
  <c r="BR24" i="1"/>
  <c r="BS24" i="1" s="1"/>
  <c r="BR25" i="1"/>
  <c r="BS25" i="1" s="1"/>
  <c r="BR26" i="1"/>
  <c r="BS26" i="1" s="1"/>
  <c r="BR27" i="1"/>
  <c r="BS27" i="1" s="1"/>
  <c r="BR28" i="1"/>
  <c r="BS28" i="1" s="1"/>
  <c r="BR29" i="1"/>
  <c r="BS29" i="1" s="1"/>
  <c r="BR30" i="1"/>
  <c r="BS30" i="1" s="1"/>
  <c r="BR31" i="1"/>
  <c r="BS31" i="1" s="1"/>
  <c r="BR32" i="1"/>
  <c r="BS32" i="1" s="1"/>
  <c r="BR33" i="1"/>
  <c r="BS33" i="1" s="1"/>
  <c r="BR34" i="1"/>
  <c r="BS34" i="1" s="1"/>
  <c r="BR35" i="1"/>
  <c r="BS35" i="1" s="1"/>
  <c r="BR36" i="1"/>
  <c r="BS36" i="1" s="1"/>
  <c r="BR37" i="1"/>
  <c r="BS37" i="1" s="1"/>
  <c r="BR38" i="1"/>
  <c r="BS38" i="1" s="1"/>
  <c r="BR39" i="1"/>
  <c r="BS39" i="1" s="1"/>
  <c r="BR40" i="1"/>
  <c r="BS40" i="1" s="1"/>
  <c r="BR41" i="1"/>
  <c r="BS41" i="1" s="1"/>
  <c r="BR42" i="1"/>
  <c r="BS42" i="1" s="1"/>
  <c r="BR43" i="1"/>
  <c r="BS43" i="1" s="1"/>
  <c r="BR44" i="1"/>
  <c r="BS44" i="1" s="1"/>
  <c r="BR45" i="1"/>
  <c r="BS45" i="1" s="1"/>
  <c r="BR46" i="1"/>
  <c r="BS46" i="1" s="1"/>
  <c r="BR47" i="1"/>
  <c r="BS47" i="1" s="1"/>
  <c r="BR48" i="1"/>
  <c r="BS48" i="1" s="1"/>
  <c r="BR49" i="1"/>
  <c r="BS49" i="1" s="1"/>
  <c r="BR50" i="1"/>
  <c r="BS50" i="1" s="1"/>
  <c r="BR51" i="1"/>
  <c r="BS51" i="1" s="1"/>
  <c r="BR52" i="1"/>
  <c r="BS52" i="1" s="1"/>
  <c r="BR53" i="1"/>
  <c r="BS53" i="1" s="1"/>
  <c r="BR54" i="1"/>
  <c r="BS54" i="1" s="1"/>
  <c r="BR55" i="1"/>
  <c r="BS55" i="1" s="1"/>
  <c r="BR56" i="1"/>
  <c r="BS56" i="1" s="1"/>
  <c r="BR57" i="1"/>
  <c r="BS57" i="1" s="1"/>
  <c r="BR58" i="1"/>
  <c r="BS58" i="1" s="1"/>
  <c r="BR59" i="1"/>
  <c r="BS59" i="1" s="1"/>
  <c r="BR60" i="1"/>
  <c r="BS60" i="1" s="1"/>
  <c r="BR61" i="1"/>
  <c r="BS61" i="1" s="1"/>
  <c r="BR62" i="1"/>
  <c r="BS62" i="1" s="1"/>
  <c r="BR63" i="1"/>
  <c r="BS63" i="1" s="1"/>
  <c r="BR64" i="1"/>
  <c r="BS64" i="1"/>
  <c r="BR65" i="1"/>
  <c r="BS65" i="1" s="1"/>
  <c r="BR66" i="1"/>
  <c r="BS66" i="1" s="1"/>
  <c r="BR67" i="1"/>
  <c r="BS67" i="1" s="1"/>
  <c r="BR68" i="1"/>
  <c r="BS68" i="1" s="1"/>
  <c r="BR69" i="1"/>
  <c r="BS69" i="1" s="1"/>
  <c r="BR70" i="1"/>
  <c r="BS70" i="1" s="1"/>
  <c r="BR71" i="1"/>
  <c r="BS71" i="1" s="1"/>
  <c r="BR72" i="1"/>
  <c r="BS72" i="1" s="1"/>
  <c r="BR73" i="1"/>
  <c r="BS73" i="1" s="1"/>
  <c r="BR74" i="1"/>
  <c r="BS74" i="1" s="1"/>
  <c r="BR75" i="1"/>
  <c r="BS75" i="1" s="1"/>
  <c r="BR76" i="1"/>
  <c r="BS76" i="1" s="1"/>
  <c r="BR77" i="1"/>
  <c r="BS77" i="1" s="1"/>
  <c r="BR78" i="1"/>
  <c r="BS78" i="1" s="1"/>
  <c r="BR79" i="1"/>
  <c r="BS79" i="1" s="1"/>
  <c r="BR80" i="1"/>
  <c r="BS80" i="1" s="1"/>
  <c r="BR81" i="1"/>
  <c r="BS81" i="1" s="1"/>
  <c r="BR82" i="1"/>
  <c r="BS82" i="1" s="1"/>
  <c r="BR83" i="1"/>
  <c r="BS83" i="1" s="1"/>
  <c r="BR84" i="1"/>
  <c r="BS84" i="1" s="1"/>
  <c r="BR85" i="1"/>
  <c r="BS85" i="1" s="1"/>
  <c r="BR86" i="1"/>
  <c r="BS86" i="1" s="1"/>
  <c r="BR87" i="1"/>
  <c r="BS87" i="1" s="1"/>
  <c r="BR88" i="1"/>
  <c r="BS88" i="1" s="1"/>
  <c r="BR89" i="1"/>
  <c r="BS89" i="1" s="1"/>
  <c r="BR90" i="1"/>
  <c r="BS90" i="1" s="1"/>
  <c r="BR91" i="1"/>
  <c r="BS91" i="1" s="1"/>
  <c r="BR92" i="1"/>
  <c r="BS92" i="1" s="1"/>
  <c r="BR93" i="1"/>
  <c r="BS93" i="1" s="1"/>
  <c r="BR94" i="1"/>
  <c r="BS94" i="1" s="1"/>
  <c r="BR95" i="1"/>
  <c r="BS95" i="1" s="1"/>
  <c r="BR96" i="1"/>
  <c r="BS96" i="1" s="1"/>
  <c r="BR97" i="1"/>
  <c r="BS97" i="1" s="1"/>
  <c r="BR98" i="1"/>
  <c r="BS98" i="1" s="1"/>
  <c r="BR99" i="1"/>
  <c r="BS99" i="1" s="1"/>
  <c r="BR100" i="1"/>
  <c r="BS100" i="1" s="1"/>
  <c r="BR101" i="1"/>
  <c r="BS101" i="1" s="1"/>
  <c r="BR102" i="1"/>
  <c r="BS102" i="1" s="1"/>
  <c r="BR103" i="1"/>
  <c r="BS103" i="1" s="1"/>
  <c r="BR104" i="1"/>
  <c r="BS104" i="1" s="1"/>
  <c r="BR105" i="1"/>
  <c r="BS105" i="1" s="1"/>
  <c r="BR106" i="1"/>
  <c r="BS106" i="1" s="1"/>
  <c r="BR107" i="1"/>
  <c r="BS107" i="1" s="1"/>
  <c r="BR108" i="1"/>
  <c r="BS108" i="1" s="1"/>
  <c r="BR109" i="1"/>
  <c r="BS109" i="1" s="1"/>
  <c r="BR110" i="1"/>
  <c r="BS110" i="1" s="1"/>
  <c r="BR111" i="1"/>
  <c r="BS111" i="1" s="1"/>
  <c r="BR112" i="1"/>
  <c r="BS112" i="1" s="1"/>
  <c r="BR113" i="1"/>
  <c r="BS113" i="1" s="1"/>
  <c r="BR114" i="1"/>
  <c r="BS114" i="1" s="1"/>
  <c r="BR115" i="1"/>
  <c r="BS115" i="1" s="1"/>
  <c r="BR116" i="1"/>
  <c r="BS116" i="1" s="1"/>
  <c r="BR117" i="1"/>
  <c r="BS117" i="1" s="1"/>
  <c r="BR118" i="1"/>
  <c r="BS118" i="1" s="1"/>
  <c r="BR119" i="1"/>
  <c r="BS119" i="1" s="1"/>
  <c r="BR120" i="1"/>
  <c r="BS120" i="1" s="1"/>
  <c r="BR121" i="1"/>
  <c r="BS121" i="1" s="1"/>
  <c r="BR122" i="1"/>
  <c r="BS122" i="1" s="1"/>
  <c r="BR123" i="1"/>
  <c r="BS123" i="1" s="1"/>
  <c r="BR124" i="1"/>
  <c r="BS124" i="1" s="1"/>
  <c r="BR125" i="1"/>
  <c r="BS125" i="1" s="1"/>
  <c r="BR126" i="1"/>
  <c r="BS126" i="1" s="1"/>
  <c r="BR127" i="1"/>
  <c r="BS127" i="1" s="1"/>
  <c r="BR128" i="1"/>
  <c r="BS128" i="1"/>
  <c r="BR129" i="1"/>
  <c r="BS129" i="1" s="1"/>
  <c r="BR130" i="1"/>
  <c r="BS130" i="1" s="1"/>
  <c r="BR131" i="1"/>
  <c r="BS131" i="1" s="1"/>
  <c r="BR132" i="1"/>
  <c r="BS132" i="1" s="1"/>
  <c r="BR133" i="1"/>
  <c r="BS133" i="1" s="1"/>
  <c r="BR134" i="1"/>
  <c r="BS134" i="1" s="1"/>
  <c r="BR135" i="1"/>
  <c r="BS135" i="1" s="1"/>
  <c r="BR136" i="1"/>
  <c r="BS136" i="1" s="1"/>
  <c r="BR137" i="1"/>
  <c r="BS137" i="1" s="1"/>
  <c r="BR138" i="1"/>
  <c r="BS138" i="1" s="1"/>
  <c r="BR139" i="1"/>
  <c r="BS139" i="1" s="1"/>
  <c r="BR140" i="1"/>
  <c r="BS140" i="1" s="1"/>
  <c r="BR141" i="1"/>
  <c r="BS141" i="1" s="1"/>
  <c r="BR142" i="1"/>
  <c r="BS142" i="1" s="1"/>
  <c r="BR143" i="1"/>
  <c r="BS143" i="1" s="1"/>
  <c r="BR144" i="1"/>
  <c r="BS144" i="1" s="1"/>
  <c r="BR145" i="1"/>
  <c r="BS145" i="1" s="1"/>
  <c r="BR146" i="1"/>
  <c r="BS146" i="1" s="1"/>
  <c r="BR147" i="1"/>
  <c r="BS147" i="1" s="1"/>
  <c r="BR148" i="1"/>
  <c r="BS148" i="1" s="1"/>
  <c r="BR149" i="1"/>
  <c r="BS149" i="1" s="1"/>
  <c r="BR150" i="1"/>
  <c r="BS150" i="1" s="1"/>
  <c r="BR151" i="1"/>
  <c r="BS151" i="1" s="1"/>
  <c r="BR152" i="1"/>
  <c r="BS152" i="1" s="1"/>
  <c r="BR153" i="1"/>
  <c r="BS153" i="1" s="1"/>
  <c r="BR154" i="1"/>
  <c r="BS154" i="1" s="1"/>
  <c r="BR155" i="1"/>
  <c r="BS155" i="1" s="1"/>
  <c r="BR156" i="1"/>
  <c r="BS156" i="1" s="1"/>
  <c r="BR157" i="1"/>
  <c r="BS157" i="1" s="1"/>
  <c r="BR158" i="1"/>
  <c r="BS158" i="1" s="1"/>
  <c r="BR159" i="1"/>
  <c r="BS159" i="1" s="1"/>
  <c r="BR160" i="1"/>
  <c r="BS160" i="1" s="1"/>
  <c r="BR161" i="1"/>
  <c r="BS161" i="1" s="1"/>
  <c r="BR162" i="1"/>
  <c r="BS162" i="1" s="1"/>
  <c r="BR163" i="1"/>
  <c r="BS163" i="1" s="1"/>
  <c r="BR164" i="1"/>
  <c r="BS164" i="1" s="1"/>
  <c r="BR165" i="1"/>
  <c r="BS165" i="1" s="1"/>
  <c r="BR166" i="1"/>
  <c r="BS166" i="1" s="1"/>
  <c r="BR167" i="1"/>
  <c r="BS167" i="1" s="1"/>
  <c r="BR168" i="1"/>
  <c r="BS168" i="1" s="1"/>
  <c r="BR169" i="1"/>
  <c r="BS169" i="1" s="1"/>
  <c r="BR170" i="1"/>
  <c r="BS170" i="1" s="1"/>
  <c r="BR171" i="1"/>
  <c r="BS171" i="1" s="1"/>
  <c r="BR172" i="1"/>
  <c r="BS172" i="1" s="1"/>
  <c r="BR173" i="1"/>
  <c r="BS173" i="1" s="1"/>
  <c r="BR174" i="1"/>
  <c r="BS174" i="1" s="1"/>
  <c r="BR175" i="1"/>
  <c r="BS175" i="1" s="1"/>
  <c r="BR176" i="1"/>
  <c r="BS176" i="1" s="1"/>
  <c r="BR177" i="1"/>
  <c r="BS177" i="1" s="1"/>
  <c r="BR178" i="1"/>
  <c r="BS178" i="1" s="1"/>
  <c r="BR179" i="1"/>
  <c r="BS179" i="1" s="1"/>
  <c r="BR180" i="1"/>
  <c r="BS180" i="1" s="1"/>
  <c r="BR181" i="1"/>
  <c r="BS181" i="1" s="1"/>
  <c r="BR182" i="1"/>
  <c r="BS182" i="1" s="1"/>
  <c r="BR183" i="1"/>
  <c r="BS183" i="1" s="1"/>
  <c r="BR184" i="1"/>
  <c r="BS184" i="1" s="1"/>
  <c r="BR185" i="1"/>
  <c r="BS185" i="1" s="1"/>
  <c r="BR186" i="1"/>
  <c r="BS186" i="1" s="1"/>
  <c r="BR187" i="1"/>
  <c r="BS187" i="1" s="1"/>
  <c r="BR188" i="1"/>
  <c r="BS188" i="1" s="1"/>
  <c r="BR189" i="1"/>
  <c r="BS189" i="1" s="1"/>
  <c r="BR190" i="1"/>
  <c r="BS190" i="1" s="1"/>
  <c r="BR191" i="1"/>
  <c r="BS191" i="1" s="1"/>
  <c r="BR192" i="1"/>
  <c r="BS192" i="1" s="1"/>
  <c r="BR193" i="1"/>
  <c r="BS193" i="1" s="1"/>
  <c r="BR194" i="1"/>
  <c r="BS194" i="1" s="1"/>
  <c r="BR195" i="1"/>
  <c r="BS195" i="1" s="1"/>
  <c r="BR196" i="1"/>
  <c r="BS196" i="1" s="1"/>
  <c r="BR197" i="1"/>
  <c r="BS197" i="1" s="1"/>
  <c r="BR198" i="1"/>
  <c r="BS198" i="1" s="1"/>
  <c r="BR199" i="1"/>
  <c r="BS199" i="1" s="1"/>
  <c r="BR200" i="1"/>
  <c r="BS200" i="1" s="1"/>
  <c r="BR201" i="1"/>
  <c r="BS201" i="1" s="1"/>
  <c r="BR202" i="1"/>
  <c r="BS202" i="1" s="1"/>
  <c r="BR203" i="1"/>
  <c r="BS203" i="1" s="1"/>
  <c r="BR204" i="1"/>
  <c r="BS204" i="1" s="1"/>
  <c r="BR205" i="1"/>
  <c r="BS205" i="1" s="1"/>
  <c r="BR206" i="1"/>
  <c r="BS206" i="1" s="1"/>
  <c r="BR207" i="1"/>
  <c r="BS207" i="1" s="1"/>
  <c r="BR208" i="1"/>
  <c r="BS208" i="1" s="1"/>
  <c r="BR209" i="1"/>
  <c r="BS209" i="1" s="1"/>
  <c r="BR210" i="1"/>
  <c r="BS210" i="1" s="1"/>
  <c r="BR211" i="1"/>
  <c r="BS211" i="1" s="1"/>
  <c r="BR212" i="1"/>
  <c r="BS212" i="1" s="1"/>
  <c r="BR213" i="1"/>
  <c r="BS213" i="1" s="1"/>
  <c r="BR214" i="1"/>
  <c r="BS214" i="1" s="1"/>
  <c r="BR215" i="1"/>
  <c r="BS215" i="1" s="1"/>
  <c r="BR216" i="1"/>
  <c r="BS216" i="1" s="1"/>
  <c r="BR217" i="1"/>
  <c r="BS217" i="1" s="1"/>
  <c r="BR218" i="1"/>
  <c r="BS218" i="1" s="1"/>
  <c r="BR219" i="1"/>
  <c r="BS219" i="1" s="1"/>
  <c r="BR220" i="1"/>
  <c r="BS220" i="1" s="1"/>
  <c r="BR221" i="1"/>
  <c r="BS221" i="1" s="1"/>
  <c r="BR222" i="1"/>
  <c r="BS222" i="1" s="1"/>
  <c r="BR223" i="1"/>
  <c r="BS223" i="1" s="1"/>
  <c r="BR224" i="1"/>
  <c r="BS224" i="1" s="1"/>
  <c r="BR225" i="1"/>
  <c r="BS225" i="1" s="1"/>
  <c r="BR226" i="1"/>
  <c r="BS226" i="1" s="1"/>
  <c r="BR227" i="1"/>
  <c r="BS227" i="1" s="1"/>
  <c r="BR228" i="1"/>
  <c r="BS228" i="1" s="1"/>
  <c r="BR229" i="1"/>
  <c r="BS229" i="1" s="1"/>
  <c r="BR230" i="1"/>
  <c r="BS230" i="1" s="1"/>
  <c r="BR231" i="1"/>
  <c r="BS231" i="1" s="1"/>
  <c r="BR232" i="1"/>
  <c r="BS232" i="1" s="1"/>
  <c r="BR233" i="1"/>
  <c r="BS233" i="1" s="1"/>
  <c r="BR234" i="1"/>
  <c r="BS234" i="1" s="1"/>
  <c r="BR235" i="1"/>
  <c r="BS235" i="1" s="1"/>
  <c r="BR236" i="1"/>
  <c r="BS236" i="1" s="1"/>
  <c r="BR237" i="1"/>
  <c r="BS237" i="1" s="1"/>
  <c r="BR238" i="1"/>
  <c r="BS238" i="1" s="1"/>
  <c r="BR239" i="1"/>
  <c r="BS239" i="1" s="1"/>
  <c r="BR240" i="1"/>
  <c r="BS240" i="1" s="1"/>
  <c r="BR241" i="1"/>
  <c r="BS241" i="1" s="1"/>
  <c r="BR242" i="1"/>
  <c r="BS242" i="1" s="1"/>
  <c r="BR243" i="1"/>
  <c r="BS243" i="1" s="1"/>
  <c r="BR244" i="1"/>
  <c r="BS244" i="1" s="1"/>
  <c r="BR245" i="1"/>
  <c r="BS245" i="1" s="1"/>
  <c r="BR246" i="1"/>
  <c r="BS246" i="1" s="1"/>
  <c r="BR247" i="1"/>
  <c r="BS247" i="1" s="1"/>
  <c r="BR248" i="1"/>
  <c r="BS248" i="1" s="1"/>
  <c r="BR249" i="1"/>
  <c r="BS249" i="1" s="1"/>
  <c r="BR250" i="1"/>
  <c r="BS250" i="1" s="1"/>
  <c r="BR251" i="1"/>
  <c r="BS251" i="1" s="1"/>
  <c r="BR252" i="1"/>
  <c r="BS252" i="1" s="1"/>
  <c r="BR253" i="1"/>
  <c r="BS253" i="1" s="1"/>
  <c r="BR254" i="1"/>
  <c r="BS254" i="1" s="1"/>
  <c r="BR255" i="1"/>
  <c r="BS255" i="1" s="1"/>
  <c r="BR256" i="1"/>
  <c r="BS256" i="1" s="1"/>
  <c r="BR257" i="1"/>
  <c r="BS257" i="1" s="1"/>
  <c r="BR258" i="1"/>
  <c r="BS258" i="1" s="1"/>
  <c r="BR259" i="1"/>
  <c r="BS259" i="1" s="1"/>
  <c r="BR260" i="1"/>
  <c r="BS260" i="1" s="1"/>
  <c r="BR261" i="1"/>
  <c r="BS261" i="1" s="1"/>
  <c r="BR262" i="1"/>
  <c r="BS262" i="1" s="1"/>
  <c r="BR263" i="1"/>
  <c r="BS263" i="1" s="1"/>
  <c r="BR264" i="1"/>
  <c r="BS264" i="1" s="1"/>
  <c r="BR265" i="1"/>
  <c r="BS265" i="1" s="1"/>
  <c r="BR266" i="1"/>
  <c r="BS266" i="1" s="1"/>
  <c r="BR267" i="1"/>
  <c r="BS267" i="1" s="1"/>
  <c r="BR268" i="1"/>
  <c r="BS268" i="1" s="1"/>
  <c r="BR269" i="1"/>
  <c r="BS269" i="1" s="1"/>
  <c r="BR270" i="1"/>
  <c r="BS270" i="1" s="1"/>
  <c r="BR271" i="1"/>
  <c r="BS271" i="1" s="1"/>
  <c r="BR272" i="1"/>
  <c r="BS272" i="1" s="1"/>
  <c r="BR273" i="1"/>
  <c r="BS273" i="1" s="1"/>
  <c r="BR274" i="1"/>
  <c r="BS274" i="1" s="1"/>
  <c r="BR275" i="1"/>
  <c r="BS275" i="1" s="1"/>
  <c r="BR276" i="1"/>
  <c r="BS276" i="1" s="1"/>
  <c r="BR277" i="1"/>
  <c r="BS277" i="1" s="1"/>
  <c r="BR278" i="1"/>
  <c r="BS278" i="1" s="1"/>
  <c r="BR279" i="1"/>
  <c r="BS279" i="1" s="1"/>
  <c r="BR280" i="1"/>
  <c r="BS280" i="1" s="1"/>
  <c r="BR281" i="1"/>
  <c r="BS281" i="1" s="1"/>
  <c r="BR282" i="1"/>
  <c r="BS282" i="1" s="1"/>
  <c r="BR283" i="1"/>
  <c r="BS283" i="1" s="1"/>
  <c r="BR284" i="1"/>
  <c r="BS284" i="1" s="1"/>
  <c r="BR285" i="1"/>
  <c r="BS285" i="1" s="1"/>
  <c r="BR286" i="1"/>
  <c r="BS286" i="1" s="1"/>
  <c r="BR287" i="1"/>
  <c r="BS287" i="1" s="1"/>
  <c r="BR288" i="1"/>
  <c r="BS288" i="1" s="1"/>
  <c r="BR289" i="1"/>
  <c r="BS289" i="1" s="1"/>
  <c r="BR290" i="1"/>
  <c r="BS290" i="1" s="1"/>
  <c r="BR291" i="1"/>
  <c r="BS291" i="1" s="1"/>
  <c r="BR292" i="1"/>
  <c r="BS292" i="1" s="1"/>
  <c r="BR293" i="1"/>
  <c r="BS293" i="1" s="1"/>
  <c r="BR294" i="1"/>
  <c r="BS294" i="1" s="1"/>
  <c r="BR295" i="1"/>
  <c r="BS295" i="1" s="1"/>
  <c r="BR296" i="1"/>
  <c r="BS296" i="1" s="1"/>
  <c r="BR297" i="1"/>
  <c r="BS297" i="1" s="1"/>
  <c r="BR298" i="1"/>
  <c r="BS298" i="1" s="1"/>
  <c r="BR299" i="1"/>
  <c r="BS299" i="1" s="1"/>
  <c r="BR300" i="1"/>
  <c r="BS300" i="1" s="1"/>
  <c r="BR301" i="1"/>
  <c r="BS301" i="1" s="1"/>
  <c r="BR302" i="1"/>
  <c r="BS302" i="1" s="1"/>
  <c r="BR303" i="1"/>
  <c r="BS303" i="1" s="1"/>
  <c r="BR304" i="1"/>
  <c r="BS304" i="1" s="1"/>
  <c r="BR305" i="1"/>
  <c r="BS305" i="1" s="1"/>
  <c r="BR306" i="1"/>
  <c r="BS306" i="1" s="1"/>
  <c r="BR307" i="1"/>
  <c r="BS307" i="1" s="1"/>
  <c r="BR308" i="1"/>
  <c r="BS308" i="1" s="1"/>
  <c r="BR309" i="1"/>
  <c r="BS309" i="1" s="1"/>
  <c r="BR310" i="1"/>
  <c r="BS310" i="1" s="1"/>
  <c r="BR311" i="1"/>
  <c r="BS311" i="1" s="1"/>
  <c r="BR312" i="1"/>
  <c r="BS312" i="1" s="1"/>
  <c r="BR313" i="1"/>
  <c r="BS313" i="1" s="1"/>
  <c r="BR314" i="1"/>
  <c r="BS314" i="1" s="1"/>
  <c r="BR315" i="1"/>
  <c r="BS315" i="1" s="1"/>
  <c r="BR316" i="1"/>
  <c r="BS316" i="1"/>
  <c r="BR317" i="1"/>
  <c r="BS317" i="1" s="1"/>
  <c r="BR318" i="1"/>
  <c r="BS318" i="1" s="1"/>
  <c r="BR319" i="1"/>
  <c r="BS319" i="1" s="1"/>
  <c r="BR320" i="1"/>
  <c r="BS320" i="1"/>
  <c r="BR321" i="1"/>
  <c r="BS321" i="1" s="1"/>
  <c r="BR322" i="1"/>
  <c r="BS322" i="1" s="1"/>
  <c r="BR323" i="1"/>
  <c r="BS323" i="1" s="1"/>
  <c r="BR324" i="1"/>
  <c r="BS324" i="1" s="1"/>
  <c r="BR325" i="1"/>
  <c r="BS325" i="1" s="1"/>
  <c r="BR326" i="1"/>
  <c r="BS326" i="1" s="1"/>
  <c r="BR327" i="1"/>
  <c r="BS327" i="1" s="1"/>
  <c r="BR328" i="1"/>
  <c r="BS328" i="1"/>
  <c r="BR329" i="1"/>
  <c r="BS329" i="1" s="1"/>
  <c r="BR330" i="1"/>
  <c r="BS330" i="1" s="1"/>
  <c r="BR331" i="1"/>
  <c r="BS331" i="1" s="1"/>
  <c r="BR332" i="1"/>
  <c r="BS332" i="1"/>
  <c r="BR333" i="1"/>
  <c r="BS333" i="1" s="1"/>
  <c r="BR334" i="1"/>
  <c r="BS334" i="1" s="1"/>
  <c r="BR335" i="1"/>
  <c r="BS335" i="1" s="1"/>
  <c r="BR336" i="1"/>
  <c r="BS336" i="1" s="1"/>
  <c r="BR337" i="1"/>
  <c r="BS337" i="1" s="1"/>
  <c r="BR338" i="1"/>
  <c r="BS338" i="1" s="1"/>
  <c r="BR339" i="1"/>
  <c r="BS339" i="1" s="1"/>
  <c r="BR340" i="1"/>
  <c r="BS340" i="1" s="1"/>
  <c r="BR341" i="1"/>
  <c r="BS341" i="1" s="1"/>
  <c r="BR342" i="1"/>
  <c r="BS342" i="1" s="1"/>
  <c r="BR343" i="1"/>
  <c r="BS343" i="1" s="1"/>
  <c r="BR344" i="1"/>
  <c r="BS344" i="1"/>
  <c r="BR345" i="1"/>
  <c r="BS345" i="1" s="1"/>
  <c r="BR346" i="1"/>
  <c r="BS346" i="1"/>
  <c r="BR347" i="1"/>
  <c r="BS347" i="1"/>
  <c r="BR348" i="1"/>
  <c r="BS348" i="1"/>
  <c r="BR349" i="1"/>
  <c r="BS349" i="1" s="1"/>
  <c r="BR350" i="1"/>
  <c r="BS350" i="1"/>
  <c r="BR351" i="1"/>
  <c r="BS351" i="1"/>
  <c r="BR352" i="1"/>
  <c r="BS352" i="1"/>
  <c r="BR353" i="1"/>
  <c r="BS353" i="1" s="1"/>
  <c r="BR354" i="1"/>
  <c r="BS354" i="1"/>
  <c r="BR355" i="1"/>
  <c r="BS355" i="1"/>
  <c r="BR356" i="1"/>
  <c r="BS356" i="1"/>
  <c r="BR357" i="1"/>
  <c r="BS357" i="1" s="1"/>
  <c r="BR358" i="1"/>
  <c r="BS358" i="1"/>
  <c r="BR359" i="1"/>
  <c r="BS359" i="1"/>
  <c r="BR360" i="1"/>
  <c r="BS360" i="1"/>
  <c r="BR361" i="1"/>
  <c r="BS361" i="1" s="1"/>
  <c r="BR362" i="1"/>
  <c r="BS362" i="1"/>
  <c r="BR363" i="1"/>
  <c r="BS363" i="1"/>
  <c r="BR364" i="1"/>
  <c r="BS364" i="1"/>
  <c r="BR365" i="1"/>
  <c r="BS365" i="1" s="1"/>
  <c r="BR366" i="1"/>
  <c r="BS366" i="1"/>
  <c r="BR367" i="1"/>
  <c r="BS367" i="1"/>
  <c r="BR368" i="1"/>
  <c r="BS368" i="1"/>
  <c r="BR369" i="1"/>
  <c r="BS369" i="1" s="1"/>
  <c r="BR370" i="1"/>
  <c r="BS370" i="1"/>
  <c r="BR371" i="1"/>
  <c r="BS371" i="1"/>
  <c r="BR372" i="1"/>
  <c r="BS372" i="1"/>
  <c r="BR373" i="1"/>
  <c r="BS373" i="1" s="1"/>
  <c r="BR374" i="1"/>
  <c r="BS374" i="1"/>
  <c r="BR375" i="1"/>
  <c r="BS375" i="1"/>
  <c r="BR376" i="1"/>
  <c r="BS376" i="1"/>
  <c r="BR377" i="1"/>
  <c r="BS377" i="1" s="1"/>
  <c r="BR378" i="1"/>
  <c r="BS378" i="1"/>
  <c r="BR379" i="1"/>
  <c r="BS379" i="1"/>
  <c r="BR380" i="1"/>
  <c r="BS380" i="1"/>
  <c r="BR381" i="1"/>
  <c r="BS381" i="1" s="1"/>
  <c r="BR382" i="1"/>
  <c r="BS382" i="1"/>
  <c r="BR383" i="1"/>
  <c r="BS383" i="1"/>
  <c r="BR384" i="1"/>
  <c r="BS384" i="1"/>
  <c r="BR385" i="1"/>
  <c r="BS385" i="1" s="1"/>
  <c r="BR386" i="1"/>
  <c r="BS386" i="1"/>
  <c r="BR387" i="1"/>
  <c r="BS387" i="1"/>
  <c r="BR388" i="1"/>
  <c r="BS388" i="1"/>
  <c r="BR389" i="1"/>
  <c r="BS389" i="1" s="1"/>
  <c r="BR390" i="1"/>
  <c r="BS390" i="1"/>
  <c r="BR391" i="1"/>
  <c r="BS391" i="1"/>
  <c r="BR392" i="1"/>
  <c r="BS392" i="1"/>
  <c r="BR393" i="1"/>
  <c r="BS393" i="1" s="1"/>
  <c r="BR394" i="1"/>
  <c r="BS394" i="1"/>
  <c r="BR395" i="1"/>
  <c r="BS395" i="1"/>
  <c r="BR396" i="1"/>
  <c r="BS396" i="1"/>
  <c r="BR397" i="1"/>
  <c r="BS397" i="1" s="1"/>
  <c r="BR398" i="1"/>
  <c r="BS398" i="1"/>
  <c r="BR399" i="1"/>
  <c r="BS399" i="1"/>
  <c r="BR400" i="1"/>
  <c r="BS400" i="1"/>
  <c r="BR401" i="1"/>
  <c r="BS401" i="1" s="1"/>
  <c r="BR402" i="1"/>
  <c r="BS402" i="1"/>
  <c r="BR403" i="1"/>
  <c r="BS403" i="1"/>
  <c r="BR404" i="1"/>
  <c r="BS404" i="1"/>
  <c r="BR405" i="1"/>
  <c r="BS405" i="1" s="1"/>
  <c r="BR406" i="1"/>
  <c r="BS406" i="1"/>
  <c r="BR407" i="1"/>
  <c r="BS407" i="1"/>
  <c r="BR408" i="1"/>
  <c r="BS408" i="1"/>
  <c r="BR409" i="1"/>
  <c r="BS409" i="1" s="1"/>
  <c r="BR410" i="1"/>
  <c r="BS410" i="1"/>
  <c r="BR411" i="1"/>
  <c r="BS411" i="1"/>
  <c r="BR412" i="1"/>
  <c r="BS412" i="1"/>
  <c r="BR413" i="1"/>
  <c r="BS413" i="1" s="1"/>
  <c r="BR414" i="1"/>
  <c r="BS414" i="1"/>
  <c r="BR415" i="1"/>
  <c r="BS415" i="1"/>
  <c r="BR416" i="1"/>
  <c r="BS416" i="1"/>
  <c r="BR417" i="1"/>
  <c r="BS417" i="1" s="1"/>
  <c r="BR418" i="1"/>
  <c r="BS418" i="1"/>
  <c r="BR419" i="1"/>
  <c r="BS419" i="1"/>
  <c r="BR420" i="1"/>
  <c r="BS420" i="1"/>
  <c r="BR421" i="1"/>
  <c r="BS421" i="1" s="1"/>
  <c r="BR422" i="1"/>
  <c r="BS422" i="1"/>
  <c r="BR423" i="1"/>
  <c r="BS423" i="1"/>
  <c r="BR424" i="1"/>
  <c r="BS424" i="1"/>
  <c r="BR425" i="1"/>
  <c r="BS425" i="1" s="1"/>
  <c r="BR426" i="1"/>
  <c r="BS426" i="1"/>
  <c r="BR427" i="1"/>
  <c r="BS427" i="1"/>
  <c r="BR428" i="1"/>
  <c r="BS428" i="1"/>
  <c r="BR429" i="1"/>
  <c r="BS429" i="1" s="1"/>
  <c r="BR430" i="1"/>
  <c r="BS430" i="1"/>
  <c r="BR431" i="1"/>
  <c r="BS431" i="1"/>
  <c r="BR432" i="1"/>
  <c r="BS432" i="1"/>
  <c r="BR433" i="1"/>
  <c r="BS433" i="1" s="1"/>
  <c r="BR434" i="1"/>
  <c r="BS434" i="1"/>
  <c r="BR435" i="1"/>
  <c r="BS435" i="1"/>
  <c r="BR436" i="1"/>
  <c r="BS436" i="1"/>
  <c r="BR437" i="1"/>
  <c r="BS437" i="1" s="1"/>
  <c r="BR438" i="1"/>
  <c r="BS438" i="1"/>
  <c r="BR439" i="1"/>
  <c r="BS439" i="1"/>
  <c r="BR440" i="1"/>
  <c r="BS440" i="1"/>
  <c r="BR441" i="1"/>
  <c r="BS441" i="1" s="1"/>
  <c r="BR442" i="1"/>
  <c r="BS442" i="1"/>
  <c r="BR443" i="1"/>
  <c r="BS443" i="1"/>
  <c r="BR444" i="1"/>
  <c r="BS444" i="1"/>
  <c r="BR445" i="1"/>
  <c r="BS445" i="1" s="1"/>
  <c r="BR446" i="1"/>
  <c r="BS446" i="1"/>
  <c r="BR447" i="1"/>
  <c r="BS447" i="1"/>
  <c r="BR448" i="1"/>
  <c r="BS448" i="1"/>
  <c r="BR449" i="1"/>
  <c r="BS449" i="1" s="1"/>
  <c r="BR450" i="1"/>
  <c r="BS450" i="1"/>
  <c r="BR451" i="1"/>
  <c r="BS451" i="1"/>
  <c r="BR452" i="1"/>
  <c r="BS452" i="1"/>
  <c r="BR453" i="1"/>
  <c r="BS453" i="1" s="1"/>
  <c r="BR454" i="1"/>
  <c r="BS454" i="1"/>
  <c r="BR455" i="1"/>
  <c r="BS455" i="1"/>
  <c r="BR456" i="1"/>
  <c r="BS456" i="1"/>
  <c r="BR457" i="1"/>
  <c r="BS457" i="1" s="1"/>
  <c r="BR458" i="1"/>
  <c r="BS458" i="1"/>
  <c r="BR459" i="1"/>
  <c r="BS459" i="1"/>
  <c r="BR460" i="1"/>
  <c r="BS460" i="1"/>
  <c r="BR461" i="1"/>
  <c r="BS461" i="1" s="1"/>
  <c r="BR462" i="1"/>
  <c r="BS462" i="1"/>
  <c r="BR463" i="1"/>
  <c r="BS463" i="1"/>
  <c r="BR464" i="1"/>
  <c r="BS464" i="1"/>
  <c r="BR465" i="1"/>
  <c r="BS465" i="1" s="1"/>
  <c r="BR466" i="1"/>
  <c r="BS466" i="1"/>
  <c r="BR467" i="1"/>
  <c r="BS467" i="1"/>
  <c r="BR468" i="1"/>
  <c r="BS468" i="1"/>
  <c r="BR469" i="1"/>
  <c r="BS469" i="1" s="1"/>
  <c r="BR470" i="1"/>
  <c r="BS470" i="1"/>
  <c r="BR471" i="1"/>
  <c r="BS471" i="1"/>
  <c r="BR472" i="1"/>
  <c r="BS472" i="1"/>
  <c r="BR473" i="1"/>
  <c r="BS473" i="1" s="1"/>
  <c r="BR474" i="1"/>
  <c r="BS474" i="1"/>
  <c r="BR475" i="1"/>
  <c r="BS475" i="1"/>
  <c r="BR476" i="1"/>
  <c r="BS476" i="1"/>
  <c r="BR477" i="1"/>
  <c r="BS477" i="1" s="1"/>
  <c r="BR478" i="1"/>
  <c r="BS478" i="1"/>
  <c r="BR479" i="1"/>
  <c r="BS479" i="1"/>
  <c r="BR480" i="1"/>
  <c r="BS480" i="1"/>
  <c r="BR481" i="1"/>
  <c r="BS481" i="1" s="1"/>
  <c r="BR482" i="1"/>
  <c r="BS482" i="1"/>
  <c r="BR483" i="1"/>
  <c r="BS483" i="1"/>
  <c r="BR484" i="1"/>
  <c r="BS484" i="1"/>
  <c r="BR485" i="1"/>
  <c r="BS485" i="1" s="1"/>
  <c r="BR486" i="1"/>
  <c r="BS486" i="1"/>
  <c r="BR487" i="1"/>
  <c r="BS487" i="1"/>
  <c r="BR488" i="1"/>
  <c r="BS488" i="1"/>
  <c r="BR489" i="1"/>
  <c r="BS489" i="1" s="1"/>
  <c r="BR490" i="1"/>
  <c r="BS490" i="1"/>
  <c r="BR491" i="1"/>
  <c r="BS491" i="1"/>
  <c r="BR492" i="1"/>
  <c r="BS492" i="1"/>
  <c r="BR493" i="1"/>
  <c r="BS493" i="1" s="1"/>
  <c r="BR494" i="1"/>
  <c r="BS494" i="1"/>
  <c r="BR495" i="1"/>
  <c r="BS495" i="1"/>
  <c r="BR496" i="1"/>
  <c r="BS496" i="1"/>
  <c r="BR497" i="1"/>
  <c r="BS497" i="1" s="1"/>
  <c r="BR498" i="1"/>
  <c r="BS498" i="1"/>
  <c r="BR499" i="1"/>
  <c r="BS499" i="1"/>
  <c r="BR500" i="1"/>
  <c r="BS500" i="1"/>
  <c r="BR501" i="1"/>
  <c r="BS501" i="1" s="1"/>
  <c r="BR502" i="1"/>
  <c r="BS502" i="1"/>
  <c r="BR503" i="1"/>
  <c r="BS503" i="1"/>
  <c r="BR504" i="1"/>
  <c r="BS504" i="1"/>
  <c r="BR505" i="1"/>
  <c r="BS505" i="1" s="1"/>
  <c r="BR506" i="1"/>
  <c r="BS506" i="1"/>
  <c r="BR507" i="1"/>
  <c r="BS507" i="1"/>
  <c r="BR508" i="1"/>
  <c r="BS508" i="1"/>
  <c r="BR509" i="1"/>
  <c r="BS509" i="1" s="1"/>
  <c r="BR510" i="1"/>
  <c r="BS510" i="1"/>
  <c r="BR511" i="1"/>
  <c r="BS511" i="1"/>
  <c r="BR512" i="1"/>
  <c r="BS512" i="1"/>
  <c r="BR513" i="1"/>
  <c r="BS513" i="1" s="1"/>
  <c r="BR514" i="1"/>
  <c r="BS514" i="1"/>
  <c r="BR515" i="1"/>
  <c r="BS515" i="1"/>
  <c r="BR516" i="1"/>
  <c r="BS516" i="1"/>
  <c r="BR517" i="1"/>
  <c r="BS517" i="1" s="1"/>
  <c r="BR518" i="1"/>
  <c r="BS518" i="1"/>
  <c r="BR519" i="1"/>
  <c r="BS519" i="1"/>
  <c r="BR520" i="1"/>
  <c r="BS520" i="1"/>
  <c r="BR521" i="1"/>
  <c r="BS521" i="1" s="1"/>
  <c r="BR522" i="1"/>
  <c r="BS522" i="1"/>
  <c r="BR523" i="1"/>
  <c r="BS523" i="1"/>
  <c r="BR524" i="1"/>
  <c r="BS524" i="1"/>
  <c r="BR525" i="1"/>
  <c r="BS525" i="1" s="1"/>
  <c r="BR526" i="1"/>
  <c r="BS526" i="1"/>
  <c r="BR527" i="1"/>
  <c r="BS527" i="1"/>
  <c r="BR528" i="1"/>
  <c r="BS528" i="1"/>
  <c r="BR529" i="1"/>
  <c r="BS529" i="1" s="1"/>
  <c r="BR530" i="1"/>
  <c r="BS530" i="1"/>
  <c r="BR531" i="1"/>
  <c r="BS531" i="1"/>
  <c r="BR532" i="1"/>
  <c r="BS532" i="1"/>
  <c r="BR533" i="1"/>
  <c r="BS533" i="1" s="1"/>
  <c r="BR534" i="1"/>
  <c r="BS534" i="1"/>
  <c r="BR535" i="1"/>
  <c r="BS535" i="1"/>
  <c r="BR536" i="1"/>
  <c r="BS536" i="1"/>
  <c r="BR537" i="1"/>
  <c r="BS537" i="1" s="1"/>
  <c r="BR538" i="1"/>
  <c r="BS538" i="1"/>
  <c r="BR539" i="1"/>
  <c r="BS539" i="1"/>
  <c r="BR540" i="1"/>
  <c r="BS540" i="1"/>
  <c r="BR541" i="1"/>
  <c r="BS541" i="1" s="1"/>
  <c r="BR542" i="1"/>
  <c r="BS542" i="1"/>
  <c r="BR543" i="1"/>
  <c r="BS543" i="1"/>
  <c r="BR544" i="1"/>
  <c r="BS544" i="1"/>
  <c r="BR545" i="1"/>
  <c r="BS545" i="1" s="1"/>
  <c r="BR546" i="1"/>
  <c r="BS546" i="1"/>
  <c r="BR547" i="1"/>
  <c r="BS547" i="1"/>
  <c r="BR548" i="1"/>
  <c r="BS548" i="1"/>
  <c r="BR549" i="1"/>
  <c r="BS549" i="1" s="1"/>
  <c r="BR550" i="1"/>
  <c r="BS550" i="1"/>
  <c r="BR551" i="1"/>
  <c r="BS551" i="1"/>
  <c r="BR552" i="1"/>
  <c r="BS552" i="1"/>
  <c r="BR553" i="1"/>
  <c r="BS553" i="1" s="1"/>
  <c r="BR554" i="1"/>
  <c r="BS554" i="1"/>
  <c r="BR555" i="1"/>
  <c r="BS555" i="1"/>
  <c r="BR556" i="1"/>
  <c r="BS556" i="1"/>
  <c r="BR557" i="1"/>
  <c r="BS557" i="1" s="1"/>
  <c r="BR558" i="1"/>
  <c r="BS558" i="1"/>
  <c r="BR559" i="1"/>
  <c r="BS559" i="1"/>
  <c r="BR560" i="1"/>
  <c r="BS560" i="1"/>
  <c r="BR561" i="1"/>
  <c r="BS561" i="1" s="1"/>
  <c r="BR562" i="1"/>
  <c r="BS562" i="1"/>
  <c r="BR563" i="1"/>
  <c r="BS563" i="1"/>
  <c r="BR564" i="1"/>
  <c r="BS564" i="1"/>
  <c r="BR565" i="1"/>
  <c r="BS565" i="1" s="1"/>
  <c r="BR566" i="1"/>
  <c r="BS566" i="1"/>
  <c r="BR567" i="1"/>
  <c r="BS567" i="1"/>
  <c r="BR568" i="1"/>
  <c r="BS568" i="1"/>
  <c r="BR569" i="1"/>
  <c r="BS569" i="1" s="1"/>
  <c r="BR570" i="1"/>
  <c r="BS570" i="1"/>
  <c r="BR571" i="1"/>
  <c r="BS571" i="1"/>
  <c r="BR572" i="1"/>
  <c r="BS572" i="1"/>
  <c r="BR573" i="1"/>
  <c r="BS573" i="1" s="1"/>
  <c r="BR574" i="1"/>
  <c r="BS574" i="1"/>
  <c r="BR575" i="1"/>
  <c r="BS575" i="1"/>
  <c r="BR576" i="1"/>
  <c r="BS576" i="1"/>
  <c r="BR577" i="1"/>
  <c r="BS577" i="1" s="1"/>
  <c r="BR578" i="1"/>
  <c r="BS578" i="1"/>
  <c r="BR579" i="1"/>
  <c r="BS579" i="1"/>
  <c r="BR580" i="1"/>
  <c r="BS580" i="1"/>
  <c r="BR581" i="1"/>
  <c r="BS581" i="1" s="1"/>
  <c r="BR582" i="1"/>
  <c r="BS582" i="1"/>
  <c r="BR583" i="1"/>
  <c r="BS583" i="1"/>
  <c r="BR584" i="1"/>
  <c r="BS584" i="1"/>
  <c r="BR585" i="1"/>
  <c r="BS585" i="1" s="1"/>
  <c r="BR586" i="1"/>
  <c r="BS586" i="1"/>
  <c r="BR587" i="1"/>
  <c r="BS587" i="1"/>
  <c r="BR588" i="1"/>
  <c r="BS588" i="1"/>
  <c r="BR589" i="1"/>
  <c r="BS589" i="1" s="1"/>
  <c r="BR590" i="1"/>
  <c r="BS590" i="1"/>
  <c r="BR591" i="1"/>
  <c r="BS591" i="1"/>
  <c r="BR592" i="1"/>
  <c r="BS592" i="1"/>
  <c r="BR593" i="1"/>
  <c r="BS593" i="1" s="1"/>
  <c r="BR594" i="1"/>
  <c r="BS594" i="1"/>
  <c r="BR595" i="1"/>
  <c r="BS595" i="1"/>
  <c r="BR596" i="1"/>
  <c r="BS596" i="1"/>
  <c r="BR597" i="1"/>
  <c r="BS597" i="1" s="1"/>
  <c r="BR598" i="1"/>
  <c r="BS598" i="1"/>
  <c r="BR599" i="1"/>
  <c r="BS599" i="1"/>
  <c r="BR600" i="1"/>
  <c r="BS600" i="1"/>
  <c r="BR601" i="1"/>
  <c r="BS601" i="1" s="1"/>
  <c r="BR602" i="1"/>
  <c r="BS602" i="1"/>
  <c r="BR603" i="1"/>
  <c r="BS603" i="1"/>
  <c r="BR604" i="1"/>
  <c r="BS604" i="1"/>
  <c r="BR605" i="1"/>
  <c r="BS605" i="1" s="1"/>
  <c r="BR606" i="1"/>
  <c r="BS606" i="1"/>
  <c r="BR607" i="1"/>
  <c r="BS607" i="1"/>
  <c r="BR608" i="1"/>
  <c r="BS608" i="1"/>
  <c r="BR609" i="1"/>
  <c r="BS609" i="1" s="1"/>
  <c r="BR610" i="1"/>
  <c r="BS610" i="1"/>
  <c r="BR611" i="1"/>
  <c r="BS611" i="1"/>
  <c r="BR612" i="1"/>
  <c r="BS612" i="1"/>
  <c r="BR613" i="1"/>
  <c r="BS613" i="1" s="1"/>
  <c r="BR614" i="1"/>
  <c r="BS614" i="1"/>
  <c r="BR615" i="1"/>
  <c r="BS615" i="1"/>
  <c r="BR616" i="1"/>
  <c r="BS616" i="1"/>
  <c r="BR617" i="1"/>
  <c r="BS617" i="1" s="1"/>
  <c r="BR618" i="1"/>
  <c r="BS618" i="1"/>
  <c r="BR619" i="1"/>
  <c r="BS619" i="1"/>
  <c r="BR620" i="1"/>
  <c r="BS620" i="1"/>
  <c r="BR621" i="1"/>
  <c r="BS621" i="1" s="1"/>
  <c r="BR622" i="1"/>
  <c r="BS622" i="1"/>
  <c r="BR623" i="1"/>
  <c r="BS623" i="1"/>
  <c r="BR624" i="1"/>
  <c r="BS624" i="1"/>
  <c r="BR625" i="1"/>
  <c r="BS625" i="1" s="1"/>
  <c r="BR626" i="1"/>
  <c r="BS626" i="1"/>
  <c r="BR627" i="1"/>
  <c r="BS627" i="1"/>
  <c r="BR628" i="1"/>
  <c r="BS628" i="1"/>
  <c r="BR629" i="1"/>
  <c r="BS629" i="1" s="1"/>
  <c r="BR630" i="1"/>
  <c r="BS630" i="1"/>
  <c r="BR631" i="1"/>
  <c r="BS631" i="1"/>
  <c r="BR632" i="1"/>
  <c r="BS632" i="1"/>
  <c r="BR633" i="1"/>
  <c r="BS633" i="1" s="1"/>
  <c r="BR634" i="1"/>
  <c r="BS634" i="1"/>
  <c r="BR635" i="1"/>
  <c r="BS635" i="1"/>
  <c r="BR636" i="1"/>
  <c r="BS636" i="1"/>
  <c r="BR637" i="1"/>
  <c r="BS637" i="1" s="1"/>
  <c r="BR638" i="1"/>
  <c r="BS638" i="1"/>
  <c r="BR639" i="1"/>
  <c r="BS639" i="1"/>
  <c r="BR640" i="1"/>
  <c r="BS640" i="1"/>
  <c r="BR641" i="1"/>
  <c r="BS641" i="1" s="1"/>
  <c r="BR642" i="1"/>
  <c r="BS642" i="1"/>
  <c r="BR643" i="1"/>
  <c r="BS643" i="1"/>
  <c r="BR644" i="1"/>
  <c r="BS644" i="1"/>
  <c r="BR645" i="1"/>
  <c r="BS645" i="1" s="1"/>
  <c r="BR646" i="1"/>
  <c r="BS646" i="1"/>
  <c r="BR647" i="1"/>
  <c r="BS647" i="1"/>
  <c r="BR648" i="1"/>
  <c r="BS648" i="1"/>
  <c r="BR649" i="1"/>
  <c r="BS649" i="1" s="1"/>
  <c r="BR650" i="1"/>
  <c r="BS650" i="1"/>
  <c r="BR651" i="1"/>
  <c r="BS651" i="1"/>
  <c r="BR652" i="1"/>
  <c r="BS652" i="1"/>
  <c r="BR653" i="1"/>
  <c r="BS653" i="1" s="1"/>
  <c r="BR654" i="1"/>
  <c r="BS654" i="1"/>
  <c r="BR655" i="1"/>
  <c r="BS655" i="1"/>
  <c r="BR656" i="1"/>
  <c r="BS656" i="1"/>
  <c r="BR657" i="1"/>
  <c r="BS657" i="1" s="1"/>
  <c r="BR658" i="1"/>
  <c r="BS658" i="1"/>
  <c r="BR4" i="1"/>
  <c r="BS4" i="1" s="1"/>
  <c r="C9" i="7" l="1"/>
  <c r="G8" i="7"/>
  <c r="E8" i="7"/>
  <c r="F8" i="7" s="1"/>
  <c r="G9" i="7" l="1"/>
  <c r="E9" i="7"/>
  <c r="F9" i="7" s="1"/>
  <c r="C10" i="7"/>
  <c r="E2" i="5"/>
  <c r="I2" i="5" s="1"/>
  <c r="D2" i="5"/>
  <c r="F2" i="5" s="1"/>
  <c r="BP309" i="1"/>
  <c r="BP310" i="1"/>
  <c r="BP311" i="1"/>
  <c r="BP312" i="1"/>
  <c r="BP313" i="1"/>
  <c r="BP314" i="1"/>
  <c r="BP315" i="1"/>
  <c r="BP316" i="1"/>
  <c r="BP317" i="1"/>
  <c r="BP318" i="1"/>
  <c r="BP319" i="1"/>
  <c r="BP320" i="1"/>
  <c r="BP321" i="1"/>
  <c r="BP322" i="1"/>
  <c r="BP323" i="1"/>
  <c r="BP324" i="1"/>
  <c r="BP325" i="1"/>
  <c r="BP326" i="1"/>
  <c r="BP327" i="1"/>
  <c r="BP328" i="1"/>
  <c r="BP329" i="1"/>
  <c r="BP330" i="1"/>
  <c r="BP331" i="1"/>
  <c r="BP332" i="1"/>
  <c r="BP333" i="1"/>
  <c r="BP334" i="1"/>
  <c r="BP335" i="1"/>
  <c r="BP336" i="1"/>
  <c r="BP337" i="1"/>
  <c r="BP338" i="1"/>
  <c r="BP339" i="1"/>
  <c r="BP340" i="1"/>
  <c r="BP341" i="1"/>
  <c r="BP342" i="1"/>
  <c r="BP343" i="1"/>
  <c r="BP344" i="1"/>
  <c r="BP345" i="1"/>
  <c r="BP346" i="1"/>
  <c r="BP347" i="1"/>
  <c r="BP348" i="1"/>
  <c r="BP349" i="1"/>
  <c r="BP350" i="1"/>
  <c r="BP351" i="1"/>
  <c r="BP352" i="1"/>
  <c r="BP353" i="1"/>
  <c r="BP354" i="1"/>
  <c r="BP355" i="1"/>
  <c r="BP356" i="1"/>
  <c r="BP357" i="1"/>
  <c r="BP358" i="1"/>
  <c r="BP359" i="1"/>
  <c r="BP360" i="1"/>
  <c r="BP361" i="1"/>
  <c r="BP362" i="1"/>
  <c r="BP363" i="1"/>
  <c r="BP364" i="1"/>
  <c r="BP365" i="1"/>
  <c r="BP366" i="1"/>
  <c r="BP367" i="1"/>
  <c r="BP368" i="1"/>
  <c r="BP369" i="1"/>
  <c r="BP370" i="1"/>
  <c r="BP371" i="1"/>
  <c r="BP372" i="1"/>
  <c r="BP373" i="1"/>
  <c r="BP374" i="1"/>
  <c r="BP375" i="1"/>
  <c r="BP376" i="1"/>
  <c r="BP377" i="1"/>
  <c r="BP378" i="1"/>
  <c r="BP379" i="1"/>
  <c r="BP380" i="1"/>
  <c r="BP381" i="1"/>
  <c r="BP382" i="1"/>
  <c r="BP383" i="1"/>
  <c r="BP384" i="1"/>
  <c r="BP385" i="1"/>
  <c r="BP386" i="1"/>
  <c r="BP387" i="1"/>
  <c r="BP388" i="1"/>
  <c r="BP389" i="1"/>
  <c r="BP390" i="1"/>
  <c r="BP391" i="1"/>
  <c r="BP392" i="1"/>
  <c r="BP393" i="1"/>
  <c r="BP394" i="1"/>
  <c r="BP395" i="1"/>
  <c r="BP396" i="1"/>
  <c r="BP397" i="1"/>
  <c r="BP398" i="1"/>
  <c r="BP399" i="1"/>
  <c r="BP400" i="1"/>
  <c r="BP401" i="1"/>
  <c r="BP402" i="1"/>
  <c r="BP403" i="1"/>
  <c r="BP404" i="1"/>
  <c r="BP405" i="1"/>
  <c r="BP406" i="1"/>
  <c r="BP407" i="1"/>
  <c r="BP408" i="1"/>
  <c r="BP409" i="1"/>
  <c r="BP410" i="1"/>
  <c r="BP411" i="1"/>
  <c r="BP412" i="1"/>
  <c r="BP413" i="1"/>
  <c r="BP414" i="1"/>
  <c r="BP415" i="1"/>
  <c r="BP416" i="1"/>
  <c r="BP417" i="1"/>
  <c r="BP418" i="1"/>
  <c r="BP419" i="1"/>
  <c r="BP420" i="1"/>
  <c r="BP421" i="1"/>
  <c r="BP422" i="1"/>
  <c r="BP423" i="1"/>
  <c r="BP424" i="1"/>
  <c r="BP425" i="1"/>
  <c r="BP426" i="1"/>
  <c r="BP427" i="1"/>
  <c r="BP428" i="1"/>
  <c r="BP429" i="1"/>
  <c r="BP430" i="1"/>
  <c r="BP431" i="1"/>
  <c r="BP432" i="1"/>
  <c r="BP433" i="1"/>
  <c r="BP434" i="1"/>
  <c r="BP435" i="1"/>
  <c r="BP436" i="1"/>
  <c r="BP437" i="1"/>
  <c r="BP438" i="1"/>
  <c r="BP439" i="1"/>
  <c r="BP440" i="1"/>
  <c r="BP441" i="1"/>
  <c r="BP442" i="1"/>
  <c r="BP443" i="1"/>
  <c r="BP444" i="1"/>
  <c r="BP445" i="1"/>
  <c r="BP446" i="1"/>
  <c r="BP447" i="1"/>
  <c r="BP448" i="1"/>
  <c r="BP449" i="1"/>
  <c r="BP450" i="1"/>
  <c r="BP451" i="1"/>
  <c r="BP452" i="1"/>
  <c r="BP453" i="1"/>
  <c r="BP454" i="1"/>
  <c r="BP455" i="1"/>
  <c r="BP456" i="1"/>
  <c r="BP457" i="1"/>
  <c r="BP458" i="1"/>
  <c r="BP459" i="1"/>
  <c r="BP460" i="1"/>
  <c r="BP461" i="1"/>
  <c r="BP462" i="1"/>
  <c r="BP463" i="1"/>
  <c r="BP464" i="1"/>
  <c r="BP465" i="1"/>
  <c r="BP466" i="1"/>
  <c r="BP467" i="1"/>
  <c r="BP468" i="1"/>
  <c r="BP469" i="1"/>
  <c r="BP470" i="1"/>
  <c r="BP471" i="1"/>
  <c r="BP472" i="1"/>
  <c r="BP473" i="1"/>
  <c r="BP474" i="1"/>
  <c r="BP475" i="1"/>
  <c r="BP476" i="1"/>
  <c r="BP477" i="1"/>
  <c r="BP478" i="1"/>
  <c r="BP479" i="1"/>
  <c r="BP480" i="1"/>
  <c r="BP481" i="1"/>
  <c r="BP482" i="1"/>
  <c r="BP483" i="1"/>
  <c r="BP484" i="1"/>
  <c r="BP485" i="1"/>
  <c r="BP486" i="1"/>
  <c r="BP487" i="1"/>
  <c r="BP488" i="1"/>
  <c r="BP489" i="1"/>
  <c r="BP490" i="1"/>
  <c r="BP491" i="1"/>
  <c r="BP492" i="1"/>
  <c r="BP493" i="1"/>
  <c r="BP494" i="1"/>
  <c r="BP495" i="1"/>
  <c r="BP496" i="1"/>
  <c r="BP497" i="1"/>
  <c r="BP498" i="1"/>
  <c r="BP499" i="1"/>
  <c r="BP500" i="1"/>
  <c r="BP501" i="1"/>
  <c r="BP502" i="1"/>
  <c r="BP503" i="1"/>
  <c r="BP504" i="1"/>
  <c r="BP505" i="1"/>
  <c r="BP506" i="1"/>
  <c r="BP507" i="1"/>
  <c r="BP508" i="1"/>
  <c r="BP509" i="1"/>
  <c r="BP510" i="1"/>
  <c r="BP511" i="1"/>
  <c r="BP512" i="1"/>
  <c r="BP513" i="1"/>
  <c r="BP514" i="1"/>
  <c r="BP515" i="1"/>
  <c r="BP516" i="1"/>
  <c r="BP517" i="1"/>
  <c r="BP518" i="1"/>
  <c r="BP519" i="1"/>
  <c r="BP520" i="1"/>
  <c r="BP521" i="1"/>
  <c r="BP522" i="1"/>
  <c r="BP523" i="1"/>
  <c r="BP524" i="1"/>
  <c r="BP525" i="1"/>
  <c r="BP526" i="1"/>
  <c r="BP527" i="1"/>
  <c r="BP528" i="1"/>
  <c r="BP529" i="1"/>
  <c r="BP530" i="1"/>
  <c r="BP531" i="1"/>
  <c r="BP532" i="1"/>
  <c r="BP533" i="1"/>
  <c r="BP534" i="1"/>
  <c r="BP535" i="1"/>
  <c r="BP536" i="1"/>
  <c r="BP537" i="1"/>
  <c r="BP538" i="1"/>
  <c r="BP539" i="1"/>
  <c r="BP540" i="1"/>
  <c r="BP541" i="1"/>
  <c r="BP542" i="1"/>
  <c r="BP543" i="1"/>
  <c r="BP544" i="1"/>
  <c r="BP545" i="1"/>
  <c r="BP546" i="1"/>
  <c r="BP547" i="1"/>
  <c r="BP548" i="1"/>
  <c r="BP549" i="1"/>
  <c r="BP550" i="1"/>
  <c r="BP551" i="1"/>
  <c r="BP552" i="1"/>
  <c r="BP553" i="1"/>
  <c r="BP554" i="1"/>
  <c r="BP555" i="1"/>
  <c r="BP556" i="1"/>
  <c r="BP557" i="1"/>
  <c r="BP558" i="1"/>
  <c r="BP559" i="1"/>
  <c r="BP560" i="1"/>
  <c r="BP561" i="1"/>
  <c r="BP562" i="1"/>
  <c r="BP563" i="1"/>
  <c r="BP564" i="1"/>
  <c r="BP565" i="1"/>
  <c r="BP566" i="1"/>
  <c r="BP567" i="1"/>
  <c r="BP568" i="1"/>
  <c r="BP569" i="1"/>
  <c r="BP570" i="1"/>
  <c r="BP571" i="1"/>
  <c r="BP572" i="1"/>
  <c r="BP573" i="1"/>
  <c r="BP574" i="1"/>
  <c r="BP575" i="1"/>
  <c r="BP576" i="1"/>
  <c r="BP577" i="1"/>
  <c r="BP578" i="1"/>
  <c r="BP579" i="1"/>
  <c r="BP580" i="1"/>
  <c r="BP581" i="1"/>
  <c r="BP582" i="1"/>
  <c r="BP583" i="1"/>
  <c r="BP584" i="1"/>
  <c r="BP585" i="1"/>
  <c r="BP586" i="1"/>
  <c r="BP587" i="1"/>
  <c r="BP588" i="1"/>
  <c r="BP589" i="1"/>
  <c r="BP590" i="1"/>
  <c r="BP591" i="1"/>
  <c r="BP592" i="1"/>
  <c r="BP593" i="1"/>
  <c r="BP594" i="1"/>
  <c r="BP595" i="1"/>
  <c r="BP596" i="1"/>
  <c r="BP597" i="1"/>
  <c r="BP598" i="1"/>
  <c r="BP599" i="1"/>
  <c r="BP600" i="1"/>
  <c r="BP601" i="1"/>
  <c r="BP602" i="1"/>
  <c r="BP603" i="1"/>
  <c r="BP604" i="1"/>
  <c r="BP605" i="1"/>
  <c r="BP606" i="1"/>
  <c r="BP607" i="1"/>
  <c r="BP608" i="1"/>
  <c r="BP609" i="1"/>
  <c r="BP610" i="1"/>
  <c r="BP611" i="1"/>
  <c r="BP612" i="1"/>
  <c r="BP613" i="1"/>
  <c r="BP614" i="1"/>
  <c r="BP615" i="1"/>
  <c r="BP616" i="1"/>
  <c r="BP617" i="1"/>
  <c r="BP618" i="1"/>
  <c r="BP619" i="1"/>
  <c r="BP620" i="1"/>
  <c r="BP621" i="1"/>
  <c r="BP622" i="1"/>
  <c r="BP623" i="1"/>
  <c r="BP624" i="1"/>
  <c r="BP625" i="1"/>
  <c r="BP626" i="1"/>
  <c r="BP627" i="1"/>
  <c r="BP628" i="1"/>
  <c r="BP629" i="1"/>
  <c r="BP630" i="1"/>
  <c r="BP631" i="1"/>
  <c r="BP632" i="1"/>
  <c r="BP633" i="1"/>
  <c r="BP634" i="1"/>
  <c r="BP635" i="1"/>
  <c r="BP636" i="1"/>
  <c r="BP637" i="1"/>
  <c r="BP638" i="1"/>
  <c r="BP639" i="1"/>
  <c r="BP640" i="1"/>
  <c r="BP641" i="1"/>
  <c r="BP642" i="1"/>
  <c r="BP643" i="1"/>
  <c r="BP644" i="1"/>
  <c r="BP645" i="1"/>
  <c r="BP646" i="1"/>
  <c r="BP647" i="1"/>
  <c r="BP648" i="1"/>
  <c r="BP649" i="1"/>
  <c r="BP650" i="1"/>
  <c r="BP651" i="1"/>
  <c r="BP652" i="1"/>
  <c r="BP653" i="1"/>
  <c r="BP654" i="1"/>
  <c r="BP655" i="1"/>
  <c r="BP656" i="1"/>
  <c r="BP657" i="1"/>
  <c r="BP658" i="1"/>
  <c r="BP5" i="1"/>
  <c r="BP6" i="1"/>
  <c r="BP7" i="1"/>
  <c r="BP8" i="1"/>
  <c r="BP9" i="1"/>
  <c r="BP10" i="1"/>
  <c r="BP11" i="1"/>
  <c r="BP12" i="1"/>
  <c r="BP13" i="1"/>
  <c r="BP14" i="1"/>
  <c r="BP15" i="1"/>
  <c r="BP16" i="1"/>
  <c r="BP17" i="1"/>
  <c r="BP18" i="1"/>
  <c r="BP19" i="1"/>
  <c r="BP20" i="1"/>
  <c r="BP21" i="1"/>
  <c r="BP22" i="1"/>
  <c r="BP23" i="1"/>
  <c r="BP24" i="1"/>
  <c r="BP25" i="1"/>
  <c r="BP26" i="1"/>
  <c r="BP27" i="1"/>
  <c r="BP28" i="1"/>
  <c r="BP29" i="1"/>
  <c r="BP30" i="1"/>
  <c r="BP31" i="1"/>
  <c r="BP32" i="1"/>
  <c r="BP33" i="1"/>
  <c r="BP34" i="1"/>
  <c r="BP35" i="1"/>
  <c r="BP36" i="1"/>
  <c r="BP37" i="1"/>
  <c r="BP38" i="1"/>
  <c r="BP39" i="1"/>
  <c r="BP40" i="1"/>
  <c r="BP41" i="1"/>
  <c r="BP42" i="1"/>
  <c r="BP43" i="1"/>
  <c r="BP44" i="1"/>
  <c r="BP45" i="1"/>
  <c r="BP46" i="1"/>
  <c r="BP47" i="1"/>
  <c r="BP48" i="1"/>
  <c r="BP49" i="1"/>
  <c r="BP50" i="1"/>
  <c r="BP51" i="1"/>
  <c r="BP52" i="1"/>
  <c r="BP53" i="1"/>
  <c r="BP54" i="1"/>
  <c r="BP55" i="1"/>
  <c r="BP56" i="1"/>
  <c r="BP57" i="1"/>
  <c r="BP58" i="1"/>
  <c r="BP59" i="1"/>
  <c r="BP60" i="1"/>
  <c r="BP61" i="1"/>
  <c r="BP62" i="1"/>
  <c r="BP63" i="1"/>
  <c r="BP64" i="1"/>
  <c r="BP65" i="1"/>
  <c r="BP66" i="1"/>
  <c r="BP67" i="1"/>
  <c r="BP68" i="1"/>
  <c r="BP69" i="1"/>
  <c r="BP70" i="1"/>
  <c r="BP71" i="1"/>
  <c r="BP72" i="1"/>
  <c r="BP73" i="1"/>
  <c r="BP74" i="1"/>
  <c r="BP75" i="1"/>
  <c r="BP76" i="1"/>
  <c r="BP77" i="1"/>
  <c r="BP78" i="1"/>
  <c r="BP79" i="1"/>
  <c r="BP80" i="1"/>
  <c r="BP81" i="1"/>
  <c r="BP82" i="1"/>
  <c r="BP83" i="1"/>
  <c r="BP84" i="1"/>
  <c r="BP85" i="1"/>
  <c r="BP86" i="1"/>
  <c r="BP87" i="1"/>
  <c r="BP88" i="1"/>
  <c r="BP89" i="1"/>
  <c r="BP90" i="1"/>
  <c r="BP91" i="1"/>
  <c r="BP92" i="1"/>
  <c r="BP93" i="1"/>
  <c r="BP94" i="1"/>
  <c r="BP95" i="1"/>
  <c r="BP96" i="1"/>
  <c r="BP97" i="1"/>
  <c r="BP98" i="1"/>
  <c r="BP99" i="1"/>
  <c r="BP100" i="1"/>
  <c r="BP101" i="1"/>
  <c r="BP102" i="1"/>
  <c r="BP103" i="1"/>
  <c r="BP104" i="1"/>
  <c r="BP105" i="1"/>
  <c r="BP106" i="1"/>
  <c r="BP107" i="1"/>
  <c r="BP108" i="1"/>
  <c r="BP109" i="1"/>
  <c r="BP110" i="1"/>
  <c r="BP111" i="1"/>
  <c r="BP112" i="1"/>
  <c r="BP113" i="1"/>
  <c r="BP114" i="1"/>
  <c r="BP115" i="1"/>
  <c r="BP116" i="1"/>
  <c r="BP117" i="1"/>
  <c r="BP118" i="1"/>
  <c r="BP119" i="1"/>
  <c r="BP120" i="1"/>
  <c r="BP121" i="1"/>
  <c r="BP122" i="1"/>
  <c r="BP123" i="1"/>
  <c r="BP124" i="1"/>
  <c r="BP125" i="1"/>
  <c r="BP126" i="1"/>
  <c r="BP127" i="1"/>
  <c r="BP128" i="1"/>
  <c r="BP129" i="1"/>
  <c r="BP130" i="1"/>
  <c r="BP131" i="1"/>
  <c r="BP132" i="1"/>
  <c r="BP133" i="1"/>
  <c r="BP134" i="1"/>
  <c r="BP135" i="1"/>
  <c r="BP136" i="1"/>
  <c r="BP137" i="1"/>
  <c r="BP138" i="1"/>
  <c r="BP139" i="1"/>
  <c r="BP140" i="1"/>
  <c r="BP141" i="1"/>
  <c r="BP142" i="1"/>
  <c r="BP143" i="1"/>
  <c r="BP144" i="1"/>
  <c r="BP145" i="1"/>
  <c r="BP146" i="1"/>
  <c r="BP147" i="1"/>
  <c r="BP148" i="1"/>
  <c r="BP149" i="1"/>
  <c r="BP150" i="1"/>
  <c r="BP151" i="1"/>
  <c r="BP152" i="1"/>
  <c r="BP153" i="1"/>
  <c r="BP154" i="1"/>
  <c r="BP155" i="1"/>
  <c r="BP156" i="1"/>
  <c r="BP157" i="1"/>
  <c r="BP158" i="1"/>
  <c r="BP159" i="1"/>
  <c r="BP160" i="1"/>
  <c r="BP161" i="1"/>
  <c r="BP162" i="1"/>
  <c r="BP163" i="1"/>
  <c r="BP164" i="1"/>
  <c r="BP165" i="1"/>
  <c r="BP166" i="1"/>
  <c r="BP167" i="1"/>
  <c r="BP168" i="1"/>
  <c r="BP169" i="1"/>
  <c r="BP170" i="1"/>
  <c r="BP171" i="1"/>
  <c r="BP172" i="1"/>
  <c r="BP173" i="1"/>
  <c r="BP174" i="1"/>
  <c r="BP175" i="1"/>
  <c r="BP176" i="1"/>
  <c r="BP177" i="1"/>
  <c r="BP178" i="1"/>
  <c r="BP179" i="1"/>
  <c r="BP180" i="1"/>
  <c r="BP181" i="1"/>
  <c r="BP182" i="1"/>
  <c r="BP183" i="1"/>
  <c r="BP184" i="1"/>
  <c r="BP185" i="1"/>
  <c r="BP186" i="1"/>
  <c r="BP187" i="1"/>
  <c r="BP188" i="1"/>
  <c r="BP189" i="1"/>
  <c r="BP190" i="1"/>
  <c r="BP191" i="1"/>
  <c r="BP192" i="1"/>
  <c r="BP193" i="1"/>
  <c r="BP194" i="1"/>
  <c r="BP195" i="1"/>
  <c r="BP196" i="1"/>
  <c r="BP197" i="1"/>
  <c r="BP198" i="1"/>
  <c r="BP199" i="1"/>
  <c r="BP200" i="1"/>
  <c r="BP201" i="1"/>
  <c r="BP202" i="1"/>
  <c r="BP203" i="1"/>
  <c r="BP204" i="1"/>
  <c r="BP205" i="1"/>
  <c r="BP206" i="1"/>
  <c r="BP207" i="1"/>
  <c r="BP208" i="1"/>
  <c r="BP209" i="1"/>
  <c r="BP210" i="1"/>
  <c r="BP211" i="1"/>
  <c r="BP212" i="1"/>
  <c r="BP213" i="1"/>
  <c r="BP214" i="1"/>
  <c r="BP215" i="1"/>
  <c r="BP216" i="1"/>
  <c r="BP217" i="1"/>
  <c r="BP218" i="1"/>
  <c r="BP219" i="1"/>
  <c r="BP220" i="1"/>
  <c r="BP221" i="1"/>
  <c r="BP222" i="1"/>
  <c r="BP223" i="1"/>
  <c r="BP224" i="1"/>
  <c r="BP225" i="1"/>
  <c r="BP226" i="1"/>
  <c r="BP227" i="1"/>
  <c r="BP228" i="1"/>
  <c r="BP229" i="1"/>
  <c r="BP230" i="1"/>
  <c r="BP231" i="1"/>
  <c r="BP232" i="1"/>
  <c r="BP233" i="1"/>
  <c r="BP234" i="1"/>
  <c r="BP235" i="1"/>
  <c r="BP236" i="1"/>
  <c r="BP237" i="1"/>
  <c r="BP238" i="1"/>
  <c r="BP239" i="1"/>
  <c r="BP240" i="1"/>
  <c r="BP241" i="1"/>
  <c r="BP242" i="1"/>
  <c r="BP243" i="1"/>
  <c r="BP244" i="1"/>
  <c r="BP245" i="1"/>
  <c r="BP246" i="1"/>
  <c r="BP247" i="1"/>
  <c r="BP248" i="1"/>
  <c r="BP249" i="1"/>
  <c r="BP250" i="1"/>
  <c r="BP251" i="1"/>
  <c r="BP252" i="1"/>
  <c r="BP253" i="1"/>
  <c r="BP254" i="1"/>
  <c r="BP255" i="1"/>
  <c r="BP256" i="1"/>
  <c r="BP257" i="1"/>
  <c r="BP258" i="1"/>
  <c r="BP259" i="1"/>
  <c r="BP260" i="1"/>
  <c r="BP261" i="1"/>
  <c r="BP262" i="1"/>
  <c r="BP263" i="1"/>
  <c r="BP264" i="1"/>
  <c r="BP265" i="1"/>
  <c r="BP266" i="1"/>
  <c r="BP267" i="1"/>
  <c r="BP268" i="1"/>
  <c r="BP269" i="1"/>
  <c r="BP270" i="1"/>
  <c r="BP271" i="1"/>
  <c r="BP272" i="1"/>
  <c r="BP273" i="1"/>
  <c r="BP274" i="1"/>
  <c r="BP275" i="1"/>
  <c r="BP276" i="1"/>
  <c r="BP277" i="1"/>
  <c r="BP278" i="1"/>
  <c r="BP279" i="1"/>
  <c r="BP280" i="1"/>
  <c r="BP281" i="1"/>
  <c r="BP282" i="1"/>
  <c r="BP283" i="1"/>
  <c r="BP284" i="1"/>
  <c r="BP285" i="1"/>
  <c r="BP286" i="1"/>
  <c r="BP287" i="1"/>
  <c r="BP288" i="1"/>
  <c r="BP289" i="1"/>
  <c r="BP290" i="1"/>
  <c r="BP291" i="1"/>
  <c r="BP292" i="1"/>
  <c r="BP293" i="1"/>
  <c r="BP294" i="1"/>
  <c r="BP295" i="1"/>
  <c r="BP296" i="1"/>
  <c r="BP297" i="1"/>
  <c r="BP298" i="1"/>
  <c r="BP299" i="1"/>
  <c r="BP300" i="1"/>
  <c r="BP301" i="1"/>
  <c r="BP302" i="1"/>
  <c r="BP303" i="1"/>
  <c r="BP304" i="1"/>
  <c r="BP305" i="1"/>
  <c r="BP306" i="1"/>
  <c r="BP307" i="1"/>
  <c r="BP308" i="1"/>
  <c r="BP4" i="1"/>
  <c r="G2" i="5" l="1"/>
  <c r="H2" i="5"/>
  <c r="C11" i="7"/>
  <c r="G10" i="7"/>
  <c r="E10" i="7"/>
  <c r="F10" i="7" s="1"/>
  <c r="F2" i="3"/>
  <c r="G2" i="3"/>
  <c r="H2" i="3"/>
  <c r="I2" i="3"/>
  <c r="J2" i="3"/>
  <c r="K2" i="3"/>
  <c r="L2" i="3"/>
  <c r="M2" i="3"/>
  <c r="N2" i="3"/>
  <c r="O2" i="3"/>
  <c r="P2" i="3"/>
  <c r="Q2" i="3"/>
  <c r="R2" i="3"/>
  <c r="S2" i="3"/>
  <c r="T2" i="3"/>
  <c r="U2" i="3"/>
  <c r="V2" i="3"/>
  <c r="W2" i="3"/>
  <c r="X2" i="3"/>
  <c r="Y2" i="3"/>
  <c r="Z2" i="3"/>
  <c r="AA2" i="3"/>
  <c r="AB2" i="3"/>
  <c r="AC2" i="3"/>
  <c r="AD2" i="3"/>
  <c r="AE2" i="3"/>
  <c r="AF2" i="3"/>
  <c r="AG2" i="3"/>
  <c r="AH2" i="3"/>
  <c r="AI2" i="3"/>
  <c r="AJ2" i="3"/>
  <c r="AK2" i="3"/>
  <c r="AL2" i="3"/>
  <c r="AM2" i="3"/>
  <c r="AN2" i="3"/>
  <c r="AO2" i="3"/>
  <c r="AP2" i="3"/>
  <c r="AQ2" i="3"/>
  <c r="C2" i="3"/>
  <c r="D2" i="3"/>
  <c r="E2" i="3"/>
  <c r="B2" i="3"/>
  <c r="C19" i="5" l="1"/>
  <c r="C18" i="5"/>
  <c r="C15" i="5"/>
  <c r="C8" i="5"/>
  <c r="C16" i="5"/>
  <c r="C9" i="5"/>
  <c r="C17" i="5"/>
  <c r="C11" i="5"/>
  <c r="C5" i="5"/>
  <c r="C13" i="5"/>
  <c r="C6" i="5"/>
  <c r="C14" i="5"/>
  <c r="C7" i="5"/>
  <c r="C12" i="5"/>
  <c r="E11" i="7"/>
  <c r="F11" i="7" s="1"/>
  <c r="G11" i="7"/>
  <c r="C12" i="7"/>
  <c r="D19" i="5" l="1" a="1"/>
  <c r="D19" i="5" s="1"/>
  <c r="E19" i="5" a="1"/>
  <c r="E19" i="5" s="1"/>
  <c r="E11" i="5" a="1"/>
  <c r="E11" i="5" s="1"/>
  <c r="D11" i="5" a="1"/>
  <c r="D11" i="5" s="1"/>
  <c r="D18" i="5" a="1"/>
  <c r="D18" i="5" s="1"/>
  <c r="E18" i="5" a="1"/>
  <c r="E18" i="5" s="1"/>
  <c r="D5" i="5" a="1"/>
  <c r="D5" i="5" s="1"/>
  <c r="C36" i="5"/>
  <c r="E5" i="5" a="1"/>
  <c r="E5" i="5" s="1"/>
  <c r="D12" i="5" a="1"/>
  <c r="D12" i="5" s="1"/>
  <c r="E12" i="5" a="1"/>
  <c r="E12" i="5" s="1"/>
  <c r="D10" i="5" a="1"/>
  <c r="D10" i="5" s="1"/>
  <c r="E10" i="5" a="1"/>
  <c r="E10" i="5" s="1"/>
  <c r="E17" i="5" a="1"/>
  <c r="E17" i="5" s="1"/>
  <c r="D17" i="5" a="1"/>
  <c r="D17" i="5" s="1"/>
  <c r="E14" i="5" a="1"/>
  <c r="E14" i="5" s="1"/>
  <c r="D14" i="5" a="1"/>
  <c r="D14" i="5" s="1"/>
  <c r="E9" i="5" a="1"/>
  <c r="E9" i="5" s="1"/>
  <c r="D9" i="5" a="1"/>
  <c r="D9" i="5" s="1"/>
  <c r="D6" i="5" a="1"/>
  <c r="D6" i="5" s="1"/>
  <c r="E6" i="5" a="1"/>
  <c r="E6" i="5" s="1"/>
  <c r="E16" i="5" a="1"/>
  <c r="E16" i="5" s="1"/>
  <c r="D16" i="5" a="1"/>
  <c r="D16" i="5" s="1"/>
  <c r="D7" i="5" a="1"/>
  <c r="D7" i="5" s="1"/>
  <c r="E7" i="5" a="1"/>
  <c r="E7" i="5" s="1"/>
  <c r="D13" i="5" a="1"/>
  <c r="D13" i="5" s="1"/>
  <c r="E13" i="5" a="1"/>
  <c r="E13" i="5" s="1"/>
  <c r="E8" i="5" a="1"/>
  <c r="E8" i="5" s="1"/>
  <c r="D8" i="5" a="1"/>
  <c r="D8" i="5" s="1"/>
  <c r="D15" i="5" a="1"/>
  <c r="D15" i="5" s="1"/>
  <c r="E15" i="5" a="1"/>
  <c r="E15" i="5" s="1"/>
  <c r="I13" i="10" a="1"/>
  <c r="I13" i="10" s="1"/>
  <c r="J13" i="10" s="1"/>
  <c r="I46" i="10" a="1"/>
  <c r="I46" i="10" s="1"/>
  <c r="J46" i="10" s="1"/>
  <c r="I40" i="10" a="1"/>
  <c r="I40" i="10" s="1"/>
  <c r="J40" i="10" s="1"/>
  <c r="I11" i="10" a="1"/>
  <c r="I11" i="10" s="1"/>
  <c r="J11" i="10" s="1"/>
  <c r="I15" i="10" a="1"/>
  <c r="I15" i="10" s="1"/>
  <c r="J15" i="10" s="1"/>
  <c r="I43" i="10" a="1"/>
  <c r="I43" i="10" s="1"/>
  <c r="J43" i="10" s="1"/>
  <c r="I33" i="10" a="1"/>
  <c r="I33" i="10" s="1"/>
  <c r="J33" i="10" s="1"/>
  <c r="I36" i="10" a="1"/>
  <c r="I36" i="10" s="1"/>
  <c r="J36" i="10" s="1"/>
  <c r="I31" i="10" a="1"/>
  <c r="I31" i="10" s="1"/>
  <c r="J31" i="10" s="1"/>
  <c r="I6" i="10" a="1"/>
  <c r="I6" i="10" s="1"/>
  <c r="J6" i="10" s="1"/>
  <c r="I10" i="10" a="1"/>
  <c r="I10" i="10" s="1"/>
  <c r="J10" i="10" s="1"/>
  <c r="I20" i="10" a="1"/>
  <c r="I20" i="10" s="1"/>
  <c r="J20" i="10" s="1"/>
  <c r="I24" i="10" a="1"/>
  <c r="I24" i="10" s="1"/>
  <c r="J24" i="10" s="1"/>
  <c r="I19" i="10" a="1"/>
  <c r="I19" i="10" s="1"/>
  <c r="J19" i="10" s="1"/>
  <c r="I27" i="10" a="1"/>
  <c r="I27" i="10" s="1"/>
  <c r="J27" i="10" s="1"/>
  <c r="I26" i="10" a="1"/>
  <c r="I26" i="10" s="1"/>
  <c r="J26" i="10" s="1"/>
  <c r="I49" i="10" a="1"/>
  <c r="I49" i="10" s="1"/>
  <c r="J49" i="10" s="1"/>
  <c r="I38" i="10" a="1"/>
  <c r="I38" i="10" s="1"/>
  <c r="J38" i="10" s="1"/>
  <c r="I9" i="10" a="1"/>
  <c r="I9" i="10" s="1"/>
  <c r="J9" i="10" s="1"/>
  <c r="I47" i="10" a="1"/>
  <c r="I47" i="10" s="1"/>
  <c r="J47" i="10" s="1"/>
  <c r="I22" i="10" a="1"/>
  <c r="I22" i="10" s="1"/>
  <c r="J22" i="10" s="1"/>
  <c r="I16" i="10" a="1"/>
  <c r="I16" i="10" s="1"/>
  <c r="J16" i="10" s="1"/>
  <c r="I44" i="10" a="1"/>
  <c r="I44" i="10" s="1"/>
  <c r="J44" i="10" s="1"/>
  <c r="I29" i="10" a="1"/>
  <c r="I29" i="10" s="1"/>
  <c r="J29" i="10" s="1"/>
  <c r="I21" i="10" a="1"/>
  <c r="I21" i="10" s="1"/>
  <c r="J21" i="10" s="1"/>
  <c r="I42" i="10" a="1"/>
  <c r="I42" i="10" s="1"/>
  <c r="J42" i="10" s="1"/>
  <c r="I41" i="10" a="1"/>
  <c r="I41" i="10" s="1"/>
  <c r="J41" i="10" s="1"/>
  <c r="I17" i="10" a="1"/>
  <c r="I17" i="10" s="1"/>
  <c r="J17" i="10" s="1"/>
  <c r="I7" i="10" a="1"/>
  <c r="I7" i="10" s="1"/>
  <c r="J7" i="10" s="1"/>
  <c r="I39" i="10" a="1"/>
  <c r="I39" i="10" s="1"/>
  <c r="J39" i="10" s="1"/>
  <c r="I14" i="10" a="1"/>
  <c r="I14" i="10" s="1"/>
  <c r="J14" i="10" s="1"/>
  <c r="I8" i="10" a="1"/>
  <c r="I8" i="10" s="1"/>
  <c r="J8" i="10" s="1"/>
  <c r="I37" i="10" a="1"/>
  <c r="I37" i="10" s="1"/>
  <c r="J37" i="10" s="1"/>
  <c r="I32" i="10" a="1"/>
  <c r="I32" i="10" s="1"/>
  <c r="J32" i="10" s="1"/>
  <c r="I12" i="10" a="1"/>
  <c r="I12" i="10" s="1"/>
  <c r="J12" i="10" s="1"/>
  <c r="I35" i="10" a="1"/>
  <c r="I35" i="10" s="1"/>
  <c r="J35" i="10" s="1"/>
  <c r="I34" i="10" a="1"/>
  <c r="I34" i="10" s="1"/>
  <c r="J34" i="10" s="1"/>
  <c r="I5" i="10" a="1"/>
  <c r="I5" i="10" s="1"/>
  <c r="J5" i="10" s="1"/>
  <c r="I45" i="10" a="1"/>
  <c r="I45" i="10" s="1"/>
  <c r="J45" i="10" s="1"/>
  <c r="I28" i="10" a="1"/>
  <c r="I28" i="10" s="1"/>
  <c r="J28" i="10" s="1"/>
  <c r="I23" i="10" a="1"/>
  <c r="I23" i="10" s="1"/>
  <c r="J23" i="10" s="1"/>
  <c r="I48" i="10" a="1"/>
  <c r="I48" i="10" s="1"/>
  <c r="J48" i="10" s="1"/>
  <c r="I30" i="10" a="1"/>
  <c r="I30" i="10" s="1"/>
  <c r="J30" i="10" s="1"/>
  <c r="I25" i="10" a="1"/>
  <c r="I25" i="10" s="1"/>
  <c r="J25" i="10" s="1"/>
  <c r="I18" i="10" a="1"/>
  <c r="I18" i="10" s="1"/>
  <c r="J18" i="10" s="1"/>
  <c r="G12" i="7"/>
  <c r="E12" i="7"/>
  <c r="F12" i="7" s="1"/>
  <c r="C13" i="7"/>
  <c r="C14" i="7" s="1"/>
  <c r="C15" i="7" s="1"/>
  <c r="C16" i="7" s="1"/>
  <c r="C17" i="7" s="1"/>
  <c r="C18" i="7" s="1"/>
  <c r="C19" i="7" s="1"/>
  <c r="C20" i="7" s="1"/>
  <c r="C21" i="7" s="1"/>
  <c r="C22" i="7" s="1"/>
  <c r="C23" i="7" s="1"/>
  <c r="C24" i="7" s="1"/>
  <c r="C25" i="7" s="1"/>
  <c r="C26" i="7" s="1"/>
  <c r="C27" i="7" s="1"/>
  <c r="C28" i="7" s="1"/>
  <c r="C29" i="7" s="1"/>
  <c r="C30" i="7" s="1"/>
  <c r="C31" i="7" s="1"/>
  <c r="I19" i="5" l="1"/>
  <c r="H19" i="5"/>
  <c r="G19" i="5"/>
  <c r="F19" i="5"/>
  <c r="G46" i="10" a="1"/>
  <c r="G46" i="10" s="1"/>
  <c r="C46" i="10"/>
  <c r="D46" i="10"/>
  <c r="G13" i="5"/>
  <c r="F13" i="5"/>
  <c r="H9" i="5"/>
  <c r="I9" i="5"/>
  <c r="F12" i="5"/>
  <c r="G12" i="5"/>
  <c r="C49" i="10"/>
  <c r="D49" i="10"/>
  <c r="G49" i="10" a="1"/>
  <c r="G49" i="10" s="1"/>
  <c r="H7" i="5"/>
  <c r="I7" i="5"/>
  <c r="F14" i="5"/>
  <c r="G14" i="5"/>
  <c r="E36" i="5"/>
  <c r="I5" i="5"/>
  <c r="I36" i="5" s="1"/>
  <c r="H5" i="5"/>
  <c r="J4" i="10"/>
  <c r="G7" i="5"/>
  <c r="F7" i="5"/>
  <c r="I14" i="5"/>
  <c r="H14" i="5"/>
  <c r="H15" i="5"/>
  <c r="I15" i="5"/>
  <c r="F16" i="5"/>
  <c r="G16" i="5"/>
  <c r="G17" i="5"/>
  <c r="F17" i="5"/>
  <c r="D36" i="5"/>
  <c r="G5" i="5"/>
  <c r="G36" i="5" s="1"/>
  <c r="F5" i="5"/>
  <c r="F15" i="5"/>
  <c r="G15" i="5"/>
  <c r="H16" i="5"/>
  <c r="I16" i="5"/>
  <c r="H17" i="5"/>
  <c r="I17" i="5"/>
  <c r="I18" i="5"/>
  <c r="H18" i="5"/>
  <c r="G48" i="10" a="1"/>
  <c r="G48" i="10" s="1"/>
  <c r="D48" i="10"/>
  <c r="C48" i="10"/>
  <c r="F8" i="5"/>
  <c r="G8" i="5"/>
  <c r="H6" i="5"/>
  <c r="I6" i="5"/>
  <c r="I10" i="5"/>
  <c r="H10" i="5"/>
  <c r="F18" i="5"/>
  <c r="G18" i="5"/>
  <c r="C47" i="10"/>
  <c r="G47" i="10" a="1"/>
  <c r="G47" i="10" s="1"/>
  <c r="D47" i="10"/>
  <c r="I8" i="5"/>
  <c r="H8" i="5"/>
  <c r="F6" i="5"/>
  <c r="G6" i="5"/>
  <c r="F10" i="5"/>
  <c r="G10" i="5"/>
  <c r="G11" i="5"/>
  <c r="F11" i="5"/>
  <c r="H13" i="5"/>
  <c r="I13" i="5"/>
  <c r="F9" i="5"/>
  <c r="G9" i="5"/>
  <c r="H12" i="5"/>
  <c r="I12" i="5"/>
  <c r="H11" i="5"/>
  <c r="I11" i="5"/>
  <c r="J1" i="10" l="1"/>
  <c r="D6" i="10" s="1"/>
  <c r="C6" i="10" s="1"/>
  <c r="B6" i="10" s="1"/>
  <c r="J19" i="5"/>
  <c r="J13" i="5"/>
  <c r="K11" i="5"/>
  <c r="K8" i="5"/>
  <c r="K18" i="5"/>
  <c r="K15" i="5"/>
  <c r="B49" i="10"/>
  <c r="B46" i="10"/>
  <c r="K14" i="5"/>
  <c r="J12" i="5"/>
  <c r="K9" i="5"/>
  <c r="K19" i="5"/>
  <c r="K12" i="5"/>
  <c r="J18" i="5"/>
  <c r="A48" i="10"/>
  <c r="F48" i="10" s="1"/>
  <c r="J16" i="5"/>
  <c r="J6" i="5"/>
  <c r="K10" i="5"/>
  <c r="J15" i="5"/>
  <c r="K5" i="5"/>
  <c r="K13" i="5"/>
  <c r="K16" i="5"/>
  <c r="L16" i="5" s="1"/>
  <c r="K7" i="5"/>
  <c r="J11" i="5"/>
  <c r="A47" i="10"/>
  <c r="F47" i="10" s="1"/>
  <c r="K6" i="5"/>
  <c r="K17" i="5"/>
  <c r="J17" i="5"/>
  <c r="G45" i="10" a="1"/>
  <c r="G45" i="10" s="1"/>
  <c r="H36" i="5"/>
  <c r="G41" i="10" a="1"/>
  <c r="G41" i="10" s="1"/>
  <c r="B47" i="10"/>
  <c r="J8" i="5"/>
  <c r="G18" i="10" a="1"/>
  <c r="G18" i="10" s="1"/>
  <c r="F36" i="5"/>
  <c r="J5" i="5"/>
  <c r="J36" i="5" s="1"/>
  <c r="G44" i="10" a="1"/>
  <c r="G44" i="10" s="1"/>
  <c r="G21" i="10" a="1"/>
  <c r="G21" i="10" s="1"/>
  <c r="G6" i="10" a="1"/>
  <c r="G6" i="10" s="1"/>
  <c r="G32" i="10" a="1"/>
  <c r="G32" i="10" s="1"/>
  <c r="G29" i="10" a="1"/>
  <c r="G29" i="10" s="1"/>
  <c r="B48" i="10"/>
  <c r="G43" i="10" a="1"/>
  <c r="G43" i="10" s="1"/>
  <c r="G35" i="10" a="1"/>
  <c r="G35" i="10" s="1"/>
  <c r="G36" i="10" a="1"/>
  <c r="G36" i="10" s="1"/>
  <c r="G16" i="10" a="1"/>
  <c r="G16" i="10" s="1"/>
  <c r="G15" i="10" a="1"/>
  <c r="G15" i="10" s="1"/>
  <c r="G7" i="10" a="1"/>
  <c r="G7" i="10" s="1"/>
  <c r="G39" i="10" a="1"/>
  <c r="G39" i="10" s="1"/>
  <c r="G33" i="10" a="1"/>
  <c r="G33" i="10" s="1"/>
  <c r="G8" i="10" a="1"/>
  <c r="G8" i="10" s="1"/>
  <c r="G9" i="10" a="1"/>
  <c r="G9" i="10" s="1"/>
  <c r="J14" i="5"/>
  <c r="G31" i="10" a="1"/>
  <c r="G31" i="10" s="1"/>
  <c r="G40" i="10" a="1"/>
  <c r="G40" i="10" s="1"/>
  <c r="G22" i="10" a="1"/>
  <c r="G22" i="10" s="1"/>
  <c r="G13" i="10" a="1"/>
  <c r="G13" i="10" s="1"/>
  <c r="J9" i="5"/>
  <c r="L9" i="5" s="1"/>
  <c r="G14" i="10" a="1"/>
  <c r="G14" i="10" s="1"/>
  <c r="G23" i="10" a="1"/>
  <c r="G23" i="10" s="1"/>
  <c r="G38" i="10" a="1"/>
  <c r="G38" i="10" s="1"/>
  <c r="G10" i="10" a="1"/>
  <c r="G10" i="10" s="1"/>
  <c r="G30" i="10" a="1"/>
  <c r="G30" i="10" s="1"/>
  <c r="G12" i="10" a="1"/>
  <c r="G12" i="10" s="1"/>
  <c r="G37" i="10" a="1"/>
  <c r="G37" i="10" s="1"/>
  <c r="G11" i="10" a="1"/>
  <c r="G11" i="10" s="1"/>
  <c r="J10" i="5"/>
  <c r="G19" i="10" a="1"/>
  <c r="G19" i="10" s="1"/>
  <c r="G5" i="10" a="1"/>
  <c r="G5" i="10" s="1"/>
  <c r="J7" i="5"/>
  <c r="G26" i="10" a="1"/>
  <c r="G26" i="10" s="1"/>
  <c r="A49" i="10"/>
  <c r="F49" i="10" s="1"/>
  <c r="A46" i="10"/>
  <c r="F46" i="10" s="1"/>
  <c r="G4" i="10" a="1"/>
  <c r="G4" i="10" s="1"/>
  <c r="G20" i="10" a="1"/>
  <c r="G20" i="10" s="1"/>
  <c r="G24" i="10" a="1"/>
  <c r="G24" i="10" s="1"/>
  <c r="G34" i="10" a="1"/>
  <c r="G34" i="10" s="1"/>
  <c r="G27" i="10" a="1"/>
  <c r="G27" i="10" s="1"/>
  <c r="G28" i="10" a="1"/>
  <c r="G28" i="10" s="1"/>
  <c r="G25" i="10" a="1"/>
  <c r="G25" i="10" s="1"/>
  <c r="G42" i="10" a="1"/>
  <c r="G42" i="10" s="1"/>
  <c r="G17" i="10" a="1"/>
  <c r="G17" i="10" s="1"/>
  <c r="D15" i="10" l="1"/>
  <c r="C15" i="10" s="1"/>
  <c r="B15" i="10" s="1"/>
  <c r="D30" i="10"/>
  <c r="C30" i="10" s="1"/>
  <c r="B30" i="10" s="1"/>
  <c r="D21" i="10"/>
  <c r="C21" i="10" s="1"/>
  <c r="B21" i="10" s="1"/>
  <c r="D32" i="10"/>
  <c r="C32" i="10" s="1"/>
  <c r="B32" i="10" s="1"/>
  <c r="D4" i="10" a="1"/>
  <c r="D4" i="10" s="1"/>
  <c r="C4" i="10" s="1"/>
  <c r="A4" i="10" s="1"/>
  <c r="F4" i="10" s="1"/>
  <c r="D29" i="10"/>
  <c r="C29" i="10" s="1"/>
  <c r="B29" i="10" s="1"/>
  <c r="D14" i="10"/>
  <c r="C14" i="10" s="1"/>
  <c r="B14" i="10" s="1"/>
  <c r="D36" i="10"/>
  <c r="C36" i="10" s="1"/>
  <c r="B36" i="10" s="1"/>
  <c r="D35" i="10"/>
  <c r="C35" i="10" s="1"/>
  <c r="B35" i="10" s="1"/>
  <c r="D22" i="10"/>
  <c r="C22" i="10" s="1"/>
  <c r="B22" i="10" s="1"/>
  <c r="D41" i="10"/>
  <c r="C41" i="10" s="1"/>
  <c r="B41" i="10" s="1"/>
  <c r="D17" i="10"/>
  <c r="C17" i="10" s="1"/>
  <c r="B17" i="10" s="1"/>
  <c r="D16" i="10"/>
  <c r="C16" i="10" s="1"/>
  <c r="B16" i="10" s="1"/>
  <c r="D42" i="10"/>
  <c r="C42" i="10" s="1"/>
  <c r="B42" i="10" s="1"/>
  <c r="D37" i="10"/>
  <c r="C37" i="10" s="1"/>
  <c r="B37" i="10" s="1"/>
  <c r="D43" i="10"/>
  <c r="C43" i="10" s="1"/>
  <c r="B43" i="10" s="1"/>
  <c r="D25" i="10"/>
  <c r="C25" i="10" s="1"/>
  <c r="B25" i="10" s="1"/>
  <c r="D26" i="10"/>
  <c r="C26" i="10" s="1"/>
  <c r="B26" i="10" s="1"/>
  <c r="D40" i="10"/>
  <c r="C40" i="10" s="1"/>
  <c r="B40" i="10" s="1"/>
  <c r="D28" i="10"/>
  <c r="C28" i="10" s="1"/>
  <c r="B28" i="10" s="1"/>
  <c r="D31" i="10"/>
  <c r="C31" i="10" s="1"/>
  <c r="B31" i="10" s="1"/>
  <c r="D9" i="10"/>
  <c r="C9" i="10" s="1"/>
  <c r="B9" i="10" s="1"/>
  <c r="D5" i="10"/>
  <c r="C5" i="10" s="1"/>
  <c r="B5" i="10" s="1"/>
  <c r="D8" i="10"/>
  <c r="C8" i="10" s="1"/>
  <c r="B8" i="10" s="1"/>
  <c r="D27" i="10"/>
  <c r="C27" i="10" s="1"/>
  <c r="B27" i="10" s="1"/>
  <c r="D19" i="10"/>
  <c r="C19" i="10" s="1"/>
  <c r="B19" i="10" s="1"/>
  <c r="D18" i="10"/>
  <c r="C18" i="10" s="1"/>
  <c r="B18" i="10" s="1"/>
  <c r="D13" i="10"/>
  <c r="C13" i="10" s="1"/>
  <c r="B13" i="10" s="1"/>
  <c r="D33" i="10"/>
  <c r="C33" i="10" s="1"/>
  <c r="B33" i="10" s="1"/>
  <c r="D34" i="10"/>
  <c r="C34" i="10" s="1"/>
  <c r="B34" i="10" s="1"/>
  <c r="D39" i="10"/>
  <c r="C39" i="10" s="1"/>
  <c r="B39" i="10" s="1"/>
  <c r="D12" i="10"/>
  <c r="C12" i="10" s="1"/>
  <c r="B12" i="10" s="1"/>
  <c r="D24" i="10"/>
  <c r="C24" i="10" s="1"/>
  <c r="B24" i="10" s="1"/>
  <c r="D45" i="10"/>
  <c r="C45" i="10" s="1"/>
  <c r="B45" i="10" s="1"/>
  <c r="D20" i="10"/>
  <c r="C20" i="10" s="1"/>
  <c r="B20" i="10" s="1"/>
  <c r="D10" i="10"/>
  <c r="C10" i="10" s="1"/>
  <c r="B10" i="10" s="1"/>
  <c r="D38" i="10"/>
  <c r="C38" i="10" s="1"/>
  <c r="B38" i="10" s="1"/>
  <c r="D7" i="10"/>
  <c r="C7" i="10" s="1"/>
  <c r="B7" i="10" s="1"/>
  <c r="D11" i="10"/>
  <c r="C11" i="10" s="1"/>
  <c r="B11" i="10" s="1"/>
  <c r="D23" i="10"/>
  <c r="D44" i="10"/>
  <c r="C44" i="10" s="1"/>
  <c r="B44" i="10" s="1"/>
  <c r="A6" i="10"/>
  <c r="F6" i="10" s="1"/>
  <c r="L12" i="5"/>
  <c r="L18" i="5"/>
  <c r="L8" i="5"/>
  <c r="L14" i="5"/>
  <c r="L13" i="5"/>
  <c r="L19" i="5"/>
  <c r="L15" i="5"/>
  <c r="L11" i="5"/>
  <c r="L6" i="5"/>
  <c r="L17" i="5"/>
  <c r="L10" i="5"/>
  <c r="K36" i="5"/>
  <c r="L5" i="5"/>
  <c r="L36" i="5" s="1"/>
  <c r="L7" i="5"/>
  <c r="D1" i="10" l="1"/>
  <c r="P1" i="4" s="1"/>
  <c r="C23" i="10"/>
  <c r="B23" i="10" s="1"/>
  <c r="B4" i="10"/>
  <c r="A16" i="10"/>
  <c r="F16" i="10" s="1"/>
  <c r="A40" i="10"/>
  <c r="F40" i="10" s="1"/>
  <c r="A33" i="10"/>
  <c r="F33" i="10" s="1"/>
  <c r="A36" i="10"/>
  <c r="F36" i="10" s="1"/>
  <c r="A43" i="10"/>
  <c r="F43" i="10" s="1"/>
  <c r="A44" i="10"/>
  <c r="F44" i="10" s="1"/>
  <c r="A5" i="10"/>
  <c r="F5" i="10" s="1"/>
  <c r="A8" i="10"/>
  <c r="F8" i="10" s="1"/>
  <c r="A31" i="10"/>
  <c r="F31" i="10" s="1"/>
  <c r="A19" i="10"/>
  <c r="F19" i="10" s="1"/>
  <c r="A13" i="10"/>
  <c r="F13" i="10" s="1"/>
  <c r="A21" i="10"/>
  <c r="F21" i="10" s="1"/>
  <c r="A18" i="10"/>
  <c r="F18" i="10" s="1"/>
  <c r="A22" i="10"/>
  <c r="F22" i="10" s="1"/>
  <c r="A9" i="10"/>
  <c r="F9" i="10" s="1"/>
  <c r="A24" i="10"/>
  <c r="F24" i="10" s="1"/>
  <c r="A10" i="10"/>
  <c r="F10" i="10" s="1"/>
  <c r="A12" i="10"/>
  <c r="F12" i="10" s="1"/>
  <c r="A38" i="10"/>
  <c r="F38" i="10" s="1"/>
  <c r="A26" i="10"/>
  <c r="F26" i="10" s="1"/>
  <c r="A32" i="10"/>
  <c r="F32" i="10" s="1"/>
  <c r="A42" i="10"/>
  <c r="F42" i="10" s="1"/>
  <c r="A37" i="10"/>
  <c r="F37" i="10" s="1"/>
  <c r="A28" i="10"/>
  <c r="F28" i="10" s="1"/>
  <c r="A20" i="10"/>
  <c r="F20" i="10" s="1"/>
  <c r="A39" i="10"/>
  <c r="F39" i="10" s="1"/>
  <c r="A25" i="10"/>
  <c r="F25" i="10" s="1"/>
  <c r="A34" i="10"/>
  <c r="F34" i="10" s="1"/>
  <c r="A11" i="10"/>
  <c r="F11" i="10" s="1"/>
  <c r="A27" i="10"/>
  <c r="F27" i="10" s="1"/>
  <c r="A15" i="10"/>
  <c r="F15" i="10" s="1"/>
  <c r="A30" i="10"/>
  <c r="F30" i="10" s="1"/>
  <c r="A45" i="10"/>
  <c r="F45" i="10" s="1"/>
  <c r="A41" i="10"/>
  <c r="F41" i="10" s="1"/>
  <c r="A7" i="10"/>
  <c r="F7" i="10" s="1"/>
  <c r="A17" i="10"/>
  <c r="F17" i="10" s="1"/>
  <c r="A14" i="10"/>
  <c r="F14" i="10" s="1"/>
  <c r="A29" i="10"/>
  <c r="F29" i="10" s="1"/>
  <c r="A35" i="10"/>
  <c r="F35" i="10" s="1"/>
  <c r="E1" i="4" l="1"/>
  <c r="C1" i="10"/>
  <c r="E2" i="4" s="1"/>
  <c r="A23" i="10"/>
  <c r="F23" i="10" s="1"/>
  <c r="E13" i="10" s="1"/>
  <c r="B1" i="10"/>
  <c r="O8" i="4" s="1"/>
  <c r="B8" i="4" l="1"/>
  <c r="P2" i="4"/>
  <c r="E21" i="10"/>
  <c r="E30" i="10"/>
  <c r="E17" i="10"/>
  <c r="E49" i="10"/>
  <c r="E7" i="10"/>
  <c r="E20" i="10"/>
  <c r="E10" i="10"/>
  <c r="E36" i="10"/>
  <c r="E19" i="10"/>
  <c r="E14" i="10"/>
  <c r="E28" i="10"/>
  <c r="E26" i="10"/>
  <c r="E25" i="10"/>
  <c r="E45" i="10"/>
  <c r="E23" i="10"/>
  <c r="E43" i="10"/>
  <c r="E4" i="10"/>
  <c r="D7" i="4" s="1"/>
  <c r="E6" i="10"/>
  <c r="E35" i="10"/>
  <c r="E38" i="10"/>
  <c r="E44" i="10"/>
  <c r="E39" i="10"/>
  <c r="E11" i="10"/>
  <c r="E40" i="10"/>
  <c r="E48" i="10"/>
  <c r="E16" i="10"/>
  <c r="E33" i="10"/>
  <c r="E18" i="10"/>
  <c r="E27" i="10"/>
  <c r="E29" i="10"/>
  <c r="E42" i="10"/>
  <c r="E5" i="10"/>
  <c r="E34" i="10"/>
  <c r="E32" i="10"/>
  <c r="E41" i="10"/>
  <c r="E8" i="10"/>
  <c r="E22" i="10"/>
  <c r="E47" i="10"/>
  <c r="E12" i="10"/>
  <c r="E9" i="10"/>
  <c r="E31" i="10"/>
  <c r="E24" i="10"/>
  <c r="E15" i="10"/>
  <c r="E37" i="10"/>
  <c r="E46" i="10"/>
  <c r="D38" i="4" l="1"/>
  <c r="D14" i="4"/>
  <c r="D44" i="4"/>
  <c r="D26" i="4"/>
  <c r="D45" i="4"/>
  <c r="D23" i="4"/>
  <c r="D36" i="4"/>
  <c r="D48" i="4"/>
  <c r="D20" i="4"/>
  <c r="D35" i="4"/>
  <c r="D40" i="4"/>
  <c r="D8" i="4"/>
  <c r="D19" i="4"/>
  <c r="D17" i="4"/>
  <c r="D46" i="4"/>
  <c r="D22" i="4"/>
  <c r="D12" i="4"/>
  <c r="D42" i="4"/>
  <c r="D18" i="4"/>
  <c r="D30" i="4"/>
  <c r="D13" i="4"/>
  <c r="D47" i="4"/>
  <c r="D39" i="4"/>
  <c r="D28" i="4"/>
  <c r="D34" i="4"/>
  <c r="D29" i="4"/>
  <c r="D21" i="4"/>
  <c r="D27" i="4"/>
  <c r="D32" i="4"/>
  <c r="D11" i="4"/>
  <c r="D41" i="4"/>
  <c r="D31" i="4"/>
  <c r="D10" i="4"/>
  <c r="D25" i="4"/>
  <c r="D24" i="4"/>
  <c r="D37" i="4"/>
  <c r="D33" i="4"/>
  <c r="D9" i="4"/>
  <c r="D15" i="4"/>
  <c r="D16" i="4"/>
  <c r="D43" i="4"/>
  <c r="B9" i="4" l="1" a="1"/>
  <c r="B9" i="4" s="1"/>
  <c r="O9" i="4" a="1"/>
  <c r="O9" i="4" s="1"/>
  <c r="BT92" i="1" s="1" a="1"/>
  <c r="BT92" i="1" s="1"/>
  <c r="E4" i="4"/>
  <c r="D4" i="4"/>
  <c r="Z4" i="4"/>
  <c r="AA4" i="4"/>
  <c r="Q4" i="4"/>
  <c r="P4" i="4"/>
  <c r="BQ327" i="1" l="1" a="1"/>
  <c r="BQ327" i="1" s="1"/>
  <c r="BQ424" i="1" a="1"/>
  <c r="BQ424" i="1" s="1"/>
  <c r="BQ527" i="1" a="1"/>
  <c r="BQ527" i="1" s="1"/>
  <c r="BQ473" i="1" a="1"/>
  <c r="BQ473" i="1" s="1"/>
  <c r="BQ276" i="1" a="1"/>
  <c r="BQ276" i="1" s="1"/>
  <c r="BQ539" i="1" a="1"/>
  <c r="BQ539" i="1" s="1"/>
  <c r="BQ258" i="1" a="1"/>
  <c r="BQ258" i="1" s="1"/>
  <c r="BQ193" i="1" a="1"/>
  <c r="BQ193" i="1" s="1"/>
  <c r="BQ8" i="1" a="1"/>
  <c r="BQ8" i="1" s="1"/>
  <c r="BQ214" i="1" a="1"/>
  <c r="BQ214" i="1" s="1"/>
  <c r="BQ378" i="1" a="1"/>
  <c r="BQ378" i="1" s="1"/>
  <c r="BQ597" i="1" a="1"/>
  <c r="BQ597" i="1" s="1"/>
  <c r="BQ180" i="1" a="1"/>
  <c r="BQ180" i="1" s="1"/>
  <c r="BQ450" i="1" a="1"/>
  <c r="BQ450" i="1" s="1"/>
  <c r="BQ647" i="1" a="1"/>
  <c r="BQ647" i="1" s="1"/>
  <c r="BQ563" i="1" a="1"/>
  <c r="BQ563" i="1" s="1"/>
  <c r="BQ587" i="1" a="1"/>
  <c r="BQ587" i="1" s="1"/>
  <c r="BQ350" i="1" a="1"/>
  <c r="BQ350" i="1" s="1"/>
  <c r="BQ537" i="1" a="1"/>
  <c r="BQ537" i="1" s="1"/>
  <c r="BQ602" i="1" a="1"/>
  <c r="BQ602" i="1" s="1"/>
  <c r="BQ169" i="1" a="1"/>
  <c r="BQ169" i="1" s="1"/>
  <c r="BQ334" i="1" a="1"/>
  <c r="BQ334" i="1" s="1"/>
  <c r="BQ95" i="1" a="1"/>
  <c r="BQ95" i="1" s="1"/>
  <c r="BU471" i="1" a="1"/>
  <c r="BU471" i="1" s="1"/>
  <c r="BV471" i="1" s="1"/>
  <c r="BU117" i="1" a="1"/>
  <c r="BU117" i="1" s="1"/>
  <c r="BV117" i="1" s="1"/>
  <c r="E7" i="4" a="1"/>
  <c r="E7" i="4" s="1"/>
  <c r="G11" i="4" s="1"/>
  <c r="J12" i="4" s="1" a="1"/>
  <c r="J12" i="4" s="1"/>
  <c r="BQ149" i="1" a="1"/>
  <c r="BQ149" i="1" s="1"/>
  <c r="BQ94" i="1" a="1"/>
  <c r="BQ94" i="1" s="1"/>
  <c r="BQ234" i="1" a="1"/>
  <c r="BQ234" i="1" s="1"/>
  <c r="BQ12" i="1" a="1"/>
  <c r="BQ12" i="1" s="1"/>
  <c r="BQ207" i="1" a="1"/>
  <c r="BQ207" i="1" s="1"/>
  <c r="BQ198" i="1" a="1"/>
  <c r="BQ198" i="1" s="1"/>
  <c r="BQ46" i="1" a="1"/>
  <c r="BQ46" i="1" s="1"/>
  <c r="BQ453" i="1" a="1"/>
  <c r="BQ453" i="1" s="1"/>
  <c r="BQ628" i="1" a="1"/>
  <c r="BQ628" i="1" s="1"/>
  <c r="BQ522" i="1" a="1"/>
  <c r="BQ522" i="1" s="1"/>
  <c r="BQ523" i="1" a="1"/>
  <c r="BQ523" i="1" s="1"/>
  <c r="BQ560" i="1" a="1"/>
  <c r="BQ560" i="1" s="1"/>
  <c r="BQ655" i="1" a="1"/>
  <c r="BQ655" i="1" s="1"/>
  <c r="BQ130" i="1" a="1"/>
  <c r="BQ130" i="1" s="1"/>
  <c r="BQ109" i="1" a="1"/>
  <c r="BQ109" i="1" s="1"/>
  <c r="BQ452" i="1" a="1"/>
  <c r="BQ452" i="1" s="1"/>
  <c r="BQ533" i="1" a="1"/>
  <c r="BQ533" i="1" s="1"/>
  <c r="BQ319" i="1" a="1"/>
  <c r="BQ319" i="1" s="1"/>
  <c r="BQ521" i="1" a="1"/>
  <c r="BQ521" i="1" s="1"/>
  <c r="BU617" i="1" a="1"/>
  <c r="BU617" i="1" s="1"/>
  <c r="BV617" i="1" s="1"/>
  <c r="BQ278" i="1" a="1"/>
  <c r="BQ278" i="1" s="1"/>
  <c r="BQ625" i="1" a="1"/>
  <c r="BQ625" i="1" s="1"/>
  <c r="BQ368" i="1" a="1"/>
  <c r="BQ368" i="1" s="1"/>
  <c r="BQ518" i="1" a="1"/>
  <c r="BQ518" i="1" s="1"/>
  <c r="BU518" i="1" a="1"/>
  <c r="BU518" i="1" s="1"/>
  <c r="BV518" i="1" s="1"/>
  <c r="BQ269" i="1" a="1"/>
  <c r="BQ269" i="1" s="1"/>
  <c r="BQ565" i="1" a="1"/>
  <c r="BQ565" i="1" s="1"/>
  <c r="BU582" i="1" a="1"/>
  <c r="BU582" i="1" s="1"/>
  <c r="BV582" i="1" s="1"/>
  <c r="BU327" i="1" a="1"/>
  <c r="BU327" i="1" s="1"/>
  <c r="BV327" i="1" s="1"/>
  <c r="BQ595" i="1" a="1"/>
  <c r="BQ595" i="1" s="1"/>
  <c r="BQ21" i="1" a="1"/>
  <c r="BQ21" i="1" s="1"/>
  <c r="BQ409" i="1" a="1"/>
  <c r="BQ409" i="1" s="1"/>
  <c r="BQ305" i="1" a="1"/>
  <c r="BQ305" i="1" s="1"/>
  <c r="BQ586" i="1" a="1"/>
  <c r="BQ586" i="1" s="1"/>
  <c r="BQ536" i="1" a="1"/>
  <c r="BQ536" i="1" s="1"/>
  <c r="BQ591" i="1" a="1"/>
  <c r="BQ591" i="1" s="1"/>
  <c r="BQ205" i="1" a="1"/>
  <c r="BQ205" i="1" s="1"/>
  <c r="BQ129" i="1" a="1"/>
  <c r="BQ129" i="1" s="1"/>
  <c r="BQ419" i="1" a="1"/>
  <c r="BQ419" i="1" s="1"/>
  <c r="BQ41" i="1" a="1"/>
  <c r="BQ41" i="1" s="1"/>
  <c r="BU86" i="1" a="1"/>
  <c r="BU86" i="1" s="1"/>
  <c r="BV86" i="1" s="1"/>
  <c r="BQ150" i="1" a="1"/>
  <c r="BQ150" i="1" s="1"/>
  <c r="BQ38" i="1" a="1"/>
  <c r="BQ38" i="1" s="1"/>
  <c r="BU208" i="1" a="1"/>
  <c r="BU208" i="1" s="1"/>
  <c r="BV208" i="1" s="1"/>
  <c r="BU424" i="1" a="1"/>
  <c r="BU424" i="1" s="1"/>
  <c r="BV424" i="1" s="1"/>
  <c r="BQ490" i="1" a="1"/>
  <c r="BQ490" i="1" s="1"/>
  <c r="BQ488" i="1" a="1"/>
  <c r="BQ488" i="1" s="1"/>
  <c r="BQ100" i="1" a="1"/>
  <c r="BQ100" i="1" s="1"/>
  <c r="BQ296" i="1" a="1"/>
  <c r="BQ296" i="1" s="1"/>
  <c r="BQ457" i="1" a="1"/>
  <c r="BQ457" i="1" s="1"/>
  <c r="BQ48" i="1" a="1"/>
  <c r="BQ48" i="1" s="1"/>
  <c r="BQ469" i="1" a="1"/>
  <c r="BQ469" i="1" s="1"/>
  <c r="BQ146" i="1" a="1"/>
  <c r="BQ146" i="1" s="1"/>
  <c r="BQ349" i="1" a="1"/>
  <c r="BQ349" i="1" s="1"/>
  <c r="BQ553" i="1" a="1"/>
  <c r="BQ553" i="1" s="1"/>
  <c r="BQ117" i="1" a="1"/>
  <c r="BQ117" i="1" s="1"/>
  <c r="BQ56" i="1" a="1"/>
  <c r="BQ56" i="1" s="1"/>
  <c r="BQ510" i="1" a="1"/>
  <c r="BQ510" i="1" s="1"/>
  <c r="BQ627" i="1" a="1"/>
  <c r="BQ627" i="1" s="1"/>
  <c r="BQ427" i="1" a="1"/>
  <c r="BQ427" i="1" s="1"/>
  <c r="BQ630" i="1" a="1"/>
  <c r="BQ630" i="1" s="1"/>
  <c r="BQ26" i="1" a="1"/>
  <c r="BQ26" i="1" s="1"/>
  <c r="BQ110" i="1" a="1"/>
  <c r="BQ110" i="1" s="1"/>
  <c r="BQ311" i="1" a="1"/>
  <c r="BQ311" i="1" s="1"/>
  <c r="BQ562" i="1" a="1"/>
  <c r="BQ562" i="1" s="1"/>
  <c r="BQ511" i="1" a="1"/>
  <c r="BQ511" i="1" s="1"/>
  <c r="BQ612" i="1" a="1"/>
  <c r="BQ612" i="1" s="1"/>
  <c r="BQ590" i="1" a="1"/>
  <c r="BQ590" i="1" s="1"/>
  <c r="BQ364" i="1" a="1"/>
  <c r="BQ364" i="1" s="1"/>
  <c r="BQ176" i="1" a="1"/>
  <c r="BQ176" i="1" s="1"/>
  <c r="BQ47" i="1" a="1"/>
  <c r="BQ47" i="1" s="1"/>
  <c r="BU549" i="1" a="1"/>
  <c r="BU549" i="1" s="1"/>
  <c r="BV549" i="1" s="1"/>
  <c r="BQ155" i="1" a="1"/>
  <c r="BQ155" i="1" s="1"/>
  <c r="BQ320" i="1" a="1"/>
  <c r="BQ320" i="1" s="1"/>
  <c r="BQ478" i="1" a="1"/>
  <c r="BQ478" i="1" s="1"/>
  <c r="BQ574" i="1" a="1"/>
  <c r="BQ574" i="1" s="1"/>
  <c r="BQ103" i="1" a="1"/>
  <c r="BQ103" i="1" s="1"/>
  <c r="BQ131" i="1" a="1"/>
  <c r="BQ131" i="1" s="1"/>
  <c r="BQ508" i="1" a="1"/>
  <c r="BQ508" i="1" s="1"/>
  <c r="BQ18" i="1" a="1"/>
  <c r="BQ18" i="1" s="1"/>
  <c r="BQ252" i="1" a="1"/>
  <c r="BQ252" i="1" s="1"/>
  <c r="BQ645" i="1" a="1"/>
  <c r="BQ645" i="1" s="1"/>
  <c r="BQ257" i="1" a="1"/>
  <c r="BQ257" i="1" s="1"/>
  <c r="BQ344" i="1" a="1"/>
  <c r="BQ344" i="1" s="1"/>
  <c r="BQ61" i="1" a="1"/>
  <c r="BQ61" i="1" s="1"/>
  <c r="BQ175" i="1" a="1"/>
  <c r="BQ175" i="1" s="1"/>
  <c r="BQ572" i="1" a="1"/>
  <c r="BQ572" i="1" s="1"/>
  <c r="BQ119" i="1" a="1"/>
  <c r="BQ119" i="1" s="1"/>
  <c r="BQ616" i="1" a="1"/>
  <c r="BQ616" i="1" s="1"/>
  <c r="BQ262" i="1" a="1"/>
  <c r="BQ262" i="1" s="1"/>
  <c r="BQ443" i="1" a="1"/>
  <c r="BQ443" i="1" s="1"/>
  <c r="BQ501" i="1" a="1"/>
  <c r="BQ501" i="1" s="1"/>
  <c r="BU332" i="1" a="1"/>
  <c r="BU332" i="1" s="1"/>
  <c r="BV332" i="1" s="1"/>
  <c r="BQ289" i="1" a="1"/>
  <c r="BQ289" i="1" s="1"/>
  <c r="BQ579" i="1" a="1"/>
  <c r="BQ579" i="1" s="1"/>
  <c r="BQ170" i="1" a="1"/>
  <c r="BQ170" i="1" s="1"/>
  <c r="BQ135" i="1" a="1"/>
  <c r="BQ135" i="1" s="1"/>
  <c r="BQ494" i="1" a="1"/>
  <c r="BQ494" i="1" s="1"/>
  <c r="BQ249" i="1" a="1"/>
  <c r="BQ249" i="1" s="1"/>
  <c r="BQ438" i="1" a="1"/>
  <c r="BQ438" i="1" s="1"/>
  <c r="BQ179" i="1" a="1"/>
  <c r="BQ179" i="1" s="1"/>
  <c r="BQ335" i="1" a="1"/>
  <c r="BQ335" i="1" s="1"/>
  <c r="BQ504" i="1" a="1"/>
  <c r="BQ504" i="1" s="1"/>
  <c r="BQ361" i="1" a="1"/>
  <c r="BQ361" i="1" s="1"/>
  <c r="BQ168" i="1" a="1"/>
  <c r="BQ168" i="1" s="1"/>
  <c r="BQ51" i="1" a="1"/>
  <c r="BQ51" i="1" s="1"/>
  <c r="BQ206" i="1" a="1"/>
  <c r="BQ206" i="1" s="1"/>
  <c r="BQ309" i="1" a="1"/>
  <c r="BQ309" i="1" s="1"/>
  <c r="BQ323" i="1" a="1"/>
  <c r="BQ323" i="1" s="1"/>
  <c r="BQ437" i="1" a="1"/>
  <c r="BQ437" i="1" s="1"/>
  <c r="BQ548" i="1" a="1"/>
  <c r="BQ548" i="1" s="1"/>
  <c r="BQ197" i="1" a="1"/>
  <c r="BQ197" i="1" s="1"/>
  <c r="BQ43" i="1" a="1"/>
  <c r="BQ43" i="1" s="1"/>
  <c r="BQ111" i="1" a="1"/>
  <c r="BQ111" i="1" s="1"/>
  <c r="BQ57" i="1" a="1"/>
  <c r="BQ57" i="1" s="1"/>
  <c r="BQ263" i="1" a="1"/>
  <c r="BQ263" i="1" s="1"/>
  <c r="BQ226" i="1" a="1"/>
  <c r="BQ226" i="1" s="1"/>
  <c r="BQ326" i="1" a="1"/>
  <c r="BQ326" i="1" s="1"/>
  <c r="BQ592" i="1" a="1"/>
  <c r="BQ592" i="1" s="1"/>
  <c r="BQ292" i="1" a="1"/>
  <c r="BQ292" i="1" s="1"/>
  <c r="BQ247" i="1" a="1"/>
  <c r="BQ247" i="1" s="1"/>
  <c r="BQ187" i="1" a="1"/>
  <c r="BQ187" i="1" s="1"/>
  <c r="BU220" i="1" a="1"/>
  <c r="BU220" i="1" s="1"/>
  <c r="BV220" i="1" s="1"/>
  <c r="BQ255" i="1" a="1"/>
  <c r="BQ255" i="1" s="1"/>
  <c r="BQ290" i="1" a="1"/>
  <c r="BQ290" i="1" s="1"/>
  <c r="BQ273" i="1" a="1"/>
  <c r="BQ273" i="1" s="1"/>
  <c r="BQ121" i="1" a="1"/>
  <c r="BQ121" i="1" s="1"/>
  <c r="BU565" i="1" a="1"/>
  <c r="BU565" i="1" s="1"/>
  <c r="BV565" i="1" s="1"/>
  <c r="BQ611" i="1" a="1"/>
  <c r="BQ611" i="1" s="1"/>
  <c r="BQ624" i="1" a="1"/>
  <c r="BQ624" i="1" s="1"/>
  <c r="BQ200" i="1" a="1"/>
  <c r="BQ200" i="1" s="1"/>
  <c r="BQ535" i="1" a="1"/>
  <c r="BQ535" i="1" s="1"/>
  <c r="BQ141" i="1" a="1"/>
  <c r="BQ141" i="1" s="1"/>
  <c r="BQ99" i="1" a="1"/>
  <c r="BQ99" i="1" s="1"/>
  <c r="BQ28" i="1" a="1"/>
  <c r="BQ28" i="1" s="1"/>
  <c r="BQ96" i="1" a="1"/>
  <c r="BQ96" i="1" s="1"/>
  <c r="BQ259" i="1" a="1"/>
  <c r="BQ259" i="1" s="1"/>
  <c r="BQ264" i="1" a="1"/>
  <c r="BQ264" i="1" s="1"/>
  <c r="BQ505" i="1" a="1"/>
  <c r="BQ505" i="1" s="1"/>
  <c r="BQ497" i="1" a="1"/>
  <c r="BQ497" i="1" s="1"/>
  <c r="BQ42" i="1" a="1"/>
  <c r="BQ42" i="1" s="1"/>
  <c r="BQ398" i="1" a="1"/>
  <c r="BQ398" i="1" s="1"/>
  <c r="BQ224" i="1" a="1"/>
  <c r="BQ224" i="1" s="1"/>
  <c r="BQ300" i="1" a="1"/>
  <c r="BQ300" i="1" s="1"/>
  <c r="BQ102" i="1" a="1"/>
  <c r="BQ102" i="1" s="1"/>
  <c r="BQ619" i="1" a="1"/>
  <c r="BQ619" i="1" s="1"/>
  <c r="BQ275" i="1" a="1"/>
  <c r="BQ275" i="1" s="1"/>
  <c r="BQ79" i="1" a="1"/>
  <c r="BQ79" i="1" s="1"/>
  <c r="BQ503" i="1" a="1"/>
  <c r="BQ503" i="1" s="1"/>
  <c r="BQ412" i="1" a="1"/>
  <c r="BQ412" i="1" s="1"/>
  <c r="BQ658" i="1" a="1"/>
  <c r="BQ658" i="1" s="1"/>
  <c r="BQ617" i="1" a="1"/>
  <c r="BQ617" i="1" s="1"/>
  <c r="BQ341" i="1" a="1"/>
  <c r="BQ341" i="1" s="1"/>
  <c r="BU609" i="1" a="1"/>
  <c r="BU609" i="1" s="1"/>
  <c r="BV609" i="1" s="1"/>
  <c r="BQ621" i="1" a="1"/>
  <c r="BQ621" i="1" s="1"/>
  <c r="BQ607" i="1" a="1"/>
  <c r="BQ607" i="1" s="1"/>
  <c r="BQ394" i="1" a="1"/>
  <c r="BQ394" i="1" s="1"/>
  <c r="BU234" i="1" a="1"/>
  <c r="BU234" i="1" s="1"/>
  <c r="BV234" i="1" s="1"/>
  <c r="BQ399" i="1" a="1"/>
  <c r="BQ399" i="1" s="1"/>
  <c r="BQ55" i="1" a="1"/>
  <c r="BQ55" i="1" s="1"/>
  <c r="BQ83" i="1" a="1"/>
  <c r="BQ83" i="1" s="1"/>
  <c r="BQ390" i="1" a="1"/>
  <c r="BQ390" i="1" s="1"/>
  <c r="BQ391" i="1" a="1"/>
  <c r="BQ391" i="1" s="1"/>
  <c r="BQ274" i="1" a="1"/>
  <c r="BQ274" i="1" s="1"/>
  <c r="BQ84" i="1" a="1"/>
  <c r="BQ84" i="1" s="1"/>
  <c r="BQ266" i="1" a="1"/>
  <c r="BQ266" i="1" s="1"/>
  <c r="BQ491" i="1" a="1"/>
  <c r="BQ491" i="1" s="1"/>
  <c r="BQ580" i="1" a="1"/>
  <c r="BQ580" i="1" s="1"/>
  <c r="BQ381" i="1" a="1"/>
  <c r="BQ381" i="1" s="1"/>
  <c r="BQ383" i="1" a="1"/>
  <c r="BQ383" i="1" s="1"/>
  <c r="BQ363" i="1" a="1"/>
  <c r="BQ363" i="1" s="1"/>
  <c r="BQ82" i="1" a="1"/>
  <c r="BQ82" i="1" s="1"/>
  <c r="BQ29" i="1" a="1"/>
  <c r="BQ29" i="1" s="1"/>
  <c r="BQ271" i="1" a="1"/>
  <c r="BQ271" i="1" s="1"/>
  <c r="BQ609" i="1" a="1"/>
  <c r="BQ609" i="1" s="1"/>
  <c r="BQ128" i="1" a="1"/>
  <c r="BQ128" i="1" s="1"/>
  <c r="BQ639" i="1" a="1"/>
  <c r="BQ639" i="1" s="1"/>
  <c r="BQ138" i="1" a="1"/>
  <c r="BQ138" i="1" s="1"/>
  <c r="BQ559" i="1" a="1"/>
  <c r="BQ559" i="1" s="1"/>
  <c r="BQ377" i="1" a="1"/>
  <c r="BQ377" i="1" s="1"/>
  <c r="BQ32" i="1" a="1"/>
  <c r="BQ32" i="1" s="1"/>
  <c r="BQ241" i="1" a="1"/>
  <c r="BQ241" i="1" s="1"/>
  <c r="BQ227" i="1" a="1"/>
  <c r="BQ227" i="1" s="1"/>
  <c r="BQ306" i="1" a="1"/>
  <c r="BQ306" i="1" s="1"/>
  <c r="BQ163" i="1" a="1"/>
  <c r="BQ163" i="1" s="1"/>
  <c r="BQ506" i="1" a="1"/>
  <c r="BQ506" i="1" s="1"/>
  <c r="BQ569" i="1" a="1"/>
  <c r="BQ569" i="1" s="1"/>
  <c r="BQ633" i="1" a="1"/>
  <c r="BQ633" i="1" s="1"/>
  <c r="BQ332" i="1" a="1"/>
  <c r="BQ332" i="1" s="1"/>
  <c r="BQ483" i="1" a="1"/>
  <c r="BQ483" i="1" s="1"/>
  <c r="BQ10" i="1" a="1"/>
  <c r="BQ10" i="1" s="1"/>
  <c r="BQ9" i="1" a="1"/>
  <c r="BQ9" i="1" s="1"/>
  <c r="BQ512" i="1" a="1"/>
  <c r="BQ512" i="1" s="1"/>
  <c r="BQ171" i="1" a="1"/>
  <c r="BQ171" i="1" s="1"/>
  <c r="BQ417" i="1" a="1"/>
  <c r="BQ417" i="1" s="1"/>
  <c r="BQ212" i="1" a="1"/>
  <c r="BQ212" i="1" s="1"/>
  <c r="BQ233" i="1" a="1"/>
  <c r="BQ233" i="1" s="1"/>
  <c r="BQ371" i="1" a="1"/>
  <c r="BQ371" i="1" s="1"/>
  <c r="BQ195" i="1" a="1"/>
  <c r="BQ195" i="1" s="1"/>
  <c r="BQ345" i="1" a="1"/>
  <c r="BQ345" i="1" s="1"/>
  <c r="BQ482" i="1" a="1"/>
  <c r="BQ482" i="1" s="1"/>
  <c r="BQ312" i="1" a="1"/>
  <c r="BQ312" i="1" s="1"/>
  <c r="BQ213" i="1" a="1"/>
  <c r="BQ213" i="1" s="1"/>
  <c r="BQ282" i="1" a="1"/>
  <c r="BQ282" i="1" s="1"/>
  <c r="BQ34" i="1" a="1"/>
  <c r="BQ34" i="1" s="1"/>
  <c r="BQ45" i="1" a="1"/>
  <c r="BQ45" i="1" s="1"/>
  <c r="BQ98" i="1" a="1"/>
  <c r="BQ98" i="1" s="1"/>
  <c r="BQ656" i="1" a="1"/>
  <c r="BQ656" i="1" s="1"/>
  <c r="BQ402" i="1" a="1"/>
  <c r="BQ402" i="1" s="1"/>
  <c r="BQ549" i="1" a="1"/>
  <c r="BQ549" i="1" s="1"/>
  <c r="BQ7" i="1" a="1"/>
  <c r="BQ7" i="1" s="1"/>
  <c r="BQ388" i="1" a="1"/>
  <c r="BQ388" i="1" s="1"/>
  <c r="BQ634" i="1" a="1"/>
  <c r="BQ634" i="1" s="1"/>
  <c r="BQ436" i="1" a="1"/>
  <c r="BQ436" i="1" s="1"/>
  <c r="BQ632" i="1" a="1"/>
  <c r="BQ632" i="1" s="1"/>
  <c r="BU396" i="1" a="1"/>
  <c r="BU396" i="1" s="1"/>
  <c r="BV396" i="1" s="1"/>
  <c r="BQ75" i="1" a="1"/>
  <c r="BQ75" i="1" s="1"/>
  <c r="BQ389" i="1" a="1"/>
  <c r="BQ389" i="1" s="1"/>
  <c r="BQ315" i="1" a="1"/>
  <c r="BQ315" i="1" s="1"/>
  <c r="BQ261" i="1" a="1"/>
  <c r="BQ261" i="1" s="1"/>
  <c r="BQ265" i="1" a="1"/>
  <c r="BQ265" i="1" s="1"/>
  <c r="BQ333" i="1" a="1"/>
  <c r="BQ333" i="1" s="1"/>
  <c r="BQ190" i="1" a="1"/>
  <c r="BQ190" i="1" s="1"/>
  <c r="BQ456" i="1" a="1"/>
  <c r="BQ456" i="1" s="1"/>
  <c r="BQ576" i="1" a="1"/>
  <c r="BQ576" i="1" s="1"/>
  <c r="BQ343" i="1" a="1"/>
  <c r="BQ343" i="1" s="1"/>
  <c r="BQ330" i="1" a="1"/>
  <c r="BQ330" i="1" s="1"/>
  <c r="BQ418" i="1" a="1"/>
  <c r="BQ418" i="1" s="1"/>
  <c r="BQ301" i="1" a="1"/>
  <c r="BQ301" i="1" s="1"/>
  <c r="BQ455" i="1" a="1"/>
  <c r="BQ455" i="1" s="1"/>
  <c r="BQ552" i="1" a="1"/>
  <c r="BQ552" i="1" s="1"/>
  <c r="BQ270" i="1" a="1"/>
  <c r="BQ270" i="1" s="1"/>
  <c r="BQ219" i="1" a="1"/>
  <c r="BQ219" i="1" s="1"/>
  <c r="BQ143" i="1" a="1"/>
  <c r="BQ143" i="1" s="1"/>
  <c r="BQ142" i="1" a="1"/>
  <c r="BQ142" i="1" s="1"/>
  <c r="BQ27" i="1" a="1"/>
  <c r="BQ27" i="1" s="1"/>
  <c r="BQ657" i="1" a="1"/>
  <c r="BQ657" i="1" s="1"/>
  <c r="BQ495" i="1" a="1"/>
  <c r="BQ495" i="1" s="1"/>
  <c r="BQ194" i="1" a="1"/>
  <c r="BQ194" i="1" s="1"/>
  <c r="BQ68" i="1" a="1"/>
  <c r="BQ68" i="1" s="1"/>
  <c r="BQ530" i="1" a="1"/>
  <c r="BQ530" i="1" s="1"/>
  <c r="BQ24" i="1" a="1"/>
  <c r="BQ24" i="1" s="1"/>
  <c r="BQ336" i="1" a="1"/>
  <c r="BQ336" i="1" s="1"/>
  <c r="BQ575" i="1" a="1"/>
  <c r="BQ575" i="1" s="1"/>
  <c r="BQ65" i="1" a="1"/>
  <c r="BQ65" i="1" s="1"/>
  <c r="BQ384" i="1" a="1"/>
  <c r="BQ384" i="1" s="1"/>
  <c r="BQ237" i="1" a="1"/>
  <c r="BQ237" i="1" s="1"/>
  <c r="BQ373" i="1" a="1"/>
  <c r="BQ373" i="1" s="1"/>
  <c r="BQ254" i="1" a="1"/>
  <c r="BQ254" i="1" s="1"/>
  <c r="BQ70" i="1" a="1"/>
  <c r="BQ70" i="1" s="1"/>
  <c r="BQ153" i="1" a="1"/>
  <c r="BQ153" i="1" s="1"/>
  <c r="BQ49" i="1" a="1"/>
  <c r="BQ49" i="1" s="1"/>
  <c r="BQ637" i="1" a="1"/>
  <c r="BQ637" i="1" s="1"/>
  <c r="BU652" i="1" a="1"/>
  <c r="BU652" i="1" s="1"/>
  <c r="BV652" i="1" s="1"/>
  <c r="BQ375" i="1" a="1"/>
  <c r="BQ375" i="1" s="1"/>
  <c r="BQ136" i="1" a="1"/>
  <c r="BQ136" i="1" s="1"/>
  <c r="BQ465" i="1" a="1"/>
  <c r="BQ465" i="1" s="1"/>
  <c r="BQ440" i="1" a="1"/>
  <c r="BQ440" i="1" s="1"/>
  <c r="BQ246" i="1" a="1"/>
  <c r="BQ246" i="1" s="1"/>
  <c r="BQ140" i="1" a="1"/>
  <c r="BQ140" i="1" s="1"/>
  <c r="BQ91" i="1" a="1"/>
  <c r="BQ91" i="1" s="1"/>
  <c r="BQ367" i="1" a="1"/>
  <c r="BQ367" i="1" s="1"/>
  <c r="BQ166" i="1" a="1"/>
  <c r="BQ166" i="1" s="1"/>
  <c r="BQ422" i="1" a="1"/>
  <c r="BQ422" i="1" s="1"/>
  <c r="BQ644" i="1" a="1"/>
  <c r="BQ644" i="1" s="1"/>
  <c r="BQ550" i="1" a="1"/>
  <c r="BQ550" i="1" s="1"/>
  <c r="BQ571" i="1" a="1"/>
  <c r="BQ571" i="1" s="1"/>
  <c r="BQ62" i="1" a="1"/>
  <c r="BQ62" i="1" s="1"/>
  <c r="BQ210" i="1" a="1"/>
  <c r="BQ210" i="1" s="1"/>
  <c r="BQ132" i="1" a="1"/>
  <c r="BQ132" i="1" s="1"/>
  <c r="BU374" i="1" a="1"/>
  <c r="BU374" i="1" s="1"/>
  <c r="BV374" i="1" s="1"/>
  <c r="BQ654" i="1" a="1"/>
  <c r="BQ654" i="1" s="1"/>
  <c r="BQ444" i="1" a="1"/>
  <c r="BQ444" i="1" s="1"/>
  <c r="BQ566" i="1" a="1"/>
  <c r="BQ566" i="1" s="1"/>
  <c r="BQ230" i="1" a="1"/>
  <c r="BQ230" i="1" s="1"/>
  <c r="BQ589" i="1" a="1"/>
  <c r="BQ589" i="1" s="1"/>
  <c r="BQ104" i="1" a="1"/>
  <c r="BQ104" i="1" s="1"/>
  <c r="BQ629" i="1" a="1"/>
  <c r="BQ629" i="1" s="1"/>
  <c r="BQ158" i="1" a="1"/>
  <c r="BQ158" i="1" s="1"/>
  <c r="BQ272" i="1" a="1"/>
  <c r="BQ272" i="1" s="1"/>
  <c r="BQ239" i="1" a="1"/>
  <c r="BQ239" i="1" s="1"/>
  <c r="BQ92" i="1" a="1"/>
  <c r="BQ92" i="1" s="1"/>
  <c r="BQ631" i="1" a="1"/>
  <c r="BQ631" i="1" s="1"/>
  <c r="BQ615" i="1" a="1"/>
  <c r="BQ615" i="1" s="1"/>
  <c r="BQ500" i="1" a="1"/>
  <c r="BQ500" i="1" s="1"/>
  <c r="BQ531" i="1" a="1"/>
  <c r="BQ531" i="1" s="1"/>
  <c r="BQ88" i="1" a="1"/>
  <c r="BQ88" i="1" s="1"/>
  <c r="BQ356" i="1" a="1"/>
  <c r="BQ356" i="1" s="1"/>
  <c r="BQ256" i="1" a="1"/>
  <c r="BQ256" i="1" s="1"/>
  <c r="BQ487" i="1" a="1"/>
  <c r="BQ487" i="1" s="1"/>
  <c r="BQ459" i="1" a="1"/>
  <c r="BQ459" i="1" s="1"/>
  <c r="BQ447" i="1" a="1"/>
  <c r="BQ447" i="1" s="1"/>
  <c r="BQ423" i="1" a="1"/>
  <c r="BQ423" i="1" s="1"/>
  <c r="BQ430" i="1" a="1"/>
  <c r="BQ430" i="1" s="1"/>
  <c r="BQ554" i="1" a="1"/>
  <c r="BQ554" i="1" s="1"/>
  <c r="BQ108" i="1" a="1"/>
  <c r="BQ108" i="1" s="1"/>
  <c r="BQ125" i="1" a="1"/>
  <c r="BQ125" i="1" s="1"/>
  <c r="BQ157" i="1" a="1"/>
  <c r="BQ157" i="1" s="1"/>
  <c r="BQ577" i="1" a="1"/>
  <c r="BQ577" i="1" s="1"/>
  <c r="BQ188" i="1" a="1"/>
  <c r="BQ188" i="1" s="1"/>
  <c r="BQ106" i="1" a="1"/>
  <c r="BQ106" i="1" s="1"/>
  <c r="BQ407" i="1" a="1"/>
  <c r="BQ407" i="1" s="1"/>
  <c r="BQ425" i="1" a="1"/>
  <c r="BQ425" i="1" s="1"/>
  <c r="BQ16" i="1" a="1"/>
  <c r="BQ16" i="1" s="1"/>
  <c r="BQ316" i="1" a="1"/>
  <c r="BQ316" i="1" s="1"/>
  <c r="BQ650" i="1" a="1"/>
  <c r="BQ650" i="1" s="1"/>
  <c r="BQ308" i="1" a="1"/>
  <c r="BQ308" i="1" s="1"/>
  <c r="BQ601" i="1" a="1"/>
  <c r="BQ601" i="1" s="1"/>
  <c r="BQ288" i="1" a="1"/>
  <c r="BQ288" i="1" s="1"/>
  <c r="BQ73" i="1" a="1"/>
  <c r="BQ73" i="1" s="1"/>
  <c r="BQ78" i="1" a="1"/>
  <c r="BQ78" i="1" s="1"/>
  <c r="BQ524" i="1" a="1"/>
  <c r="BQ524" i="1" s="1"/>
  <c r="BQ123" i="1" a="1"/>
  <c r="BQ123" i="1" s="1"/>
  <c r="BQ53" i="1" a="1"/>
  <c r="BQ53" i="1" s="1"/>
  <c r="BQ358" i="1" a="1"/>
  <c r="BQ358" i="1" s="1"/>
  <c r="BQ492" i="1" a="1"/>
  <c r="BQ492" i="1" s="1"/>
  <c r="BQ89" i="1" a="1"/>
  <c r="BQ89" i="1" s="1"/>
  <c r="BQ217" i="1" a="1"/>
  <c r="BQ217" i="1" s="1"/>
  <c r="BQ114" i="1" a="1"/>
  <c r="BQ114" i="1" s="1"/>
  <c r="BQ164" i="1" a="1"/>
  <c r="BQ164" i="1" s="1"/>
  <c r="BQ191" i="1" a="1"/>
  <c r="BQ191" i="1" s="1"/>
  <c r="BQ222" i="1" a="1"/>
  <c r="BQ222" i="1" s="1"/>
  <c r="BQ293" i="1" a="1"/>
  <c r="BQ293" i="1" s="1"/>
  <c r="BQ339" i="1" a="1"/>
  <c r="BQ339" i="1" s="1"/>
  <c r="BQ484" i="1" a="1"/>
  <c r="BQ484" i="1" s="1"/>
  <c r="BQ481" i="1" a="1"/>
  <c r="BQ481" i="1" s="1"/>
  <c r="BQ154" i="1" a="1"/>
  <c r="BQ154" i="1" s="1"/>
  <c r="BQ295" i="1" a="1"/>
  <c r="BQ295" i="1" s="1"/>
  <c r="BQ387" i="1" a="1"/>
  <c r="BQ387" i="1" s="1"/>
  <c r="BQ267" i="1" a="1"/>
  <c r="BQ267" i="1" s="1"/>
  <c r="BQ340" i="1" a="1"/>
  <c r="BQ340" i="1" s="1"/>
  <c r="BQ6" i="1" a="1"/>
  <c r="BQ6" i="1" s="1"/>
  <c r="BQ80" i="1" a="1"/>
  <c r="BQ80" i="1" s="1"/>
  <c r="BQ35" i="1" a="1"/>
  <c r="BQ35" i="1" s="1"/>
  <c r="BQ635" i="1" a="1"/>
  <c r="BQ635" i="1" s="1"/>
  <c r="BQ463" i="1" a="1"/>
  <c r="BQ463" i="1" s="1"/>
  <c r="BU107" i="1" a="1"/>
  <c r="BU107" i="1" s="1"/>
  <c r="BV107" i="1" s="1"/>
  <c r="BQ606" i="1" a="1"/>
  <c r="BQ606" i="1" s="1"/>
  <c r="BQ362" i="1" a="1"/>
  <c r="BQ362" i="1" s="1"/>
  <c r="BQ156" i="1" a="1"/>
  <c r="BQ156" i="1" s="1"/>
  <c r="BQ464" i="1" a="1"/>
  <c r="BQ464" i="1" s="1"/>
  <c r="BQ568" i="1" a="1"/>
  <c r="BQ568" i="1" s="1"/>
  <c r="BQ352" i="1" a="1"/>
  <c r="BQ352" i="1" s="1"/>
  <c r="BQ405" i="1" a="1"/>
  <c r="BQ405" i="1" s="1"/>
  <c r="BQ20" i="1" a="1"/>
  <c r="BQ20" i="1" s="1"/>
  <c r="BQ415" i="1" a="1"/>
  <c r="BQ415" i="1" s="1"/>
  <c r="BQ451" i="1" a="1"/>
  <c r="BQ451" i="1" s="1"/>
  <c r="BQ547" i="1" a="1"/>
  <c r="BQ547" i="1" s="1"/>
  <c r="BQ600" i="1" a="1"/>
  <c r="BQ600" i="1" s="1"/>
  <c r="BQ485" i="1" a="1"/>
  <c r="BQ485" i="1" s="1"/>
  <c r="BQ347" i="1" a="1"/>
  <c r="BQ347" i="1" s="1"/>
  <c r="BQ374" i="1" a="1"/>
  <c r="BQ374" i="1" s="1"/>
  <c r="BQ397" i="1" a="1"/>
  <c r="BQ397" i="1" s="1"/>
  <c r="BQ411" i="1" a="1"/>
  <c r="BQ411" i="1" s="1"/>
  <c r="BQ283" i="1" a="1"/>
  <c r="BQ283" i="1" s="1"/>
  <c r="BU88" i="1" a="1"/>
  <c r="BU88" i="1" s="1"/>
  <c r="BV88" i="1" s="1"/>
  <c r="BQ604" i="1" a="1"/>
  <c r="BQ604" i="1" s="1"/>
  <c r="BQ209" i="1" a="1"/>
  <c r="BQ209" i="1" s="1"/>
  <c r="BQ545" i="1" a="1"/>
  <c r="BQ545" i="1" s="1"/>
  <c r="BQ161" i="1" a="1"/>
  <c r="BQ161" i="1" s="1"/>
  <c r="BQ567" i="1" a="1"/>
  <c r="BQ567" i="1" s="1"/>
  <c r="BQ77" i="1" a="1"/>
  <c r="BQ77" i="1" s="1"/>
  <c r="BQ476" i="1" a="1"/>
  <c r="BQ476" i="1" s="1"/>
  <c r="BQ509" i="1" a="1"/>
  <c r="BQ509" i="1" s="1"/>
  <c r="BQ529" i="1" a="1"/>
  <c r="BQ529" i="1" s="1"/>
  <c r="BQ370" i="1" a="1"/>
  <c r="BQ370" i="1" s="1"/>
  <c r="BQ178" i="1" a="1"/>
  <c r="BQ178" i="1" s="1"/>
  <c r="BQ475" i="1" a="1"/>
  <c r="BQ475" i="1" s="1"/>
  <c r="BQ517" i="1" a="1"/>
  <c r="BQ517" i="1" s="1"/>
  <c r="BQ137" i="1" a="1"/>
  <c r="BQ137" i="1" s="1"/>
  <c r="BQ242" i="1" a="1"/>
  <c r="BQ242" i="1" s="1"/>
  <c r="BQ598" i="1" a="1"/>
  <c r="BQ598" i="1" s="1"/>
  <c r="BQ640" i="1" a="1"/>
  <c r="BQ640" i="1" s="1"/>
  <c r="BQ558" i="1" a="1"/>
  <c r="BQ558" i="1" s="1"/>
  <c r="BQ515" i="1" a="1"/>
  <c r="BQ515" i="1" s="1"/>
  <c r="BQ105" i="1" a="1"/>
  <c r="BQ105" i="1" s="1"/>
  <c r="BQ228" i="1" a="1"/>
  <c r="BQ228" i="1" s="1"/>
  <c r="BU167" i="1" a="1"/>
  <c r="BU167" i="1" s="1"/>
  <c r="BV167" i="1" s="1"/>
  <c r="BQ354" i="1" a="1"/>
  <c r="BQ354" i="1" s="1"/>
  <c r="BQ513" i="1" a="1"/>
  <c r="BQ513" i="1" s="1"/>
  <c r="BQ64" i="1" a="1"/>
  <c r="BQ64" i="1" s="1"/>
  <c r="BQ420" i="1" a="1"/>
  <c r="BQ420" i="1" s="1"/>
  <c r="BQ279" i="1" a="1"/>
  <c r="BQ279" i="1" s="1"/>
  <c r="BQ449" i="1" a="1"/>
  <c r="BQ449" i="1" s="1"/>
  <c r="BQ244" i="1" a="1"/>
  <c r="BQ244" i="1" s="1"/>
  <c r="BQ489" i="1" a="1"/>
  <c r="BQ489" i="1" s="1"/>
  <c r="BQ638" i="1" a="1"/>
  <c r="BQ638" i="1" s="1"/>
  <c r="BQ97" i="1" a="1"/>
  <c r="BQ97" i="1" s="1"/>
  <c r="BQ641" i="1" a="1"/>
  <c r="BQ641" i="1" s="1"/>
  <c r="BQ643" i="1" a="1"/>
  <c r="BQ643" i="1" s="1"/>
  <c r="BQ466" i="1" a="1"/>
  <c r="BQ466" i="1" s="1"/>
  <c r="BQ167" i="1" a="1"/>
  <c r="BQ167" i="1" s="1"/>
  <c r="BQ112" i="1" a="1"/>
  <c r="BQ112" i="1" s="1"/>
  <c r="BQ223" i="1" a="1"/>
  <c r="BQ223" i="1" s="1"/>
  <c r="BQ310" i="1" a="1"/>
  <c r="BQ310" i="1" s="1"/>
  <c r="BQ60" i="1" a="1"/>
  <c r="BQ60" i="1" s="1"/>
  <c r="BQ472" i="1" a="1"/>
  <c r="BQ472" i="1" s="1"/>
  <c r="BQ285" i="1" a="1"/>
  <c r="BQ285" i="1" s="1"/>
  <c r="BQ461" i="1" a="1"/>
  <c r="BQ461" i="1" s="1"/>
  <c r="BQ594" i="1" a="1"/>
  <c r="BQ594" i="1" s="1"/>
  <c r="BQ303" i="1" a="1"/>
  <c r="BQ303" i="1" s="1"/>
  <c r="BQ59" i="1" a="1"/>
  <c r="BQ59" i="1" s="1"/>
  <c r="BQ245" i="1" a="1"/>
  <c r="BQ245" i="1" s="1"/>
  <c r="BQ281" i="1" a="1"/>
  <c r="BQ281" i="1" s="1"/>
  <c r="BQ551" i="1" a="1"/>
  <c r="BQ551" i="1" s="1"/>
  <c r="BQ177" i="1" a="1"/>
  <c r="BQ177" i="1" s="1"/>
  <c r="BQ353" i="1" a="1"/>
  <c r="BQ353" i="1" s="1"/>
  <c r="BQ182" i="1" a="1"/>
  <c r="BQ182" i="1" s="1"/>
  <c r="BQ599" i="1" a="1"/>
  <c r="BQ599" i="1" s="1"/>
  <c r="BQ546" i="1" a="1"/>
  <c r="BQ546" i="1" s="1"/>
  <c r="BQ359" i="1" a="1"/>
  <c r="BQ359" i="1" s="1"/>
  <c r="BQ144" i="1" a="1"/>
  <c r="BQ144" i="1" s="1"/>
  <c r="BQ186" i="1" a="1"/>
  <c r="BQ186" i="1" s="1"/>
  <c r="BQ23" i="1" a="1"/>
  <c r="BQ23" i="1" s="1"/>
  <c r="BQ294" i="1" a="1"/>
  <c r="BQ294" i="1" s="1"/>
  <c r="BQ87" i="1" a="1"/>
  <c r="BQ87" i="1" s="1"/>
  <c r="BQ174" i="1" a="1"/>
  <c r="BQ174" i="1" s="1"/>
  <c r="BQ13" i="1" a="1"/>
  <c r="BQ13" i="1" s="1"/>
  <c r="BU101" i="1" a="1"/>
  <c r="BU101" i="1" s="1"/>
  <c r="BV101" i="1" s="1"/>
  <c r="BQ376" i="1" a="1"/>
  <c r="BQ376" i="1" s="1"/>
  <c r="BQ268" i="1" a="1"/>
  <c r="BQ268" i="1" s="1"/>
  <c r="BQ528" i="1" a="1"/>
  <c r="BQ528" i="1" s="1"/>
  <c r="BQ561" i="1" a="1"/>
  <c r="BQ561" i="1" s="1"/>
  <c r="BQ284" i="1" a="1"/>
  <c r="BQ284" i="1" s="1"/>
  <c r="BQ74" i="1" a="1"/>
  <c r="BQ74" i="1" s="1"/>
  <c r="BQ342" i="1" a="1"/>
  <c r="BQ342" i="1" s="1"/>
  <c r="BU94" i="1" a="1"/>
  <c r="BU94" i="1" s="1"/>
  <c r="BV94" i="1" s="1"/>
  <c r="BQ434" i="1" a="1"/>
  <c r="BQ434" i="1" s="1"/>
  <c r="BQ623" i="1" a="1"/>
  <c r="BQ623" i="1" s="1"/>
  <c r="BQ573" i="1" a="1"/>
  <c r="BQ573" i="1" s="1"/>
  <c r="BQ54" i="1" a="1"/>
  <c r="BQ54" i="1" s="1"/>
  <c r="BQ30" i="1" a="1"/>
  <c r="BQ30" i="1" s="1"/>
  <c r="BQ426" i="1" a="1"/>
  <c r="BQ426" i="1" s="1"/>
  <c r="BQ196" i="1" a="1"/>
  <c r="BQ196" i="1" s="1"/>
  <c r="BQ44" i="1" a="1"/>
  <c r="BQ44" i="1" s="1"/>
  <c r="BQ431" i="1" a="1"/>
  <c r="BQ431" i="1" s="1"/>
  <c r="BQ346" i="1" a="1"/>
  <c r="BQ346" i="1" s="1"/>
  <c r="BQ486" i="1" a="1"/>
  <c r="BQ486" i="1" s="1"/>
  <c r="BQ585" i="1" a="1"/>
  <c r="BQ585" i="1" s="1"/>
  <c r="BQ570" i="1" a="1"/>
  <c r="BQ570" i="1" s="1"/>
  <c r="BQ67" i="1" a="1"/>
  <c r="BQ67" i="1" s="1"/>
  <c r="BQ401" i="1" a="1"/>
  <c r="BQ401" i="1" s="1"/>
  <c r="BQ541" i="1" a="1"/>
  <c r="BQ541" i="1" s="1"/>
  <c r="BQ578" i="1" a="1"/>
  <c r="BQ578" i="1" s="1"/>
  <c r="BQ380" i="1" a="1"/>
  <c r="BQ380" i="1" s="1"/>
  <c r="BQ651" i="1" a="1"/>
  <c r="BQ651" i="1" s="1"/>
  <c r="BQ19" i="1" a="1"/>
  <c r="BQ19" i="1" s="1"/>
  <c r="BQ40" i="1" a="1"/>
  <c r="BQ40" i="1" s="1"/>
  <c r="BQ118" i="1" a="1"/>
  <c r="BQ118" i="1" s="1"/>
  <c r="BQ221" i="1" a="1"/>
  <c r="BQ221" i="1" s="1"/>
  <c r="BQ152" i="1" a="1"/>
  <c r="BQ152" i="1" s="1"/>
  <c r="BQ277" i="1" a="1"/>
  <c r="BQ277" i="1" s="1"/>
  <c r="BQ468" i="1" a="1"/>
  <c r="BQ468" i="1" s="1"/>
  <c r="BQ321" i="1" a="1"/>
  <c r="BQ321" i="1" s="1"/>
  <c r="BQ192" i="1" a="1"/>
  <c r="BQ192" i="1" s="1"/>
  <c r="BQ416" i="1" a="1"/>
  <c r="BQ416" i="1" s="1"/>
  <c r="BQ183" i="1" a="1"/>
  <c r="BQ183" i="1" s="1"/>
  <c r="BQ421" i="1" a="1"/>
  <c r="BQ421" i="1" s="1"/>
  <c r="BQ248" i="1" a="1"/>
  <c r="BQ248" i="1" s="1"/>
  <c r="BQ544" i="1" a="1"/>
  <c r="BQ544" i="1" s="1"/>
  <c r="BQ113" i="1" a="1"/>
  <c r="BQ113" i="1" s="1"/>
  <c r="BQ232" i="1" a="1"/>
  <c r="BQ232" i="1" s="1"/>
  <c r="BQ189" i="1" a="1"/>
  <c r="BQ189" i="1" s="1"/>
  <c r="BQ4" i="1" a="1"/>
  <c r="BQ4" i="1" s="1"/>
  <c r="BQ445" i="1" a="1"/>
  <c r="BQ445" i="1" s="1"/>
  <c r="BQ185" i="1" a="1"/>
  <c r="BQ185" i="1" s="1"/>
  <c r="BQ202" i="1" a="1"/>
  <c r="BQ202" i="1" s="1"/>
  <c r="BQ460" i="1" a="1"/>
  <c r="BQ460" i="1" s="1"/>
  <c r="BQ307" i="1" a="1"/>
  <c r="BQ307" i="1" s="1"/>
  <c r="BQ582" i="1" a="1"/>
  <c r="BQ582" i="1" s="1"/>
  <c r="BQ404" i="1" a="1"/>
  <c r="BQ404" i="1" s="1"/>
  <c r="BQ642" i="1" a="1"/>
  <c r="BQ642" i="1" s="1"/>
  <c r="BQ297" i="1" a="1"/>
  <c r="BQ297" i="1" s="1"/>
  <c r="BU339" i="1" a="1"/>
  <c r="BU339" i="1" s="1"/>
  <c r="BV339" i="1" s="1"/>
  <c r="BQ201" i="1" a="1"/>
  <c r="BQ201" i="1" s="1"/>
  <c r="BQ115" i="1" a="1"/>
  <c r="BQ115" i="1" s="1"/>
  <c r="BQ31" i="1" a="1"/>
  <c r="BQ31" i="1" s="1"/>
  <c r="BQ50" i="1" a="1"/>
  <c r="BQ50" i="1" s="1"/>
  <c r="BQ393" i="1" a="1"/>
  <c r="BQ393" i="1" s="1"/>
  <c r="BQ470" i="1" a="1"/>
  <c r="BQ470" i="1" s="1"/>
  <c r="BQ596" i="1" a="1"/>
  <c r="BQ596" i="1" s="1"/>
  <c r="BQ299" i="1" a="1"/>
  <c r="BQ299" i="1" s="1"/>
  <c r="BQ127" i="1" a="1"/>
  <c r="BQ127" i="1" s="1"/>
  <c r="BU184" i="1" a="1"/>
  <c r="BU184" i="1" s="1"/>
  <c r="BV184" i="1" s="1"/>
  <c r="BU405" i="1" a="1"/>
  <c r="BU405" i="1" s="1"/>
  <c r="BV405" i="1" s="1"/>
  <c r="BQ318" i="1" a="1"/>
  <c r="BQ318" i="1" s="1"/>
  <c r="BQ403" i="1" a="1"/>
  <c r="BQ403" i="1" s="1"/>
  <c r="BQ542" i="1" a="1"/>
  <c r="BQ542" i="1" s="1"/>
  <c r="BQ605" i="1" a="1"/>
  <c r="BQ605" i="1" s="1"/>
  <c r="BQ220" i="1" a="1"/>
  <c r="BQ220" i="1" s="1"/>
  <c r="BQ519" i="1" a="1"/>
  <c r="BQ519" i="1" s="1"/>
  <c r="BQ608" i="1" a="1"/>
  <c r="BQ608" i="1" s="1"/>
  <c r="BQ76" i="1" a="1"/>
  <c r="BQ76" i="1" s="1"/>
  <c r="BQ139" i="1" a="1"/>
  <c r="BQ139" i="1" s="1"/>
  <c r="BQ620" i="1" a="1"/>
  <c r="BQ620" i="1" s="1"/>
  <c r="BQ211" i="1" a="1"/>
  <c r="BQ211" i="1" s="1"/>
  <c r="BU95" i="1" a="1"/>
  <c r="BU95" i="1" s="1"/>
  <c r="BV95" i="1" s="1"/>
  <c r="BQ502" i="1" a="1"/>
  <c r="BQ502" i="1" s="1"/>
  <c r="BQ433" i="1" a="1"/>
  <c r="BQ433" i="1" s="1"/>
  <c r="BQ618" i="1" a="1"/>
  <c r="BQ618" i="1" s="1"/>
  <c r="BQ467" i="1" a="1"/>
  <c r="BQ467" i="1" s="1"/>
  <c r="BQ331" i="1" a="1"/>
  <c r="BQ331" i="1" s="1"/>
  <c r="BQ218" i="1" a="1"/>
  <c r="BQ218" i="1" s="1"/>
  <c r="BQ325" i="1" a="1"/>
  <c r="BQ325" i="1" s="1"/>
  <c r="BQ400" i="1" a="1"/>
  <c r="BQ400" i="1" s="1"/>
  <c r="BQ428" i="1" a="1"/>
  <c r="BQ428" i="1" s="1"/>
  <c r="BQ151" i="1" a="1"/>
  <c r="BQ151" i="1" s="1"/>
  <c r="BQ626" i="1" a="1"/>
  <c r="BQ626" i="1" s="1"/>
  <c r="BQ366" i="1" a="1"/>
  <c r="BQ366" i="1" s="1"/>
  <c r="BQ525" i="1" a="1"/>
  <c r="BQ525" i="1" s="1"/>
  <c r="BQ557" i="1" a="1"/>
  <c r="BQ557" i="1" s="1"/>
  <c r="BQ369" i="1" a="1"/>
  <c r="BQ369" i="1" s="1"/>
  <c r="BQ36" i="1" a="1"/>
  <c r="BQ36" i="1" s="1"/>
  <c r="BQ543" i="1" a="1"/>
  <c r="BQ543" i="1" s="1"/>
  <c r="BQ5" i="1" a="1"/>
  <c r="BQ5" i="1" s="1"/>
  <c r="BQ588" i="1" a="1"/>
  <c r="BQ588" i="1" s="1"/>
  <c r="BQ507" i="1" a="1"/>
  <c r="BQ507" i="1" s="1"/>
  <c r="BQ162" i="1" a="1"/>
  <c r="BQ162" i="1" s="1"/>
  <c r="BQ649" i="1" a="1"/>
  <c r="BQ649" i="1" s="1"/>
  <c r="BQ66" i="1" a="1"/>
  <c r="BQ66" i="1" s="1"/>
  <c r="BQ116" i="1" a="1"/>
  <c r="BQ116" i="1" s="1"/>
  <c r="BQ636" i="1" a="1"/>
  <c r="BQ636" i="1" s="1"/>
  <c r="BQ324" i="1" a="1"/>
  <c r="BQ324" i="1" s="1"/>
  <c r="BQ357" i="1" a="1"/>
  <c r="BQ357" i="1" s="1"/>
  <c r="BQ396" i="1" a="1"/>
  <c r="BQ396" i="1" s="1"/>
  <c r="BQ160" i="1" a="1"/>
  <c r="BQ160" i="1" s="1"/>
  <c r="BQ496" i="1" a="1"/>
  <c r="BQ496" i="1" s="1"/>
  <c r="BQ448" i="1" a="1"/>
  <c r="BQ448" i="1" s="1"/>
  <c r="BQ184" i="1" a="1"/>
  <c r="BQ184" i="1" s="1"/>
  <c r="BQ58" i="1" a="1"/>
  <c r="BQ58" i="1" s="1"/>
  <c r="BQ101" i="1" a="1"/>
  <c r="BQ101" i="1" s="1"/>
  <c r="BQ534" i="1" a="1"/>
  <c r="BQ534" i="1" s="1"/>
  <c r="BQ593" i="1" a="1"/>
  <c r="BQ593" i="1" s="1"/>
  <c r="BU174" i="1" a="1"/>
  <c r="BU174" i="1" s="1"/>
  <c r="BV174" i="1" s="1"/>
  <c r="BU359" i="1" a="1"/>
  <c r="BU359" i="1" s="1"/>
  <c r="BV359" i="1" s="1"/>
  <c r="BQ314" i="1" a="1"/>
  <c r="BQ314" i="1" s="1"/>
  <c r="BQ648" i="1" a="1"/>
  <c r="BQ648" i="1" s="1"/>
  <c r="BQ215" i="1" a="1"/>
  <c r="BQ215" i="1" s="1"/>
  <c r="BQ33" i="1" a="1"/>
  <c r="BQ33" i="1" s="1"/>
  <c r="BQ107" i="1" a="1"/>
  <c r="BQ107" i="1" s="1"/>
  <c r="BQ208" i="1" a="1"/>
  <c r="BQ208" i="1" s="1"/>
  <c r="BQ231" i="1" a="1"/>
  <c r="BQ231" i="1" s="1"/>
  <c r="BQ365" i="1" a="1"/>
  <c r="BQ365" i="1" s="1"/>
  <c r="BQ134" i="1" a="1"/>
  <c r="BQ134" i="1" s="1"/>
  <c r="BQ454" i="1" a="1"/>
  <c r="BQ454" i="1" s="1"/>
  <c r="BQ199" i="1" a="1"/>
  <c r="BQ199" i="1" s="1"/>
  <c r="BQ337" i="1" a="1"/>
  <c r="BQ337" i="1" s="1"/>
  <c r="BQ413" i="1" a="1"/>
  <c r="BQ413" i="1" s="1"/>
  <c r="BQ39" i="1" a="1"/>
  <c r="BQ39" i="1" s="1"/>
  <c r="BQ126" i="1" a="1"/>
  <c r="BQ126" i="1" s="1"/>
  <c r="BU366" i="1" a="1"/>
  <c r="BU366" i="1" s="1"/>
  <c r="BV366" i="1" s="1"/>
  <c r="BQ555" i="1" a="1"/>
  <c r="BQ555" i="1" s="1"/>
  <c r="BQ145" i="1" a="1"/>
  <c r="BQ145" i="1" s="1"/>
  <c r="BQ236" i="1" a="1"/>
  <c r="BQ236" i="1" s="1"/>
  <c r="BQ22" i="1" a="1"/>
  <c r="BQ22" i="1" s="1"/>
  <c r="BQ120" i="1" a="1"/>
  <c r="BQ120" i="1" s="1"/>
  <c r="BQ408" i="1" a="1"/>
  <c r="BQ408" i="1" s="1"/>
  <c r="BQ462" i="1" a="1"/>
  <c r="BQ462" i="1" s="1"/>
  <c r="BQ429" i="1" a="1"/>
  <c r="BQ429" i="1" s="1"/>
  <c r="BQ11" i="1" a="1"/>
  <c r="BQ11" i="1" s="1"/>
  <c r="BQ250" i="1" a="1"/>
  <c r="BQ250" i="1" s="1"/>
  <c r="BQ406" i="1" a="1"/>
  <c r="BQ406" i="1" s="1"/>
  <c r="BQ159" i="1" a="1"/>
  <c r="BQ159" i="1" s="1"/>
  <c r="BQ471" i="1" a="1"/>
  <c r="BQ471" i="1" s="1"/>
  <c r="BQ287" i="1" a="1"/>
  <c r="BQ287" i="1" s="1"/>
  <c r="BQ329" i="1" a="1"/>
  <c r="BQ329" i="1" s="1"/>
  <c r="BQ85" i="1" a="1"/>
  <c r="BQ85" i="1" s="1"/>
  <c r="BQ240" i="1" a="1"/>
  <c r="BQ240" i="1" s="1"/>
  <c r="BQ614" i="1" a="1"/>
  <c r="BQ614" i="1" s="1"/>
  <c r="BQ446" i="1" a="1"/>
  <c r="BQ446" i="1" s="1"/>
  <c r="BQ133" i="1" a="1"/>
  <c r="BQ133" i="1" s="1"/>
  <c r="BQ298" i="1" a="1"/>
  <c r="BQ298" i="1" s="1"/>
  <c r="BQ653" i="1" a="1"/>
  <c r="BQ653" i="1" s="1"/>
  <c r="BQ81" i="1" a="1"/>
  <c r="BQ81" i="1" s="1"/>
  <c r="BQ538" i="1" a="1"/>
  <c r="BQ538" i="1" s="1"/>
  <c r="BQ646" i="1" a="1"/>
  <c r="BQ646" i="1" s="1"/>
  <c r="BQ147" i="1" a="1"/>
  <c r="BQ147" i="1" s="1"/>
  <c r="BU91" i="1" a="1"/>
  <c r="BU91" i="1" s="1"/>
  <c r="BV91" i="1" s="1"/>
  <c r="BQ69" i="1" a="1"/>
  <c r="BQ69" i="1" s="1"/>
  <c r="BQ17" i="1" a="1"/>
  <c r="BQ17" i="1" s="1"/>
  <c r="BQ216" i="1" a="1"/>
  <c r="BQ216" i="1" s="1"/>
  <c r="BQ540" i="1" a="1"/>
  <c r="BQ540" i="1" s="1"/>
  <c r="BQ385" i="1" a="1"/>
  <c r="BQ385" i="1" s="1"/>
  <c r="BQ172" i="1" a="1"/>
  <c r="BQ172" i="1" s="1"/>
  <c r="BQ260" i="1" a="1"/>
  <c r="BQ260" i="1" s="1"/>
  <c r="BQ360" i="1" a="1"/>
  <c r="BQ360" i="1" s="1"/>
  <c r="BQ148" i="1" a="1"/>
  <c r="BQ148" i="1" s="1"/>
  <c r="BQ52" i="1" a="1"/>
  <c r="BQ52" i="1" s="1"/>
  <c r="BQ238" i="1" a="1"/>
  <c r="BQ238" i="1" s="1"/>
  <c r="BQ392" i="1" a="1"/>
  <c r="BQ392" i="1" s="1"/>
  <c r="BQ613" i="1" a="1"/>
  <c r="BQ613" i="1" s="1"/>
  <c r="BQ37" i="1" a="1"/>
  <c r="BQ37" i="1" s="1"/>
  <c r="BQ477" i="1" a="1"/>
  <c r="BQ477" i="1" s="1"/>
  <c r="BQ338" i="1" a="1"/>
  <c r="BQ338" i="1" s="1"/>
  <c r="BQ302" i="1" a="1"/>
  <c r="BQ302" i="1" s="1"/>
  <c r="BQ435" i="1" a="1"/>
  <c r="BQ435" i="1" s="1"/>
  <c r="BQ124" i="1" a="1"/>
  <c r="BQ124" i="1" s="1"/>
  <c r="BQ72" i="1" a="1"/>
  <c r="BQ72" i="1" s="1"/>
  <c r="BQ372" i="1" a="1"/>
  <c r="BQ372" i="1" s="1"/>
  <c r="BQ93" i="1" a="1"/>
  <c r="BQ93" i="1" s="1"/>
  <c r="F7" i="4" a="1"/>
  <c r="F7" i="4" s="1"/>
  <c r="H11" i="4" s="1"/>
  <c r="BQ564" i="1" a="1"/>
  <c r="BQ564" i="1" s="1"/>
  <c r="BU36" i="1" a="1"/>
  <c r="BU36" i="1" s="1"/>
  <c r="BV36" i="1" s="1"/>
  <c r="BQ526" i="1" a="1"/>
  <c r="BQ526" i="1" s="1"/>
  <c r="BQ480" i="1" a="1"/>
  <c r="BQ480" i="1" s="1"/>
  <c r="BQ348" i="1" a="1"/>
  <c r="BQ348" i="1" s="1"/>
  <c r="BQ280" i="1" a="1"/>
  <c r="BQ280" i="1" s="1"/>
  <c r="BQ317" i="1" a="1"/>
  <c r="BQ317" i="1" s="1"/>
  <c r="BQ583" i="1" a="1"/>
  <c r="BQ583" i="1" s="1"/>
  <c r="BQ458" i="1" a="1"/>
  <c r="BQ458" i="1" s="1"/>
  <c r="BQ603" i="1" a="1"/>
  <c r="BQ603" i="1" s="1"/>
  <c r="BQ355" i="1" a="1"/>
  <c r="BQ355" i="1" s="1"/>
  <c r="BQ498" i="1" a="1"/>
  <c r="BQ498" i="1" s="1"/>
  <c r="BQ63" i="1" a="1"/>
  <c r="BQ63" i="1" s="1"/>
  <c r="BU507" i="1" a="1"/>
  <c r="BU507" i="1" s="1"/>
  <c r="BV507" i="1" s="1"/>
  <c r="BQ432" i="1" a="1"/>
  <c r="BQ432" i="1" s="1"/>
  <c r="BU635" i="1" a="1"/>
  <c r="BU635" i="1" s="1"/>
  <c r="BV635" i="1" s="1"/>
  <c r="BQ581" i="1" a="1"/>
  <c r="BQ581" i="1" s="1"/>
  <c r="BQ499" i="1" a="1"/>
  <c r="BQ499" i="1" s="1"/>
  <c r="BQ622" i="1" a="1"/>
  <c r="BQ622" i="1" s="1"/>
  <c r="BQ493" i="1" a="1"/>
  <c r="BQ493" i="1" s="1"/>
  <c r="BQ15" i="1" a="1"/>
  <c r="BQ15" i="1" s="1"/>
  <c r="BQ395" i="1" a="1"/>
  <c r="BQ395" i="1" s="1"/>
  <c r="BQ243" i="1" a="1"/>
  <c r="BQ243" i="1" s="1"/>
  <c r="BQ516" i="1" a="1"/>
  <c r="BQ516" i="1" s="1"/>
  <c r="BU52" i="1" a="1"/>
  <c r="BU52" i="1" s="1"/>
  <c r="BV52" i="1" s="1"/>
  <c r="BQ304" i="1" a="1"/>
  <c r="BQ304" i="1" s="1"/>
  <c r="BU437" i="1" a="1"/>
  <c r="BU437" i="1" s="1"/>
  <c r="BV437" i="1" s="1"/>
  <c r="BQ165" i="1" a="1"/>
  <c r="BQ165" i="1" s="1"/>
  <c r="BQ90" i="1" a="1"/>
  <c r="BQ90" i="1" s="1"/>
  <c r="BQ514" i="1" a="1"/>
  <c r="BQ514" i="1" s="1"/>
  <c r="BQ382" i="1" a="1"/>
  <c r="BQ382" i="1" s="1"/>
  <c r="BQ439" i="1" a="1"/>
  <c r="BQ439" i="1" s="1"/>
  <c r="BQ322" i="1" a="1"/>
  <c r="BQ322" i="1" s="1"/>
  <c r="BQ122" i="1" a="1"/>
  <c r="BQ122" i="1" s="1"/>
  <c r="BU316" i="1" a="1"/>
  <c r="BU316" i="1" s="1"/>
  <c r="BV316" i="1" s="1"/>
  <c r="BU474" i="1" a="1"/>
  <c r="BU474" i="1" s="1"/>
  <c r="BV474" i="1" s="1"/>
  <c r="BU538" i="1" a="1"/>
  <c r="BU538" i="1" s="1"/>
  <c r="BV538" i="1" s="1"/>
  <c r="BU51" i="1" a="1"/>
  <c r="BU51" i="1" s="1"/>
  <c r="BV51" i="1" s="1"/>
  <c r="BU636" i="1" a="1"/>
  <c r="BU636" i="1" s="1"/>
  <c r="BV636" i="1" s="1"/>
  <c r="BU406" i="1" a="1"/>
  <c r="BU406" i="1" s="1"/>
  <c r="BV406" i="1" s="1"/>
  <c r="BU496" i="1" a="1"/>
  <c r="BU496" i="1" s="1"/>
  <c r="BV496" i="1" s="1"/>
  <c r="BU153" i="1" a="1"/>
  <c r="BU153" i="1" s="1"/>
  <c r="BV153" i="1" s="1"/>
  <c r="BU480" i="1" a="1"/>
  <c r="BU480" i="1" s="1"/>
  <c r="BV480" i="1" s="1"/>
  <c r="BU312" i="1" a="1"/>
  <c r="BU312" i="1" s="1"/>
  <c r="BV312" i="1" s="1"/>
  <c r="BU504" i="1" a="1"/>
  <c r="BU504" i="1" s="1"/>
  <c r="BV504" i="1" s="1"/>
  <c r="BU196" i="1" a="1"/>
  <c r="BU196" i="1" s="1"/>
  <c r="BV196" i="1" s="1"/>
  <c r="BU104" i="1" a="1"/>
  <c r="BU104" i="1" s="1"/>
  <c r="BV104" i="1" s="1"/>
  <c r="BU22" i="1" a="1"/>
  <c r="BU22" i="1" s="1"/>
  <c r="BV22" i="1" s="1"/>
  <c r="BU121" i="1" a="1"/>
  <c r="BU121" i="1" s="1"/>
  <c r="BV121" i="1" s="1"/>
  <c r="BU302" i="1" a="1"/>
  <c r="BU302" i="1" s="1"/>
  <c r="BV302" i="1" s="1"/>
  <c r="BU528" i="1" a="1"/>
  <c r="BU528" i="1" s="1"/>
  <c r="BV528" i="1" s="1"/>
  <c r="BU176" i="1" a="1"/>
  <c r="BU176" i="1" s="1"/>
  <c r="BV176" i="1" s="1"/>
  <c r="BU16" i="1" a="1"/>
  <c r="BU16" i="1" s="1"/>
  <c r="BV16" i="1" s="1"/>
  <c r="BU110" i="1" a="1"/>
  <c r="BU110" i="1" s="1"/>
  <c r="BV110" i="1" s="1"/>
  <c r="BU468" i="1" a="1"/>
  <c r="BU468" i="1" s="1"/>
  <c r="BV468" i="1" s="1"/>
  <c r="BU178" i="1" a="1"/>
  <c r="BU178" i="1" s="1"/>
  <c r="BV178" i="1" s="1"/>
  <c r="BQ235" i="1" a="1"/>
  <c r="BQ235" i="1" s="1"/>
  <c r="BQ610" i="1" a="1"/>
  <c r="BQ610" i="1" s="1"/>
  <c r="BT84" i="1" a="1"/>
  <c r="BT84" i="1" s="1"/>
  <c r="BT164" i="1" a="1"/>
  <c r="BT164" i="1" s="1"/>
  <c r="BT421" i="1" a="1"/>
  <c r="BT421" i="1" s="1"/>
  <c r="BT319" i="1" a="1"/>
  <c r="BT319" i="1" s="1"/>
  <c r="BT362" i="1" a="1"/>
  <c r="BT362" i="1" s="1"/>
  <c r="BT410" i="1" a="1"/>
  <c r="BT410" i="1" s="1"/>
  <c r="BT601" i="1" a="1"/>
  <c r="BT601" i="1" s="1"/>
  <c r="BT594" i="1" a="1"/>
  <c r="BT594" i="1" s="1"/>
  <c r="BQ442" i="1" a="1"/>
  <c r="BQ442" i="1" s="1"/>
  <c r="BQ328" i="1" a="1"/>
  <c r="BQ328" i="1" s="1"/>
  <c r="BT361" i="1" a="1"/>
  <c r="BT361" i="1" s="1"/>
  <c r="BT233" i="1" a="1"/>
  <c r="BT233" i="1" s="1"/>
  <c r="BQ386" i="1" a="1"/>
  <c r="BQ386" i="1" s="1"/>
  <c r="BT619" i="1" a="1"/>
  <c r="BT619" i="1" s="1"/>
  <c r="BT311" i="1" a="1"/>
  <c r="BT311" i="1" s="1"/>
  <c r="BT350" i="1" a="1"/>
  <c r="BT350" i="1" s="1"/>
  <c r="BQ173" i="1" a="1"/>
  <c r="BQ173" i="1" s="1"/>
  <c r="BQ414" i="1" a="1"/>
  <c r="BQ414" i="1" s="1"/>
  <c r="BT12" i="1" a="1"/>
  <c r="BT12" i="1" s="1"/>
  <c r="BT492" i="1" a="1"/>
  <c r="BT492" i="1" s="1"/>
  <c r="BT582" i="1" a="1"/>
  <c r="BT582" i="1" s="1"/>
  <c r="BQ410" i="1" a="1"/>
  <c r="BQ410" i="1" s="1"/>
  <c r="BT217" i="1" a="1"/>
  <c r="BT217" i="1" s="1"/>
  <c r="BT617" i="1" a="1"/>
  <c r="BT617" i="1" s="1"/>
  <c r="BQ71" i="1" a="1"/>
  <c r="BQ71" i="1" s="1"/>
  <c r="BQ14" i="1" a="1"/>
  <c r="BQ14" i="1" s="1"/>
  <c r="BT313" i="1" a="1"/>
  <c r="BT313" i="1" s="1"/>
  <c r="BT609" i="1" a="1"/>
  <c r="BT609" i="1" s="1"/>
  <c r="BT559" i="1" a="1"/>
  <c r="BT559" i="1" s="1"/>
  <c r="BT370" i="1" a="1"/>
  <c r="BT370" i="1" s="1"/>
  <c r="BT436" i="1" a="1"/>
  <c r="BT436" i="1" s="1"/>
  <c r="BT580" i="1" a="1"/>
  <c r="BT580" i="1" s="1"/>
  <c r="BT548" i="1" a="1"/>
  <c r="BT548" i="1" s="1"/>
  <c r="BT17" i="1" a="1"/>
  <c r="BT17" i="1" s="1"/>
  <c r="BT545" i="1" a="1"/>
  <c r="BT545" i="1" s="1"/>
  <c r="BT178" i="1" a="1"/>
  <c r="BT178" i="1" s="1"/>
  <c r="BT608" i="1" a="1"/>
  <c r="BT608" i="1" s="1"/>
  <c r="BT530" i="1" a="1"/>
  <c r="BT530" i="1" s="1"/>
  <c r="BT30" i="1" a="1"/>
  <c r="BT30" i="1" s="1"/>
  <c r="BT160" i="1" a="1"/>
  <c r="BT160" i="1" s="1"/>
  <c r="BT69" i="1" a="1"/>
  <c r="BT69" i="1" s="1"/>
  <c r="BT645" i="1" a="1"/>
  <c r="BT645" i="1" s="1"/>
  <c r="BT202" i="1" a="1"/>
  <c r="BT202" i="1" s="1"/>
  <c r="BT130" i="1" a="1"/>
  <c r="BT130" i="1" s="1"/>
  <c r="BT364" i="1" a="1"/>
  <c r="BT364" i="1" s="1"/>
  <c r="BT600" i="1" a="1"/>
  <c r="BT600" i="1" s="1"/>
  <c r="BT289" i="1" a="1"/>
  <c r="BT289" i="1" s="1"/>
  <c r="BT75" i="1" a="1"/>
  <c r="BT75" i="1" s="1"/>
  <c r="BT391" i="1" a="1"/>
  <c r="BT391" i="1" s="1"/>
  <c r="BT152" i="1" a="1"/>
  <c r="BT152" i="1" s="1"/>
  <c r="BT110" i="1" a="1"/>
  <c r="BT110" i="1" s="1"/>
  <c r="BT349" i="1" a="1"/>
  <c r="BT349" i="1" s="1"/>
  <c r="BT9" i="1" a="1"/>
  <c r="BT9" i="1" s="1"/>
  <c r="BT62" i="1" a="1"/>
  <c r="BT62" i="1" s="1"/>
  <c r="BT21" i="1" a="1"/>
  <c r="BT21" i="1" s="1"/>
  <c r="BT356" i="1" a="1"/>
  <c r="BT356" i="1" s="1"/>
  <c r="BT401" i="1" a="1"/>
  <c r="BT401" i="1" s="1"/>
  <c r="BT649" i="1" a="1"/>
  <c r="BT649" i="1" s="1"/>
  <c r="BT495" i="1" a="1"/>
  <c r="BT495" i="1" s="1"/>
  <c r="BT625" i="1" a="1"/>
  <c r="BT625" i="1" s="1"/>
  <c r="BT288" i="1" a="1"/>
  <c r="BT288" i="1" s="1"/>
  <c r="BT636" i="1" a="1"/>
  <c r="BT636" i="1" s="1"/>
  <c r="BT85" i="1" a="1"/>
  <c r="BT85" i="1" s="1"/>
  <c r="BU350" i="1" a="1"/>
  <c r="BU350" i="1" s="1"/>
  <c r="BV350" i="1" s="1"/>
  <c r="BU346" i="1" a="1"/>
  <c r="BU346" i="1" s="1"/>
  <c r="BV346" i="1" s="1"/>
  <c r="BU242" i="1" a="1"/>
  <c r="BU242" i="1" s="1"/>
  <c r="BV242" i="1" s="1"/>
  <c r="BU197" i="1" a="1"/>
  <c r="BU197" i="1" s="1"/>
  <c r="BV197" i="1" s="1"/>
  <c r="BU456" i="1" a="1"/>
  <c r="BU456" i="1" s="1"/>
  <c r="BV456" i="1" s="1"/>
  <c r="BU510" i="1" a="1"/>
  <c r="BU510" i="1" s="1"/>
  <c r="BV510" i="1" s="1"/>
  <c r="BU133" i="1" a="1"/>
  <c r="BU133" i="1" s="1"/>
  <c r="BV133" i="1" s="1"/>
  <c r="BU113" i="1" a="1"/>
  <c r="BU113" i="1" s="1"/>
  <c r="BV113" i="1" s="1"/>
  <c r="BU75" i="1" a="1"/>
  <c r="BU75" i="1" s="1"/>
  <c r="BV75" i="1" s="1"/>
  <c r="BU54" i="1" a="1"/>
  <c r="BU54" i="1" s="1"/>
  <c r="BV54" i="1" s="1"/>
  <c r="BU408" i="1" a="1"/>
  <c r="BU408" i="1" s="1"/>
  <c r="BV408" i="1" s="1"/>
  <c r="BU361" i="1" a="1"/>
  <c r="BU361" i="1" s="1"/>
  <c r="BV361" i="1" s="1"/>
  <c r="BU593" i="1" a="1"/>
  <c r="BU593" i="1" s="1"/>
  <c r="BV593" i="1" s="1"/>
  <c r="BU331" i="1" a="1"/>
  <c r="BU331" i="1" s="1"/>
  <c r="BV331" i="1" s="1"/>
  <c r="BU313" i="1" a="1"/>
  <c r="BU313" i="1" s="1"/>
  <c r="BV313" i="1" s="1"/>
  <c r="BU237" i="1" a="1"/>
  <c r="BU237" i="1" s="1"/>
  <c r="BV237" i="1" s="1"/>
  <c r="BU602" i="1" a="1"/>
  <c r="BU602" i="1" s="1"/>
  <c r="BV602" i="1" s="1"/>
  <c r="BU401" i="1" a="1"/>
  <c r="BU401" i="1" s="1"/>
  <c r="BV401" i="1" s="1"/>
  <c r="BU297" i="1" a="1"/>
  <c r="BU297" i="1" s="1"/>
  <c r="BV297" i="1" s="1"/>
  <c r="BU156" i="1" a="1"/>
  <c r="BU156" i="1" s="1"/>
  <c r="BV156" i="1" s="1"/>
  <c r="BU575" i="1" a="1"/>
  <c r="BU575" i="1" s="1"/>
  <c r="BV575" i="1" s="1"/>
  <c r="BU280" i="1" a="1"/>
  <c r="BU280" i="1" s="1"/>
  <c r="BV280" i="1" s="1"/>
  <c r="BU657" i="1" a="1"/>
  <c r="BU657" i="1" s="1"/>
  <c r="BV657" i="1" s="1"/>
  <c r="BU63" i="1" a="1"/>
  <c r="BU63" i="1" s="1"/>
  <c r="BV63" i="1" s="1"/>
  <c r="BU453" i="1" a="1"/>
  <c r="BU453" i="1" s="1"/>
  <c r="BV453" i="1" s="1"/>
  <c r="BU430" i="1" a="1"/>
  <c r="BU430" i="1" s="1"/>
  <c r="BV430" i="1" s="1"/>
  <c r="BU579" i="1" a="1"/>
  <c r="BU579" i="1" s="1"/>
  <c r="BV579" i="1" s="1"/>
  <c r="BU537" i="1" a="1"/>
  <c r="BU537" i="1" s="1"/>
  <c r="BV537" i="1" s="1"/>
  <c r="BU132" i="1" a="1"/>
  <c r="BU132" i="1" s="1"/>
  <c r="BV132" i="1" s="1"/>
  <c r="BU656" i="1" a="1"/>
  <c r="BU656" i="1" s="1"/>
  <c r="BV656" i="1" s="1"/>
  <c r="BT379" i="1" a="1"/>
  <c r="BT379" i="1" s="1"/>
  <c r="BT60" i="1" a="1"/>
  <c r="BT60" i="1" s="1"/>
  <c r="BT154" i="1" a="1"/>
  <c r="BT154" i="1" s="1"/>
  <c r="BT635" i="1" a="1"/>
  <c r="BT635" i="1" s="1"/>
  <c r="BT265" i="1" a="1"/>
  <c r="BT265" i="1" s="1"/>
  <c r="BT145" i="1" a="1"/>
  <c r="BT145" i="1" s="1"/>
  <c r="BT174" i="1" a="1"/>
  <c r="BT174" i="1" s="1"/>
  <c r="BT162" i="1" a="1"/>
  <c r="BT162" i="1" s="1"/>
  <c r="BT279" i="1" a="1"/>
  <c r="BT279" i="1" s="1"/>
  <c r="BT395" i="1" a="1"/>
  <c r="BT395" i="1" s="1"/>
  <c r="BT15" i="1" a="1"/>
  <c r="BT15" i="1" s="1"/>
  <c r="BT250" i="1" a="1"/>
  <c r="BT250" i="1" s="1"/>
  <c r="BT598" i="1" a="1"/>
  <c r="BT598" i="1" s="1"/>
  <c r="BT549" i="1" a="1"/>
  <c r="BT549" i="1" s="1"/>
  <c r="BT25" i="1" a="1"/>
  <c r="BT25" i="1" s="1"/>
  <c r="BT511" i="1" a="1"/>
  <c r="BT511" i="1" s="1"/>
  <c r="BT366" i="1" a="1"/>
  <c r="BT366" i="1" s="1"/>
  <c r="BT381" i="1" a="1"/>
  <c r="BT381" i="1" s="1"/>
  <c r="BT475" i="1" a="1"/>
  <c r="BT475" i="1" s="1"/>
  <c r="BT519" i="1" a="1"/>
  <c r="BT519" i="1" s="1"/>
  <c r="BT651" i="1" a="1"/>
  <c r="BT651" i="1" s="1"/>
  <c r="BT309" i="1" a="1"/>
  <c r="BT309" i="1" s="1"/>
  <c r="BT144" i="1" a="1"/>
  <c r="BT144" i="1" s="1"/>
  <c r="BT119" i="1" a="1"/>
  <c r="BT119" i="1" s="1"/>
  <c r="BT342" i="1" a="1"/>
  <c r="BT342" i="1" s="1"/>
  <c r="BT176" i="1" a="1"/>
  <c r="BT176" i="1" s="1"/>
  <c r="BU103" i="1" a="1"/>
  <c r="BU103" i="1" s="1"/>
  <c r="BV103" i="1" s="1"/>
  <c r="BU143" i="1" a="1"/>
  <c r="BU143" i="1" s="1"/>
  <c r="BV143" i="1" s="1"/>
  <c r="BT243" i="1" a="1"/>
  <c r="BT243" i="1" s="1"/>
  <c r="BT486" i="1" a="1"/>
  <c r="BT486" i="1" s="1"/>
  <c r="BT571" i="1" a="1"/>
  <c r="BT571" i="1" s="1"/>
  <c r="BT403" i="1" a="1"/>
  <c r="BT403" i="1" s="1"/>
  <c r="BT541" i="1" a="1"/>
  <c r="BT541" i="1" s="1"/>
  <c r="BT239" i="1" a="1"/>
  <c r="BT239" i="1" s="1"/>
  <c r="BT187" i="1" a="1"/>
  <c r="BT187" i="1" s="1"/>
  <c r="BT102" i="1" a="1"/>
  <c r="BT102" i="1" s="1"/>
  <c r="BT83" i="1" a="1"/>
  <c r="BT83" i="1" s="1"/>
  <c r="BT634" i="1" a="1"/>
  <c r="BT634" i="1" s="1"/>
  <c r="BT607" i="1" a="1"/>
  <c r="BT607" i="1" s="1"/>
  <c r="BT35" i="1" a="1"/>
  <c r="BT35" i="1" s="1"/>
  <c r="BT297" i="1" a="1"/>
  <c r="BT297" i="1" s="1"/>
  <c r="BT229" i="1" a="1"/>
  <c r="BT229" i="1" s="1"/>
  <c r="BT589" i="1" a="1"/>
  <c r="BT589" i="1" s="1"/>
  <c r="BT108" i="1" a="1"/>
  <c r="BT108" i="1" s="1"/>
  <c r="BT550" i="1" a="1"/>
  <c r="BT550" i="1" s="1"/>
  <c r="BT402" i="1" a="1"/>
  <c r="BT402" i="1" s="1"/>
  <c r="BT456" i="1" a="1"/>
  <c r="BT456" i="1" s="1"/>
  <c r="BT293" i="1" a="1"/>
  <c r="BT293" i="1" s="1"/>
  <c r="BT196" i="1" a="1"/>
  <c r="BT196" i="1" s="1"/>
  <c r="BT373" i="1" a="1"/>
  <c r="BT373" i="1" s="1"/>
  <c r="BT605" i="1" a="1"/>
  <c r="BT605" i="1" s="1"/>
  <c r="BT314" i="1" a="1"/>
  <c r="BT314" i="1" s="1"/>
  <c r="BT109" i="1" a="1"/>
  <c r="BT109" i="1" s="1"/>
  <c r="BT113" i="1" a="1"/>
  <c r="BT113" i="1" s="1"/>
  <c r="BT277" i="1" a="1"/>
  <c r="BT277" i="1" s="1"/>
  <c r="BU24" i="1" a="1"/>
  <c r="BU24" i="1" s="1"/>
  <c r="BV24" i="1" s="1"/>
  <c r="BU14" i="1" a="1"/>
  <c r="BU14" i="1" s="1"/>
  <c r="BV14" i="1" s="1"/>
  <c r="BU315" i="1" a="1"/>
  <c r="BU315" i="1" s="1"/>
  <c r="BV315" i="1" s="1"/>
  <c r="BU20" i="1" a="1"/>
  <c r="BU20" i="1" s="1"/>
  <c r="BV20" i="1" s="1"/>
  <c r="BU66" i="1" a="1"/>
  <c r="BU66" i="1" s="1"/>
  <c r="BV66" i="1" s="1"/>
  <c r="BU217" i="1" a="1"/>
  <c r="BU217" i="1" s="1"/>
  <c r="BV217" i="1" s="1"/>
  <c r="BU274" i="1" a="1"/>
  <c r="BU274" i="1" s="1"/>
  <c r="BV274" i="1" s="1"/>
  <c r="BU572" i="1" a="1"/>
  <c r="BU572" i="1" s="1"/>
  <c r="BV572" i="1" s="1"/>
  <c r="BU142" i="1" a="1"/>
  <c r="BU142" i="1" s="1"/>
  <c r="BV142" i="1" s="1"/>
  <c r="BU98" i="1" a="1"/>
  <c r="BU98" i="1" s="1"/>
  <c r="BV98" i="1" s="1"/>
  <c r="BU25" i="1" a="1"/>
  <c r="BU25" i="1" s="1"/>
  <c r="BV25" i="1" s="1"/>
  <c r="BU71" i="1" a="1"/>
  <c r="BU71" i="1" s="1"/>
  <c r="BV71" i="1" s="1"/>
  <c r="BU120" i="1" a="1"/>
  <c r="BU120" i="1" s="1"/>
  <c r="BV120" i="1" s="1"/>
  <c r="BU403" i="1" a="1"/>
  <c r="BU403" i="1" s="1"/>
  <c r="BV403" i="1" s="1"/>
  <c r="BU409" i="1" a="1"/>
  <c r="BU409" i="1" s="1"/>
  <c r="BV409" i="1" s="1"/>
  <c r="BU319" i="1" a="1"/>
  <c r="BU319" i="1" s="1"/>
  <c r="BV319" i="1" s="1"/>
  <c r="BU46" i="1" a="1"/>
  <c r="BU46" i="1" s="1"/>
  <c r="BV46" i="1" s="1"/>
  <c r="BU351" i="1" a="1"/>
  <c r="BU351" i="1" s="1"/>
  <c r="BV351" i="1" s="1"/>
  <c r="BU525" i="1" a="1"/>
  <c r="BU525" i="1" s="1"/>
  <c r="BV525" i="1" s="1"/>
  <c r="BU290" i="1" a="1"/>
  <c r="BU290" i="1" s="1"/>
  <c r="BV290" i="1" s="1"/>
  <c r="BU439" i="1" a="1"/>
  <c r="BU439" i="1" s="1"/>
  <c r="BV439" i="1" s="1"/>
  <c r="BU283" i="1" a="1"/>
  <c r="BU283" i="1" s="1"/>
  <c r="BV283" i="1" s="1"/>
  <c r="BU257" i="1" a="1"/>
  <c r="BU257" i="1" s="1"/>
  <c r="BV257" i="1" s="1"/>
  <c r="BU511" i="1" a="1"/>
  <c r="BU511" i="1" s="1"/>
  <c r="BV511" i="1" s="1"/>
  <c r="BU145" i="1" a="1"/>
  <c r="BU145" i="1" s="1"/>
  <c r="BV145" i="1" s="1"/>
  <c r="BU59" i="1" a="1"/>
  <c r="BU59" i="1" s="1"/>
  <c r="BV59" i="1" s="1"/>
  <c r="BU454" i="1" a="1"/>
  <c r="BU454" i="1" s="1"/>
  <c r="BV454" i="1" s="1"/>
  <c r="BU643" i="1" a="1"/>
  <c r="BU643" i="1" s="1"/>
  <c r="BV643" i="1" s="1"/>
  <c r="BU325" i="1" a="1"/>
  <c r="BU325" i="1" s="1"/>
  <c r="BV325" i="1" s="1"/>
  <c r="BT118" i="1" a="1"/>
  <c r="BT118" i="1" s="1"/>
  <c r="BT182" i="1" a="1"/>
  <c r="BT182" i="1" s="1"/>
  <c r="BT234" i="1" a="1"/>
  <c r="BT234" i="1" s="1"/>
  <c r="BT301" i="1" a="1"/>
  <c r="BT301" i="1" s="1"/>
  <c r="BT295" i="1" a="1"/>
  <c r="BT295" i="1" s="1"/>
  <c r="BT337" i="1" a="1"/>
  <c r="BT337" i="1" s="1"/>
  <c r="BT316" i="1" a="1"/>
  <c r="BT316" i="1" s="1"/>
  <c r="BT31" i="1" a="1"/>
  <c r="BT31" i="1" s="1"/>
  <c r="BT432" i="1" a="1"/>
  <c r="BT432" i="1" s="1"/>
  <c r="BT398" i="1" a="1"/>
  <c r="BT398" i="1" s="1"/>
  <c r="BT300" i="1" a="1"/>
  <c r="BT300" i="1" s="1"/>
  <c r="BT135" i="1" a="1"/>
  <c r="BT135" i="1" s="1"/>
  <c r="BT227" i="1" a="1"/>
  <c r="BT227" i="1" s="1"/>
  <c r="BT343" i="1" a="1"/>
  <c r="BT343" i="1" s="1"/>
  <c r="BT563" i="1" a="1"/>
  <c r="BT563" i="1" s="1"/>
  <c r="BT324" i="1" a="1"/>
  <c r="BT324" i="1" s="1"/>
  <c r="BT70" i="1" a="1"/>
  <c r="BT70" i="1" s="1"/>
  <c r="BT544" i="1" a="1"/>
  <c r="BT544" i="1" s="1"/>
  <c r="BT87" i="1" a="1"/>
  <c r="BT87" i="1" s="1"/>
  <c r="BT501" i="1" a="1"/>
  <c r="BT501" i="1" s="1"/>
  <c r="BT140" i="1" a="1"/>
  <c r="BT140" i="1" s="1"/>
  <c r="BT214" i="1" a="1"/>
  <c r="BT214" i="1" s="1"/>
  <c r="BT412" i="1" a="1"/>
  <c r="BT412" i="1" s="1"/>
  <c r="BT581" i="1" a="1"/>
  <c r="BT581" i="1" s="1"/>
  <c r="BT525" i="1" a="1"/>
  <c r="BT525" i="1" s="1"/>
  <c r="BT425" i="1" a="1"/>
  <c r="BT425" i="1" s="1"/>
  <c r="BT457" i="1" a="1"/>
  <c r="BT457" i="1" s="1"/>
  <c r="BU285" i="1" a="1"/>
  <c r="BU285" i="1" s="1"/>
  <c r="BV285" i="1" s="1"/>
  <c r="BU335" i="1" a="1"/>
  <c r="BU335" i="1" s="1"/>
  <c r="BV335" i="1" s="1"/>
  <c r="BU641" i="1" a="1"/>
  <c r="BU641" i="1" s="1"/>
  <c r="BV641" i="1" s="1"/>
  <c r="BU653" i="1" a="1"/>
  <c r="BU653" i="1" s="1"/>
  <c r="BV653" i="1" s="1"/>
  <c r="BU448" i="1" a="1"/>
  <c r="BU448" i="1" s="1"/>
  <c r="BV448" i="1" s="1"/>
  <c r="BU444" i="1" a="1"/>
  <c r="BU444" i="1" s="1"/>
  <c r="BV444" i="1" s="1"/>
  <c r="BU535" i="1" a="1"/>
  <c r="BU535" i="1" s="1"/>
  <c r="BV535" i="1" s="1"/>
  <c r="BU595" i="1" a="1"/>
  <c r="BU595" i="1" s="1"/>
  <c r="BV595" i="1" s="1"/>
  <c r="BU632" i="1" a="1"/>
  <c r="BU632" i="1" s="1"/>
  <c r="BV632" i="1" s="1"/>
  <c r="BU8" i="1" a="1"/>
  <c r="BU8" i="1" s="1"/>
  <c r="BV8" i="1" s="1"/>
  <c r="BU379" i="1" a="1"/>
  <c r="BU379" i="1" s="1"/>
  <c r="BV379" i="1" s="1"/>
  <c r="BU344" i="1" a="1"/>
  <c r="BU344" i="1" s="1"/>
  <c r="BV344" i="1" s="1"/>
  <c r="BU92" i="1" a="1"/>
  <c r="BU92" i="1" s="1"/>
  <c r="BV92" i="1" s="1"/>
  <c r="BU34" i="1" a="1"/>
  <c r="BU34" i="1" s="1"/>
  <c r="BV34" i="1" s="1"/>
  <c r="BU324" i="1" a="1"/>
  <c r="BU324" i="1" s="1"/>
  <c r="BV324" i="1" s="1"/>
  <c r="BU299" i="1" a="1"/>
  <c r="BU299" i="1" s="1"/>
  <c r="BV299" i="1" s="1"/>
  <c r="BU186" i="1" a="1"/>
  <c r="BU186" i="1" s="1"/>
  <c r="BV186" i="1" s="1"/>
  <c r="BU89" i="1" a="1"/>
  <c r="BU89" i="1" s="1"/>
  <c r="BV89" i="1" s="1"/>
  <c r="BU548" i="1" a="1"/>
  <c r="BU548" i="1" s="1"/>
  <c r="BV548" i="1" s="1"/>
  <c r="BU638" i="1" a="1"/>
  <c r="BU638" i="1" s="1"/>
  <c r="BV638" i="1" s="1"/>
  <c r="BU615" i="1" a="1"/>
  <c r="BU615" i="1" s="1"/>
  <c r="BV615" i="1" s="1"/>
  <c r="BU306" i="1" a="1"/>
  <c r="BU306" i="1" s="1"/>
  <c r="BV306" i="1" s="1"/>
  <c r="BU581" i="1" a="1"/>
  <c r="BU581" i="1" s="1"/>
  <c r="BV581" i="1" s="1"/>
  <c r="BU64" i="1" a="1"/>
  <c r="BU64" i="1" s="1"/>
  <c r="BV64" i="1" s="1"/>
  <c r="BU100" i="1" a="1"/>
  <c r="BU100" i="1" s="1"/>
  <c r="BV100" i="1" s="1"/>
  <c r="BU566" i="1" a="1"/>
  <c r="BU566" i="1" s="1"/>
  <c r="BV566" i="1" s="1"/>
  <c r="BU640" i="1" a="1"/>
  <c r="BU640" i="1" s="1"/>
  <c r="BV640" i="1" s="1"/>
  <c r="BU584" i="1" a="1"/>
  <c r="BU584" i="1" s="1"/>
  <c r="BV584" i="1" s="1"/>
  <c r="BT36" i="1" a="1"/>
  <c r="BT36" i="1" s="1"/>
  <c r="BT173" i="1" a="1"/>
  <c r="BT173" i="1" s="1"/>
  <c r="BT40" i="1" a="1"/>
  <c r="BT40" i="1" s="1"/>
  <c r="BT222" i="1" a="1"/>
  <c r="BT222" i="1" s="1"/>
  <c r="BT472" i="1" a="1"/>
  <c r="BT472" i="1" s="1"/>
  <c r="BT281" i="1" a="1"/>
  <c r="BT281" i="1" s="1"/>
  <c r="BT96" i="1" a="1"/>
  <c r="BT96" i="1" s="1"/>
  <c r="BT465" i="1" a="1"/>
  <c r="BT465" i="1" s="1"/>
  <c r="BT509" i="1" a="1"/>
  <c r="BT509" i="1" s="1"/>
  <c r="BT267" i="1" a="1"/>
  <c r="BT267" i="1" s="1"/>
  <c r="BT43" i="1" a="1"/>
  <c r="BT43" i="1" s="1"/>
  <c r="BT180" i="1" a="1"/>
  <c r="BT180" i="1" s="1"/>
  <c r="BT553" i="1" a="1"/>
  <c r="BT553" i="1" s="1"/>
  <c r="BT632" i="1" a="1"/>
  <c r="BT632" i="1" s="1"/>
  <c r="BT479" i="1" a="1"/>
  <c r="BT479" i="1" s="1"/>
  <c r="BT49" i="1" a="1"/>
  <c r="BT49" i="1" s="1"/>
  <c r="BT431" i="1" a="1"/>
  <c r="BT431" i="1" s="1"/>
  <c r="BT52" i="1" a="1"/>
  <c r="BT52" i="1" s="1"/>
  <c r="BT5" i="1" a="1"/>
  <c r="BT5" i="1" s="1"/>
  <c r="BT89" i="1" a="1"/>
  <c r="BT89" i="1" s="1"/>
  <c r="BT37" i="1" a="1"/>
  <c r="BT37" i="1" s="1"/>
  <c r="BT574" i="1" a="1"/>
  <c r="BT574" i="1" s="1"/>
  <c r="BT573" i="1" a="1"/>
  <c r="BT573" i="1" s="1"/>
  <c r="BT334" i="1" a="1"/>
  <c r="BT334" i="1" s="1"/>
  <c r="BT286" i="1" a="1"/>
  <c r="BT286" i="1" s="1"/>
  <c r="BT422" i="1" a="1"/>
  <c r="BT422" i="1" s="1"/>
  <c r="BU422" i="1" a="1"/>
  <c r="BU422" i="1" s="1"/>
  <c r="BV422" i="1" s="1"/>
  <c r="BU451" i="1" a="1"/>
  <c r="BU451" i="1" s="1"/>
  <c r="BV451" i="1" s="1"/>
  <c r="BU526" i="1" a="1"/>
  <c r="BU526" i="1" s="1"/>
  <c r="BV526" i="1" s="1"/>
  <c r="BU592" i="1" a="1"/>
  <c r="BU592" i="1" s="1"/>
  <c r="BV592" i="1" s="1"/>
  <c r="BT77" i="1" a="1"/>
  <c r="BT77" i="1" s="1"/>
  <c r="BT498" i="1" a="1"/>
  <c r="BT498" i="1" s="1"/>
  <c r="BT287" i="1" a="1"/>
  <c r="BT287" i="1" s="1"/>
  <c r="BT38" i="1" a="1"/>
  <c r="BT38" i="1" s="1"/>
  <c r="BT59" i="1" a="1"/>
  <c r="BT59" i="1" s="1"/>
  <c r="BT93" i="1" a="1"/>
  <c r="BT93" i="1" s="1"/>
  <c r="BT493" i="1" a="1"/>
  <c r="BT493" i="1" s="1"/>
  <c r="BT397" i="1" a="1"/>
  <c r="BT397" i="1" s="1"/>
  <c r="BT602" i="1" a="1"/>
  <c r="BT602" i="1" s="1"/>
  <c r="BT629" i="1" a="1"/>
  <c r="BT629" i="1" s="1"/>
  <c r="BT195" i="1" a="1"/>
  <c r="BT195" i="1" s="1"/>
  <c r="BT532" i="1" a="1"/>
  <c r="BT532" i="1" s="1"/>
  <c r="BT111" i="1" a="1"/>
  <c r="BT111" i="1" s="1"/>
  <c r="BT496" i="1" a="1"/>
  <c r="BT496" i="1" s="1"/>
  <c r="BT566" i="1" a="1"/>
  <c r="BT566" i="1" s="1"/>
  <c r="BT522" i="1" a="1"/>
  <c r="BT522" i="1" s="1"/>
  <c r="BT418" i="1" a="1"/>
  <c r="BT418" i="1" s="1"/>
  <c r="BT304" i="1" a="1"/>
  <c r="BT304" i="1" s="1"/>
  <c r="BT298" i="1" a="1"/>
  <c r="BT298" i="1" s="1"/>
  <c r="BT538" i="1" a="1"/>
  <c r="BT538" i="1" s="1"/>
  <c r="BT11" i="1" a="1"/>
  <c r="BT11" i="1" s="1"/>
  <c r="BU15" i="1" a="1"/>
  <c r="BU15" i="1" s="1"/>
  <c r="BV15" i="1" s="1"/>
  <c r="BU376" i="1" a="1"/>
  <c r="BU376" i="1" s="1"/>
  <c r="BV376" i="1" s="1"/>
  <c r="BU311" i="1" a="1"/>
  <c r="BU311" i="1" s="1"/>
  <c r="BV311" i="1" s="1"/>
  <c r="BU102" i="1" a="1"/>
  <c r="BU102" i="1" s="1"/>
  <c r="BV102" i="1" s="1"/>
  <c r="BU385" i="1" a="1"/>
  <c r="BU385" i="1" s="1"/>
  <c r="BV385" i="1" s="1"/>
  <c r="BU493" i="1" a="1"/>
  <c r="BU493" i="1" s="1"/>
  <c r="BV493" i="1" s="1"/>
  <c r="BU349" i="1" a="1"/>
  <c r="BU349" i="1" s="1"/>
  <c r="BV349" i="1" s="1"/>
  <c r="BU152" i="1" a="1"/>
  <c r="BU152" i="1" s="1"/>
  <c r="BV152" i="1" s="1"/>
  <c r="BU138" i="1" a="1"/>
  <c r="BU138" i="1" s="1"/>
  <c r="BV138" i="1" s="1"/>
  <c r="BU438" i="1" a="1"/>
  <c r="BU438" i="1" s="1"/>
  <c r="BV438" i="1" s="1"/>
  <c r="BU443" i="1" a="1"/>
  <c r="BU443" i="1" s="1"/>
  <c r="BV443" i="1" s="1"/>
  <c r="BU303" i="1" a="1"/>
  <c r="BU303" i="1" s="1"/>
  <c r="BV303" i="1" s="1"/>
  <c r="BU522" i="1" a="1"/>
  <c r="BU522" i="1" s="1"/>
  <c r="BV522" i="1" s="1"/>
  <c r="BU235" i="1" a="1"/>
  <c r="BU235" i="1" s="1"/>
  <c r="BV235" i="1" s="1"/>
  <c r="BU301" i="1" a="1"/>
  <c r="BU301" i="1" s="1"/>
  <c r="BV301" i="1" s="1"/>
  <c r="BU621" i="1" a="1"/>
  <c r="BU621" i="1" s="1"/>
  <c r="BV621" i="1" s="1"/>
  <c r="BU84" i="1" a="1"/>
  <c r="BU84" i="1" s="1"/>
  <c r="BV84" i="1" s="1"/>
  <c r="BU148" i="1" a="1"/>
  <c r="BU148" i="1" s="1"/>
  <c r="BV148" i="1" s="1"/>
  <c r="BU28" i="1" a="1"/>
  <c r="BU28" i="1" s="1"/>
  <c r="BV28" i="1" s="1"/>
  <c r="BU231" i="1" a="1"/>
  <c r="BU231" i="1" s="1"/>
  <c r="BV231" i="1" s="1"/>
  <c r="BU291" i="1" a="1"/>
  <c r="BU291" i="1" s="1"/>
  <c r="BV291" i="1" s="1"/>
  <c r="BU410" i="1" a="1"/>
  <c r="BU410" i="1" s="1"/>
  <c r="BV410" i="1" s="1"/>
  <c r="BU531" i="1" a="1"/>
  <c r="BU531" i="1" s="1"/>
  <c r="BV531" i="1" s="1"/>
  <c r="BU597" i="1" a="1"/>
  <c r="BU597" i="1" s="1"/>
  <c r="BV597" i="1" s="1"/>
  <c r="BU19" i="1" a="1"/>
  <c r="BU19" i="1" s="1"/>
  <c r="BV19" i="1" s="1"/>
  <c r="BU576" i="1" a="1"/>
  <c r="BU576" i="1" s="1"/>
  <c r="BV576" i="1" s="1"/>
  <c r="BU390" i="1" a="1"/>
  <c r="BU390" i="1" s="1"/>
  <c r="BV390" i="1" s="1"/>
  <c r="BU631" i="1" a="1"/>
  <c r="BU631" i="1" s="1"/>
  <c r="BV631" i="1" s="1"/>
  <c r="BU244" i="1" a="1"/>
  <c r="BU244" i="1" s="1"/>
  <c r="BV244" i="1" s="1"/>
  <c r="BU520" i="1" a="1"/>
  <c r="BU520" i="1" s="1"/>
  <c r="BV520" i="1" s="1"/>
  <c r="BU93" i="1" a="1"/>
  <c r="BU93" i="1" s="1"/>
  <c r="BV93" i="1" s="1"/>
  <c r="BU278" i="1" a="1"/>
  <c r="BU278" i="1" s="1"/>
  <c r="BV278" i="1" s="1"/>
  <c r="BU391" i="1" a="1"/>
  <c r="BU391" i="1" s="1"/>
  <c r="BV391" i="1" s="1"/>
  <c r="BT488" i="1" a="1"/>
  <c r="BT488" i="1" s="1"/>
  <c r="BT476" i="1" a="1"/>
  <c r="BT476" i="1" s="1"/>
  <c r="BT585" i="1" a="1"/>
  <c r="BT585" i="1" s="1"/>
  <c r="BT134" i="1" a="1"/>
  <c r="BT134" i="1" s="1"/>
  <c r="BU512" i="1" a="1"/>
  <c r="BU512" i="1" s="1"/>
  <c r="BV512" i="1" s="1"/>
  <c r="BU289" i="1" a="1"/>
  <c r="BU289" i="1" s="1"/>
  <c r="BV289" i="1" s="1"/>
  <c r="BU157" i="1" a="1"/>
  <c r="BU157" i="1" s="1"/>
  <c r="BV157" i="1" s="1"/>
  <c r="BU323" i="1" a="1"/>
  <c r="BU323" i="1" s="1"/>
  <c r="BV323" i="1" s="1"/>
  <c r="BU12" i="1" a="1"/>
  <c r="BU12" i="1" s="1"/>
  <c r="BV12" i="1" s="1"/>
  <c r="BU642" i="1" a="1"/>
  <c r="BU642" i="1" s="1"/>
  <c r="BV642" i="1" s="1"/>
  <c r="BU188" i="1" a="1"/>
  <c r="BU188" i="1" s="1"/>
  <c r="BV188" i="1" s="1"/>
  <c r="BU473" i="1" a="1"/>
  <c r="BU473" i="1" s="1"/>
  <c r="BV473" i="1" s="1"/>
  <c r="BU515" i="1" a="1"/>
  <c r="BU515" i="1" s="1"/>
  <c r="BV515" i="1" s="1"/>
  <c r="BT56" i="1" a="1"/>
  <c r="BT56" i="1" s="1"/>
  <c r="BT355" i="1" a="1"/>
  <c r="BT355" i="1" s="1"/>
  <c r="BT172" i="1" a="1"/>
  <c r="BT172" i="1" s="1"/>
  <c r="BT103" i="1" a="1"/>
  <c r="BT103" i="1" s="1"/>
  <c r="BT124" i="1" a="1"/>
  <c r="BT124" i="1" s="1"/>
  <c r="BT58" i="1" a="1"/>
  <c r="BT58" i="1" s="1"/>
  <c r="BT430" i="1" a="1"/>
  <c r="BT430" i="1" s="1"/>
  <c r="BT351" i="1" a="1"/>
  <c r="BT351" i="1" s="1"/>
  <c r="BT63" i="1" a="1"/>
  <c r="BT63" i="1" s="1"/>
  <c r="BT595" i="1" a="1"/>
  <c r="BT595" i="1" s="1"/>
  <c r="BT572" i="1" a="1"/>
  <c r="BT572" i="1" s="1"/>
  <c r="BT514" i="1" a="1"/>
  <c r="BT514" i="1" s="1"/>
  <c r="BT506" i="1" a="1"/>
  <c r="BT506" i="1" s="1"/>
  <c r="BT534" i="1" a="1"/>
  <c r="BT534" i="1" s="1"/>
  <c r="BT611" i="1" a="1"/>
  <c r="BT611" i="1" s="1"/>
  <c r="BT19" i="1" a="1"/>
  <c r="BT19" i="1" s="1"/>
  <c r="BT315" i="1" a="1"/>
  <c r="BT315" i="1" s="1"/>
  <c r="BT577" i="1" a="1"/>
  <c r="BT577" i="1" s="1"/>
  <c r="BT76" i="1" a="1"/>
  <c r="BT76" i="1" s="1"/>
  <c r="BT535" i="1" a="1"/>
  <c r="BT535" i="1" s="1"/>
  <c r="BT65" i="1" a="1"/>
  <c r="BT65" i="1" s="1"/>
  <c r="BU608" i="1" a="1"/>
  <c r="BU608" i="1" s="1"/>
  <c r="BV608" i="1" s="1"/>
  <c r="BU7" i="1" a="1"/>
  <c r="BU7" i="1" s="1"/>
  <c r="BV7" i="1" s="1"/>
  <c r="BU555" i="1" a="1"/>
  <c r="BU555" i="1" s="1"/>
  <c r="BV555" i="1" s="1"/>
  <c r="BU67" i="1" a="1"/>
  <c r="BU67" i="1" s="1"/>
  <c r="BV67" i="1" s="1"/>
  <c r="BU206" i="1" a="1"/>
  <c r="BU206" i="1" s="1"/>
  <c r="BV206" i="1" s="1"/>
  <c r="BU476" i="1" a="1"/>
  <c r="BU476" i="1" s="1"/>
  <c r="BV476" i="1" s="1"/>
  <c r="BU125" i="1" a="1"/>
  <c r="BU125" i="1" s="1"/>
  <c r="BV125" i="1" s="1"/>
  <c r="BU72" i="1" a="1"/>
  <c r="BU72" i="1" s="1"/>
  <c r="BV72" i="1" s="1"/>
  <c r="BU295" i="1" a="1"/>
  <c r="BU295" i="1" s="1"/>
  <c r="BV295" i="1" s="1"/>
  <c r="BU607" i="1" a="1"/>
  <c r="BU607" i="1" s="1"/>
  <c r="BV607" i="1" s="1"/>
  <c r="BU240" i="1" a="1"/>
  <c r="BU240" i="1" s="1"/>
  <c r="BV240" i="1" s="1"/>
  <c r="BU389" i="1" a="1"/>
  <c r="BU389" i="1" s="1"/>
  <c r="BV389" i="1" s="1"/>
  <c r="BU392" i="1" a="1"/>
  <c r="BU392" i="1" s="1"/>
  <c r="BV392" i="1" s="1"/>
  <c r="BU412" i="1" a="1"/>
  <c r="BU412" i="1" s="1"/>
  <c r="BV412" i="1" s="1"/>
  <c r="BU126" i="1" a="1"/>
  <c r="BU126" i="1" s="1"/>
  <c r="BV126" i="1" s="1"/>
  <c r="BU50" i="1" a="1"/>
  <c r="BU50" i="1" s="1"/>
  <c r="BV50" i="1" s="1"/>
  <c r="BT408" i="1" a="1"/>
  <c r="BT408" i="1" s="1"/>
  <c r="BT294" i="1" a="1"/>
  <c r="BT294" i="1" s="1"/>
  <c r="BT161" i="1" a="1"/>
  <c r="BT161" i="1" s="1"/>
  <c r="BT247" i="1" a="1"/>
  <c r="BT247" i="1" s="1"/>
  <c r="BT13" i="1" a="1"/>
  <c r="BT13" i="1" s="1"/>
  <c r="BT386" i="1" a="1"/>
  <c r="BT386" i="1" s="1"/>
  <c r="BT276" i="1" a="1"/>
  <c r="BT276" i="1" s="1"/>
  <c r="BT335" i="1" a="1"/>
  <c r="BT335" i="1" s="1"/>
  <c r="BT621" i="1" a="1"/>
  <c r="BT621" i="1" s="1"/>
  <c r="BT136" i="1" a="1"/>
  <c r="BT136" i="1" s="1"/>
  <c r="BT482" i="1" a="1"/>
  <c r="BT482" i="1" s="1"/>
  <c r="BT345" i="1" a="1"/>
  <c r="BT345" i="1" s="1"/>
  <c r="BT257" i="1" a="1"/>
  <c r="BT257" i="1" s="1"/>
  <c r="BT392" i="1" a="1"/>
  <c r="BT392" i="1" s="1"/>
  <c r="BT322" i="1" a="1"/>
  <c r="BT322" i="1" s="1"/>
  <c r="BT28" i="1" a="1"/>
  <c r="BT28" i="1" s="1"/>
  <c r="BT156" i="1" a="1"/>
  <c r="BT156" i="1" s="1"/>
  <c r="BU108" i="1" a="1"/>
  <c r="BU108" i="1" s="1"/>
  <c r="BV108" i="1" s="1"/>
  <c r="BU358" i="1" a="1"/>
  <c r="BU358" i="1" s="1"/>
  <c r="BV358" i="1" s="1"/>
  <c r="BU239" i="1" a="1"/>
  <c r="BU239" i="1" s="1"/>
  <c r="BV239" i="1" s="1"/>
  <c r="BU375" i="1" a="1"/>
  <c r="BU375" i="1" s="1"/>
  <c r="BV375" i="1" s="1"/>
  <c r="BU495" i="1" a="1"/>
  <c r="BU495" i="1" s="1"/>
  <c r="BV495" i="1" s="1"/>
  <c r="BU281" i="1" a="1"/>
  <c r="BU281" i="1" s="1"/>
  <c r="BV281" i="1" s="1"/>
  <c r="BU557" i="1" a="1"/>
  <c r="BU557" i="1" s="1"/>
  <c r="BV557" i="1" s="1"/>
  <c r="BU633" i="1" a="1"/>
  <c r="BU633" i="1" s="1"/>
  <c r="BV633" i="1" s="1"/>
  <c r="BU513" i="1" a="1"/>
  <c r="BU513" i="1" s="1"/>
  <c r="BV513" i="1" s="1"/>
  <c r="BU185" i="1" a="1"/>
  <c r="BU185" i="1" s="1"/>
  <c r="BV185" i="1" s="1"/>
  <c r="BU171" i="1" a="1"/>
  <c r="BU171" i="1" s="1"/>
  <c r="BV171" i="1" s="1"/>
  <c r="BU124" i="1" a="1"/>
  <c r="BU124" i="1" s="1"/>
  <c r="BV124" i="1" s="1"/>
  <c r="BU260" i="1" a="1"/>
  <c r="BU260" i="1" s="1"/>
  <c r="BV260" i="1" s="1"/>
  <c r="BU475" i="1" a="1"/>
  <c r="BU475" i="1" s="1"/>
  <c r="BV475" i="1" s="1"/>
  <c r="BU560" i="1" a="1"/>
  <c r="BU560" i="1" s="1"/>
  <c r="BV560" i="1" s="1"/>
  <c r="BT614" i="1" a="1"/>
  <c r="BT614" i="1" s="1"/>
  <c r="BT615" i="1" a="1"/>
  <c r="BT615" i="1" s="1"/>
  <c r="BT389" i="1" a="1"/>
  <c r="BT389" i="1" s="1"/>
  <c r="BT380" i="1" a="1"/>
  <c r="BT380" i="1" s="1"/>
  <c r="BT186" i="1" a="1"/>
  <c r="BT186" i="1" s="1"/>
  <c r="BT254" i="1" a="1"/>
  <c r="BT254" i="1" s="1"/>
  <c r="BT310" i="1" a="1"/>
  <c r="BT310" i="1" s="1"/>
  <c r="BT371" i="1" a="1"/>
  <c r="BT371" i="1" s="1"/>
  <c r="BT516" i="1" a="1"/>
  <c r="BT516" i="1" s="1"/>
  <c r="BT564" i="1" a="1"/>
  <c r="BT564" i="1" s="1"/>
  <c r="BT290" i="1" a="1"/>
  <c r="BT290" i="1" s="1"/>
  <c r="BT385" i="1" a="1"/>
  <c r="BT385" i="1" s="1"/>
  <c r="BT556" i="1" a="1"/>
  <c r="BT556" i="1" s="1"/>
  <c r="BT584" i="1" a="1"/>
  <c r="BT584" i="1" s="1"/>
  <c r="BT527" i="1" a="1"/>
  <c r="BT527" i="1" s="1"/>
  <c r="BT497" i="1" a="1"/>
  <c r="BT497" i="1" s="1"/>
  <c r="BT551" i="1" a="1"/>
  <c r="BT551" i="1" s="1"/>
  <c r="BT646" i="1" a="1"/>
  <c r="BT646" i="1" s="1"/>
  <c r="BT212" i="1" a="1"/>
  <c r="BT212" i="1" s="1"/>
  <c r="P7" i="4" a="1"/>
  <c r="P7" i="4" s="1"/>
  <c r="BT451" i="1" a="1"/>
  <c r="BT451" i="1" s="1"/>
  <c r="BU33" i="1" a="1"/>
  <c r="BU33" i="1" s="1"/>
  <c r="BV33" i="1" s="1"/>
  <c r="BU146" i="1" a="1"/>
  <c r="BU146" i="1" s="1"/>
  <c r="BV146" i="1" s="1"/>
  <c r="BU314" i="1" a="1"/>
  <c r="BU314" i="1" s="1"/>
  <c r="BV314" i="1" s="1"/>
  <c r="BU338" i="1" a="1"/>
  <c r="BU338" i="1" s="1"/>
  <c r="BV338" i="1" s="1"/>
  <c r="BU114" i="1" a="1"/>
  <c r="BU114" i="1" s="1"/>
  <c r="BV114" i="1" s="1"/>
  <c r="BU342" i="1" a="1"/>
  <c r="BU342" i="1" s="1"/>
  <c r="BV342" i="1" s="1"/>
  <c r="BU516" i="1" a="1"/>
  <c r="BU516" i="1" s="1"/>
  <c r="BV516" i="1" s="1"/>
  <c r="BU284" i="1" a="1"/>
  <c r="BU284" i="1" s="1"/>
  <c r="BV284" i="1" s="1"/>
  <c r="BU380" i="1" a="1"/>
  <c r="BU380" i="1" s="1"/>
  <c r="BV380" i="1" s="1"/>
  <c r="BU573" i="1" a="1"/>
  <c r="BU573" i="1" s="1"/>
  <c r="BV573" i="1" s="1"/>
  <c r="BU368" i="1" a="1"/>
  <c r="BU368" i="1" s="1"/>
  <c r="BV368" i="1" s="1"/>
  <c r="BU628" i="1" a="1"/>
  <c r="BU628" i="1" s="1"/>
  <c r="BV628" i="1" s="1"/>
  <c r="BU326" i="1" a="1"/>
  <c r="BU326" i="1" s="1"/>
  <c r="BV326" i="1" s="1"/>
  <c r="BU269" i="1" a="1"/>
  <c r="BU269" i="1" s="1"/>
  <c r="BV269" i="1" s="1"/>
  <c r="BU249" i="1" a="1"/>
  <c r="BU249" i="1" s="1"/>
  <c r="BV249" i="1" s="1"/>
  <c r="BU629" i="1" a="1"/>
  <c r="BU629" i="1" s="1"/>
  <c r="BV629" i="1" s="1"/>
  <c r="BU131" i="1" a="1"/>
  <c r="BU131" i="1" s="1"/>
  <c r="BV131" i="1" s="1"/>
  <c r="BU13" i="1" a="1"/>
  <c r="BU13" i="1" s="1"/>
  <c r="BV13" i="1" s="1"/>
  <c r="BU128" i="1" a="1"/>
  <c r="BU128" i="1" s="1"/>
  <c r="BV128" i="1" s="1"/>
  <c r="BU56" i="1" a="1"/>
  <c r="BU56" i="1" s="1"/>
  <c r="BV56" i="1" s="1"/>
  <c r="BU370" i="1" a="1"/>
  <c r="BU370" i="1" s="1"/>
  <c r="BV370" i="1" s="1"/>
  <c r="BU543" i="1" a="1"/>
  <c r="BU543" i="1" s="1"/>
  <c r="BV543" i="1" s="1"/>
  <c r="BU42" i="1" a="1"/>
  <c r="BU42" i="1" s="1"/>
  <c r="BV42" i="1" s="1"/>
  <c r="BU195" i="1" a="1"/>
  <c r="BU195" i="1" s="1"/>
  <c r="BV195" i="1" s="1"/>
  <c r="Q7" i="4" a="1"/>
  <c r="Q7" i="4" s="1"/>
  <c r="BT18" i="1" a="1"/>
  <c r="BT18" i="1" s="1"/>
  <c r="BT641" i="1" a="1"/>
  <c r="BT641" i="1" s="1"/>
  <c r="BT369" i="1" a="1"/>
  <c r="BT369" i="1" s="1"/>
  <c r="BT165" i="1" a="1"/>
  <c r="BT165" i="1" s="1"/>
  <c r="BT157" i="1" a="1"/>
  <c r="BT157" i="1" s="1"/>
  <c r="BT275" i="1" a="1"/>
  <c r="BT275" i="1" s="1"/>
  <c r="BT490" i="1" a="1"/>
  <c r="BT490" i="1" s="1"/>
  <c r="BT90" i="1" a="1"/>
  <c r="BT90" i="1" s="1"/>
  <c r="BT575" i="1" a="1"/>
  <c r="BT575" i="1" s="1"/>
  <c r="BT269" i="1" a="1"/>
  <c r="BT269" i="1" s="1"/>
  <c r="BT326" i="1" a="1"/>
  <c r="BT326" i="1" s="1"/>
  <c r="BT473" i="1" a="1"/>
  <c r="BT473" i="1" s="1"/>
  <c r="BT97" i="1" a="1"/>
  <c r="BT97" i="1" s="1"/>
  <c r="BT484" i="1" a="1"/>
  <c r="BT484" i="1" s="1"/>
  <c r="BT411" i="1" a="1"/>
  <c r="BT411" i="1" s="1"/>
  <c r="BT198" i="1" a="1"/>
  <c r="BT198" i="1" s="1"/>
  <c r="BT177" i="1" a="1"/>
  <c r="BT177" i="1" s="1"/>
  <c r="BT653" i="1" a="1"/>
  <c r="BT653" i="1" s="1"/>
  <c r="BT268" i="1" a="1"/>
  <c r="BT268" i="1" s="1"/>
  <c r="BT639" i="1" a="1"/>
  <c r="BT639" i="1" s="1"/>
  <c r="BU227" i="1" a="1"/>
  <c r="BU227" i="1" s="1"/>
  <c r="BV227" i="1" s="1"/>
  <c r="BU353" i="1" a="1"/>
  <c r="BU353" i="1" s="1"/>
  <c r="BV353" i="1" s="1"/>
  <c r="BU225" i="1" a="1"/>
  <c r="BU225" i="1" s="1"/>
  <c r="BV225" i="1" s="1"/>
  <c r="BU384" i="1" a="1"/>
  <c r="BU384" i="1" s="1"/>
  <c r="BV384" i="1" s="1"/>
  <c r="BU9" i="1" a="1"/>
  <c r="BU9" i="1" s="1"/>
  <c r="BV9" i="1" s="1"/>
  <c r="BU10" i="1" a="1"/>
  <c r="BU10" i="1" s="1"/>
  <c r="BV10" i="1" s="1"/>
  <c r="BU177" i="1" a="1"/>
  <c r="BU177" i="1" s="1"/>
  <c r="BV177" i="1" s="1"/>
  <c r="BU230" i="1" a="1"/>
  <c r="BU230" i="1" s="1"/>
  <c r="BV230" i="1" s="1"/>
  <c r="BU357" i="1" a="1"/>
  <c r="BU357" i="1" s="1"/>
  <c r="BV357" i="1" s="1"/>
  <c r="BU505" i="1" a="1"/>
  <c r="BU505" i="1" s="1"/>
  <c r="BV505" i="1" s="1"/>
  <c r="BU485" i="1" a="1"/>
  <c r="BU485" i="1" s="1"/>
  <c r="BV485" i="1" s="1"/>
  <c r="BU130" i="1" a="1"/>
  <c r="BU130" i="1" s="1"/>
  <c r="BV130" i="1" s="1"/>
  <c r="BU461" i="1" a="1"/>
  <c r="BU461" i="1" s="1"/>
  <c r="BV461" i="1" s="1"/>
  <c r="BU650" i="1" a="1"/>
  <c r="BU650" i="1" s="1"/>
  <c r="BV650" i="1" s="1"/>
  <c r="BU170" i="1" a="1"/>
  <c r="BU170" i="1" s="1"/>
  <c r="BV170" i="1" s="1"/>
  <c r="BU606" i="1" a="1"/>
  <c r="BU606" i="1" s="1"/>
  <c r="BV606" i="1" s="1"/>
  <c r="BU470" i="1" a="1"/>
  <c r="BU470" i="1" s="1"/>
  <c r="BV470" i="1" s="1"/>
  <c r="BU183" i="1" a="1"/>
  <c r="BU183" i="1" s="1"/>
  <c r="BV183" i="1" s="1"/>
  <c r="BU571" i="1" a="1"/>
  <c r="BU571" i="1" s="1"/>
  <c r="BV571" i="1" s="1"/>
  <c r="BT444" i="1" a="1"/>
  <c r="BT444" i="1" s="1"/>
  <c r="BT169" i="1" a="1"/>
  <c r="BT169" i="1" s="1"/>
  <c r="BT503" i="1" a="1"/>
  <c r="BT503" i="1" s="1"/>
  <c r="BT121" i="1" a="1"/>
  <c r="BT121" i="1" s="1"/>
  <c r="BT274" i="1" a="1"/>
  <c r="BT274" i="1" s="1"/>
  <c r="BT467" i="1" a="1"/>
  <c r="BT467" i="1" s="1"/>
  <c r="BT218" i="1" a="1"/>
  <c r="BT218" i="1" s="1"/>
  <c r="BT640" i="1" a="1"/>
  <c r="BT640" i="1" s="1"/>
  <c r="BT7" i="1" a="1"/>
  <c r="BT7" i="1" s="1"/>
  <c r="BT399" i="1" a="1"/>
  <c r="BT399" i="1" s="1"/>
  <c r="BT460" i="1" a="1"/>
  <c r="BT460" i="1" s="1"/>
  <c r="BT637" i="1" a="1"/>
  <c r="BT637" i="1" s="1"/>
  <c r="BT400" i="1" a="1"/>
  <c r="BT400" i="1" s="1"/>
  <c r="BT424" i="1" a="1"/>
  <c r="BT424" i="1" s="1"/>
  <c r="BT360" i="1" a="1"/>
  <c r="BT360" i="1" s="1"/>
  <c r="BT470" i="1" a="1"/>
  <c r="BT470" i="1" s="1"/>
  <c r="BU600" i="1" a="1"/>
  <c r="BU600" i="1" s="1"/>
  <c r="BV600" i="1" s="1"/>
  <c r="BU213" i="1" a="1"/>
  <c r="BU213" i="1" s="1"/>
  <c r="BV213" i="1" s="1"/>
  <c r="BU261" i="1" a="1"/>
  <c r="BU261" i="1" s="1"/>
  <c r="BV261" i="1" s="1"/>
  <c r="BU238" i="1" a="1"/>
  <c r="BU238" i="1" s="1"/>
  <c r="BV238" i="1" s="1"/>
  <c r="BU594" i="1" a="1"/>
  <c r="BU594" i="1" s="1"/>
  <c r="BV594" i="1" s="1"/>
  <c r="BU477" i="1" a="1"/>
  <c r="BU477" i="1" s="1"/>
  <c r="BV477" i="1" s="1"/>
  <c r="BU65" i="1" a="1"/>
  <c r="BU65" i="1" s="1"/>
  <c r="BV65" i="1" s="1"/>
  <c r="BU21" i="1" a="1"/>
  <c r="BU21" i="1" s="1"/>
  <c r="BV21" i="1" s="1"/>
  <c r="BU472" i="1" a="1"/>
  <c r="BU472" i="1" s="1"/>
  <c r="BV472" i="1" s="1"/>
  <c r="BU372" i="1" a="1"/>
  <c r="BU372" i="1" s="1"/>
  <c r="BV372" i="1" s="1"/>
  <c r="BU644" i="1" a="1"/>
  <c r="BU644" i="1" s="1"/>
  <c r="BV644" i="1" s="1"/>
  <c r="BU447" i="1" a="1"/>
  <c r="BU447" i="1" s="1"/>
  <c r="BV447" i="1" s="1"/>
  <c r="BU613" i="1" a="1"/>
  <c r="BU613" i="1" s="1"/>
  <c r="BV613" i="1" s="1"/>
  <c r="BU48" i="1" a="1"/>
  <c r="BU48" i="1" s="1"/>
  <c r="BV48" i="1" s="1"/>
  <c r="BU569" i="1" a="1"/>
  <c r="BU569" i="1" s="1"/>
  <c r="BV569" i="1" s="1"/>
  <c r="BU394" i="1" a="1"/>
  <c r="BU394" i="1" s="1"/>
  <c r="BV394" i="1" s="1"/>
  <c r="BU262" i="1" a="1"/>
  <c r="BU262" i="1" s="1"/>
  <c r="BV262" i="1" s="1"/>
  <c r="BU154" i="1" a="1"/>
  <c r="BU154" i="1" s="1"/>
  <c r="BV154" i="1" s="1"/>
  <c r="BU158" i="1" a="1"/>
  <c r="BU158" i="1" s="1"/>
  <c r="BV158" i="1" s="1"/>
  <c r="BU150" i="1" a="1"/>
  <c r="BU150" i="1" s="1"/>
  <c r="BV150" i="1" s="1"/>
  <c r="BU189" i="1" a="1"/>
  <c r="BU189" i="1" s="1"/>
  <c r="BV189" i="1" s="1"/>
  <c r="BU478" i="1" a="1"/>
  <c r="BU478" i="1" s="1"/>
  <c r="BV478" i="1" s="1"/>
  <c r="BU169" i="1" a="1"/>
  <c r="BU169" i="1" s="1"/>
  <c r="BV169" i="1" s="1"/>
  <c r="BU383" i="1" a="1"/>
  <c r="BU383" i="1" s="1"/>
  <c r="BV383" i="1" s="1"/>
  <c r="BU524" i="1" a="1"/>
  <c r="BU524" i="1" s="1"/>
  <c r="BV524" i="1" s="1"/>
  <c r="BU646" i="1" a="1"/>
  <c r="BU646" i="1" s="1"/>
  <c r="BV646" i="1" s="1"/>
  <c r="BT599" i="1" a="1"/>
  <c r="BT599" i="1" s="1"/>
  <c r="BT151" i="1" a="1"/>
  <c r="BT151" i="1" s="1"/>
  <c r="BU43" i="1" a="1"/>
  <c r="BU43" i="1" s="1"/>
  <c r="BV43" i="1" s="1"/>
  <c r="BU229" i="1" a="1"/>
  <c r="BU229" i="1" s="1"/>
  <c r="BV229" i="1" s="1"/>
  <c r="BU74" i="1" a="1"/>
  <c r="BU74" i="1" s="1"/>
  <c r="BV74" i="1" s="1"/>
  <c r="BU421" i="1" a="1"/>
  <c r="BU421" i="1" s="1"/>
  <c r="BV421" i="1" s="1"/>
  <c r="BU354" i="1" a="1"/>
  <c r="BU354" i="1" s="1"/>
  <c r="BV354" i="1" s="1"/>
  <c r="BU203" i="1" a="1"/>
  <c r="BU203" i="1" s="1"/>
  <c r="BV203" i="1" s="1"/>
  <c r="BT193" i="1" a="1"/>
  <c r="BT193" i="1" s="1"/>
  <c r="BT260" i="1" a="1"/>
  <c r="BT260" i="1" s="1"/>
  <c r="BT320" i="1" a="1"/>
  <c r="BT320" i="1" s="1"/>
  <c r="BT190" i="1" a="1"/>
  <c r="BT190" i="1" s="1"/>
  <c r="BT107" i="1" a="1"/>
  <c r="BT107" i="1" s="1"/>
  <c r="BT616" i="1" a="1"/>
  <c r="BT616" i="1" s="1"/>
  <c r="BT520" i="1" a="1"/>
  <c r="BT520" i="1" s="1"/>
  <c r="BT628" i="1" a="1"/>
  <c r="BT628" i="1" s="1"/>
  <c r="BU655" i="1" a="1"/>
  <c r="BU655" i="1" s="1"/>
  <c r="BV655" i="1" s="1"/>
  <c r="BU204" i="1" a="1"/>
  <c r="BU204" i="1" s="1"/>
  <c r="BV204" i="1" s="1"/>
  <c r="BU279" i="1" a="1"/>
  <c r="BU279" i="1" s="1"/>
  <c r="BV279" i="1" s="1"/>
  <c r="BU134" i="1" a="1"/>
  <c r="BU134" i="1" s="1"/>
  <c r="BV134" i="1" s="1"/>
  <c r="BU647" i="1" a="1"/>
  <c r="BU647" i="1" s="1"/>
  <c r="BV647" i="1" s="1"/>
  <c r="BU487" i="1" a="1"/>
  <c r="BU487" i="1" s="1"/>
  <c r="BV487" i="1" s="1"/>
  <c r="BT10" i="1" a="1"/>
  <c r="BT10" i="1" s="1"/>
  <c r="BT354" i="1" a="1"/>
  <c r="BT354" i="1" s="1"/>
  <c r="BT16" i="1" a="1"/>
  <c r="BT16" i="1" s="1"/>
  <c r="BT98" i="1" a="1"/>
  <c r="BT98" i="1" s="1"/>
  <c r="BT631" i="1" a="1"/>
  <c r="BT631" i="1" s="1"/>
  <c r="BT189" i="1" a="1"/>
  <c r="BT189" i="1" s="1"/>
  <c r="BU292" i="1" a="1"/>
  <c r="BU292" i="1" s="1"/>
  <c r="BV292" i="1" s="1"/>
  <c r="BU310" i="1" a="1"/>
  <c r="BU310" i="1" s="1"/>
  <c r="BV310" i="1" s="1"/>
  <c r="BU618" i="1" a="1"/>
  <c r="BU618" i="1" s="1"/>
  <c r="BV618" i="1" s="1"/>
  <c r="BU626" i="1" a="1"/>
  <c r="BU626" i="1" s="1"/>
  <c r="BV626" i="1" s="1"/>
  <c r="BU363" i="1" a="1"/>
  <c r="BU363" i="1" s="1"/>
  <c r="BV363" i="1" s="1"/>
  <c r="BU268" i="1" a="1"/>
  <c r="BU268" i="1" s="1"/>
  <c r="BV268" i="1" s="1"/>
  <c r="BU580" i="1" a="1"/>
  <c r="BU580" i="1" s="1"/>
  <c r="BV580" i="1" s="1"/>
  <c r="BU212" i="1" a="1"/>
  <c r="BU212" i="1" s="1"/>
  <c r="BV212" i="1" s="1"/>
  <c r="BU136" i="1" a="1"/>
  <c r="BU136" i="1" s="1"/>
  <c r="BV136" i="1" s="1"/>
  <c r="BT540" i="1" a="1"/>
  <c r="BT540" i="1" s="1"/>
  <c r="BT131" i="1" a="1"/>
  <c r="BT131" i="1" s="1"/>
  <c r="BT91" i="1" a="1"/>
  <c r="BT91" i="1" s="1"/>
  <c r="BT547" i="1" a="1"/>
  <c r="BT547" i="1" s="1"/>
  <c r="BT45" i="1" a="1"/>
  <c r="BT45" i="1" s="1"/>
  <c r="BT259" i="1" a="1"/>
  <c r="BT259" i="1" s="1"/>
  <c r="BT483" i="1" a="1"/>
  <c r="BT483" i="1" s="1"/>
  <c r="BU129" i="1" a="1"/>
  <c r="BU129" i="1" s="1"/>
  <c r="BV129" i="1" s="1"/>
  <c r="BU393" i="1" a="1"/>
  <c r="BU393" i="1" s="1"/>
  <c r="BV393" i="1" s="1"/>
  <c r="BU53" i="1" a="1"/>
  <c r="BU53" i="1" s="1"/>
  <c r="BV53" i="1" s="1"/>
  <c r="BU558" i="1" a="1"/>
  <c r="BU558" i="1" s="1"/>
  <c r="BV558" i="1" s="1"/>
  <c r="BU69" i="1" a="1"/>
  <c r="BU69" i="1" s="1"/>
  <c r="BV69" i="1" s="1"/>
  <c r="BU489" i="1" a="1"/>
  <c r="BU489" i="1" s="1"/>
  <c r="BV489" i="1" s="1"/>
  <c r="BU428" i="1" a="1"/>
  <c r="BU428" i="1" s="1"/>
  <c r="BV428" i="1" s="1"/>
  <c r="BU273" i="1" a="1"/>
  <c r="BU273" i="1" s="1"/>
  <c r="BV273" i="1" s="1"/>
  <c r="BT510" i="1" a="1"/>
  <c r="BT510" i="1" s="1"/>
  <c r="BT205" i="1" a="1"/>
  <c r="BT205" i="1" s="1"/>
  <c r="BT46" i="1" a="1"/>
  <c r="BT46" i="1" s="1"/>
  <c r="BT500" i="1" a="1"/>
  <c r="BT500" i="1" s="1"/>
  <c r="BT353" i="1" a="1"/>
  <c r="BT353" i="1" s="1"/>
  <c r="BT576" i="1" a="1"/>
  <c r="BT576" i="1" s="1"/>
  <c r="BT477" i="1" a="1"/>
  <c r="BT477" i="1" s="1"/>
  <c r="BT413" i="1" a="1"/>
  <c r="BT413" i="1" s="1"/>
  <c r="BT57" i="1" a="1"/>
  <c r="BT57" i="1" s="1"/>
  <c r="BT657" i="1" a="1"/>
  <c r="BT657" i="1" s="1"/>
  <c r="BT94" i="1" a="1"/>
  <c r="BT94" i="1" s="1"/>
  <c r="BT273" i="1" a="1"/>
  <c r="BT273" i="1" s="1"/>
  <c r="BT427" i="1" a="1"/>
  <c r="BT427" i="1" s="1"/>
  <c r="BT159" i="1" a="1"/>
  <c r="BT159" i="1" s="1"/>
  <c r="BT491" i="1" a="1"/>
  <c r="BT491" i="1" s="1"/>
  <c r="BT648" i="1" a="1"/>
  <c r="BT648" i="1" s="1"/>
  <c r="BT352" i="1" a="1"/>
  <c r="BT352" i="1" s="1"/>
  <c r="BT317" i="1" a="1"/>
  <c r="BT317" i="1" s="1"/>
  <c r="BT652" i="1" a="1"/>
  <c r="BT652" i="1" s="1"/>
  <c r="BT171" i="1" a="1"/>
  <c r="BT171" i="1" s="1"/>
  <c r="BT365" i="1" a="1"/>
  <c r="BT365" i="1" s="1"/>
  <c r="BT409" i="1" a="1"/>
  <c r="BT409" i="1" s="1"/>
  <c r="BT466" i="1" a="1"/>
  <c r="BT466" i="1" s="1"/>
  <c r="BU77" i="1" a="1"/>
  <c r="BU77" i="1" s="1"/>
  <c r="BV77" i="1" s="1"/>
  <c r="BU624" i="1" a="1"/>
  <c r="BU624" i="1" s="1"/>
  <c r="BV624" i="1" s="1"/>
  <c r="BU599" i="1" a="1"/>
  <c r="BU599" i="1" s="1"/>
  <c r="BV599" i="1" s="1"/>
  <c r="BU418" i="1" a="1"/>
  <c r="BU418" i="1" s="1"/>
  <c r="BV418" i="1" s="1"/>
  <c r="BU304" i="1" a="1"/>
  <c r="BU304" i="1" s="1"/>
  <c r="BV304" i="1" s="1"/>
  <c r="BU623" i="1" a="1"/>
  <c r="BU623" i="1" s="1"/>
  <c r="BV623" i="1" s="1"/>
  <c r="BU207" i="1" a="1"/>
  <c r="BU207" i="1" s="1"/>
  <c r="BV207" i="1" s="1"/>
  <c r="BU414" i="1" a="1"/>
  <c r="BU414" i="1" s="1"/>
  <c r="BV414" i="1" s="1"/>
  <c r="BU44" i="1" a="1"/>
  <c r="BU44" i="1" s="1"/>
  <c r="BV44" i="1" s="1"/>
  <c r="BU40" i="1" a="1"/>
  <c r="BU40" i="1" s="1"/>
  <c r="BV40" i="1" s="1"/>
  <c r="BU76" i="1" a="1"/>
  <c r="BU76" i="1" s="1"/>
  <c r="BV76" i="1" s="1"/>
  <c r="BU433" i="1" a="1"/>
  <c r="BU433" i="1" s="1"/>
  <c r="BV433" i="1" s="1"/>
  <c r="BU293" i="1" a="1"/>
  <c r="BU293" i="1" s="1"/>
  <c r="BV293" i="1" s="1"/>
  <c r="BU187" i="1" a="1"/>
  <c r="BU187" i="1" s="1"/>
  <c r="BV187" i="1" s="1"/>
  <c r="BT266" i="1" a="1"/>
  <c r="BT266" i="1" s="1"/>
  <c r="BT42" i="1" a="1"/>
  <c r="BT42" i="1" s="1"/>
  <c r="BT434" i="1" a="1"/>
  <c r="BT434" i="1" s="1"/>
  <c r="BT339" i="1" a="1"/>
  <c r="BT339" i="1" s="1"/>
  <c r="BT579" i="1" a="1"/>
  <c r="BT579" i="1" s="1"/>
  <c r="BT502" i="1" a="1"/>
  <c r="BT502" i="1" s="1"/>
  <c r="BT201" i="1" a="1"/>
  <c r="BT201" i="1" s="1"/>
  <c r="BT382" i="1" a="1"/>
  <c r="BT382" i="1" s="1"/>
  <c r="BT245" i="1" a="1"/>
  <c r="BT245" i="1" s="1"/>
  <c r="BT147" i="1" a="1"/>
  <c r="BT147" i="1" s="1"/>
  <c r="BT278" i="1" a="1"/>
  <c r="BT278" i="1" s="1"/>
  <c r="BU264" i="1" a="1"/>
  <c r="BU264" i="1" s="1"/>
  <c r="BV264" i="1" s="1"/>
  <c r="BU369" i="1" a="1"/>
  <c r="BU369" i="1" s="1"/>
  <c r="BV369" i="1" s="1"/>
  <c r="BU111" i="1" a="1"/>
  <c r="BU111" i="1" s="1"/>
  <c r="BV111" i="1" s="1"/>
  <c r="BU553" i="1" a="1"/>
  <c r="BU553" i="1" s="1"/>
  <c r="BV553" i="1" s="1"/>
  <c r="BU399" i="1" a="1"/>
  <c r="BU399" i="1" s="1"/>
  <c r="BV399" i="1" s="1"/>
  <c r="BU583" i="1" a="1"/>
  <c r="BU583" i="1" s="1"/>
  <c r="BV583" i="1" s="1"/>
  <c r="BU482" i="1" a="1"/>
  <c r="BU482" i="1" s="1"/>
  <c r="BV482" i="1" s="1"/>
  <c r="BU49" i="1" a="1"/>
  <c r="BU49" i="1" s="1"/>
  <c r="BV49" i="1" s="1"/>
  <c r="BU127" i="1" a="1"/>
  <c r="BU127" i="1" s="1"/>
  <c r="BV127" i="1" s="1"/>
  <c r="BT560" i="1" a="1"/>
  <c r="BT560" i="1" s="1"/>
  <c r="BT255" i="1" a="1"/>
  <c r="BT255" i="1" s="1"/>
  <c r="BT280" i="1" a="1"/>
  <c r="BT280" i="1" s="1"/>
  <c r="BT428" i="1" a="1"/>
  <c r="BT428" i="1" s="1"/>
  <c r="BU494" i="1" a="1"/>
  <c r="BU494" i="1" s="1"/>
  <c r="BV494" i="1" s="1"/>
  <c r="BU223" i="1" a="1"/>
  <c r="BU223" i="1" s="1"/>
  <c r="BV223" i="1" s="1"/>
  <c r="BU649" i="1" a="1"/>
  <c r="BU649" i="1" s="1"/>
  <c r="BV649" i="1" s="1"/>
  <c r="BU561" i="1" a="1"/>
  <c r="BU561" i="1" s="1"/>
  <c r="BV561" i="1" s="1"/>
  <c r="BU529" i="1" a="1"/>
  <c r="BU529" i="1" s="1"/>
  <c r="BV529" i="1" s="1"/>
  <c r="BT100" i="1" a="1"/>
  <c r="BT100" i="1" s="1"/>
  <c r="BT132" i="1" a="1"/>
  <c r="BT132" i="1" s="1"/>
  <c r="BT461" i="1" a="1"/>
  <c r="BT461" i="1" s="1"/>
  <c r="BT305" i="1" a="1"/>
  <c r="BT305" i="1" s="1"/>
  <c r="BT105" i="1" a="1"/>
  <c r="BT105" i="1" s="1"/>
  <c r="BU80" i="1" a="1"/>
  <c r="BU80" i="1" s="1"/>
  <c r="BV80" i="1" s="1"/>
  <c r="BU232" i="1" a="1"/>
  <c r="BU232" i="1" s="1"/>
  <c r="BV232" i="1" s="1"/>
  <c r="BU521" i="1" a="1"/>
  <c r="BU521" i="1" s="1"/>
  <c r="BV521" i="1" s="1"/>
  <c r="BT439" i="1" a="1"/>
  <c r="BT439" i="1" s="1"/>
  <c r="BT404" i="1" a="1"/>
  <c r="BT404" i="1" s="1"/>
  <c r="BT417" i="1" a="1"/>
  <c r="BT417" i="1" s="1"/>
  <c r="BT213" i="1" a="1"/>
  <c r="BT213" i="1" s="1"/>
  <c r="BU336" i="1" a="1"/>
  <c r="BU336" i="1" s="1"/>
  <c r="BV336" i="1" s="1"/>
  <c r="BU23" i="1" a="1"/>
  <c r="BU23" i="1" s="1"/>
  <c r="BV23" i="1" s="1"/>
  <c r="BU47" i="1" a="1"/>
  <c r="BU47" i="1" s="1"/>
  <c r="BV47" i="1" s="1"/>
  <c r="BU85" i="1" a="1"/>
  <c r="BU85" i="1" s="1"/>
  <c r="BV85" i="1" s="1"/>
  <c r="BU309" i="1" a="1"/>
  <c r="BU309" i="1" s="1"/>
  <c r="BV309" i="1" s="1"/>
  <c r="BU160" i="1" a="1"/>
  <c r="BU160" i="1" s="1"/>
  <c r="BV160" i="1" s="1"/>
  <c r="BT272" i="1" a="1"/>
  <c r="BT272" i="1" s="1"/>
  <c r="BT642" i="1" a="1"/>
  <c r="BT642" i="1" s="1"/>
  <c r="BT446" i="1" a="1"/>
  <c r="BT446" i="1" s="1"/>
  <c r="BT47" i="1" a="1"/>
  <c r="BT47" i="1" s="1"/>
  <c r="BT452" i="1" a="1"/>
  <c r="BT452" i="1" s="1"/>
  <c r="BT529" i="1" a="1"/>
  <c r="BT529" i="1" s="1"/>
  <c r="BT246" i="1" a="1"/>
  <c r="BT246" i="1" s="1"/>
  <c r="BT231" i="1" a="1"/>
  <c r="BT231" i="1" s="1"/>
  <c r="BT524" i="1" a="1"/>
  <c r="BT524" i="1" s="1"/>
  <c r="BT384" i="1" a="1"/>
  <c r="BT384" i="1" s="1"/>
  <c r="BT610" i="1" a="1"/>
  <c r="BT610" i="1" s="1"/>
  <c r="BT328" i="1" a="1"/>
  <c r="BT328" i="1" s="1"/>
  <c r="BT216" i="1" a="1"/>
  <c r="BT216" i="1" s="1"/>
  <c r="BT306" i="1" a="1"/>
  <c r="BT306" i="1" s="1"/>
  <c r="BT211" i="1" a="1"/>
  <c r="BT211" i="1" s="1"/>
  <c r="BT562" i="1" a="1"/>
  <c r="BT562" i="1" s="1"/>
  <c r="BT561" i="1" a="1"/>
  <c r="BT561" i="1" s="1"/>
  <c r="BT125" i="1" a="1"/>
  <c r="BT125" i="1" s="1"/>
  <c r="BT480" i="1" a="1"/>
  <c r="BT480" i="1" s="1"/>
  <c r="BT116" i="1" a="1"/>
  <c r="BT116" i="1" s="1"/>
  <c r="BU271" i="1" a="1"/>
  <c r="BU271" i="1" s="1"/>
  <c r="BV271" i="1" s="1"/>
  <c r="BU630" i="1" a="1"/>
  <c r="BU630" i="1" s="1"/>
  <c r="BV630" i="1" s="1"/>
  <c r="BU564" i="1" a="1"/>
  <c r="BU564" i="1" s="1"/>
  <c r="BV564" i="1" s="1"/>
  <c r="BU165" i="1" a="1"/>
  <c r="BU165" i="1" s="1"/>
  <c r="BV165" i="1" s="1"/>
  <c r="BU45" i="1" a="1"/>
  <c r="BU45" i="1" s="1"/>
  <c r="BV45" i="1" s="1"/>
  <c r="BU90" i="1" a="1"/>
  <c r="BU90" i="1" s="1"/>
  <c r="BV90" i="1" s="1"/>
  <c r="BU330" i="1" a="1"/>
  <c r="BU330" i="1" s="1"/>
  <c r="BV330" i="1" s="1"/>
  <c r="BU6" i="1" a="1"/>
  <c r="BU6" i="1" s="1"/>
  <c r="BV6" i="1" s="1"/>
  <c r="BU639" i="1" a="1"/>
  <c r="BU639" i="1" s="1"/>
  <c r="BV639" i="1" s="1"/>
  <c r="BU577" i="1" a="1"/>
  <c r="BU577" i="1" s="1"/>
  <c r="BV577" i="1" s="1"/>
  <c r="BU79" i="1" a="1"/>
  <c r="BU79" i="1" s="1"/>
  <c r="BV79" i="1" s="1"/>
  <c r="BU205" i="1" a="1"/>
  <c r="BU205" i="1" s="1"/>
  <c r="BV205" i="1" s="1"/>
  <c r="BU236" i="1" a="1"/>
  <c r="BU236" i="1" s="1"/>
  <c r="BV236" i="1" s="1"/>
  <c r="BU247" i="1" a="1"/>
  <c r="BU247" i="1" s="1"/>
  <c r="BV247" i="1" s="1"/>
  <c r="BU634" i="1" a="1"/>
  <c r="BU634" i="1" s="1"/>
  <c r="BV634" i="1" s="1"/>
  <c r="BU348" i="1" a="1"/>
  <c r="BU348" i="1" s="1"/>
  <c r="BV348" i="1" s="1"/>
  <c r="BU263" i="1" a="1"/>
  <c r="BU263" i="1" s="1"/>
  <c r="BV263" i="1" s="1"/>
  <c r="BU123" i="1" a="1"/>
  <c r="BU123" i="1" s="1"/>
  <c r="BV123" i="1" s="1"/>
  <c r="BU508" i="1" a="1"/>
  <c r="BU508" i="1" s="1"/>
  <c r="BV508" i="1" s="1"/>
  <c r="BU464" i="1" a="1"/>
  <c r="BU464" i="1" s="1"/>
  <c r="BV464" i="1" s="1"/>
  <c r="BU420" i="1" a="1"/>
  <c r="BU420" i="1" s="1"/>
  <c r="BV420" i="1" s="1"/>
  <c r="BU286" i="1" a="1"/>
  <c r="BU286" i="1" s="1"/>
  <c r="BV286" i="1" s="1"/>
  <c r="BT208" i="1" a="1"/>
  <c r="BT208" i="1" s="1"/>
  <c r="BT455" i="1" a="1"/>
  <c r="BT455" i="1" s="1"/>
  <c r="BT4" i="1" a="1"/>
  <c r="BT4" i="1" s="1"/>
  <c r="BU610" i="1" a="1"/>
  <c r="BU610" i="1" s="1"/>
  <c r="BV610" i="1" s="1"/>
  <c r="BU458" i="1" a="1"/>
  <c r="BU458" i="1" s="1"/>
  <c r="BV458" i="1" s="1"/>
  <c r="BU216" i="1" a="1"/>
  <c r="BU216" i="1" s="1"/>
  <c r="BV216" i="1" s="1"/>
  <c r="BU554" i="1" a="1"/>
  <c r="BU554" i="1" s="1"/>
  <c r="BV554" i="1" s="1"/>
  <c r="BU328" i="1" a="1"/>
  <c r="BU328" i="1" s="1"/>
  <c r="BV328" i="1" s="1"/>
  <c r="BU18" i="1" a="1"/>
  <c r="BU18" i="1" s="1"/>
  <c r="BV18" i="1" s="1"/>
  <c r="BT146" i="1" a="1"/>
  <c r="BT146" i="1" s="1"/>
  <c r="BT504" i="1" a="1"/>
  <c r="BT504" i="1" s="1"/>
  <c r="BT394" i="1" a="1"/>
  <c r="BT394" i="1" s="1"/>
  <c r="BT24" i="1" a="1"/>
  <c r="BT24" i="1" s="1"/>
  <c r="BU78" i="1" a="1"/>
  <c r="BU78" i="1" s="1"/>
  <c r="BV78" i="1" s="1"/>
  <c r="BU222" i="1" a="1"/>
  <c r="BU222" i="1" s="1"/>
  <c r="BV222" i="1" s="1"/>
  <c r="BU637" i="1" a="1"/>
  <c r="BU637" i="1" s="1"/>
  <c r="BV637" i="1" s="1"/>
  <c r="BU445" i="1" a="1"/>
  <c r="BU445" i="1" s="1"/>
  <c r="BV445" i="1" s="1"/>
  <c r="BU83" i="1" a="1"/>
  <c r="BU83" i="1" s="1"/>
  <c r="BV83" i="1" s="1"/>
  <c r="BU544" i="1" a="1"/>
  <c r="BU544" i="1" s="1"/>
  <c r="BV544" i="1" s="1"/>
  <c r="BT184" i="1" a="1"/>
  <c r="BT184" i="1" s="1"/>
  <c r="BT188" i="1" a="1"/>
  <c r="BT188" i="1" s="1"/>
  <c r="BT72" i="1" a="1"/>
  <c r="BT72" i="1" s="1"/>
  <c r="BT170" i="1" a="1"/>
  <c r="BT170" i="1" s="1"/>
  <c r="BT142" i="1" a="1"/>
  <c r="BT142" i="1" s="1"/>
  <c r="BU161" i="1" a="1"/>
  <c r="BU161" i="1" s="1"/>
  <c r="BV161" i="1" s="1"/>
  <c r="BU322" i="1" a="1"/>
  <c r="BU322" i="1" s="1"/>
  <c r="BV322" i="1" s="1"/>
  <c r="BU416" i="1" a="1"/>
  <c r="BU416" i="1" s="1"/>
  <c r="BV416" i="1" s="1"/>
  <c r="BU17" i="1" a="1"/>
  <c r="BU17" i="1" s="1"/>
  <c r="BV17" i="1" s="1"/>
  <c r="BU603" i="1" a="1"/>
  <c r="BU603" i="1" s="1"/>
  <c r="BV603" i="1" s="1"/>
  <c r="BU82" i="1" a="1"/>
  <c r="BU82" i="1" s="1"/>
  <c r="BV82" i="1" s="1"/>
  <c r="BU426" i="1" a="1"/>
  <c r="BU426" i="1" s="1"/>
  <c r="BV426" i="1" s="1"/>
  <c r="BT66" i="1" a="1"/>
  <c r="BT66" i="1" s="1"/>
  <c r="BT271" i="1" a="1"/>
  <c r="BT271" i="1" s="1"/>
  <c r="BT406" i="1" a="1"/>
  <c r="BT406" i="1" s="1"/>
  <c r="BT323" i="1" a="1"/>
  <c r="BT323" i="1" s="1"/>
  <c r="BT53" i="1" a="1"/>
  <c r="BT53" i="1" s="1"/>
  <c r="BU96" i="1" a="1"/>
  <c r="BU96" i="1" s="1"/>
  <c r="BV96" i="1" s="1"/>
  <c r="BU466" i="1" a="1"/>
  <c r="BU466" i="1" s="1"/>
  <c r="BV466" i="1" s="1"/>
  <c r="BU568" i="1" a="1"/>
  <c r="BU568" i="1" s="1"/>
  <c r="BV568" i="1" s="1"/>
  <c r="BU488" i="1" a="1"/>
  <c r="BU488" i="1" s="1"/>
  <c r="BV488" i="1" s="1"/>
  <c r="BU149" i="1" a="1"/>
  <c r="BU149" i="1" s="1"/>
  <c r="BV149" i="1" s="1"/>
  <c r="BU486" i="1" a="1"/>
  <c r="BU486" i="1" s="1"/>
  <c r="BV486" i="1" s="1"/>
  <c r="BT419" i="1" a="1"/>
  <c r="BT419" i="1" s="1"/>
  <c r="BT71" i="1" a="1"/>
  <c r="BT71" i="1" s="1"/>
  <c r="BT346" i="1" a="1"/>
  <c r="BT346" i="1" s="1"/>
  <c r="BT209" i="1" a="1"/>
  <c r="BT209" i="1" s="1"/>
  <c r="BT449" i="1" a="1"/>
  <c r="BT449" i="1" s="1"/>
  <c r="BT396" i="1" a="1"/>
  <c r="BT396" i="1" s="1"/>
  <c r="BT73" i="1" a="1"/>
  <c r="BT73" i="1" s="1"/>
  <c r="BT330" i="1" a="1"/>
  <c r="BT330" i="1" s="1"/>
  <c r="BT179" i="1" a="1"/>
  <c r="BT179" i="1" s="1"/>
  <c r="BT420" i="1" a="1"/>
  <c r="BT420" i="1" s="1"/>
  <c r="BT220" i="1" a="1"/>
  <c r="BT220" i="1" s="1"/>
  <c r="BT630" i="1" a="1"/>
  <c r="BT630" i="1" s="1"/>
  <c r="BT106" i="1" a="1"/>
  <c r="BT106" i="1" s="1"/>
  <c r="BT223" i="1" a="1"/>
  <c r="BT223" i="1" s="1"/>
  <c r="BT508" i="1" a="1"/>
  <c r="BT508" i="1" s="1"/>
  <c r="BU604" i="1" a="1"/>
  <c r="BU604" i="1" s="1"/>
  <c r="BV604" i="1" s="1"/>
  <c r="BU38" i="1" a="1"/>
  <c r="BU38" i="1" s="1"/>
  <c r="BV38" i="1" s="1"/>
  <c r="BU435" i="1" a="1"/>
  <c r="BU435" i="1" s="1"/>
  <c r="BV435" i="1" s="1"/>
  <c r="BU527" i="1" a="1"/>
  <c r="BU527" i="1" s="1"/>
  <c r="BV527" i="1" s="1"/>
  <c r="BU135" i="1" a="1"/>
  <c r="BU135" i="1" s="1"/>
  <c r="BV135" i="1" s="1"/>
  <c r="BU246" i="1" a="1"/>
  <c r="BU246" i="1" s="1"/>
  <c r="BV246" i="1" s="1"/>
  <c r="BU398" i="1" a="1"/>
  <c r="BU398" i="1" s="1"/>
  <c r="BV398" i="1" s="1"/>
  <c r="BU254" i="1" a="1"/>
  <c r="BU254" i="1" s="1"/>
  <c r="BV254" i="1" s="1"/>
  <c r="BU532" i="1" a="1"/>
  <c r="BU532" i="1" s="1"/>
  <c r="BV532" i="1" s="1"/>
  <c r="BU502" i="1" a="1"/>
  <c r="BU502" i="1" s="1"/>
  <c r="BV502" i="1" s="1"/>
  <c r="BU481" i="1" a="1"/>
  <c r="BU481" i="1" s="1"/>
  <c r="BV481" i="1" s="1"/>
  <c r="BU550" i="1" a="1"/>
  <c r="BU550" i="1" s="1"/>
  <c r="BV550" i="1" s="1"/>
  <c r="BU275" i="1" a="1"/>
  <c r="BU275" i="1" s="1"/>
  <c r="BV275" i="1" s="1"/>
  <c r="BU201" i="1" a="1"/>
  <c r="BU201" i="1" s="1"/>
  <c r="BV201" i="1" s="1"/>
  <c r="BU589" i="1" a="1"/>
  <c r="BU589" i="1" s="1"/>
  <c r="BV589" i="1" s="1"/>
  <c r="BU298" i="1" a="1"/>
  <c r="BU298" i="1" s="1"/>
  <c r="BV298" i="1" s="1"/>
  <c r="BT33" i="1" a="1"/>
  <c r="BT33" i="1" s="1"/>
  <c r="BT221" i="1" a="1"/>
  <c r="BT221" i="1" s="1"/>
  <c r="BT554" i="1" a="1"/>
  <c r="BT554" i="1" s="1"/>
  <c r="BT299" i="1" a="1"/>
  <c r="BT299" i="1" s="1"/>
  <c r="BT603" i="1" a="1"/>
  <c r="BT603" i="1" s="1"/>
  <c r="BT262" i="1" a="1"/>
  <c r="BT262" i="1" s="1"/>
  <c r="BT494" i="1" a="1"/>
  <c r="BT494" i="1" s="1"/>
  <c r="BU81" i="1" a="1"/>
  <c r="BU81" i="1" s="1"/>
  <c r="BV81" i="1" s="1"/>
  <c r="BU463" i="1" a="1"/>
  <c r="BU463" i="1" s="1"/>
  <c r="BV463" i="1" s="1"/>
  <c r="BU540" i="1" a="1"/>
  <c r="BU540" i="1" s="1"/>
  <c r="BV540" i="1" s="1"/>
  <c r="BU181" i="1" a="1"/>
  <c r="BU181" i="1" s="1"/>
  <c r="BV181" i="1" s="1"/>
  <c r="BU215" i="1" a="1"/>
  <c r="BU215" i="1" s="1"/>
  <c r="BV215" i="1" s="1"/>
  <c r="BU395" i="1" a="1"/>
  <c r="BU395" i="1" s="1"/>
  <c r="BV395" i="1" s="1"/>
  <c r="BU449" i="1" a="1"/>
  <c r="BU449" i="1" s="1"/>
  <c r="BV449" i="1" s="1"/>
  <c r="BU39" i="1" a="1"/>
  <c r="BU39" i="1" s="1"/>
  <c r="BV39" i="1" s="1"/>
  <c r="BU585" i="1" a="1"/>
  <c r="BU585" i="1" s="1"/>
  <c r="BV585" i="1" s="1"/>
  <c r="BU467" i="1" a="1"/>
  <c r="BU467" i="1" s="1"/>
  <c r="BV467" i="1" s="1"/>
  <c r="BU255" i="1" a="1"/>
  <c r="BU255" i="1" s="1"/>
  <c r="BV255" i="1" s="1"/>
  <c r="BU556" i="1" a="1"/>
  <c r="BU556" i="1" s="1"/>
  <c r="BV556" i="1" s="1"/>
  <c r="BU168" i="1" a="1"/>
  <c r="BU168" i="1" s="1"/>
  <c r="BV168" i="1" s="1"/>
  <c r="BT539" i="1" a="1"/>
  <c r="BT539" i="1" s="1"/>
  <c r="BT592" i="1" a="1"/>
  <c r="BT592" i="1" s="1"/>
  <c r="BT123" i="1" a="1"/>
  <c r="BT123" i="1" s="1"/>
  <c r="BT558" i="1" a="1"/>
  <c r="BT558" i="1" s="1"/>
  <c r="BT357" i="1" a="1"/>
  <c r="BT357" i="1" s="1"/>
  <c r="BT181" i="1" a="1"/>
  <c r="BT181" i="1" s="1"/>
  <c r="BT433" i="1" a="1"/>
  <c r="BT433" i="1" s="1"/>
  <c r="BU29" i="1" a="1"/>
  <c r="BU29" i="1" s="1"/>
  <c r="BV29" i="1" s="1"/>
  <c r="BU541" i="1" a="1"/>
  <c r="BU541" i="1" s="1"/>
  <c r="BV541" i="1" s="1"/>
  <c r="BU106" i="1" a="1"/>
  <c r="BU106" i="1" s="1"/>
  <c r="BV106" i="1" s="1"/>
  <c r="BU459" i="1" a="1"/>
  <c r="BU459" i="1" s="1"/>
  <c r="BV459" i="1" s="1"/>
  <c r="BU503" i="1" a="1"/>
  <c r="BU503" i="1" s="1"/>
  <c r="BV503" i="1" s="1"/>
  <c r="BU620" i="1" a="1"/>
  <c r="BU620" i="1" s="1"/>
  <c r="BV620" i="1" s="1"/>
  <c r="BU654" i="1" a="1"/>
  <c r="BU654" i="1" s="1"/>
  <c r="BV654" i="1" s="1"/>
  <c r="BU119" i="1" a="1"/>
  <c r="BU119" i="1" s="1"/>
  <c r="BV119" i="1" s="1"/>
  <c r="BU490" i="1" a="1"/>
  <c r="BU490" i="1" s="1"/>
  <c r="BV490" i="1" s="1"/>
  <c r="BT6" i="1" a="1"/>
  <c r="BT6" i="1" s="1"/>
  <c r="BT557" i="1" a="1"/>
  <c r="BT557" i="1" s="1"/>
  <c r="BT593" i="1" a="1"/>
  <c r="BT593" i="1" s="1"/>
  <c r="BT61" i="1" a="1"/>
  <c r="BT61" i="1" s="1"/>
  <c r="BT546" i="1" a="1"/>
  <c r="BT546" i="1" s="1"/>
  <c r="BU386" i="1" a="1"/>
  <c r="BU386" i="1" s="1"/>
  <c r="BV386" i="1" s="1"/>
  <c r="BU373" i="1" a="1"/>
  <c r="BU373" i="1" s="1"/>
  <c r="BV373" i="1" s="1"/>
  <c r="BU32" i="1" a="1"/>
  <c r="BU32" i="1" s="1"/>
  <c r="BV32" i="1" s="1"/>
  <c r="BU118" i="1" a="1"/>
  <c r="BU118" i="1" s="1"/>
  <c r="BV118" i="1" s="1"/>
  <c r="BU233" i="1" a="1"/>
  <c r="BU233" i="1" s="1"/>
  <c r="BV233" i="1" s="1"/>
  <c r="BU387" i="1" a="1"/>
  <c r="BU387" i="1" s="1"/>
  <c r="BV387" i="1" s="1"/>
  <c r="BU270" i="1" a="1"/>
  <c r="BU270" i="1" s="1"/>
  <c r="BV270" i="1" s="1"/>
  <c r="BU258" i="1" a="1"/>
  <c r="BU258" i="1" s="1"/>
  <c r="BV258" i="1" s="1"/>
  <c r="BU498" i="1" a="1"/>
  <c r="BU498" i="1" s="1"/>
  <c r="BV498" i="1" s="1"/>
  <c r="BU539" i="1" a="1"/>
  <c r="BU539" i="1" s="1"/>
  <c r="BV539" i="1" s="1"/>
  <c r="BT333" i="1" a="1"/>
  <c r="BT333" i="1" s="1"/>
  <c r="BT570" i="1" a="1"/>
  <c r="BT570" i="1" s="1"/>
  <c r="BT517" i="1" a="1"/>
  <c r="BT517" i="1" s="1"/>
  <c r="BT20" i="1" a="1"/>
  <c r="BT20" i="1" s="1"/>
  <c r="BT656" i="1" a="1"/>
  <c r="BT656" i="1" s="1"/>
  <c r="BU362" i="1" a="1"/>
  <c r="BU362" i="1" s="1"/>
  <c r="BV362" i="1" s="1"/>
  <c r="BU462" i="1" a="1"/>
  <c r="BU462" i="1" s="1"/>
  <c r="BV462" i="1" s="1"/>
  <c r="BU57" i="1" a="1"/>
  <c r="BU57" i="1" s="1"/>
  <c r="BV57" i="1" s="1"/>
  <c r="BU191" i="1" a="1"/>
  <c r="BU191" i="1" s="1"/>
  <c r="BV191" i="1" s="1"/>
  <c r="BU26" i="1" a="1"/>
  <c r="BU26" i="1" s="1"/>
  <c r="BV26" i="1" s="1"/>
  <c r="BU455" i="1" a="1"/>
  <c r="BU455" i="1" s="1"/>
  <c r="BV455" i="1" s="1"/>
  <c r="BT284" i="1" a="1"/>
  <c r="BT284" i="1" s="1"/>
  <c r="BT81" i="1" a="1"/>
  <c r="BT81" i="1" s="1"/>
  <c r="BT249" i="1" a="1"/>
  <c r="BT249" i="1" s="1"/>
  <c r="BT377" i="1" a="1"/>
  <c r="BT377" i="1" s="1"/>
  <c r="BT438" i="1" a="1"/>
  <c r="BT438" i="1" s="1"/>
  <c r="BT374" i="1" a="1"/>
  <c r="BT374" i="1" s="1"/>
  <c r="BT463" i="1" a="1"/>
  <c r="BT463" i="1" s="1"/>
  <c r="BT54" i="1" a="1"/>
  <c r="BT54" i="1" s="1"/>
  <c r="BT368" i="1" a="1"/>
  <c r="BT368" i="1" s="1"/>
  <c r="BU180" i="1" a="1"/>
  <c r="BU180" i="1" s="1"/>
  <c r="BV180" i="1" s="1"/>
  <c r="BU501" i="1" a="1"/>
  <c r="BU501" i="1" s="1"/>
  <c r="BV501" i="1" s="1"/>
  <c r="BU605" i="1" a="1"/>
  <c r="BU605" i="1" s="1"/>
  <c r="BV605" i="1" s="1"/>
  <c r="BU434" i="1" a="1"/>
  <c r="BU434" i="1" s="1"/>
  <c r="BV434" i="1" s="1"/>
  <c r="BU506" i="1" a="1"/>
  <c r="BU506" i="1" s="1"/>
  <c r="BV506" i="1" s="1"/>
  <c r="BU658" i="1" a="1"/>
  <c r="BU658" i="1" s="1"/>
  <c r="BV658" i="1" s="1"/>
  <c r="BU151" i="1" a="1"/>
  <c r="BU151" i="1" s="1"/>
  <c r="BV151" i="1" s="1"/>
  <c r="BU570" i="1" a="1"/>
  <c r="BU570" i="1" s="1"/>
  <c r="BV570" i="1" s="1"/>
  <c r="BU352" i="1" a="1"/>
  <c r="BU352" i="1" s="1"/>
  <c r="BV352" i="1" s="1"/>
  <c r="BU341" i="1" a="1"/>
  <c r="BU341" i="1" s="1"/>
  <c r="BV341" i="1" s="1"/>
  <c r="BT359" i="1" a="1"/>
  <c r="BT359" i="1" s="1"/>
  <c r="BT238" i="1" a="1"/>
  <c r="BT238" i="1" s="1"/>
  <c r="BT204" i="1" a="1"/>
  <c r="BT204" i="1" s="1"/>
  <c r="BT331" i="1" a="1"/>
  <c r="BT331" i="1" s="1"/>
  <c r="BT358" i="1" a="1"/>
  <c r="BT358" i="1" s="1"/>
  <c r="BT583" i="1" a="1"/>
  <c r="BT583" i="1" s="1"/>
  <c r="BT620" i="1" a="1"/>
  <c r="BT620" i="1" s="1"/>
  <c r="BU252" i="1" a="1"/>
  <c r="BU252" i="1" s="1"/>
  <c r="BV252" i="1" s="1"/>
  <c r="BU166" i="1" a="1"/>
  <c r="BU166" i="1" s="1"/>
  <c r="BV166" i="1" s="1"/>
  <c r="BU497" i="1" a="1"/>
  <c r="BU497" i="1" s="1"/>
  <c r="BV497" i="1" s="1"/>
  <c r="BU219" i="1" a="1"/>
  <c r="BU219" i="1" s="1"/>
  <c r="BV219" i="1" s="1"/>
  <c r="BU321" i="1" a="1"/>
  <c r="BU321" i="1" s="1"/>
  <c r="BV321" i="1" s="1"/>
  <c r="BU432" i="1" a="1"/>
  <c r="BU432" i="1" s="1"/>
  <c r="BV432" i="1" s="1"/>
  <c r="BU193" i="1" a="1"/>
  <c r="BU193" i="1" s="1"/>
  <c r="BV193" i="1" s="1"/>
  <c r="BU340" i="1" a="1"/>
  <c r="BU340" i="1" s="1"/>
  <c r="BV340" i="1" s="1"/>
  <c r="BU551" i="1" a="1"/>
  <c r="BU551" i="1" s="1"/>
  <c r="BV551" i="1" s="1"/>
  <c r="BU625" i="1" a="1"/>
  <c r="BU625" i="1" s="1"/>
  <c r="BV625" i="1" s="1"/>
  <c r="BT318" i="1" a="1"/>
  <c r="BT318" i="1" s="1"/>
  <c r="BT215" i="1" a="1"/>
  <c r="BT215" i="1" s="1"/>
  <c r="BT512" i="1" a="1"/>
  <c r="BT512" i="1" s="1"/>
  <c r="BT163" i="1" a="1"/>
  <c r="BT163" i="1" s="1"/>
  <c r="BU578" i="1" a="1"/>
  <c r="BU578" i="1" s="1"/>
  <c r="BV578" i="1" s="1"/>
  <c r="BU68" i="1" a="1"/>
  <c r="BU68" i="1" s="1"/>
  <c r="BV68" i="1" s="1"/>
  <c r="BT225" i="1" a="1"/>
  <c r="BT225" i="1" s="1"/>
  <c r="BT499" i="1" a="1"/>
  <c r="BT499" i="1" s="1"/>
  <c r="BT442" i="1" a="1"/>
  <c r="BT442" i="1" s="1"/>
  <c r="BT565" i="1" a="1"/>
  <c r="BT565" i="1" s="1"/>
  <c r="BU243" i="1" a="1"/>
  <c r="BU243" i="1" s="1"/>
  <c r="BV243" i="1" s="1"/>
  <c r="BT175" i="1" a="1"/>
  <c r="BT175" i="1" s="1"/>
  <c r="BT158" i="1" a="1"/>
  <c r="BT158" i="1" s="1"/>
  <c r="BT48" i="1" a="1"/>
  <c r="BT48" i="1" s="1"/>
  <c r="BU397" i="1" a="1"/>
  <c r="BU397" i="1" s="1"/>
  <c r="BV397" i="1" s="1"/>
  <c r="BU407" i="1" a="1"/>
  <c r="BU407" i="1" s="1"/>
  <c r="BV407" i="1" s="1"/>
  <c r="BU334" i="1" a="1"/>
  <c r="BU334" i="1" s="1"/>
  <c r="BV334" i="1" s="1"/>
  <c r="BU413" i="1" a="1"/>
  <c r="BU413" i="1" s="1"/>
  <c r="BV413" i="1" s="1"/>
  <c r="BT141" i="1" a="1"/>
  <c r="BT141" i="1" s="1"/>
  <c r="BT139" i="1" a="1"/>
  <c r="BT139" i="1" s="1"/>
  <c r="BT168" i="1" a="1"/>
  <c r="BT168" i="1" s="1"/>
  <c r="BU27" i="1" a="1"/>
  <c r="BU27" i="1" s="1"/>
  <c r="BV27" i="1" s="1"/>
  <c r="BU192" i="1" a="1"/>
  <c r="BU192" i="1" s="1"/>
  <c r="BV192" i="1" s="1"/>
  <c r="BU294" i="1" a="1"/>
  <c r="BU294" i="1" s="1"/>
  <c r="BV294" i="1" s="1"/>
  <c r="BU333" i="1" a="1"/>
  <c r="BU333" i="1" s="1"/>
  <c r="BV333" i="1" s="1"/>
  <c r="BU147" i="1" a="1"/>
  <c r="BU147" i="1" s="1"/>
  <c r="BV147" i="1" s="1"/>
  <c r="BU277" i="1" a="1"/>
  <c r="BU277" i="1" s="1"/>
  <c r="BV277" i="1" s="1"/>
  <c r="BU423" i="1" a="1"/>
  <c r="BU423" i="1" s="1"/>
  <c r="BV423" i="1" s="1"/>
  <c r="BU483" i="1" a="1"/>
  <c r="BU483" i="1" s="1"/>
  <c r="BV483" i="1" s="1"/>
  <c r="BU318" i="1" a="1"/>
  <c r="BU318" i="1" s="1"/>
  <c r="BV318" i="1" s="1"/>
  <c r="BT29" i="1" a="1"/>
  <c r="BT29" i="1" s="1"/>
  <c r="BT197" i="1" a="1"/>
  <c r="BT197" i="1" s="1"/>
  <c r="BT99" i="1" a="1"/>
  <c r="BT99" i="1" s="1"/>
  <c r="BT340" i="1" a="1"/>
  <c r="BT340" i="1" s="1"/>
  <c r="BT79" i="1" a="1"/>
  <c r="BT79" i="1" s="1"/>
  <c r="BU265" i="1" a="1"/>
  <c r="BU265" i="1" s="1"/>
  <c r="BV265" i="1" s="1"/>
  <c r="BU210" i="1" a="1"/>
  <c r="BU210" i="1" s="1"/>
  <c r="BV210" i="1" s="1"/>
  <c r="BU194" i="1" a="1"/>
  <c r="BU194" i="1" s="1"/>
  <c r="BV194" i="1" s="1"/>
  <c r="BU317" i="1" a="1"/>
  <c r="BU317" i="1" s="1"/>
  <c r="BV317" i="1" s="1"/>
  <c r="BT533" i="1" a="1"/>
  <c r="BT533" i="1" s="1"/>
  <c r="BT440" i="1" a="1"/>
  <c r="BT440" i="1" s="1"/>
  <c r="BT78" i="1" a="1"/>
  <c r="BT78" i="1" s="1"/>
  <c r="BT50" i="1" a="1"/>
  <c r="BT50" i="1" s="1"/>
  <c r="BT537" i="1" a="1"/>
  <c r="BT537" i="1" s="1"/>
  <c r="BU523" i="1" a="1"/>
  <c r="BU523" i="1" s="1"/>
  <c r="BV523" i="1" s="1"/>
  <c r="BU545" i="1" a="1"/>
  <c r="BU545" i="1" s="1"/>
  <c r="BV545" i="1" s="1"/>
  <c r="BU62" i="1" a="1"/>
  <c r="BU62" i="1" s="1"/>
  <c r="BV62" i="1" s="1"/>
  <c r="BU4" i="1" a="1"/>
  <c r="BU4" i="1" s="1"/>
  <c r="BV4" i="1" s="1"/>
  <c r="BU400" i="1" a="1"/>
  <c r="BU400" i="1" s="1"/>
  <c r="BV400" i="1" s="1"/>
  <c r="BU598" i="1" a="1"/>
  <c r="BU598" i="1" s="1"/>
  <c r="BV598" i="1" s="1"/>
  <c r="BU492" i="1" a="1"/>
  <c r="BU492" i="1" s="1"/>
  <c r="BV492" i="1" s="1"/>
  <c r="BT32" i="1" a="1"/>
  <c r="BT32" i="1" s="1"/>
  <c r="BU546" i="1" a="1"/>
  <c r="BU546" i="1" s="1"/>
  <c r="BV546" i="1" s="1"/>
  <c r="BT27" i="1" a="1"/>
  <c r="BT27" i="1" s="1"/>
  <c r="BT471" i="1" a="1"/>
  <c r="BT471" i="1" s="1"/>
  <c r="BT363" i="1" a="1"/>
  <c r="BT363" i="1" s="1"/>
  <c r="BU58" i="1" a="1"/>
  <c r="BU58" i="1" s="1"/>
  <c r="BV58" i="1" s="1"/>
  <c r="BU419" i="1" a="1"/>
  <c r="BU419" i="1" s="1"/>
  <c r="BV419" i="1" s="1"/>
  <c r="BU586" i="1" a="1"/>
  <c r="BU586" i="1" s="1"/>
  <c r="BV586" i="1" s="1"/>
  <c r="BU415" i="1" a="1"/>
  <c r="BU415" i="1" s="1"/>
  <c r="BV415" i="1" s="1"/>
  <c r="BU519" i="1" a="1"/>
  <c r="BU519" i="1" s="1"/>
  <c r="BV519" i="1" s="1"/>
  <c r="BU305" i="1" a="1"/>
  <c r="BU305" i="1" s="1"/>
  <c r="BV305" i="1" s="1"/>
  <c r="BU287" i="1" a="1"/>
  <c r="BU287" i="1" s="1"/>
  <c r="BV287" i="1" s="1"/>
  <c r="BU200" i="1" a="1"/>
  <c r="BU200" i="1" s="1"/>
  <c r="BV200" i="1" s="1"/>
  <c r="BU562" i="1" a="1"/>
  <c r="BU562" i="1" s="1"/>
  <c r="BV562" i="1" s="1"/>
  <c r="BU214" i="1" a="1"/>
  <c r="BU214" i="1" s="1"/>
  <c r="BV214" i="1" s="1"/>
  <c r="BU499" i="1" a="1"/>
  <c r="BU499" i="1" s="1"/>
  <c r="BV499" i="1" s="1"/>
  <c r="BT240" i="1" a="1"/>
  <c r="BT240" i="1" s="1"/>
  <c r="BT82" i="1" a="1"/>
  <c r="BT82" i="1" s="1"/>
  <c r="BT14" i="1" a="1"/>
  <c r="BT14" i="1" s="1"/>
  <c r="BU612" i="1" a="1"/>
  <c r="BU612" i="1" s="1"/>
  <c r="BV612" i="1" s="1"/>
  <c r="BU360" i="1" a="1"/>
  <c r="BU360" i="1" s="1"/>
  <c r="BV360" i="1" s="1"/>
  <c r="BU440" i="1" a="1"/>
  <c r="BU440" i="1" s="1"/>
  <c r="BV440" i="1" s="1"/>
  <c r="BU611" i="1" a="1"/>
  <c r="BU611" i="1" s="1"/>
  <c r="BV611" i="1" s="1"/>
  <c r="BU99" i="1" a="1"/>
  <c r="BU99" i="1" s="1"/>
  <c r="BV99" i="1" s="1"/>
  <c r="BT627" i="1" a="1"/>
  <c r="BT627" i="1" s="1"/>
  <c r="BT133" i="1" a="1"/>
  <c r="BT133" i="1" s="1"/>
  <c r="BU500" i="1" a="1"/>
  <c r="BU500" i="1" s="1"/>
  <c r="BV500" i="1" s="1"/>
  <c r="BT26" i="1" a="1"/>
  <c r="BT26" i="1" s="1"/>
  <c r="BT474" i="1" a="1"/>
  <c r="BT474" i="1" s="1"/>
  <c r="BT200" i="1" a="1"/>
  <c r="BT200" i="1" s="1"/>
  <c r="BT655" i="1" a="1"/>
  <c r="BT655" i="1" s="1"/>
  <c r="BT242" i="1" a="1"/>
  <c r="BT242" i="1" s="1"/>
  <c r="BT624" i="1" a="1"/>
  <c r="BT624" i="1" s="1"/>
  <c r="BT407" i="1" a="1"/>
  <c r="BT407" i="1" s="1"/>
  <c r="BT597" i="1" a="1"/>
  <c r="BT597" i="1" s="1"/>
  <c r="BT435" i="1" a="1"/>
  <c r="BT435" i="1" s="1"/>
  <c r="BT302" i="1" a="1"/>
  <c r="BT302" i="1" s="1"/>
  <c r="BU563" i="1" a="1"/>
  <c r="BU563" i="1" s="1"/>
  <c r="BV563" i="1" s="1"/>
  <c r="BU367" i="1" a="1"/>
  <c r="BU367" i="1" s="1"/>
  <c r="BV367" i="1" s="1"/>
  <c r="BU272" i="1" a="1"/>
  <c r="BU272" i="1" s="1"/>
  <c r="BV272" i="1" s="1"/>
  <c r="BU329" i="1" a="1"/>
  <c r="BU329" i="1" s="1"/>
  <c r="BV329" i="1" s="1"/>
  <c r="BU190" i="1" a="1"/>
  <c r="BU190" i="1" s="1"/>
  <c r="BV190" i="1" s="1"/>
  <c r="BU536" i="1" a="1"/>
  <c r="BU536" i="1" s="1"/>
  <c r="BV536" i="1" s="1"/>
  <c r="BU591" i="1" a="1"/>
  <c r="BU591" i="1" s="1"/>
  <c r="BV591" i="1" s="1"/>
  <c r="BU267" i="1" a="1"/>
  <c r="BU267" i="1" s="1"/>
  <c r="BV267" i="1" s="1"/>
  <c r="BU427" i="1" a="1"/>
  <c r="BU427" i="1" s="1"/>
  <c r="BV427" i="1" s="1"/>
  <c r="BU534" i="1" a="1"/>
  <c r="BU534" i="1" s="1"/>
  <c r="BV534" i="1" s="1"/>
  <c r="BT104" i="1" a="1"/>
  <c r="BT104" i="1" s="1"/>
  <c r="BT443" i="1" a="1"/>
  <c r="BT443" i="1" s="1"/>
  <c r="BT185" i="1" a="1"/>
  <c r="BT185" i="1" s="1"/>
  <c r="BT647" i="1" a="1"/>
  <c r="BT647" i="1" s="1"/>
  <c r="BT258" i="1" a="1"/>
  <c r="BT258" i="1" s="1"/>
  <c r="BT441" i="1" a="1"/>
  <c r="BT441" i="1" s="1"/>
  <c r="BT114" i="1" a="1"/>
  <c r="BT114" i="1" s="1"/>
  <c r="BT22" i="1" a="1"/>
  <c r="BT22" i="1" s="1"/>
  <c r="BT447" i="1" a="1"/>
  <c r="BT447" i="1" s="1"/>
  <c r="BT445" i="1" a="1"/>
  <c r="BT445" i="1" s="1"/>
  <c r="BU442" i="1" a="1"/>
  <c r="BU442" i="1" s="1"/>
  <c r="BV442" i="1" s="1"/>
  <c r="BU31" i="1" a="1"/>
  <c r="BU31" i="1" s="1"/>
  <c r="BV31" i="1" s="1"/>
  <c r="BU436" i="1" a="1"/>
  <c r="BU436" i="1" s="1"/>
  <c r="BV436" i="1" s="1"/>
  <c r="BU179" i="1" a="1"/>
  <c r="BU179" i="1" s="1"/>
  <c r="BV179" i="1" s="1"/>
  <c r="BU446" i="1" a="1"/>
  <c r="BU446" i="1" s="1"/>
  <c r="BV446" i="1" s="1"/>
  <c r="BU175" i="1" a="1"/>
  <c r="BU175" i="1" s="1"/>
  <c r="BV175" i="1" s="1"/>
  <c r="BU364" i="1" a="1"/>
  <c r="BU364" i="1" s="1"/>
  <c r="BV364" i="1" s="1"/>
  <c r="BU211" i="1" a="1"/>
  <c r="BU211" i="1" s="1"/>
  <c r="BV211" i="1" s="1"/>
  <c r="BU648" i="1" a="1"/>
  <c r="BU648" i="1" s="1"/>
  <c r="BV648" i="1" s="1"/>
  <c r="BU460" i="1" a="1"/>
  <c r="BU460" i="1" s="1"/>
  <c r="BV460" i="1" s="1"/>
  <c r="BU619" i="1" a="1"/>
  <c r="BU619" i="1" s="1"/>
  <c r="BV619" i="1" s="1"/>
  <c r="BU590" i="1" a="1"/>
  <c r="BU590" i="1" s="1"/>
  <c r="BV590" i="1" s="1"/>
  <c r="BT372" i="1" a="1"/>
  <c r="BT372" i="1" s="1"/>
  <c r="BT414" i="1" a="1"/>
  <c r="BT414" i="1" s="1"/>
  <c r="BT489" i="1" a="1"/>
  <c r="BT489" i="1" s="1"/>
  <c r="BT248" i="1" a="1"/>
  <c r="BT248" i="1" s="1"/>
  <c r="BT263" i="1" a="1"/>
  <c r="BT263" i="1" s="1"/>
  <c r="BT291" i="1" a="1"/>
  <c r="BT291" i="1" s="1"/>
  <c r="BT117" i="1" a="1"/>
  <c r="BT117" i="1" s="1"/>
  <c r="BT462" i="1" a="1"/>
  <c r="BT462" i="1" s="1"/>
  <c r="BT256" i="1" a="1"/>
  <c r="BT256" i="1" s="1"/>
  <c r="BT478" i="1" a="1"/>
  <c r="BT478" i="1" s="1"/>
  <c r="BU37" i="1" a="1"/>
  <c r="BU37" i="1" s="1"/>
  <c r="BV37" i="1" s="1"/>
  <c r="BU163" i="1" a="1"/>
  <c r="BU163" i="1" s="1"/>
  <c r="BV163" i="1" s="1"/>
  <c r="BU308" i="1" a="1"/>
  <c r="BU308" i="1" s="1"/>
  <c r="BV308" i="1" s="1"/>
  <c r="BU559" i="1" a="1"/>
  <c r="BU559" i="1" s="1"/>
  <c r="BV559" i="1" s="1"/>
  <c r="BU307" i="1" a="1"/>
  <c r="BU307" i="1" s="1"/>
  <c r="BV307" i="1" s="1"/>
  <c r="BU587" i="1" a="1"/>
  <c r="BU587" i="1" s="1"/>
  <c r="BV587" i="1" s="1"/>
  <c r="BU288" i="1" a="1"/>
  <c r="BU288" i="1" s="1"/>
  <c r="BV288" i="1" s="1"/>
  <c r="BU479" i="1" a="1"/>
  <c r="BU479" i="1" s="1"/>
  <c r="BV479" i="1" s="1"/>
  <c r="BU388" i="1" a="1"/>
  <c r="BU388" i="1" s="1"/>
  <c r="BV388" i="1" s="1"/>
  <c r="BU596" i="1" a="1"/>
  <c r="BU596" i="1" s="1"/>
  <c r="BV596" i="1" s="1"/>
  <c r="BU251" i="1" a="1"/>
  <c r="BU251" i="1" s="1"/>
  <c r="BV251" i="1" s="1"/>
  <c r="BU542" i="1" a="1"/>
  <c r="BU542" i="1" s="1"/>
  <c r="BV542" i="1" s="1"/>
  <c r="BU552" i="1" a="1"/>
  <c r="BU552" i="1" s="1"/>
  <c r="BV552" i="1" s="1"/>
  <c r="BU337" i="1" a="1"/>
  <c r="BU337" i="1" s="1"/>
  <c r="BV337" i="1" s="1"/>
  <c r="BU588" i="1" a="1"/>
  <c r="BU588" i="1" s="1"/>
  <c r="BV588" i="1" s="1"/>
  <c r="BU450" i="1" a="1"/>
  <c r="BU450" i="1" s="1"/>
  <c r="BV450" i="1" s="1"/>
  <c r="BT325" i="1" a="1"/>
  <c r="BT325" i="1" s="1"/>
  <c r="BT485" i="1" a="1"/>
  <c r="BT485" i="1" s="1"/>
  <c r="BT622" i="1" a="1"/>
  <c r="BT622" i="1" s="1"/>
  <c r="BT122" i="1" a="1"/>
  <c r="BT122" i="1" s="1"/>
  <c r="BT312" i="1" a="1"/>
  <c r="BT312" i="1" s="1"/>
  <c r="BT244" i="1" a="1"/>
  <c r="BT244" i="1" s="1"/>
  <c r="BT183" i="1" a="1"/>
  <c r="BT183" i="1" s="1"/>
  <c r="BT458" i="1" a="1"/>
  <c r="BT458" i="1" s="1"/>
  <c r="BT626" i="1" a="1"/>
  <c r="BT626" i="1" s="1"/>
  <c r="BT137" i="1" a="1"/>
  <c r="BT137" i="1" s="1"/>
  <c r="BU404" i="1" a="1"/>
  <c r="BU404" i="1" s="1"/>
  <c r="BV404" i="1" s="1"/>
  <c r="BU469" i="1" a="1"/>
  <c r="BU469" i="1" s="1"/>
  <c r="BV469" i="1" s="1"/>
  <c r="BU377" i="1" a="1"/>
  <c r="BU377" i="1" s="1"/>
  <c r="BV377" i="1" s="1"/>
  <c r="BU601" i="1" a="1"/>
  <c r="BU601" i="1" s="1"/>
  <c r="BV601" i="1" s="1"/>
  <c r="BU356" i="1" a="1"/>
  <c r="BU356" i="1" s="1"/>
  <c r="BV356" i="1" s="1"/>
  <c r="BU614" i="1" a="1"/>
  <c r="BU614" i="1" s="1"/>
  <c r="BV614" i="1" s="1"/>
  <c r="BU547" i="1" a="1"/>
  <c r="BU547" i="1" s="1"/>
  <c r="BV547" i="1" s="1"/>
  <c r="BU378" i="1" a="1"/>
  <c r="BU378" i="1" s="1"/>
  <c r="BV378" i="1" s="1"/>
  <c r="BU651" i="1" a="1"/>
  <c r="BU651" i="1" s="1"/>
  <c r="BV651" i="1" s="1"/>
  <c r="BU162" i="1" a="1"/>
  <c r="BU162" i="1" s="1"/>
  <c r="BV162" i="1" s="1"/>
  <c r="BU465" i="1" a="1"/>
  <c r="BU465" i="1" s="1"/>
  <c r="BV465" i="1" s="1"/>
  <c r="BU198" i="1" a="1"/>
  <c r="BU198" i="1" s="1"/>
  <c r="BV198" i="1" s="1"/>
  <c r="BT623" i="1" a="1"/>
  <c r="BT623" i="1" s="1"/>
  <c r="BT127" i="1" a="1"/>
  <c r="BT127" i="1" s="1"/>
  <c r="BT588" i="1" a="1"/>
  <c r="BT588" i="1" s="1"/>
  <c r="BT95" i="1" a="1"/>
  <c r="BT95" i="1" s="1"/>
  <c r="BT264" i="1" a="1"/>
  <c r="BT264" i="1" s="1"/>
  <c r="BT643" i="1" a="1"/>
  <c r="BT643" i="1" s="1"/>
  <c r="BT612" i="1" a="1"/>
  <c r="BT612" i="1" s="1"/>
  <c r="BT194" i="1" a="1"/>
  <c r="BT194" i="1" s="1"/>
  <c r="BT523" i="1" a="1"/>
  <c r="BT523" i="1" s="1"/>
  <c r="BT515" i="1" a="1"/>
  <c r="BT515" i="1" s="1"/>
  <c r="BU250" i="1" a="1"/>
  <c r="BU250" i="1" s="1"/>
  <c r="BV250" i="1" s="1"/>
  <c r="BU70" i="1" a="1"/>
  <c r="BU70" i="1" s="1"/>
  <c r="BV70" i="1" s="1"/>
  <c r="BU60" i="1" a="1"/>
  <c r="BU60" i="1" s="1"/>
  <c r="BV60" i="1" s="1"/>
  <c r="BU381" i="1" a="1"/>
  <c r="BU381" i="1" s="1"/>
  <c r="BV381" i="1" s="1"/>
  <c r="BU61" i="1" a="1"/>
  <c r="BU61" i="1" s="1"/>
  <c r="BV61" i="1" s="1"/>
  <c r="BU276" i="1" a="1"/>
  <c r="BU276" i="1" s="1"/>
  <c r="BV276" i="1" s="1"/>
  <c r="BU616" i="1" a="1"/>
  <c r="BU616" i="1" s="1"/>
  <c r="BV616" i="1" s="1"/>
  <c r="BU199" i="1" a="1"/>
  <c r="BU199" i="1" s="1"/>
  <c r="BV199" i="1" s="1"/>
  <c r="BU533" i="1" a="1"/>
  <c r="BU533" i="1" s="1"/>
  <c r="BV533" i="1" s="1"/>
  <c r="BU209" i="1" a="1"/>
  <c r="BU209" i="1" s="1"/>
  <c r="BV209" i="1" s="1"/>
  <c r="BU300" i="1" a="1"/>
  <c r="BU300" i="1" s="1"/>
  <c r="BV300" i="1" s="1"/>
  <c r="BU645" i="1" a="1"/>
  <c r="BU645" i="1" s="1"/>
  <c r="BV645" i="1" s="1"/>
  <c r="BT590" i="1" a="1"/>
  <c r="BT590" i="1" s="1"/>
  <c r="BT429" i="1" a="1"/>
  <c r="BT429" i="1" s="1"/>
  <c r="BT526" i="1" a="1"/>
  <c r="BT526" i="1" s="1"/>
  <c r="BT167" i="1" a="1"/>
  <c r="BT167" i="1" s="1"/>
  <c r="BT604" i="1" a="1"/>
  <c r="BT604" i="1" s="1"/>
  <c r="BT658" i="1" a="1"/>
  <c r="BT658" i="1" s="1"/>
  <c r="BT55" i="1" a="1"/>
  <c r="BT55" i="1" s="1"/>
  <c r="BT367" i="1" a="1"/>
  <c r="BT367" i="1" s="1"/>
  <c r="BT327" i="1" a="1"/>
  <c r="BT327" i="1" s="1"/>
  <c r="BT64" i="1" a="1"/>
  <c r="BT64" i="1" s="1"/>
  <c r="BU140" i="1" a="1"/>
  <c r="BU140" i="1" s="1"/>
  <c r="BV140" i="1" s="1"/>
  <c r="BU141" i="1" a="1"/>
  <c r="BU141" i="1" s="1"/>
  <c r="BV141" i="1" s="1"/>
  <c r="BU402" i="1" a="1"/>
  <c r="BU402" i="1" s="1"/>
  <c r="BV402" i="1" s="1"/>
  <c r="BU115" i="1" a="1"/>
  <c r="BU115" i="1" s="1"/>
  <c r="BV115" i="1" s="1"/>
  <c r="BU574" i="1" a="1"/>
  <c r="BU574" i="1" s="1"/>
  <c r="BV574" i="1" s="1"/>
  <c r="BU139" i="1" a="1"/>
  <c r="BU139" i="1" s="1"/>
  <c r="BV139" i="1" s="1"/>
  <c r="BU97" i="1" a="1"/>
  <c r="BU97" i="1" s="1"/>
  <c r="BV97" i="1" s="1"/>
  <c r="BU567" i="1" a="1"/>
  <c r="BU567" i="1" s="1"/>
  <c r="BV567" i="1" s="1"/>
  <c r="BU112" i="1" a="1"/>
  <c r="BU112" i="1" s="1"/>
  <c r="BV112" i="1" s="1"/>
  <c r="BU228" i="1" a="1"/>
  <c r="BU228" i="1" s="1"/>
  <c r="BV228" i="1" s="1"/>
  <c r="BU87" i="1" a="1"/>
  <c r="BU87" i="1" s="1"/>
  <c r="BV87" i="1" s="1"/>
  <c r="BU266" i="1" a="1"/>
  <c r="BU266" i="1" s="1"/>
  <c r="BV266" i="1" s="1"/>
  <c r="BU371" i="1" a="1"/>
  <c r="BU371" i="1" s="1"/>
  <c r="BV371" i="1" s="1"/>
  <c r="BU202" i="1" a="1"/>
  <c r="BU202" i="1" s="1"/>
  <c r="BV202" i="1" s="1"/>
  <c r="BU627" i="1" a="1"/>
  <c r="BU627" i="1" s="1"/>
  <c r="BV627" i="1" s="1"/>
  <c r="BU137" i="1" a="1"/>
  <c r="BU137" i="1" s="1"/>
  <c r="BV137" i="1" s="1"/>
  <c r="BU259" i="1" a="1"/>
  <c r="BU259" i="1" s="1"/>
  <c r="BV259" i="1" s="1"/>
  <c r="BT206" i="1" a="1"/>
  <c r="BT206" i="1" s="1"/>
  <c r="BT378" i="1" a="1"/>
  <c r="BT378" i="1" s="1"/>
  <c r="BT507" i="1" a="1"/>
  <c r="BT507" i="1" s="1"/>
  <c r="BT453" i="1" a="1"/>
  <c r="BT453" i="1" s="1"/>
  <c r="BT568" i="1" a="1"/>
  <c r="BT568" i="1" s="1"/>
  <c r="BT555" i="1" a="1"/>
  <c r="BT555" i="1" s="1"/>
  <c r="BT44" i="1" a="1"/>
  <c r="BT44" i="1" s="1"/>
  <c r="BT307" i="1" a="1"/>
  <c r="BT307" i="1" s="1"/>
  <c r="BT329" i="1" a="1"/>
  <c r="BT329" i="1" s="1"/>
  <c r="BT228" i="1" a="1"/>
  <c r="BT228" i="1" s="1"/>
  <c r="BU5" i="1" a="1"/>
  <c r="BU5" i="1" s="1"/>
  <c r="BV5" i="1" s="1"/>
  <c r="BU221" i="1" a="1"/>
  <c r="BU221" i="1" s="1"/>
  <c r="BV221" i="1" s="1"/>
  <c r="BU35" i="1" a="1"/>
  <c r="BU35" i="1" s="1"/>
  <c r="BV35" i="1" s="1"/>
  <c r="BU73" i="1" a="1"/>
  <c r="BU73" i="1" s="1"/>
  <c r="BV73" i="1" s="1"/>
  <c r="BU517" i="1" a="1"/>
  <c r="BU517" i="1" s="1"/>
  <c r="BV517" i="1" s="1"/>
  <c r="BU452" i="1" a="1"/>
  <c r="BU452" i="1" s="1"/>
  <c r="BV452" i="1" s="1"/>
  <c r="BU345" i="1" a="1"/>
  <c r="BU345" i="1" s="1"/>
  <c r="BV345" i="1" s="1"/>
  <c r="BU30" i="1" a="1"/>
  <c r="BU30" i="1" s="1"/>
  <c r="BV30" i="1" s="1"/>
  <c r="BT469" i="1" a="1"/>
  <c r="BT469" i="1" s="1"/>
  <c r="BT253" i="1" a="1"/>
  <c r="BT253" i="1" s="1"/>
  <c r="BT282" i="1" a="1"/>
  <c r="BT282" i="1" s="1"/>
  <c r="BU159" i="1" a="1"/>
  <c r="BU159" i="1" s="1"/>
  <c r="BV159" i="1" s="1"/>
  <c r="BU122" i="1" a="1"/>
  <c r="BU122" i="1" s="1"/>
  <c r="BV122" i="1" s="1"/>
  <c r="BU172" i="1" a="1"/>
  <c r="BU172" i="1" s="1"/>
  <c r="BV172" i="1" s="1"/>
  <c r="BU457" i="1" a="1"/>
  <c r="BU457" i="1" s="1"/>
  <c r="BV457" i="1" s="1"/>
  <c r="BU411" i="1" a="1"/>
  <c r="BU411" i="1" s="1"/>
  <c r="BV411" i="1" s="1"/>
  <c r="BT283" i="1" a="1"/>
  <c r="BT283" i="1" s="1"/>
  <c r="BT650" i="1" a="1"/>
  <c r="BT650" i="1" s="1"/>
  <c r="BT41" i="1" a="1"/>
  <c r="BT41" i="1" s="1"/>
  <c r="BT74" i="1" a="1"/>
  <c r="BT74" i="1" s="1"/>
  <c r="BU41" i="1" a="1"/>
  <c r="BU41" i="1" s="1"/>
  <c r="BV41" i="1" s="1"/>
  <c r="BU355" i="1" a="1"/>
  <c r="BU355" i="1" s="1"/>
  <c r="BV355" i="1" s="1"/>
  <c r="BU431" i="1" a="1"/>
  <c r="BU431" i="1" s="1"/>
  <c r="BV431" i="1" s="1"/>
  <c r="BU484" i="1" a="1"/>
  <c r="BU484" i="1" s="1"/>
  <c r="BV484" i="1" s="1"/>
  <c r="BU11" i="1" a="1"/>
  <c r="BU11" i="1" s="1"/>
  <c r="BV11" i="1" s="1"/>
  <c r="BT112" i="1" a="1"/>
  <c r="BT112" i="1" s="1"/>
  <c r="BT336" i="1" a="1"/>
  <c r="BT336" i="1" s="1"/>
  <c r="BU429" i="1" a="1"/>
  <c r="BU429" i="1" s="1"/>
  <c r="BV429" i="1" s="1"/>
  <c r="BU55" i="1" a="1"/>
  <c r="BU55" i="1" s="1"/>
  <c r="BV55" i="1" s="1"/>
  <c r="BU509" i="1" a="1"/>
  <c r="BU509" i="1" s="1"/>
  <c r="BV509" i="1" s="1"/>
  <c r="BT153" i="1" a="1"/>
  <c r="BT153" i="1" s="1"/>
  <c r="BT638" i="1" a="1"/>
  <c r="BT638" i="1" s="1"/>
  <c r="BU109" i="1" a="1"/>
  <c r="BU109" i="1" s="1"/>
  <c r="BV109" i="1" s="1"/>
  <c r="BT578" i="1" a="1"/>
  <c r="BT578" i="1" s="1"/>
  <c r="BT654" i="1" a="1"/>
  <c r="BT654" i="1" s="1"/>
  <c r="BU382" i="1" a="1"/>
  <c r="BU382" i="1" s="1"/>
  <c r="BV382" i="1" s="1"/>
  <c r="BT426" i="1" a="1"/>
  <c r="BT426" i="1" s="1"/>
  <c r="BT341" i="1" a="1"/>
  <c r="BT341" i="1" s="1"/>
  <c r="BU218" i="1" a="1"/>
  <c r="BU218" i="1" s="1"/>
  <c r="BV218" i="1" s="1"/>
  <c r="BT348" i="1" a="1"/>
  <c r="BT348" i="1" s="1"/>
  <c r="BT536" i="1" a="1"/>
  <c r="BT536" i="1" s="1"/>
  <c r="BT416" i="1" a="1"/>
  <c r="BT416" i="1" s="1"/>
  <c r="BU343" i="1" a="1"/>
  <c r="BU343" i="1" s="1"/>
  <c r="BV343" i="1" s="1"/>
  <c r="BU105" i="1" a="1"/>
  <c r="BU105" i="1" s="1"/>
  <c r="BV105" i="1" s="1"/>
  <c r="BU417" i="1" a="1"/>
  <c r="BU417" i="1" s="1"/>
  <c r="BV417" i="1" s="1"/>
  <c r="BT459" i="1" a="1"/>
  <c r="BT459" i="1" s="1"/>
  <c r="BU116" i="1" a="1"/>
  <c r="BU116" i="1" s="1"/>
  <c r="BV116" i="1" s="1"/>
  <c r="BU155" i="1" a="1"/>
  <c r="BU155" i="1" s="1"/>
  <c r="BV155" i="1" s="1"/>
  <c r="BT586" i="1" a="1"/>
  <c r="BT586" i="1" s="1"/>
  <c r="BU347" i="1" a="1"/>
  <c r="BU347" i="1" s="1"/>
  <c r="BV347" i="1" s="1"/>
  <c r="BU245" i="1" a="1"/>
  <c r="BU245" i="1" s="1"/>
  <c r="BV245" i="1" s="1"/>
  <c r="BT210" i="1" a="1"/>
  <c r="BT210" i="1" s="1"/>
  <c r="BU425" i="1" a="1"/>
  <c r="BU425" i="1" s="1"/>
  <c r="BV425" i="1" s="1"/>
  <c r="BT543" i="1" a="1"/>
  <c r="BT543" i="1" s="1"/>
  <c r="BT393" i="1" a="1"/>
  <c r="BT393" i="1" s="1"/>
  <c r="BT236" i="1" a="1"/>
  <c r="BT236" i="1" s="1"/>
  <c r="BU253" i="1" a="1"/>
  <c r="BU253" i="1" s="1"/>
  <c r="BV253" i="1" s="1"/>
  <c r="BU241" i="1" a="1"/>
  <c r="BU241" i="1" s="1"/>
  <c r="BV241" i="1" s="1"/>
  <c r="BT505" i="1" a="1"/>
  <c r="BT505" i="1" s="1"/>
  <c r="BT80" i="1" a="1"/>
  <c r="BT80" i="1" s="1"/>
  <c r="BU144" i="1" a="1"/>
  <c r="BU144" i="1" s="1"/>
  <c r="BV144" i="1" s="1"/>
  <c r="BT528" i="1" a="1"/>
  <c r="BT528" i="1" s="1"/>
  <c r="BT115" i="1" a="1"/>
  <c r="BT115" i="1" s="1"/>
  <c r="BU514" i="1" a="1"/>
  <c r="BU514" i="1" s="1"/>
  <c r="BV514" i="1" s="1"/>
  <c r="BU491" i="1" a="1"/>
  <c r="BU491" i="1" s="1"/>
  <c r="BV491" i="1" s="1"/>
  <c r="BT347" i="1" a="1"/>
  <c r="BT347" i="1" s="1"/>
  <c r="BT143" i="1" a="1"/>
  <c r="BT143" i="1" s="1"/>
  <c r="BU256" i="1" a="1"/>
  <c r="BU256" i="1" s="1"/>
  <c r="BV256" i="1" s="1"/>
  <c r="BU530" i="1" a="1"/>
  <c r="BU530" i="1" s="1"/>
  <c r="BV530" i="1" s="1"/>
  <c r="BU248" i="1" a="1"/>
  <c r="BU248" i="1" s="1"/>
  <c r="BV248" i="1" s="1"/>
  <c r="BU441" i="1" a="1"/>
  <c r="BU441" i="1" s="1"/>
  <c r="BV441" i="1" s="1"/>
  <c r="BT338" i="1" a="1"/>
  <c r="BT338" i="1" s="1"/>
  <c r="BT241" i="1" a="1"/>
  <c r="BT241" i="1" s="1"/>
  <c r="BU365" i="1" a="1"/>
  <c r="BU365" i="1" s="1"/>
  <c r="BV365" i="1" s="1"/>
  <c r="BU164" i="1" a="1"/>
  <c r="BU164" i="1" s="1"/>
  <c r="BV164" i="1" s="1"/>
  <c r="BU296" i="1" a="1"/>
  <c r="BU296" i="1" s="1"/>
  <c r="BV296" i="1" s="1"/>
  <c r="BU320" i="1" a="1"/>
  <c r="BU320" i="1" s="1"/>
  <c r="BV320" i="1" s="1"/>
  <c r="BU182" i="1" a="1"/>
  <c r="BU182" i="1" s="1"/>
  <c r="BV182" i="1" s="1"/>
  <c r="BT207" i="1" a="1"/>
  <c r="BT207" i="1" s="1"/>
  <c r="BT375" i="1" a="1"/>
  <c r="BT375" i="1" s="1"/>
  <c r="BT138" i="1" a="1"/>
  <c r="BT138" i="1" s="1"/>
  <c r="BU622" i="1" a="1"/>
  <c r="BU622" i="1" s="1"/>
  <c r="BV622" i="1" s="1"/>
  <c r="BU173" i="1" a="1"/>
  <c r="BU173" i="1" s="1"/>
  <c r="BV173" i="1" s="1"/>
  <c r="BU282" i="1" a="1"/>
  <c r="BU282" i="1" s="1"/>
  <c r="BV282" i="1" s="1"/>
  <c r="BU224" i="1" a="1"/>
  <c r="BU224" i="1" s="1"/>
  <c r="BV224" i="1" s="1"/>
  <c r="BT23" i="1" a="1"/>
  <c r="BT23" i="1" s="1"/>
  <c r="BT450" i="1" a="1"/>
  <c r="BT450" i="1" s="1"/>
  <c r="BT101" i="1" a="1"/>
  <c r="BT101" i="1" s="1"/>
  <c r="BT224" i="1" a="1"/>
  <c r="BT224" i="1" s="1"/>
  <c r="BT468" i="1" a="1"/>
  <c r="BT468" i="1" s="1"/>
  <c r="BT437" i="1" a="1"/>
  <c r="BT437" i="1" s="1"/>
  <c r="BT321" i="1" a="1"/>
  <c r="BT321" i="1" s="1"/>
  <c r="BT126" i="1" a="1"/>
  <c r="BT126" i="1" s="1"/>
  <c r="BT596" i="1" a="1"/>
  <c r="BT596" i="1" s="1"/>
  <c r="BT587" i="1" a="1"/>
  <c r="BT587" i="1" s="1"/>
  <c r="BT415" i="1" a="1"/>
  <c r="BT415" i="1" s="1"/>
  <c r="BT155" i="1" a="1"/>
  <c r="BT155" i="1" s="1"/>
  <c r="BT150" i="1" a="1"/>
  <c r="BT150" i="1" s="1"/>
  <c r="BT235" i="1" a="1"/>
  <c r="BT235" i="1" s="1"/>
  <c r="BT292" i="1" a="1"/>
  <c r="BT292" i="1" s="1"/>
  <c r="BT531" i="1" a="1"/>
  <c r="BT531" i="1" s="1"/>
  <c r="BT591" i="1" a="1"/>
  <c r="BT591" i="1" s="1"/>
  <c r="BT644" i="1" a="1"/>
  <c r="BT644" i="1" s="1"/>
  <c r="BT521" i="1" a="1"/>
  <c r="BT521" i="1" s="1"/>
  <c r="BT542" i="1" a="1"/>
  <c r="BT542" i="1" s="1"/>
  <c r="BT261" i="1" a="1"/>
  <c r="BT261" i="1" s="1"/>
  <c r="BT149" i="1" a="1"/>
  <c r="BT149" i="1" s="1"/>
  <c r="BT423" i="1" a="1"/>
  <c r="BT423" i="1" s="1"/>
  <c r="BT513" i="1" a="1"/>
  <c r="BT513" i="1" s="1"/>
  <c r="BT405" i="1" a="1"/>
  <c r="BT405" i="1" s="1"/>
  <c r="BT166" i="1" a="1"/>
  <c r="BT166" i="1" s="1"/>
  <c r="BT606" i="1" a="1"/>
  <c r="BT606" i="1" s="1"/>
  <c r="BT191" i="1" a="1"/>
  <c r="BT191" i="1" s="1"/>
  <c r="BT344" i="1" a="1"/>
  <c r="BT344" i="1" s="1"/>
  <c r="BT252" i="1" a="1"/>
  <c r="BT252" i="1" s="1"/>
  <c r="BT303" i="1" a="1"/>
  <c r="BT303" i="1" s="1"/>
  <c r="BT332" i="1" a="1"/>
  <c r="BT332" i="1" s="1"/>
  <c r="BT387" i="1" a="1"/>
  <c r="BT387" i="1" s="1"/>
  <c r="BT237" i="1" a="1"/>
  <c r="BT237" i="1" s="1"/>
  <c r="BT613" i="1" a="1"/>
  <c r="BT613" i="1" s="1"/>
  <c r="BT567" i="1" a="1"/>
  <c r="BT567" i="1" s="1"/>
  <c r="BT454" i="1" a="1"/>
  <c r="BT454" i="1" s="1"/>
  <c r="BT308" i="1" a="1"/>
  <c r="BT308" i="1" s="1"/>
  <c r="BT296" i="1" a="1"/>
  <c r="BT296" i="1" s="1"/>
  <c r="BT232" i="1" a="1"/>
  <c r="BT232" i="1" s="1"/>
  <c r="BT8" i="1" a="1"/>
  <c r="BT8" i="1" s="1"/>
  <c r="BT552" i="1" a="1"/>
  <c r="BT552" i="1" s="1"/>
  <c r="BT67" i="1" a="1"/>
  <c r="BT67" i="1" s="1"/>
  <c r="BT251" i="1" a="1"/>
  <c r="BT251" i="1" s="1"/>
  <c r="BT34" i="1" a="1"/>
  <c r="BT34" i="1" s="1"/>
  <c r="BT464" i="1" a="1"/>
  <c r="BT464" i="1" s="1"/>
  <c r="BT487" i="1" a="1"/>
  <c r="BT487" i="1" s="1"/>
  <c r="BT226" i="1" a="1"/>
  <c r="BT226" i="1" s="1"/>
  <c r="BT270" i="1" a="1"/>
  <c r="BT270" i="1" s="1"/>
  <c r="BT199" i="1" a="1"/>
  <c r="BT199" i="1" s="1"/>
  <c r="BT633" i="1" a="1"/>
  <c r="BT633" i="1" s="1"/>
  <c r="BT390" i="1" a="1"/>
  <c r="BT390" i="1" s="1"/>
  <c r="BT383" i="1" a="1"/>
  <c r="BT383" i="1" s="1"/>
  <c r="BT448" i="1" a="1"/>
  <c r="BT448" i="1" s="1"/>
  <c r="BT481" i="1" a="1"/>
  <c r="BT481" i="1" s="1"/>
  <c r="BT203" i="1" a="1"/>
  <c r="BT203" i="1" s="1"/>
  <c r="BT285" i="1" a="1"/>
  <c r="BT285" i="1" s="1"/>
  <c r="BT569" i="1" a="1"/>
  <c r="BT569" i="1" s="1"/>
  <c r="BT618" i="1" a="1"/>
  <c r="BT618" i="1" s="1"/>
  <c r="BT518" i="1" a="1"/>
  <c r="BT518" i="1" s="1"/>
  <c r="BT376" i="1" a="1"/>
  <c r="BT376" i="1" s="1"/>
  <c r="BT388" i="1" a="1"/>
  <c r="BT388" i="1" s="1"/>
  <c r="BT68" i="1" a="1"/>
  <c r="BT68" i="1" s="1"/>
  <c r="BT120" i="1" a="1"/>
  <c r="BT120" i="1" s="1"/>
  <c r="BT129" i="1" a="1"/>
  <c r="BT129" i="1" s="1"/>
  <c r="BT219" i="1" a="1"/>
  <c r="BT219" i="1" s="1"/>
  <c r="BT39" i="1" a="1"/>
  <c r="BT39" i="1" s="1"/>
  <c r="BT88" i="1" a="1"/>
  <c r="BT88" i="1" s="1"/>
  <c r="BT128" i="1" a="1"/>
  <c r="BT128" i="1" s="1"/>
  <c r="BT86" i="1" a="1"/>
  <c r="BT86" i="1" s="1"/>
  <c r="BT148" i="1" a="1"/>
  <c r="BT148" i="1" s="1"/>
  <c r="BT192" i="1" a="1"/>
  <c r="BT192" i="1" s="1"/>
  <c r="BT51" i="1" a="1"/>
  <c r="BT51" i="1" s="1"/>
  <c r="BT230" i="1" a="1"/>
  <c r="BT230" i="1" s="1"/>
  <c r="BQ203" i="1" l="1" a="1"/>
  <c r="BQ203" i="1" s="1"/>
  <c r="BQ520" i="1" a="1"/>
  <c r="BQ520" i="1" s="1"/>
  <c r="BQ251" i="1" a="1"/>
  <c r="BQ251" i="1" s="1"/>
  <c r="BQ86" i="1" a="1"/>
  <c r="BQ86" i="1" s="1"/>
  <c r="BQ313" i="1" a="1"/>
  <c r="BQ313" i="1" s="1"/>
  <c r="BQ584" i="1" a="1"/>
  <c r="BQ584" i="1" s="1"/>
  <c r="BQ474" i="1" a="1"/>
  <c r="BQ474" i="1" s="1"/>
  <c r="BQ351" i="1" a="1"/>
  <c r="BQ351" i="1" s="1"/>
  <c r="BQ204" i="1" a="1"/>
  <c r="BQ204" i="1" s="1"/>
  <c r="BQ379" i="1" a="1"/>
  <c r="BQ379" i="1" s="1"/>
  <c r="BQ25" i="1" a="1"/>
  <c r="BQ25" i="1" s="1"/>
  <c r="BQ291" i="1" a="1"/>
  <c r="BQ291" i="1" s="1"/>
  <c r="BQ556" i="1" a="1"/>
  <c r="BQ556" i="1" s="1"/>
  <c r="BQ229" i="1" a="1"/>
  <c r="BQ229" i="1" s="1"/>
  <c r="BQ479" i="1" a="1"/>
  <c r="BQ479" i="1" s="1"/>
  <c r="BQ181" i="1" a="1"/>
  <c r="BQ181" i="1" s="1"/>
  <c r="BQ253" i="1" a="1"/>
  <c r="BQ253" i="1" s="1"/>
  <c r="BU226" i="1" a="1"/>
  <c r="BU226" i="1" s="1"/>
  <c r="BV226" i="1" s="1"/>
  <c r="BQ652" i="1" a="1"/>
  <c r="BQ652" i="1" s="1"/>
  <c r="BQ286" i="1" a="1"/>
  <c r="BQ286" i="1" s="1"/>
  <c r="BQ532" i="1" a="1"/>
  <c r="BQ532" i="1" s="1"/>
  <c r="BQ225" i="1" a="1"/>
  <c r="BQ225" i="1" s="1"/>
  <c r="BQ441" i="1" a="1"/>
  <c r="BQ441" i="1" s="1"/>
  <c r="H7" i="4"/>
  <c r="F11" i="4" s="1"/>
  <c r="AA7" i="4"/>
  <c r="AC11" i="4" s="1"/>
  <c r="Z7" i="4"/>
  <c r="AB7" i="4" s="1"/>
  <c r="Z11" i="4" s="1"/>
  <c r="G7" i="4"/>
  <c r="E11" i="4" s="1"/>
  <c r="S7" i="4"/>
  <c r="S11" i="4"/>
  <c r="S12" i="4" s="1"/>
  <c r="S13" i="4" s="1"/>
  <c r="S14" i="4" s="1"/>
  <c r="S15" i="4" s="1"/>
  <c r="S16" i="4" s="1"/>
  <c r="S17" i="4" s="1"/>
  <c r="S18" i="4" s="1"/>
  <c r="S19" i="4" s="1"/>
  <c r="S20" i="4" s="1"/>
  <c r="S21" i="4" s="1"/>
  <c r="S22" i="4" s="1"/>
  <c r="R11" i="4"/>
  <c r="U12" i="4" s="1" a="1"/>
  <c r="U12" i="4" s="1"/>
  <c r="R7" i="4"/>
  <c r="P11" i="4" s="1"/>
  <c r="P12" i="4" s="1"/>
  <c r="P13" i="4" s="1"/>
  <c r="P14" i="4" s="1"/>
  <c r="P15" i="4" s="1"/>
  <c r="P16" i="4" s="1"/>
  <c r="P17" i="4" s="1"/>
  <c r="P18" i="4" s="1"/>
  <c r="P19" i="4" s="1"/>
  <c r="P20" i="4" s="1"/>
  <c r="P21" i="4" s="1"/>
  <c r="P22" i="4" s="1"/>
  <c r="P23" i="4" s="1"/>
  <c r="P24" i="4" s="1"/>
  <c r="P25" i="4" s="1"/>
  <c r="P26" i="4" s="1"/>
  <c r="P27" i="4" s="1"/>
  <c r="P28" i="4" s="1"/>
  <c r="P29" i="4" s="1"/>
  <c r="P30" i="4" s="1"/>
  <c r="P31" i="4" s="1"/>
  <c r="P32" i="4" s="1"/>
  <c r="P33" i="4" s="1"/>
  <c r="P34" i="4" s="1"/>
  <c r="P35" i="4" s="1"/>
  <c r="P36" i="4" s="1"/>
  <c r="P37" i="4" s="1"/>
  <c r="P38" i="4" s="1"/>
  <c r="P39" i="4" s="1"/>
  <c r="P40" i="4" s="1"/>
  <c r="P41" i="4" s="1"/>
  <c r="P42" i="4" s="1"/>
  <c r="P43" i="4" s="1"/>
  <c r="P44" i="4" s="1"/>
  <c r="P45" i="4" s="1"/>
  <c r="P46" i="4" s="1"/>
  <c r="P47" i="4" s="1"/>
  <c r="P48" i="4" s="1"/>
  <c r="P49" i="4" s="1"/>
  <c r="P50" i="4" s="1"/>
  <c r="P51" i="4" s="1"/>
  <c r="P52" i="4" s="1"/>
  <c r="P53" i="4" s="1"/>
  <c r="P54" i="4" s="1"/>
  <c r="P55" i="4" s="1"/>
  <c r="P56" i="4" s="1"/>
  <c r="P57" i="4" s="1"/>
  <c r="P58" i="4" s="1"/>
  <c r="P59" i="4" s="1"/>
  <c r="P60" i="4" s="1"/>
  <c r="P61" i="4" s="1"/>
  <c r="P62" i="4" s="1"/>
  <c r="P63" i="4" s="1"/>
  <c r="P64" i="4" s="1"/>
  <c r="P65" i="4" s="1"/>
  <c r="P66" i="4" s="1"/>
  <c r="P67" i="4" s="1"/>
  <c r="P68" i="4" s="1"/>
  <c r="P69" i="4" s="1"/>
  <c r="P70" i="4" s="1"/>
  <c r="P71" i="4" s="1"/>
  <c r="P72" i="4" s="1"/>
  <c r="P73" i="4" s="1"/>
  <c r="P74" i="4" s="1"/>
  <c r="P75" i="4" s="1"/>
  <c r="P76" i="4" s="1"/>
  <c r="P77" i="4" s="1"/>
  <c r="P78" i="4" s="1"/>
  <c r="P79" i="4" s="1"/>
  <c r="P80" i="4" s="1"/>
  <c r="P81" i="4" s="1"/>
  <c r="P82" i="4" s="1"/>
  <c r="H12" i="4"/>
  <c r="H13" i="4" s="1"/>
  <c r="H14" i="4" s="1"/>
  <c r="H15" i="4" s="1"/>
  <c r="H16" i="4" s="1"/>
  <c r="H17" i="4" s="1"/>
  <c r="H18" i="4" s="1"/>
  <c r="H19" i="4" s="1"/>
  <c r="H20" i="4" s="1"/>
  <c r="H21" i="4" s="1"/>
  <c r="H22" i="4" s="1"/>
  <c r="G12" i="4"/>
  <c r="G13" i="4" s="1"/>
  <c r="G14" i="4" s="1"/>
  <c r="G15" i="4" s="1"/>
  <c r="G16" i="4" s="1"/>
  <c r="G17" i="4" s="1"/>
  <c r="G18" i="4" s="1"/>
  <c r="G19" i="4" s="1"/>
  <c r="G20" i="4" s="1"/>
  <c r="G21" i="4" s="1"/>
  <c r="G22" i="4" s="1"/>
  <c r="AC7" i="4" l="1"/>
  <c r="AA11" i="4" s="1"/>
  <c r="K12" i="4" a="1"/>
  <c r="K12" i="4" s="1"/>
  <c r="R12" i="4"/>
  <c r="R13" i="4" s="1"/>
  <c r="R14" i="4" s="1"/>
  <c r="R15" i="4" s="1"/>
  <c r="R16" i="4" s="1"/>
  <c r="R17" i="4" s="1"/>
  <c r="R18" i="4" s="1"/>
  <c r="R19" i="4" s="1"/>
  <c r="R20" i="4" s="1"/>
  <c r="R21" i="4" s="1"/>
  <c r="R22" i="4" s="1"/>
  <c r="S8" i="4"/>
  <c r="E12" i="4"/>
  <c r="E13" i="4" s="1"/>
  <c r="E14" i="4" s="1"/>
  <c r="E15" i="4" s="1"/>
  <c r="E16" i="4" s="1"/>
  <c r="E17" i="4" s="1"/>
  <c r="E18" i="4" s="1"/>
  <c r="E19" i="4" s="1"/>
  <c r="E20" i="4" s="1"/>
  <c r="E21" i="4" s="1"/>
  <c r="E22" i="4" s="1"/>
  <c r="E23" i="4" s="1"/>
  <c r="E24" i="4" s="1"/>
  <c r="E25" i="4" s="1"/>
  <c r="E26" i="4" s="1"/>
  <c r="E27" i="4" s="1"/>
  <c r="E28" i="4" s="1"/>
  <c r="E29" i="4" s="1"/>
  <c r="E30" i="4" s="1"/>
  <c r="E31" i="4" s="1"/>
  <c r="E32" i="4" s="1"/>
  <c r="E33" i="4" s="1"/>
  <c r="E34" i="4" s="1"/>
  <c r="E35" i="4" s="1"/>
  <c r="E36" i="4" s="1"/>
  <c r="E37" i="4" s="1"/>
  <c r="E38" i="4" s="1"/>
  <c r="E39" i="4" s="1"/>
  <c r="E40" i="4" s="1"/>
  <c r="E41" i="4" s="1"/>
  <c r="E42" i="4" s="1"/>
  <c r="E43" i="4" s="1"/>
  <c r="E44" i="4" s="1"/>
  <c r="E45" i="4" s="1"/>
  <c r="E46" i="4" s="1"/>
  <c r="E47" i="4" s="1"/>
  <c r="E48" i="4" s="1"/>
  <c r="E49" i="4" s="1"/>
  <c r="E50" i="4" s="1"/>
  <c r="E51" i="4" s="1"/>
  <c r="E52" i="4" s="1"/>
  <c r="E53" i="4" s="1"/>
  <c r="E54" i="4" s="1"/>
  <c r="E55" i="4" s="1"/>
  <c r="E56" i="4" s="1"/>
  <c r="E57" i="4" s="1"/>
  <c r="E58" i="4" s="1"/>
  <c r="E59" i="4" s="1"/>
  <c r="E60" i="4" s="1"/>
  <c r="E61" i="4" s="1"/>
  <c r="E62" i="4" s="1"/>
  <c r="E63" i="4" s="1"/>
  <c r="E64" i="4" s="1"/>
  <c r="E65" i="4" s="1"/>
  <c r="E66" i="4" s="1"/>
  <c r="E67" i="4" s="1"/>
  <c r="E68" i="4" s="1"/>
  <c r="E69" i="4" s="1"/>
  <c r="E70" i="4" s="1"/>
  <c r="E71" i="4" s="1"/>
  <c r="E72" i="4" s="1"/>
  <c r="E73" i="4" s="1"/>
  <c r="E74" i="4" s="1"/>
  <c r="E75" i="4" s="1"/>
  <c r="E76" i="4" s="1"/>
  <c r="E77" i="4" s="1"/>
  <c r="E78" i="4" s="1"/>
  <c r="E79" i="4" s="1"/>
  <c r="E80" i="4" s="1"/>
  <c r="E81" i="4" s="1"/>
  <c r="E82" i="4" s="1"/>
  <c r="J11" i="4" a="1"/>
  <c r="J11" i="4" s="1"/>
  <c r="J13" i="4" s="1"/>
  <c r="BW1" i="1" s="1" a="1"/>
  <c r="BW1" i="1" s="1"/>
  <c r="Q11" i="4"/>
  <c r="Q12" i="4" s="1"/>
  <c r="Q13" i="4" s="1"/>
  <c r="Q14" i="4" s="1"/>
  <c r="Q15" i="4" s="1"/>
  <c r="Q16" i="4" s="1"/>
  <c r="Q17" i="4" s="1"/>
  <c r="Q18" i="4" s="1"/>
  <c r="Q19" i="4" s="1"/>
  <c r="Q20" i="4" s="1"/>
  <c r="Q21" i="4" s="1"/>
  <c r="Q22" i="4" s="1"/>
  <c r="Q23" i="4" s="1"/>
  <c r="Q24" i="4" s="1"/>
  <c r="Q25" i="4" s="1"/>
  <c r="Q26" i="4" s="1"/>
  <c r="Q27" i="4" s="1"/>
  <c r="Q28" i="4" s="1"/>
  <c r="Q29" i="4" s="1"/>
  <c r="Q30" i="4" s="1"/>
  <c r="Q31" i="4" s="1"/>
  <c r="Q32" i="4" s="1"/>
  <c r="Q33" i="4" s="1"/>
  <c r="Q34" i="4" s="1"/>
  <c r="Q35" i="4" s="1"/>
  <c r="Q36" i="4" s="1"/>
  <c r="Q37" i="4" s="1"/>
  <c r="Q38" i="4" s="1"/>
  <c r="Q39" i="4" s="1"/>
  <c r="Q40" i="4" s="1"/>
  <c r="Q41" i="4" s="1"/>
  <c r="Q42" i="4" s="1"/>
  <c r="Q43" i="4" s="1"/>
  <c r="Q44" i="4" s="1"/>
  <c r="Q45" i="4" s="1"/>
  <c r="Q46" i="4" s="1"/>
  <c r="Q47" i="4" s="1"/>
  <c r="Q48" i="4" s="1"/>
  <c r="Q49" i="4" s="1"/>
  <c r="Q50" i="4" s="1"/>
  <c r="Q51" i="4" s="1"/>
  <c r="Q52" i="4" s="1"/>
  <c r="Q53" i="4" s="1"/>
  <c r="Q54" i="4" s="1"/>
  <c r="Q55" i="4" s="1"/>
  <c r="Q56" i="4" s="1"/>
  <c r="Q57" i="4" s="1"/>
  <c r="Q58" i="4" s="1"/>
  <c r="Q59" i="4" s="1"/>
  <c r="Q60" i="4" s="1"/>
  <c r="Q61" i="4" s="1"/>
  <c r="Q62" i="4" s="1"/>
  <c r="Q63" i="4" s="1"/>
  <c r="Q64" i="4" s="1"/>
  <c r="Q65" i="4" s="1"/>
  <c r="Q66" i="4" s="1"/>
  <c r="Q67" i="4" s="1"/>
  <c r="Q68" i="4" s="1"/>
  <c r="Q69" i="4" s="1"/>
  <c r="Q70" i="4" s="1"/>
  <c r="Q71" i="4" s="1"/>
  <c r="Q72" i="4" s="1"/>
  <c r="Q73" i="4" s="1"/>
  <c r="Q74" i="4" s="1"/>
  <c r="Q75" i="4" s="1"/>
  <c r="Q76" i="4" s="1"/>
  <c r="Q77" i="4" s="1"/>
  <c r="Q78" i="4" s="1"/>
  <c r="Q79" i="4" s="1"/>
  <c r="Q80" i="4" s="1"/>
  <c r="Q81" i="4" s="1"/>
  <c r="Q82" i="4" s="1"/>
  <c r="AB11" i="4"/>
  <c r="AE12" i="4" s="1" a="1"/>
  <c r="AE12" i="4" s="1"/>
  <c r="V12" i="4" a="1"/>
  <c r="V12" i="4" s="1"/>
  <c r="H8" i="4"/>
  <c r="U11" i="4" a="1"/>
  <c r="U11" i="4" s="1"/>
  <c r="U13" i="4" s="1"/>
  <c r="BY1" i="1" s="1" a="1"/>
  <c r="BY1" i="1" s="1"/>
  <c r="F12" i="4"/>
  <c r="F13" i="4" s="1"/>
  <c r="F14" i="4" s="1"/>
  <c r="F15" i="4" s="1"/>
  <c r="F16" i="4" s="1"/>
  <c r="F17" i="4" s="1"/>
  <c r="F18" i="4" s="1"/>
  <c r="F19" i="4" s="1"/>
  <c r="F20" i="4" s="1"/>
  <c r="F21" i="4" s="1"/>
  <c r="F22" i="4" s="1"/>
  <c r="F23" i="4" s="1"/>
  <c r="F24" i="4" s="1"/>
  <c r="F25" i="4" s="1"/>
  <c r="F26" i="4" s="1"/>
  <c r="F27" i="4" s="1"/>
  <c r="F28" i="4" s="1"/>
  <c r="F29" i="4" s="1"/>
  <c r="F30" i="4" s="1"/>
  <c r="F31" i="4" s="1"/>
  <c r="F32" i="4" s="1"/>
  <c r="F33" i="4" s="1"/>
  <c r="F34" i="4" s="1"/>
  <c r="F35" i="4" s="1"/>
  <c r="F36" i="4" s="1"/>
  <c r="F37" i="4" s="1"/>
  <c r="F38" i="4" s="1"/>
  <c r="F39" i="4" s="1"/>
  <c r="F40" i="4" s="1"/>
  <c r="F41" i="4" s="1"/>
  <c r="F42" i="4" s="1"/>
  <c r="F43" i="4" s="1"/>
  <c r="F44" i="4" s="1"/>
  <c r="F45" i="4" s="1"/>
  <c r="F46" i="4" s="1"/>
  <c r="F47" i="4" s="1"/>
  <c r="F48" i="4" s="1"/>
  <c r="F49" i="4" s="1"/>
  <c r="F50" i="4" s="1"/>
  <c r="F51" i="4" s="1"/>
  <c r="F52" i="4" s="1"/>
  <c r="F53" i="4" s="1"/>
  <c r="F54" i="4" s="1"/>
  <c r="F55" i="4" s="1"/>
  <c r="F56" i="4" s="1"/>
  <c r="F57" i="4" s="1"/>
  <c r="F58" i="4" s="1"/>
  <c r="F59" i="4" s="1"/>
  <c r="F60" i="4" s="1"/>
  <c r="F61" i="4" s="1"/>
  <c r="F62" i="4" s="1"/>
  <c r="F63" i="4" s="1"/>
  <c r="F64" i="4" s="1"/>
  <c r="F65" i="4" s="1"/>
  <c r="F66" i="4" s="1"/>
  <c r="F67" i="4" s="1"/>
  <c r="F68" i="4" s="1"/>
  <c r="F69" i="4" s="1"/>
  <c r="F70" i="4" s="1"/>
  <c r="F71" i="4" s="1"/>
  <c r="F72" i="4" s="1"/>
  <c r="F73" i="4" s="1"/>
  <c r="F74" i="4" s="1"/>
  <c r="F75" i="4" s="1"/>
  <c r="F76" i="4" s="1"/>
  <c r="F77" i="4" s="1"/>
  <c r="F78" i="4" s="1"/>
  <c r="F79" i="4" s="1"/>
  <c r="F80" i="4" s="1"/>
  <c r="F81" i="4" s="1"/>
  <c r="F82" i="4" s="1"/>
  <c r="Z12" i="4"/>
  <c r="Z13" i="4" s="1"/>
  <c r="Z14" i="4" s="1"/>
  <c r="Z15" i="4" s="1"/>
  <c r="Z16" i="4" s="1"/>
  <c r="Z17" i="4" s="1"/>
  <c r="Z18" i="4" s="1"/>
  <c r="Z19" i="4" s="1"/>
  <c r="Z20" i="4" s="1"/>
  <c r="Z21" i="4" s="1"/>
  <c r="Z22" i="4" s="1"/>
  <c r="Z23" i="4" s="1"/>
  <c r="Z24" i="4" s="1"/>
  <c r="Z25" i="4" s="1"/>
  <c r="Z26" i="4" s="1"/>
  <c r="Z27" i="4" s="1"/>
  <c r="Z28" i="4" s="1"/>
  <c r="Z29" i="4" s="1"/>
  <c r="Z30" i="4" s="1"/>
  <c r="Z31" i="4" s="1"/>
  <c r="Z32" i="4" s="1"/>
  <c r="Z33" i="4" s="1"/>
  <c r="Z34" i="4" s="1"/>
  <c r="Z35" i="4" s="1"/>
  <c r="Z36" i="4" s="1"/>
  <c r="Z37" i="4" s="1"/>
  <c r="Z38" i="4" s="1"/>
  <c r="Z39" i="4" s="1"/>
  <c r="Z40" i="4" s="1"/>
  <c r="Z41" i="4" s="1"/>
  <c r="Z42" i="4" s="1"/>
  <c r="Z43" i="4" s="1"/>
  <c r="Z44" i="4" s="1"/>
  <c r="Z45" i="4" s="1"/>
  <c r="Z46" i="4" s="1"/>
  <c r="Z47" i="4" s="1"/>
  <c r="Z48" i="4" s="1"/>
  <c r="Z49" i="4" s="1"/>
  <c r="Z50" i="4" s="1"/>
  <c r="Z51" i="4" s="1"/>
  <c r="Z52" i="4" s="1"/>
  <c r="Z53" i="4" s="1"/>
  <c r="Z54" i="4" s="1"/>
  <c r="Z55" i="4" s="1"/>
  <c r="Z56" i="4" s="1"/>
  <c r="Z57" i="4" s="1"/>
  <c r="Z58" i="4" s="1"/>
  <c r="Z59" i="4" s="1"/>
  <c r="Z60" i="4" s="1"/>
  <c r="Z61" i="4" s="1"/>
  <c r="Z62" i="4" s="1"/>
  <c r="Z63" i="4" s="1"/>
  <c r="Z64" i="4" s="1"/>
  <c r="Z65" i="4" s="1"/>
  <c r="Z66" i="4" s="1"/>
  <c r="Z67" i="4" s="1"/>
  <c r="Z68" i="4" s="1"/>
  <c r="Z69" i="4" s="1"/>
  <c r="Z70" i="4" s="1"/>
  <c r="Z71" i="4" s="1"/>
  <c r="Z72" i="4" s="1"/>
  <c r="Z73" i="4" s="1"/>
  <c r="Z74" i="4" s="1"/>
  <c r="Z75" i="4" s="1"/>
  <c r="Z76" i="4" s="1"/>
  <c r="Z77" i="4" s="1"/>
  <c r="Z78" i="4" s="1"/>
  <c r="Z79" i="4" s="1"/>
  <c r="Z80" i="4" s="1"/>
  <c r="Z81" i="4" s="1"/>
  <c r="Z82" i="4" s="1"/>
  <c r="AG4" i="4"/>
  <c r="AE11" i="4" a="1"/>
  <c r="AE11" i="4" s="1"/>
  <c r="AF12" i="4" a="1"/>
  <c r="AF12" i="4" s="1"/>
  <c r="AC12" i="4"/>
  <c r="AC13" i="4" s="1"/>
  <c r="AC14" i="4" s="1"/>
  <c r="AC15" i="4" s="1"/>
  <c r="AC16" i="4" s="1"/>
  <c r="AC17" i="4" s="1"/>
  <c r="AC18" i="4" s="1"/>
  <c r="AC19" i="4" s="1"/>
  <c r="AC20" i="4" s="1"/>
  <c r="AC21" i="4" s="1"/>
  <c r="AC22" i="4" s="1"/>
  <c r="AC8" i="4" l="1"/>
  <c r="K11" i="4" a="1"/>
  <c r="K11" i="4" s="1"/>
  <c r="K13" i="4" s="1"/>
  <c r="L13" i="4" s="1"/>
  <c r="AB12" i="4"/>
  <c r="AB13" i="4" s="1"/>
  <c r="AB14" i="4" s="1"/>
  <c r="AB15" i="4" s="1"/>
  <c r="AB16" i="4" s="1"/>
  <c r="AB17" i="4" s="1"/>
  <c r="AB18" i="4" s="1"/>
  <c r="AB19" i="4" s="1"/>
  <c r="AB20" i="4" s="1"/>
  <c r="AB21" i="4" s="1"/>
  <c r="AB22" i="4" s="1"/>
  <c r="V11" i="4" a="1"/>
  <c r="V11" i="4" s="1"/>
  <c r="V13" i="4" s="1"/>
  <c r="W13" i="4" s="1"/>
  <c r="BW6" i="1" a="1"/>
  <c r="BW6" i="1" s="1"/>
  <c r="BW442" i="1" a="1"/>
  <c r="BW442" i="1" s="1"/>
  <c r="BW485" i="1" a="1"/>
  <c r="BW485" i="1" s="1"/>
  <c r="BW100" i="1" a="1"/>
  <c r="BW100" i="1" s="1"/>
  <c r="BW630" i="1" a="1"/>
  <c r="BW630" i="1" s="1"/>
  <c r="BW347" i="1" a="1"/>
  <c r="BW347" i="1" s="1"/>
  <c r="BW115" i="1" a="1"/>
  <c r="BW115" i="1" s="1"/>
  <c r="BW532" i="1" a="1"/>
  <c r="BW532" i="1" s="1"/>
  <c r="BW399" i="1" a="1"/>
  <c r="BW399" i="1" s="1"/>
  <c r="BW9" i="1" a="1"/>
  <c r="BW9" i="1" s="1"/>
  <c r="BW55" i="1" a="1"/>
  <c r="BW55" i="1" s="1"/>
  <c r="BW7" i="1" a="1"/>
  <c r="BW7" i="1" s="1"/>
  <c r="BW270" i="1" a="1"/>
  <c r="BW270" i="1" s="1"/>
  <c r="BW358" i="1" a="1"/>
  <c r="BW358" i="1" s="1"/>
  <c r="BW505" i="1" a="1"/>
  <c r="BW505" i="1" s="1"/>
  <c r="BW241" i="1" a="1"/>
  <c r="BW241" i="1" s="1"/>
  <c r="BW468" i="1" a="1"/>
  <c r="BW468" i="1" s="1"/>
  <c r="BW16" i="1" a="1"/>
  <c r="BW16" i="1" s="1"/>
  <c r="BW155" i="1" a="1"/>
  <c r="BW155" i="1" s="1"/>
  <c r="BW181" i="1" a="1"/>
  <c r="BW181" i="1" s="1"/>
  <c r="BW208" i="1" a="1"/>
  <c r="BW208" i="1" s="1"/>
  <c r="BW246" i="1" a="1"/>
  <c r="BW246" i="1" s="1"/>
  <c r="BW300" i="1" a="1"/>
  <c r="BW300" i="1" s="1"/>
  <c r="BW253" i="1" a="1"/>
  <c r="BW253" i="1" s="1"/>
  <c r="BW238" i="1" a="1"/>
  <c r="BW238" i="1" s="1"/>
  <c r="BW125" i="1" a="1"/>
  <c r="BW125" i="1" s="1"/>
  <c r="BW536" i="1" a="1"/>
  <c r="BW536" i="1" s="1"/>
  <c r="BW441" i="1" a="1"/>
  <c r="BW441" i="1" s="1"/>
  <c r="BW584" i="1" a="1"/>
  <c r="BW584" i="1" s="1"/>
  <c r="BW247" i="1" a="1"/>
  <c r="BW247" i="1" s="1"/>
  <c r="BW357" i="1" a="1"/>
  <c r="BW357" i="1" s="1"/>
  <c r="BW31" i="1" a="1"/>
  <c r="BW31" i="1" s="1"/>
  <c r="BW222" i="1" a="1"/>
  <c r="BW222" i="1" s="1"/>
  <c r="BW154" i="1" a="1"/>
  <c r="BW154" i="1" s="1"/>
  <c r="BW211" i="1" a="1"/>
  <c r="BW211" i="1" s="1"/>
  <c r="BW658" i="1" a="1"/>
  <c r="BW658" i="1" s="1"/>
  <c r="BW390" i="1" a="1"/>
  <c r="BW390" i="1" s="1"/>
  <c r="BW380" i="1" a="1"/>
  <c r="BW380" i="1" s="1"/>
  <c r="BW473" i="1" a="1"/>
  <c r="BW473" i="1" s="1"/>
  <c r="BW547" i="1" a="1"/>
  <c r="BW547" i="1" s="1"/>
  <c r="BW203" i="1" a="1"/>
  <c r="BW203" i="1" s="1"/>
  <c r="BW168" i="1" a="1"/>
  <c r="BW168" i="1" s="1"/>
  <c r="BW88" i="1" a="1"/>
  <c r="BW88" i="1" s="1"/>
  <c r="BW240" i="1" a="1"/>
  <c r="BW240" i="1" s="1"/>
  <c r="BW367" i="1" a="1"/>
  <c r="BW367" i="1" s="1"/>
  <c r="BW635" i="1" a="1"/>
  <c r="BW635" i="1" s="1"/>
  <c r="BW386" i="1" a="1"/>
  <c r="BW386" i="1" s="1"/>
  <c r="BW19" i="1" a="1"/>
  <c r="BW19" i="1" s="1"/>
  <c r="BW39" i="1" a="1"/>
  <c r="BW39" i="1" s="1"/>
  <c r="BW568" i="1" a="1"/>
  <c r="BW568" i="1" s="1"/>
  <c r="BW478" i="1" a="1"/>
  <c r="BW478" i="1" s="1"/>
  <c r="BW85" i="1" a="1"/>
  <c r="BW85" i="1" s="1"/>
  <c r="BW449" i="1" a="1"/>
  <c r="BW449" i="1" s="1"/>
  <c r="BW229" i="1" a="1"/>
  <c r="BW229" i="1" s="1"/>
  <c r="BW221" i="1" a="1"/>
  <c r="BW221" i="1" s="1"/>
  <c r="BW368" i="1" a="1"/>
  <c r="BW368" i="1" s="1"/>
  <c r="BW531" i="1" a="1"/>
  <c r="BW531" i="1" s="1"/>
  <c r="BW509" i="1" a="1"/>
  <c r="BW509" i="1" s="1"/>
  <c r="BW405" i="1" a="1"/>
  <c r="BW405" i="1" s="1"/>
  <c r="BW308" i="1" a="1"/>
  <c r="BW308" i="1" s="1"/>
  <c r="BW601" i="1" a="1"/>
  <c r="BW601" i="1" s="1"/>
  <c r="BW128" i="1" a="1"/>
  <c r="BW128" i="1" s="1"/>
  <c r="BW397" i="1" a="1"/>
  <c r="BW397" i="1" s="1"/>
  <c r="BW120" i="1" a="1"/>
  <c r="BW120" i="1" s="1"/>
  <c r="BW218" i="1" a="1"/>
  <c r="BW218" i="1" s="1"/>
  <c r="BW581" i="1" a="1"/>
  <c r="BW581" i="1" s="1"/>
  <c r="BW427" i="1" a="1"/>
  <c r="BW427" i="1" s="1"/>
  <c r="BW631" i="1" a="1"/>
  <c r="BW631" i="1" s="1"/>
  <c r="BW372" i="1" a="1"/>
  <c r="BW372" i="1" s="1"/>
  <c r="BW273" i="1" a="1"/>
  <c r="BW273" i="1" s="1"/>
  <c r="BW457" i="1" a="1"/>
  <c r="BW457" i="1" s="1"/>
  <c r="BW351" i="1" a="1"/>
  <c r="BW351" i="1" s="1"/>
  <c r="BW166" i="1" a="1"/>
  <c r="BW166" i="1" s="1"/>
  <c r="BW285" i="1" a="1"/>
  <c r="BW285" i="1" s="1"/>
  <c r="BW152" i="1" a="1"/>
  <c r="BW152" i="1" s="1"/>
  <c r="BW599" i="1" a="1"/>
  <c r="BW599" i="1" s="1"/>
  <c r="BW387" i="1" a="1"/>
  <c r="BW387" i="1" s="1"/>
  <c r="BW424" i="1" a="1"/>
  <c r="BW424" i="1" s="1"/>
  <c r="BW648" i="1" a="1"/>
  <c r="BW648" i="1" s="1"/>
  <c r="BW370" i="1" a="1"/>
  <c r="BW370" i="1" s="1"/>
  <c r="BW143" i="1" a="1"/>
  <c r="BW143" i="1" s="1"/>
  <c r="BW255" i="1" a="1"/>
  <c r="BW255" i="1" s="1"/>
  <c r="BW249" i="1" a="1"/>
  <c r="BW249" i="1" s="1"/>
  <c r="BW481" i="1" a="1"/>
  <c r="BW481" i="1" s="1"/>
  <c r="BW462" i="1" a="1"/>
  <c r="BW462" i="1" s="1"/>
  <c r="BW72" i="1" a="1"/>
  <c r="BW72" i="1" s="1"/>
  <c r="BW477" i="1" a="1"/>
  <c r="BW477" i="1" s="1"/>
  <c r="BW562" i="1" a="1"/>
  <c r="BW562" i="1" s="1"/>
  <c r="BW603" i="1" a="1"/>
  <c r="BW603" i="1" s="1"/>
  <c r="BW259" i="1" a="1"/>
  <c r="BW259" i="1" s="1"/>
  <c r="BW98" i="1" a="1"/>
  <c r="BW98" i="1" s="1"/>
  <c r="BW287" i="1" a="1"/>
  <c r="BW287" i="1" s="1"/>
  <c r="BW25" i="1" a="1"/>
  <c r="BW25" i="1" s="1"/>
  <c r="BW527" i="1" a="1"/>
  <c r="BW527" i="1" s="1"/>
  <c r="BW595" i="1" a="1"/>
  <c r="BW595" i="1" s="1"/>
  <c r="BW622" i="1" a="1"/>
  <c r="BW622" i="1" s="1"/>
  <c r="BW463" i="1" a="1"/>
  <c r="BW463" i="1" s="1"/>
  <c r="BW482" i="1" a="1"/>
  <c r="BW482" i="1" s="1"/>
  <c r="BW220" i="1" a="1"/>
  <c r="BW220" i="1" s="1"/>
  <c r="BW384" i="1" a="1"/>
  <c r="BW384" i="1" s="1"/>
  <c r="BW461" i="1" a="1"/>
  <c r="BW461" i="1" s="1"/>
  <c r="BW142" i="1" a="1"/>
  <c r="BW142" i="1" s="1"/>
  <c r="BW162" i="1" a="1"/>
  <c r="BW162" i="1" s="1"/>
  <c r="BW46" i="1" a="1"/>
  <c r="BW46" i="1" s="1"/>
  <c r="BW21" i="1" a="1"/>
  <c r="BW21" i="1" s="1"/>
  <c r="BW415" i="1" a="1"/>
  <c r="BW415" i="1" s="1"/>
  <c r="BW82" i="1" a="1"/>
  <c r="BW82" i="1" s="1"/>
  <c r="BW582" i="1" a="1"/>
  <c r="BW582" i="1" s="1"/>
  <c r="BW301" i="1" a="1"/>
  <c r="BW301" i="1" s="1"/>
  <c r="BW163" i="1" a="1"/>
  <c r="BW163" i="1" s="1"/>
  <c r="BW587" i="1" a="1"/>
  <c r="BW587" i="1" s="1"/>
  <c r="BW96" i="1" a="1"/>
  <c r="BW96" i="1" s="1"/>
  <c r="BW275" i="1" a="1"/>
  <c r="BW275" i="1" s="1"/>
  <c r="BW320" i="1" a="1"/>
  <c r="BW320" i="1" s="1"/>
  <c r="BW219" i="1" a="1"/>
  <c r="BW219" i="1" s="1"/>
  <c r="BW29" i="1" a="1"/>
  <c r="BW29" i="1" s="1"/>
  <c r="BW157" i="1" a="1"/>
  <c r="BW157" i="1" s="1"/>
  <c r="BW466" i="1" a="1"/>
  <c r="BW466" i="1" s="1"/>
  <c r="BW23" i="1" a="1"/>
  <c r="BW23" i="1" s="1"/>
  <c r="BW593" i="1" a="1"/>
  <c r="BW593" i="1" s="1"/>
  <c r="BW560" i="1" a="1"/>
  <c r="BW560" i="1" s="1"/>
  <c r="BW282" i="1" a="1"/>
  <c r="BW282" i="1" s="1"/>
  <c r="BW356" i="1" a="1"/>
  <c r="BW356" i="1" s="1"/>
  <c r="BW224" i="1" a="1"/>
  <c r="BW224" i="1" s="1"/>
  <c r="BW210" i="1" a="1"/>
  <c r="BW210" i="1" s="1"/>
  <c r="BW179" i="1" a="1"/>
  <c r="BW179" i="1" s="1"/>
  <c r="BW52" i="1" a="1"/>
  <c r="BW52" i="1" s="1"/>
  <c r="BW48" i="1" a="1"/>
  <c r="BW48" i="1" s="1"/>
  <c r="BW524" i="1" a="1"/>
  <c r="BW524" i="1" s="1"/>
  <c r="BW649" i="1" a="1"/>
  <c r="BW649" i="1" s="1"/>
  <c r="BW362" i="1" a="1"/>
  <c r="BW362" i="1" s="1"/>
  <c r="BW640" i="1" a="1"/>
  <c r="BW640" i="1" s="1"/>
  <c r="BW394" i="1" a="1"/>
  <c r="BW394" i="1" s="1"/>
  <c r="BW190" i="1" a="1"/>
  <c r="BW190" i="1" s="1"/>
  <c r="BW398" i="1" a="1"/>
  <c r="BW398" i="1" s="1"/>
  <c r="BW269" i="1" a="1"/>
  <c r="BW269" i="1" s="1"/>
  <c r="BW352" i="1" a="1"/>
  <c r="BW352" i="1" s="1"/>
  <c r="BW530" i="1" a="1"/>
  <c r="BW530" i="1" s="1"/>
  <c r="BW511" i="1" a="1"/>
  <c r="BW511" i="1" s="1"/>
  <c r="BW489" i="1" a="1"/>
  <c r="BW489" i="1" s="1"/>
  <c r="BW313" i="1" a="1"/>
  <c r="BW313" i="1" s="1"/>
  <c r="BW539" i="1" a="1"/>
  <c r="BW539" i="1" s="1"/>
  <c r="BW426" i="1" a="1"/>
  <c r="BW426" i="1" s="1"/>
  <c r="BW95" i="1" a="1"/>
  <c r="BW95" i="1" s="1"/>
  <c r="BW113" i="1" a="1"/>
  <c r="BW113" i="1" s="1"/>
  <c r="BW311" i="1" a="1"/>
  <c r="BW311" i="1" s="1"/>
  <c r="BW77" i="1" a="1"/>
  <c r="BW77" i="1" s="1"/>
  <c r="BW136" i="1" a="1"/>
  <c r="BW136" i="1" s="1"/>
  <c r="BW379" i="1" a="1"/>
  <c r="BW379" i="1" s="1"/>
  <c r="BW388" i="1" a="1"/>
  <c r="BW388" i="1" s="1"/>
  <c r="BW567" i="1" a="1"/>
  <c r="BW567" i="1" s="1"/>
  <c r="BW359" i="1" a="1"/>
  <c r="BW359" i="1" s="1"/>
  <c r="BW526" i="1" a="1"/>
  <c r="BW526" i="1" s="1"/>
  <c r="BW472" i="1" a="1"/>
  <c r="BW472" i="1" s="1"/>
  <c r="BW26" i="1" a="1"/>
  <c r="BW26" i="1" s="1"/>
  <c r="BW205" i="1" a="1"/>
  <c r="BW205" i="1" s="1"/>
  <c r="BW62" i="1" a="1"/>
  <c r="BW62" i="1" s="1"/>
  <c r="BW149" i="1" a="1"/>
  <c r="BW149" i="1" s="1"/>
  <c r="BW455" i="1" a="1"/>
  <c r="BW455" i="1" s="1"/>
  <c r="BW417" i="1" a="1"/>
  <c r="BW417" i="1" s="1"/>
  <c r="BW645" i="1" a="1"/>
  <c r="BW645" i="1" s="1"/>
  <c r="BW215" i="1" a="1"/>
  <c r="BW215" i="1" s="1"/>
  <c r="BW36" i="1" a="1"/>
  <c r="BW36" i="1" s="1"/>
  <c r="BW165" i="1" a="1"/>
  <c r="BW165" i="1" s="1"/>
  <c r="BW365" i="1" a="1"/>
  <c r="BW365" i="1" s="1"/>
  <c r="BW439" i="1" a="1"/>
  <c r="BW439" i="1" s="1"/>
  <c r="BW84" i="1" a="1"/>
  <c r="BW84" i="1" s="1"/>
  <c r="BW343" i="1" a="1"/>
  <c r="BW343" i="1" s="1"/>
  <c r="BW497" i="1" a="1"/>
  <c r="BW497" i="1" s="1"/>
  <c r="BW99" i="1" a="1"/>
  <c r="BW99" i="1" s="1"/>
  <c r="BW569" i="1" a="1"/>
  <c r="BW569" i="1" s="1"/>
  <c r="BW396" i="1" a="1"/>
  <c r="BW396" i="1" s="1"/>
  <c r="BW642" i="1" a="1"/>
  <c r="BW642" i="1" s="1"/>
  <c r="BW185" i="1" a="1"/>
  <c r="BW185" i="1" s="1"/>
  <c r="BW176" i="1" a="1"/>
  <c r="BW176" i="1" s="1"/>
  <c r="BW646" i="1" a="1"/>
  <c r="BW646" i="1" s="1"/>
  <c r="BW127" i="1" a="1"/>
  <c r="BW127" i="1" s="1"/>
  <c r="BW232" i="1" a="1"/>
  <c r="BW232" i="1" s="1"/>
  <c r="BW206" i="1" a="1"/>
  <c r="BW206" i="1" s="1"/>
  <c r="BW506" i="1" a="1"/>
  <c r="BW506" i="1" s="1"/>
  <c r="BW377" i="1" a="1"/>
  <c r="BW377" i="1" s="1"/>
  <c r="BW17" i="1" a="1"/>
  <c r="BW17" i="1" s="1"/>
  <c r="BW579" i="1" a="1"/>
  <c r="BW579" i="1" s="1"/>
  <c r="BW323" i="1" a="1"/>
  <c r="BW323" i="1" s="1"/>
  <c r="BW43" i="1" a="1"/>
  <c r="BW43" i="1" s="1"/>
  <c r="BW657" i="1" a="1"/>
  <c r="BW657" i="1" s="1"/>
  <c r="BW420" i="1" a="1"/>
  <c r="BW420" i="1" s="1"/>
  <c r="BW56" i="1" a="1"/>
  <c r="BW56" i="1" s="1"/>
  <c r="BW78" i="1" a="1"/>
  <c r="BW78" i="1" s="1"/>
  <c r="BW600" i="1" a="1"/>
  <c r="BW600" i="1" s="1"/>
  <c r="BW637" i="1" a="1"/>
  <c r="BW637" i="1" s="1"/>
  <c r="BW254" i="1" a="1"/>
  <c r="BW254" i="1" s="1"/>
  <c r="BW180" i="1" a="1"/>
  <c r="BW180" i="1" s="1"/>
  <c r="BW277" i="1" a="1"/>
  <c r="BW277" i="1" s="1"/>
  <c r="BW204" i="1" a="1"/>
  <c r="BW204" i="1" s="1"/>
  <c r="BW484" i="1" a="1"/>
  <c r="BW484" i="1" s="1"/>
  <c r="BW114" i="1" a="1"/>
  <c r="BW114" i="1" s="1"/>
  <c r="BW429" i="1" a="1"/>
  <c r="BW429" i="1" s="1"/>
  <c r="BW169" i="1" a="1"/>
  <c r="BW169" i="1" s="1"/>
  <c r="BW58" i="1" a="1"/>
  <c r="BW58" i="1" s="1"/>
  <c r="BW393" i="1" a="1"/>
  <c r="BW393" i="1" s="1"/>
  <c r="BW464" i="1" a="1"/>
  <c r="BW464" i="1" s="1"/>
  <c r="BW412" i="1" a="1"/>
  <c r="BW412" i="1" s="1"/>
  <c r="BW363" i="1" a="1"/>
  <c r="BW363" i="1" s="1"/>
  <c r="BW196" i="1" a="1"/>
  <c r="BW196" i="1" s="1"/>
  <c r="BW416" i="1" a="1"/>
  <c r="BW416" i="1" s="1"/>
  <c r="BW312" i="1" a="1"/>
  <c r="BW312" i="1" s="1"/>
  <c r="BW294" i="1" a="1"/>
  <c r="BW294" i="1" s="1"/>
  <c r="BW436" i="1" a="1"/>
  <c r="BW436" i="1" s="1"/>
  <c r="BW327" i="1" a="1"/>
  <c r="BW327" i="1" s="1"/>
  <c r="BW80" i="1" a="1"/>
  <c r="BW80" i="1" s="1"/>
  <c r="BW431" i="1" a="1"/>
  <c r="BW431" i="1" s="1"/>
  <c r="BW615" i="1" a="1"/>
  <c r="BW615" i="1" s="1"/>
  <c r="BW503" i="1" a="1"/>
  <c r="BW503" i="1" s="1"/>
  <c r="BW454" i="1" a="1"/>
  <c r="BW454" i="1" s="1"/>
  <c r="BW33" i="1" a="1"/>
  <c r="BW33" i="1" s="1"/>
  <c r="BW91" i="1" a="1"/>
  <c r="BW91" i="1" s="1"/>
  <c r="BW346" i="1" a="1"/>
  <c r="BW346" i="1" s="1"/>
  <c r="BW234" i="1" a="1"/>
  <c r="BW234" i="1" s="1"/>
  <c r="BW566" i="1" a="1"/>
  <c r="BW566" i="1" s="1"/>
  <c r="BW491" i="1" a="1"/>
  <c r="BW491" i="1" s="1"/>
  <c r="BW32" i="1" a="1"/>
  <c r="BW32" i="1" s="1"/>
  <c r="BW105" i="1" a="1"/>
  <c r="BW105" i="1" s="1"/>
  <c r="BW418" i="1" a="1"/>
  <c r="BW418" i="1" s="1"/>
  <c r="BW542" i="1" a="1"/>
  <c r="BW542" i="1" s="1"/>
  <c r="BW403" i="1" a="1"/>
  <c r="BW403" i="1" s="1"/>
  <c r="BW552" i="1" a="1"/>
  <c r="BW552" i="1" s="1"/>
  <c r="BW47" i="1" a="1"/>
  <c r="BW47" i="1" s="1"/>
  <c r="BW332" i="1" a="1"/>
  <c r="BW332" i="1" s="1"/>
  <c r="BW561" i="1" a="1"/>
  <c r="BW561" i="1" s="1"/>
  <c r="BW474" i="1" a="1"/>
  <c r="BW474" i="1" s="1"/>
  <c r="BW271" i="1" a="1"/>
  <c r="BW271" i="1" s="1"/>
  <c r="BW79" i="1" a="1"/>
  <c r="BW79" i="1" s="1"/>
  <c r="BW354" i="1" a="1"/>
  <c r="BW354" i="1" s="1"/>
  <c r="BW604" i="1" a="1"/>
  <c r="BW604" i="1" s="1"/>
  <c r="BW517" i="1" a="1"/>
  <c r="BW517" i="1" s="1"/>
  <c r="BW374" i="1" a="1"/>
  <c r="BW374" i="1" s="1"/>
  <c r="BW197" i="1" a="1"/>
  <c r="BW197" i="1" s="1"/>
  <c r="BW76" i="1" a="1"/>
  <c r="BW76" i="1" s="1"/>
  <c r="BW139" i="1" a="1"/>
  <c r="BW139" i="1" s="1"/>
  <c r="BW131" i="1" a="1"/>
  <c r="BW131" i="1" s="1"/>
  <c r="BW122" i="1" a="1"/>
  <c r="BW122" i="1" s="1"/>
  <c r="BW65" i="1" a="1"/>
  <c r="BW65" i="1" s="1"/>
  <c r="BW198" i="1" a="1"/>
  <c r="BW198" i="1" s="1"/>
  <c r="BW331" i="1" a="1"/>
  <c r="BW331" i="1" s="1"/>
  <c r="BW280" i="1" a="1"/>
  <c r="BW280" i="1" s="1"/>
  <c r="BW296" i="1" a="1"/>
  <c r="BW296" i="1" s="1"/>
  <c r="BW493" i="1" a="1"/>
  <c r="BW493" i="1" s="1"/>
  <c r="BW549" i="1" a="1"/>
  <c r="BW549" i="1" s="1"/>
  <c r="BW574" i="1" a="1"/>
  <c r="BW574" i="1" s="1"/>
  <c r="BW173" i="1" a="1"/>
  <c r="BW173" i="1" s="1"/>
  <c r="BW453" i="1" a="1"/>
  <c r="BW453" i="1" s="1"/>
  <c r="BW161" i="1" a="1"/>
  <c r="BW161" i="1" s="1"/>
  <c r="BW37" i="1" a="1"/>
  <c r="BW37" i="1" s="1"/>
  <c r="BW42" i="1" a="1"/>
  <c r="BW42" i="1" s="1"/>
  <c r="BW652" i="1" a="1"/>
  <c r="BW652" i="1" s="1"/>
  <c r="BW624" i="1" a="1"/>
  <c r="BW624" i="1" s="1"/>
  <c r="BW475" i="1" a="1"/>
  <c r="BW475" i="1" s="1"/>
  <c r="BW364" i="1" a="1"/>
  <c r="BW364" i="1" s="1"/>
  <c r="BW540" i="1" a="1"/>
  <c r="BW540" i="1" s="1"/>
  <c r="BW625" i="1" a="1"/>
  <c r="BW625" i="1" s="1"/>
  <c r="BW51" i="1" a="1"/>
  <c r="BW51" i="1" s="1"/>
  <c r="BW86" i="1" a="1"/>
  <c r="BW86" i="1" s="1"/>
  <c r="BW10" i="1" a="1"/>
  <c r="BW10" i="1" s="1"/>
  <c r="BW260" i="1" a="1"/>
  <c r="BW260" i="1" s="1"/>
  <c r="BW534" i="1" a="1"/>
  <c r="BW534" i="1" s="1"/>
  <c r="BW38" i="1" a="1"/>
  <c r="BW38" i="1" s="1"/>
  <c r="BW69" i="1" a="1"/>
  <c r="BW69" i="1" s="1"/>
  <c r="BW513" i="1" a="1"/>
  <c r="BW513" i="1" s="1"/>
  <c r="BW148" i="1" a="1"/>
  <c r="BW148" i="1" s="1"/>
  <c r="BW288" i="1" a="1"/>
  <c r="BW288" i="1" s="1"/>
  <c r="BW264" i="1" a="1"/>
  <c r="BW264" i="1" s="1"/>
  <c r="BW342" i="1" a="1"/>
  <c r="BW342" i="1" s="1"/>
  <c r="BW261" i="1" a="1"/>
  <c r="BW261" i="1" s="1"/>
  <c r="BW341" i="1" a="1"/>
  <c r="BW341" i="1" s="1"/>
  <c r="BW626" i="1" a="1"/>
  <c r="BW626" i="1" s="1"/>
  <c r="BW508" i="1" a="1"/>
  <c r="BW508" i="1" s="1"/>
  <c r="BW385" i="1" a="1"/>
  <c r="BW385" i="1" s="1"/>
  <c r="BW656" i="1" a="1"/>
  <c r="BW656" i="1" s="1"/>
  <c r="BW480" i="1" a="1"/>
  <c r="BW480" i="1" s="1"/>
  <c r="BW628" i="1" a="1"/>
  <c r="BW628" i="1" s="1"/>
  <c r="BW15" i="1" a="1"/>
  <c r="BW15" i="1" s="1"/>
  <c r="BW186" i="1" a="1"/>
  <c r="BW186" i="1" s="1"/>
  <c r="BW60" i="1" a="1"/>
  <c r="BW60" i="1" s="1"/>
  <c r="BW75" i="1" a="1"/>
  <c r="BW75" i="1" s="1"/>
  <c r="BW537" i="1" a="1"/>
  <c r="BW537" i="1" s="1"/>
  <c r="BW295" i="1" a="1"/>
  <c r="BW295" i="1" s="1"/>
  <c r="BW402" i="1" a="1"/>
  <c r="BW402" i="1" s="1"/>
  <c r="BW223" i="1" a="1"/>
  <c r="BW223" i="1" s="1"/>
  <c r="BW411" i="1" a="1"/>
  <c r="BW411" i="1" s="1"/>
  <c r="BW651" i="1" a="1"/>
  <c r="BW651" i="1" s="1"/>
  <c r="BW618" i="1" a="1"/>
  <c r="BW618" i="1" s="1"/>
  <c r="BW184" i="1" a="1"/>
  <c r="BW184" i="1" s="1"/>
  <c r="BW318" i="1" a="1"/>
  <c r="BW318" i="1" s="1"/>
  <c r="BW496" i="1" a="1"/>
  <c r="BW496" i="1" s="1"/>
  <c r="BW608" i="1" a="1"/>
  <c r="BW608" i="1" s="1"/>
  <c r="BW283" i="1" a="1"/>
  <c r="BW283" i="1" s="1"/>
  <c r="BW487" i="1" a="1"/>
  <c r="BW487" i="1" s="1"/>
  <c r="BW518" i="1" a="1"/>
  <c r="BW518" i="1" s="1"/>
  <c r="BW553" i="1" a="1"/>
  <c r="BW553" i="1" s="1"/>
  <c r="BW655" i="1" a="1"/>
  <c r="BW655" i="1" s="1"/>
  <c r="BW116" i="1" a="1"/>
  <c r="BW116" i="1" s="1"/>
  <c r="BW591" i="1" a="1"/>
  <c r="BW591" i="1" s="1"/>
  <c r="BW433" i="1" a="1"/>
  <c r="BW433" i="1" s="1"/>
  <c r="BW237" i="1" a="1"/>
  <c r="BW237" i="1" s="1"/>
  <c r="BW556" i="1" a="1"/>
  <c r="BW556" i="1" s="1"/>
  <c r="BW378" i="1" a="1"/>
  <c r="BW378" i="1" s="1"/>
  <c r="BW243" i="1" a="1"/>
  <c r="BW243" i="1" s="1"/>
  <c r="BW434" i="1" a="1"/>
  <c r="BW434" i="1" s="1"/>
  <c r="BW104" i="1" a="1"/>
  <c r="BW104" i="1" s="1"/>
  <c r="BW353" i="1" a="1"/>
  <c r="BW353" i="1" s="1"/>
  <c r="BW290" i="1" a="1"/>
  <c r="BW290" i="1" s="1"/>
  <c r="BW71" i="1" a="1"/>
  <c r="BW71" i="1" s="1"/>
  <c r="BW333" i="1" a="1"/>
  <c r="BW333" i="1" s="1"/>
  <c r="BW336" i="1" a="1"/>
  <c r="BW336" i="1" s="1"/>
  <c r="BW469" i="1" a="1"/>
  <c r="BW469" i="1" s="1"/>
  <c r="BW543" i="1" a="1"/>
  <c r="BW543" i="1" s="1"/>
  <c r="BW404" i="1" a="1"/>
  <c r="BW404" i="1" s="1"/>
  <c r="BW350" i="1" a="1"/>
  <c r="BW350" i="1" s="1"/>
  <c r="BW262" i="1" a="1"/>
  <c r="BW262" i="1" s="1"/>
  <c r="BW61" i="1" a="1"/>
  <c r="BW61" i="1" s="1"/>
  <c r="BW430" i="1" a="1"/>
  <c r="BW430" i="1" s="1"/>
  <c r="BW492" i="1" a="1"/>
  <c r="BW492" i="1" s="1"/>
  <c r="BW598" i="1" a="1"/>
  <c r="BW598" i="1" s="1"/>
  <c r="BW40" i="1" a="1"/>
  <c r="BW40" i="1" s="1"/>
  <c r="BW432" i="1" a="1"/>
  <c r="BW432" i="1" s="1"/>
  <c r="BW616" i="1" a="1"/>
  <c r="BW616" i="1" s="1"/>
  <c r="BW89" i="1" a="1"/>
  <c r="BW89" i="1" s="1"/>
  <c r="BW53" i="1" a="1"/>
  <c r="BW53" i="1" s="1"/>
  <c r="BW81" i="1" a="1"/>
  <c r="BW81" i="1" s="1"/>
  <c r="BW41" i="1" a="1"/>
  <c r="BW41" i="1" s="1"/>
  <c r="BW607" i="1" a="1"/>
  <c r="BW607" i="1" s="1"/>
  <c r="BW565" i="1" a="1"/>
  <c r="BW565" i="1" s="1"/>
  <c r="BW258" i="1" a="1"/>
  <c r="BW258" i="1" s="1"/>
  <c r="BW650" i="1" a="1"/>
  <c r="BW650" i="1" s="1"/>
  <c r="BW585" i="1" a="1"/>
  <c r="BW585" i="1" s="1"/>
  <c r="BW233" i="1" a="1"/>
  <c r="BW233" i="1" s="1"/>
  <c r="BW274" i="1" a="1"/>
  <c r="BW274" i="1" s="1"/>
  <c r="BW239" i="1" a="1"/>
  <c r="BW239" i="1" s="1"/>
  <c r="BW13" i="1" a="1"/>
  <c r="BW13" i="1" s="1"/>
  <c r="BW8" i="1" a="1"/>
  <c r="BW8" i="1" s="1"/>
  <c r="BW20" i="1" a="1"/>
  <c r="BW20" i="1" s="1"/>
  <c r="BW533" i="1" a="1"/>
  <c r="BW533" i="1" s="1"/>
  <c r="BW638" i="1" a="1"/>
  <c r="BW638" i="1" s="1"/>
  <c r="BW366" i="1" a="1"/>
  <c r="BW366" i="1" s="1"/>
  <c r="BW448" i="1" a="1"/>
  <c r="BW448" i="1" s="1"/>
  <c r="BW446" i="1" a="1"/>
  <c r="BW446" i="1" s="1"/>
  <c r="BW381" i="1" a="1"/>
  <c r="BW381" i="1" s="1"/>
  <c r="BW306" i="1" a="1"/>
  <c r="BW306" i="1" s="1"/>
  <c r="BW73" i="1" a="1"/>
  <c r="BW73" i="1" s="1"/>
  <c r="BW289" i="1" a="1"/>
  <c r="BW289" i="1" s="1"/>
  <c r="BW355" i="1" a="1"/>
  <c r="BW355" i="1" s="1"/>
  <c r="BW629" i="1" a="1"/>
  <c r="BW629" i="1" s="1"/>
  <c r="BW45" i="1" a="1"/>
  <c r="BW45" i="1" s="1"/>
  <c r="BW611" i="1" a="1"/>
  <c r="BW611" i="1" s="1"/>
  <c r="BW134" i="1" a="1"/>
  <c r="BW134" i="1" s="1"/>
  <c r="BW245" i="1" a="1"/>
  <c r="BW245" i="1" s="1"/>
  <c r="BW111" i="1" a="1"/>
  <c r="BW111" i="1" s="1"/>
  <c r="BW620" i="1" a="1"/>
  <c r="BW620" i="1" s="1"/>
  <c r="BW257" i="1" a="1"/>
  <c r="BW257" i="1" s="1"/>
  <c r="BW5" i="1" a="1"/>
  <c r="BW5" i="1" s="1"/>
  <c r="BW171" i="1" a="1"/>
  <c r="BW171" i="1" s="1"/>
  <c r="BW101" i="1" a="1"/>
  <c r="BW101" i="1" s="1"/>
  <c r="BW87" i="1" a="1"/>
  <c r="BW87" i="1" s="1"/>
  <c r="BW141" i="1" a="1"/>
  <c r="BW141" i="1" s="1"/>
  <c r="BW156" i="1" a="1"/>
  <c r="BW156" i="1" s="1"/>
  <c r="BW93" i="1" a="1"/>
  <c r="BW93" i="1" s="1"/>
  <c r="BW66" i="1" a="1"/>
  <c r="BW66" i="1" s="1"/>
  <c r="BW529" i="1" a="1"/>
  <c r="BW529" i="1" s="1"/>
  <c r="BW174" i="1" a="1"/>
  <c r="BW174" i="1" s="1"/>
  <c r="BW286" i="1" a="1"/>
  <c r="BW286" i="1" s="1"/>
  <c r="BW195" i="1" a="1"/>
  <c r="BW195" i="1" s="1"/>
  <c r="BW619" i="1" a="1"/>
  <c r="BW619" i="1" s="1"/>
  <c r="BW406" i="1" a="1"/>
  <c r="BW406" i="1" s="1"/>
  <c r="BW501" i="1" a="1"/>
  <c r="BW501" i="1" s="1"/>
  <c r="BW328" i="1" a="1"/>
  <c r="BW328" i="1" s="1"/>
  <c r="BW592" i="1" a="1"/>
  <c r="BW592" i="1" s="1"/>
  <c r="BW132" i="1" a="1"/>
  <c r="BW132" i="1" s="1"/>
  <c r="BW124" i="1" a="1"/>
  <c r="BW124" i="1" s="1"/>
  <c r="BW267" i="1" a="1"/>
  <c r="BW267" i="1" s="1"/>
  <c r="BW594" i="1" a="1"/>
  <c r="BW594" i="1" s="1"/>
  <c r="BW486" i="1" a="1"/>
  <c r="BW486" i="1" s="1"/>
  <c r="BW22" i="1" a="1"/>
  <c r="BW22" i="1" s="1"/>
  <c r="BW110" i="1" a="1"/>
  <c r="BW110" i="1" s="1"/>
  <c r="BW147" i="1" a="1"/>
  <c r="BW147" i="1" s="1"/>
  <c r="BW408" i="1" a="1"/>
  <c r="BW408" i="1" s="1"/>
  <c r="BW4" i="1" a="1"/>
  <c r="BW4" i="1" s="1"/>
  <c r="BW428" i="1" a="1"/>
  <c r="BW428" i="1" s="1"/>
  <c r="BW617" i="1" a="1"/>
  <c r="BW617" i="1" s="1"/>
  <c r="BW202" i="1" a="1"/>
  <c r="BW202" i="1" s="1"/>
  <c r="BW588" i="1" a="1"/>
  <c r="BW588" i="1" s="1"/>
  <c r="BW514" i="1" a="1"/>
  <c r="BW514" i="1" s="1"/>
  <c r="BW452" i="1" a="1"/>
  <c r="BW452" i="1" s="1"/>
  <c r="BW12" i="1" a="1"/>
  <c r="BW12" i="1" s="1"/>
  <c r="BW322" i="1" a="1"/>
  <c r="BW322" i="1" s="1"/>
  <c r="BW50" i="1" a="1"/>
  <c r="BW50" i="1" s="1"/>
  <c r="BW24" i="1" a="1"/>
  <c r="BW24" i="1" s="1"/>
  <c r="BW554" i="1" a="1"/>
  <c r="BW554" i="1" s="1"/>
  <c r="BW602" i="1" a="1"/>
  <c r="BW602" i="1" s="1"/>
  <c r="BW67" i="1" a="1"/>
  <c r="BW67" i="1" s="1"/>
  <c r="BW465" i="1" a="1"/>
  <c r="BW465" i="1" s="1"/>
  <c r="BW373" i="1" a="1"/>
  <c r="BW373" i="1" s="1"/>
  <c r="BW225" i="1" a="1"/>
  <c r="BW225" i="1" s="1"/>
  <c r="BW278" i="1" a="1"/>
  <c r="BW278" i="1" s="1"/>
  <c r="BW291" i="1" a="1"/>
  <c r="BW291" i="1" s="1"/>
  <c r="BW144" i="1" a="1"/>
  <c r="BW144" i="1" s="1"/>
  <c r="BW159" i="1" a="1"/>
  <c r="BW159" i="1" s="1"/>
  <c r="BW460" i="1" a="1"/>
  <c r="BW460" i="1" s="1"/>
  <c r="BW382" i="1" a="1"/>
  <c r="BW382" i="1" s="1"/>
  <c r="BW265" i="1" a="1"/>
  <c r="BW265" i="1" s="1"/>
  <c r="BW376" i="1" a="1"/>
  <c r="BW376" i="1" s="1"/>
  <c r="BW444" i="1" a="1"/>
  <c r="BW444" i="1" s="1"/>
  <c r="BW361" i="1" a="1"/>
  <c r="BW361" i="1" s="1"/>
  <c r="BW207" i="1" a="1"/>
  <c r="BW207" i="1" s="1"/>
  <c r="BW94" i="1" a="1"/>
  <c r="BW94" i="1" s="1"/>
  <c r="BW57" i="1" a="1"/>
  <c r="BW57" i="1" s="1"/>
  <c r="BW307" i="1" a="1"/>
  <c r="BW307" i="1" s="1"/>
  <c r="BW627" i="1" a="1"/>
  <c r="BW627" i="1" s="1"/>
  <c r="BW490" i="1" a="1"/>
  <c r="BW490" i="1" s="1"/>
  <c r="BW564" i="1" a="1"/>
  <c r="BW564" i="1" s="1"/>
  <c r="BW392" i="1" a="1"/>
  <c r="BW392" i="1" s="1"/>
  <c r="BW145" i="1" a="1"/>
  <c r="BW145" i="1" s="1"/>
  <c r="BW281" i="1" a="1"/>
  <c r="BW281" i="1" s="1"/>
  <c r="BW445" i="1" a="1"/>
  <c r="BW445" i="1" s="1"/>
  <c r="BW70" i="1" a="1"/>
  <c r="BW70" i="1" s="1"/>
  <c r="BW11" i="1" a="1"/>
  <c r="BW11" i="1" s="1"/>
  <c r="BW447" i="1" a="1"/>
  <c r="BW447" i="1" s="1"/>
  <c r="BW571" i="1" a="1"/>
  <c r="BW571" i="1" s="1"/>
  <c r="BW337" i="1" a="1"/>
  <c r="BW337" i="1" s="1"/>
  <c r="BW414" i="1" a="1"/>
  <c r="BW414" i="1" s="1"/>
  <c r="BW443" i="1" a="1"/>
  <c r="BW443" i="1" s="1"/>
  <c r="BW597" i="1" a="1"/>
  <c r="BW597" i="1" s="1"/>
  <c r="BW520" i="1" a="1"/>
  <c r="BW520" i="1" s="1"/>
  <c r="BW189" i="1" a="1"/>
  <c r="BW189" i="1" s="1"/>
  <c r="BW230" i="1" a="1"/>
  <c r="BW230" i="1" s="1"/>
  <c r="BW315" i="1" a="1"/>
  <c r="BW315" i="1" s="1"/>
  <c r="BW389" i="1" a="1"/>
  <c r="BW389" i="1" s="1"/>
  <c r="BW250" i="1" a="1"/>
  <c r="BW250" i="1" s="1"/>
  <c r="BW541" i="1" a="1"/>
  <c r="BW541" i="1" s="1"/>
  <c r="BW578" i="1" a="1"/>
  <c r="BW578" i="1" s="1"/>
  <c r="BW636" i="1" a="1"/>
  <c r="BW636" i="1" s="1"/>
  <c r="BW170" i="1" a="1"/>
  <c r="BW170" i="1" s="1"/>
  <c r="BW187" i="1" a="1"/>
  <c r="BW187" i="1" s="1"/>
  <c r="BW535" i="1" a="1"/>
  <c r="BW535" i="1" s="1"/>
  <c r="BW467" i="1" a="1"/>
  <c r="BW467" i="1" s="1"/>
  <c r="BW329" i="1" a="1"/>
  <c r="BW329" i="1" s="1"/>
  <c r="BW191" i="1" a="1"/>
  <c r="BW191" i="1" s="1"/>
  <c r="BW266" i="1" a="1"/>
  <c r="BW266" i="1" s="1"/>
  <c r="BW383" i="1" a="1"/>
  <c r="BW383" i="1" s="1"/>
  <c r="BW458" i="1" a="1"/>
  <c r="BW458" i="1" s="1"/>
  <c r="BW576" i="1" a="1"/>
  <c r="BW576" i="1" s="1"/>
  <c r="BW440" i="1" a="1"/>
  <c r="BW440" i="1" s="1"/>
  <c r="BW54" i="1" a="1"/>
  <c r="BW54" i="1" s="1"/>
  <c r="BW613" i="1" a="1"/>
  <c r="BW613" i="1" s="1"/>
  <c r="BW639" i="1" a="1"/>
  <c r="BW639" i="1" s="1"/>
  <c r="BW244" i="1" a="1"/>
  <c r="BW244" i="1" s="1"/>
  <c r="BW109" i="1" a="1"/>
  <c r="BW109" i="1" s="1"/>
  <c r="BW137" i="1" a="1"/>
  <c r="BW137" i="1" s="1"/>
  <c r="BW107" i="1" a="1"/>
  <c r="BW107" i="1" s="1"/>
  <c r="BW138" i="1" a="1"/>
  <c r="BW138" i="1" s="1"/>
  <c r="BW438" i="1" a="1"/>
  <c r="BW438" i="1" s="1"/>
  <c r="BW609" i="1" a="1"/>
  <c r="BW609" i="1" s="1"/>
  <c r="BW92" i="1" a="1"/>
  <c r="BW92" i="1" s="1"/>
  <c r="BW544" i="1" a="1"/>
  <c r="BW544" i="1" s="1"/>
  <c r="BW231" i="1" a="1"/>
  <c r="BW231" i="1" s="1"/>
  <c r="BW293" i="1" a="1"/>
  <c r="BW293" i="1" s="1"/>
  <c r="BW572" i="1" a="1"/>
  <c r="BW572" i="1" s="1"/>
  <c r="BW450" i="1" a="1"/>
  <c r="BW450" i="1" s="1"/>
  <c r="BW217" i="1" a="1"/>
  <c r="BW217" i="1" s="1"/>
  <c r="BW563" i="1" a="1"/>
  <c r="BW563" i="1" s="1"/>
  <c r="BW644" i="1" a="1"/>
  <c r="BW644" i="1" s="1"/>
  <c r="BW483" i="1" a="1"/>
  <c r="BW483" i="1" s="1"/>
  <c r="BW74" i="1" a="1"/>
  <c r="BW74" i="1" s="1"/>
  <c r="BW27" i="1" a="1"/>
  <c r="BW27" i="1" s="1"/>
  <c r="BW614" i="1" a="1"/>
  <c r="BW614" i="1" s="1"/>
  <c r="BW345" i="1" a="1"/>
  <c r="BW345" i="1" s="1"/>
  <c r="BW570" i="1" a="1"/>
  <c r="BW570" i="1" s="1"/>
  <c r="BW200" i="1" a="1"/>
  <c r="BW200" i="1" s="1"/>
  <c r="BW183" i="1" a="1"/>
  <c r="BW183" i="1" s="1"/>
  <c r="BW334" i="1" a="1"/>
  <c r="BW334" i="1" s="1"/>
  <c r="BW500" i="1" a="1"/>
  <c r="BW500" i="1" s="1"/>
  <c r="BW309" i="1" a="1"/>
  <c r="BW309" i="1" s="1"/>
  <c r="BW199" i="1" a="1"/>
  <c r="BW199" i="1" s="1"/>
  <c r="BW276" i="1" a="1"/>
  <c r="BW276" i="1" s="1"/>
  <c r="BW188" i="1" a="1"/>
  <c r="BW188" i="1" s="1"/>
  <c r="BW319" i="1" a="1"/>
  <c r="BW319" i="1" s="1"/>
  <c r="BW150" i="1" a="1"/>
  <c r="BW150" i="1" s="1"/>
  <c r="BW68" i="1" a="1"/>
  <c r="BW68" i="1" s="1"/>
  <c r="BW325" i="1" a="1"/>
  <c r="BW325" i="1" s="1"/>
  <c r="BW423" i="1" a="1"/>
  <c r="BW423" i="1" s="1"/>
  <c r="BW435" i="1" a="1"/>
  <c r="BW435" i="1" s="1"/>
  <c r="BW151" i="1" a="1"/>
  <c r="BW151" i="1" s="1"/>
  <c r="BW641" i="1" a="1"/>
  <c r="BW641" i="1" s="1"/>
  <c r="BW375" i="1" a="1"/>
  <c r="BW375" i="1" s="1"/>
  <c r="BW459" i="1" a="1"/>
  <c r="BW459" i="1" s="1"/>
  <c r="BW14" i="1" a="1"/>
  <c r="BW14" i="1" s="1"/>
  <c r="BW548" i="1" a="1"/>
  <c r="BW548" i="1" s="1"/>
  <c r="BW612" i="1" a="1"/>
  <c r="BW612" i="1" s="1"/>
  <c r="BW314" i="1" a="1"/>
  <c r="BW314" i="1" s="1"/>
  <c r="BW634" i="1" a="1"/>
  <c r="BW634" i="1" s="1"/>
  <c r="BW519" i="1" a="1"/>
  <c r="BW519" i="1" s="1"/>
  <c r="BW494" i="1" a="1"/>
  <c r="BW494" i="1" s="1"/>
  <c r="BW117" i="1" a="1"/>
  <c r="BW117" i="1" s="1"/>
  <c r="BW214" i="1" a="1"/>
  <c r="BW214" i="1" s="1"/>
  <c r="BW164" i="1" a="1"/>
  <c r="BW164" i="1" s="1"/>
  <c r="BW456" i="1" a="1"/>
  <c r="BW456" i="1" s="1"/>
  <c r="BW401" i="1" a="1"/>
  <c r="BW401" i="1" s="1"/>
  <c r="BW304" i="1" a="1"/>
  <c r="BW304" i="1" s="1"/>
  <c r="BW316" i="1" a="1"/>
  <c r="BW316" i="1" s="1"/>
  <c r="BW421" i="1" a="1"/>
  <c r="BW421" i="1" s="1"/>
  <c r="BW596" i="1" a="1"/>
  <c r="BW596" i="1" s="1"/>
  <c r="BW400" i="1" a="1"/>
  <c r="BW400" i="1" s="1"/>
  <c r="BW523" i="1" a="1"/>
  <c r="BW523" i="1" s="1"/>
  <c r="BW555" i="1" a="1"/>
  <c r="BW555" i="1" s="1"/>
  <c r="BW395" i="1" a="1"/>
  <c r="BW395" i="1" s="1"/>
  <c r="BW495" i="1" a="1"/>
  <c r="BW495" i="1" s="1"/>
  <c r="BW242" i="1" a="1"/>
  <c r="BW242" i="1" s="1"/>
  <c r="BW504" i="1" a="1"/>
  <c r="BW504" i="1" s="1"/>
  <c r="BW64" i="1" a="1"/>
  <c r="BW64" i="1" s="1"/>
  <c r="BW586" i="1" a="1"/>
  <c r="BW586" i="1" s="1"/>
  <c r="BW212" i="1" a="1"/>
  <c r="BW212" i="1" s="1"/>
  <c r="BW248" i="1" a="1"/>
  <c r="BW248" i="1" s="1"/>
  <c r="BW410" i="1" a="1"/>
  <c r="BW410" i="1" s="1"/>
  <c r="BW272" i="1" a="1"/>
  <c r="BW272" i="1" s="1"/>
  <c r="BW284" i="1" a="1"/>
  <c r="BW284" i="1" s="1"/>
  <c r="BW623" i="1" a="1"/>
  <c r="BW623" i="1" s="1"/>
  <c r="BW633" i="1" a="1"/>
  <c r="BW633" i="1" s="1"/>
  <c r="BW344" i="1" a="1"/>
  <c r="BW344" i="1" s="1"/>
  <c r="BW121" i="1" a="1"/>
  <c r="BW121" i="1" s="1"/>
  <c r="BW605" i="1" a="1"/>
  <c r="BW605" i="1" s="1"/>
  <c r="BW177" i="1" a="1"/>
  <c r="BW177" i="1" s="1"/>
  <c r="BW236" i="1" a="1"/>
  <c r="BW236" i="1" s="1"/>
  <c r="BW303" i="1" a="1"/>
  <c r="BW303" i="1" s="1"/>
  <c r="BW326" i="1" a="1"/>
  <c r="BW326" i="1" s="1"/>
  <c r="BW213" i="1" a="1"/>
  <c r="BW213" i="1" s="1"/>
  <c r="BW521" i="1" a="1"/>
  <c r="BW521" i="1" s="1"/>
  <c r="BW297" i="1" a="1"/>
  <c r="BW297" i="1" s="1"/>
  <c r="BW133" i="1" a="1"/>
  <c r="BW133" i="1" s="1"/>
  <c r="BW558" i="1" a="1"/>
  <c r="BW558" i="1" s="1"/>
  <c r="BW194" i="1" a="1"/>
  <c r="BW194" i="1" s="1"/>
  <c r="BW653" i="1" a="1"/>
  <c r="BW653" i="1" s="1"/>
  <c r="BW135" i="1" a="1"/>
  <c r="BW135" i="1" s="1"/>
  <c r="BW538" i="1" a="1"/>
  <c r="BW538" i="1" s="1"/>
  <c r="BW83" i="1" a="1"/>
  <c r="BW83" i="1" s="1"/>
  <c r="BW321" i="1" a="1"/>
  <c r="BW321" i="1" s="1"/>
  <c r="BW263" i="1" a="1"/>
  <c r="BW263" i="1" s="1"/>
  <c r="BW371" i="1" a="1"/>
  <c r="BW371" i="1" s="1"/>
  <c r="BW292" i="1" a="1"/>
  <c r="BW292" i="1" s="1"/>
  <c r="BW302" i="1" a="1"/>
  <c r="BW302" i="1" s="1"/>
  <c r="BW643" i="1" a="1"/>
  <c r="BW643" i="1" s="1"/>
  <c r="BW590" i="1" a="1"/>
  <c r="BW590" i="1" s="1"/>
  <c r="BW340" i="1" a="1"/>
  <c r="BW340" i="1" s="1"/>
  <c r="BW391" i="1" a="1"/>
  <c r="BW391" i="1" s="1"/>
  <c r="BW160" i="1" a="1"/>
  <c r="BW160" i="1" s="1"/>
  <c r="BW522" i="1" a="1"/>
  <c r="BW522" i="1" s="1"/>
  <c r="BW606" i="1" a="1"/>
  <c r="BW606" i="1" s="1"/>
  <c r="BW59" i="1" a="1"/>
  <c r="BW59" i="1" s="1"/>
  <c r="BW583" i="1" a="1"/>
  <c r="BW583" i="1" s="1"/>
  <c r="BW167" i="1" a="1"/>
  <c r="BW167" i="1" s="1"/>
  <c r="BW279" i="1" a="1"/>
  <c r="BW279" i="1" s="1"/>
  <c r="BW349" i="1" a="1"/>
  <c r="BW349" i="1" s="1"/>
  <c r="BW360" i="1" a="1"/>
  <c r="BW360" i="1" s="1"/>
  <c r="BW425" i="1" a="1"/>
  <c r="BW425" i="1" s="1"/>
  <c r="BW103" i="1" a="1"/>
  <c r="BW103" i="1" s="1"/>
  <c r="BW175" i="1" a="1"/>
  <c r="BW175" i="1" s="1"/>
  <c r="BW228" i="1" a="1"/>
  <c r="BW228" i="1" s="1"/>
  <c r="BW178" i="1" a="1"/>
  <c r="BW178" i="1" s="1"/>
  <c r="BW339" i="1" a="1"/>
  <c r="BW339" i="1" s="1"/>
  <c r="BW610" i="1" a="1"/>
  <c r="BW610" i="1" s="1"/>
  <c r="BW324" i="1" a="1"/>
  <c r="BW324" i="1" s="1"/>
  <c r="BW348" i="1" a="1"/>
  <c r="BW348" i="1" s="1"/>
  <c r="BW419" i="1" a="1"/>
  <c r="BW419" i="1" s="1"/>
  <c r="BW298" i="1" a="1"/>
  <c r="BW298" i="1" s="1"/>
  <c r="BW226" i="1" a="1"/>
  <c r="BW226" i="1" s="1"/>
  <c r="BW305" i="1" a="1"/>
  <c r="BW305" i="1" s="1"/>
  <c r="BW451" i="1" a="1"/>
  <c r="BW451" i="1" s="1"/>
  <c r="BW129" i="1" a="1"/>
  <c r="BW129" i="1" s="1"/>
  <c r="BW251" i="1" a="1"/>
  <c r="BW251" i="1" s="1"/>
  <c r="BW330" i="1" a="1"/>
  <c r="BW330" i="1" s="1"/>
  <c r="BW516" i="1" a="1"/>
  <c r="BW516" i="1" s="1"/>
  <c r="BW573" i="1" a="1"/>
  <c r="BW573" i="1" s="1"/>
  <c r="BW476" i="1" a="1"/>
  <c r="BW476" i="1" s="1"/>
  <c r="BW507" i="1" a="1"/>
  <c r="BW507" i="1" s="1"/>
  <c r="BW310" i="1" a="1"/>
  <c r="BW310" i="1" s="1"/>
  <c r="BW126" i="1" a="1"/>
  <c r="BW126" i="1" s="1"/>
  <c r="BW559" i="1" a="1"/>
  <c r="BW559" i="1" s="1"/>
  <c r="BW654" i="1" a="1"/>
  <c r="BW654" i="1" s="1"/>
  <c r="BW470" i="1" a="1"/>
  <c r="BW470" i="1" s="1"/>
  <c r="BW146" i="1" a="1"/>
  <c r="BW146" i="1" s="1"/>
  <c r="BW632" i="1" a="1"/>
  <c r="BW632" i="1" s="1"/>
  <c r="BW479" i="1" a="1"/>
  <c r="BW479" i="1" s="1"/>
  <c r="BW18" i="1" a="1"/>
  <c r="BW18" i="1" s="1"/>
  <c r="BW551" i="1" a="1"/>
  <c r="BW551" i="1" s="1"/>
  <c r="BW575" i="1" a="1"/>
  <c r="BW575" i="1" s="1"/>
  <c r="BW498" i="1" a="1"/>
  <c r="BW498" i="1" s="1"/>
  <c r="BW252" i="1" a="1"/>
  <c r="BW252" i="1" s="1"/>
  <c r="BW153" i="1" a="1"/>
  <c r="BW153" i="1" s="1"/>
  <c r="BW256" i="1" a="1"/>
  <c r="BW256" i="1" s="1"/>
  <c r="BW106" i="1" a="1"/>
  <c r="BW106" i="1" s="1"/>
  <c r="BW407" i="1" a="1"/>
  <c r="BW407" i="1" s="1"/>
  <c r="BW227" i="1" a="1"/>
  <c r="BW227" i="1" s="1"/>
  <c r="BW44" i="1" a="1"/>
  <c r="BW44" i="1" s="1"/>
  <c r="BW499" i="1" a="1"/>
  <c r="BW499" i="1" s="1"/>
  <c r="BW140" i="1" a="1"/>
  <c r="BW140" i="1" s="1"/>
  <c r="BW192" i="1" a="1"/>
  <c r="BW192" i="1" s="1"/>
  <c r="BW528" i="1" a="1"/>
  <c r="BW528" i="1" s="1"/>
  <c r="BW647" i="1" a="1"/>
  <c r="BW647" i="1" s="1"/>
  <c r="BW512" i="1" a="1"/>
  <c r="BW512" i="1" s="1"/>
  <c r="BW369" i="1" a="1"/>
  <c r="BW369" i="1" s="1"/>
  <c r="BW510" i="1" a="1"/>
  <c r="BW510" i="1" s="1"/>
  <c r="BW49" i="1" a="1"/>
  <c r="BW49" i="1" s="1"/>
  <c r="BW268" i="1" a="1"/>
  <c r="BW268" i="1" s="1"/>
  <c r="BW471" i="1" a="1"/>
  <c r="BW471" i="1" s="1"/>
  <c r="BW90" i="1" a="1"/>
  <c r="BW90" i="1" s="1"/>
  <c r="BW30" i="1" a="1"/>
  <c r="BW30" i="1" s="1"/>
  <c r="BW580" i="1" a="1"/>
  <c r="BW580" i="1" s="1"/>
  <c r="BW317" i="1" a="1"/>
  <c r="BW317" i="1" s="1"/>
  <c r="BW525" i="1" a="1"/>
  <c r="BW525" i="1" s="1"/>
  <c r="BW546" i="1" a="1"/>
  <c r="BW546" i="1" s="1"/>
  <c r="BW550" i="1" a="1"/>
  <c r="BW550" i="1" s="1"/>
  <c r="BW119" i="1" a="1"/>
  <c r="BW119" i="1" s="1"/>
  <c r="BW557" i="1" a="1"/>
  <c r="BW557" i="1" s="1"/>
  <c r="BW515" i="1" a="1"/>
  <c r="BW515" i="1" s="1"/>
  <c r="BW201" i="1" a="1"/>
  <c r="BW201" i="1" s="1"/>
  <c r="BW409" i="1" a="1"/>
  <c r="BW409" i="1" s="1"/>
  <c r="BW182" i="1" a="1"/>
  <c r="BW182" i="1" s="1"/>
  <c r="BW422" i="1" a="1"/>
  <c r="BW422" i="1" s="1"/>
  <c r="BW621" i="1" a="1"/>
  <c r="BW621" i="1" s="1"/>
  <c r="BW338" i="1" a="1"/>
  <c r="BW338" i="1" s="1"/>
  <c r="BW335" i="1" a="1"/>
  <c r="BW335" i="1" s="1"/>
  <c r="BW437" i="1" a="1"/>
  <c r="BW437" i="1" s="1"/>
  <c r="BW193" i="1" a="1"/>
  <c r="BW193" i="1" s="1"/>
  <c r="BW158" i="1" a="1"/>
  <c r="BW158" i="1" s="1"/>
  <c r="BW35" i="1" a="1"/>
  <c r="BW35" i="1" s="1"/>
  <c r="BW589" i="1" a="1"/>
  <c r="BW589" i="1" s="1"/>
  <c r="BW413" i="1" a="1"/>
  <c r="BW413" i="1" s="1"/>
  <c r="BW235" i="1" a="1"/>
  <c r="BW235" i="1" s="1"/>
  <c r="BW577" i="1" a="1"/>
  <c r="BW577" i="1" s="1"/>
  <c r="BW299" i="1" a="1"/>
  <c r="BW299" i="1" s="1"/>
  <c r="BW545" i="1" a="1"/>
  <c r="BW545" i="1" s="1"/>
  <c r="BW34" i="1" a="1"/>
  <c r="BW34" i="1" s="1"/>
  <c r="BW209" i="1" a="1"/>
  <c r="BW209" i="1" s="1"/>
  <c r="BW112" i="1" a="1"/>
  <c r="BW112" i="1" s="1"/>
  <c r="BW102" i="1" a="1"/>
  <c r="BW102" i="1" s="1"/>
  <c r="BW130" i="1" a="1"/>
  <c r="BW130" i="1" s="1"/>
  <c r="BW108" i="1" a="1"/>
  <c r="BW108" i="1" s="1"/>
  <c r="BW123" i="1" a="1"/>
  <c r="BW123" i="1" s="1"/>
  <c r="BW28" i="1" a="1"/>
  <c r="BW28" i="1" s="1"/>
  <c r="BW216" i="1" a="1"/>
  <c r="BW216" i="1" s="1"/>
  <c r="BW502" i="1" a="1"/>
  <c r="BW502" i="1" s="1"/>
  <c r="BW63" i="1" a="1"/>
  <c r="BW63" i="1" s="1"/>
  <c r="BW488" i="1" a="1"/>
  <c r="BW488" i="1" s="1"/>
  <c r="BW118" i="1" a="1"/>
  <c r="BW118" i="1" s="1"/>
  <c r="BW97" i="1" a="1"/>
  <c r="BW97" i="1" s="1"/>
  <c r="BW172" i="1" a="1"/>
  <c r="BW172" i="1" s="1"/>
  <c r="BY110" i="1" a="1"/>
  <c r="BY110" i="1" s="1"/>
  <c r="BY633" i="1" a="1"/>
  <c r="BY633" i="1" s="1"/>
  <c r="BY555" i="1" a="1"/>
  <c r="BY555" i="1" s="1"/>
  <c r="BY177" i="1" a="1"/>
  <c r="BY177" i="1" s="1"/>
  <c r="BY353" i="1" a="1"/>
  <c r="BY353" i="1" s="1"/>
  <c r="BY513" i="1" a="1"/>
  <c r="BY513" i="1" s="1"/>
  <c r="BY128" i="1" a="1"/>
  <c r="BY128" i="1" s="1"/>
  <c r="BY114" i="1" a="1"/>
  <c r="BY114" i="1" s="1"/>
  <c r="BY523" i="1" a="1"/>
  <c r="BY523" i="1" s="1"/>
  <c r="BY232" i="1" a="1"/>
  <c r="BY232" i="1" s="1"/>
  <c r="BY485" i="1" a="1"/>
  <c r="BY485" i="1" s="1"/>
  <c r="BY59" i="1" a="1"/>
  <c r="BY59" i="1" s="1"/>
  <c r="BY427" i="1" a="1"/>
  <c r="BY427" i="1" s="1"/>
  <c r="BY29" i="1" a="1"/>
  <c r="BY29" i="1" s="1"/>
  <c r="BY476" i="1" a="1"/>
  <c r="BY476" i="1" s="1"/>
  <c r="BY644" i="1" a="1"/>
  <c r="BY644" i="1" s="1"/>
  <c r="BY169" i="1" a="1"/>
  <c r="BY169" i="1" s="1"/>
  <c r="BY611" i="1" a="1"/>
  <c r="BY611" i="1" s="1"/>
  <c r="BY135" i="1" a="1"/>
  <c r="BY135" i="1" s="1"/>
  <c r="BY646" i="1" a="1"/>
  <c r="BY646" i="1" s="1"/>
  <c r="BY505" i="1" a="1"/>
  <c r="BY505" i="1" s="1"/>
  <c r="BY274" i="1" a="1"/>
  <c r="BY274" i="1" s="1"/>
  <c r="BY49" i="1" a="1"/>
  <c r="BY49" i="1" s="1"/>
  <c r="BY218" i="1" a="1"/>
  <c r="BY218" i="1" s="1"/>
  <c r="BY122" i="1" a="1"/>
  <c r="BY122" i="1" s="1"/>
  <c r="BY77" i="1" a="1"/>
  <c r="BY77" i="1" s="1"/>
  <c r="BY589" i="1" a="1"/>
  <c r="BY589" i="1" s="1"/>
  <c r="BY495" i="1" a="1"/>
  <c r="BY495" i="1" s="1"/>
  <c r="BY117" i="1" a="1"/>
  <c r="BY117" i="1" s="1"/>
  <c r="BY335" i="1" a="1"/>
  <c r="BY335" i="1" s="1"/>
  <c r="BY99" i="1" a="1"/>
  <c r="BY99" i="1" s="1"/>
  <c r="BY619" i="1" a="1"/>
  <c r="BY619" i="1" s="1"/>
  <c r="BY574" i="1" a="1"/>
  <c r="BY574" i="1" s="1"/>
  <c r="BY23" i="1" a="1"/>
  <c r="BY23" i="1" s="1"/>
  <c r="BY91" i="1" a="1"/>
  <c r="BY91" i="1" s="1"/>
  <c r="BY596" i="1" a="1"/>
  <c r="BY596" i="1" s="1"/>
  <c r="BY205" i="1" a="1"/>
  <c r="BY205" i="1" s="1"/>
  <c r="BY303" i="1" a="1"/>
  <c r="BY303" i="1" s="1"/>
  <c r="BY41" i="1" a="1"/>
  <c r="BY41" i="1" s="1"/>
  <c r="BY478" i="1" a="1"/>
  <c r="BY478" i="1" s="1"/>
  <c r="BY496" i="1" a="1"/>
  <c r="BY496" i="1" s="1"/>
  <c r="BY36" i="1" a="1"/>
  <c r="BY36" i="1" s="1"/>
  <c r="BY131" i="1" a="1"/>
  <c r="BY131" i="1" s="1"/>
  <c r="BY457" i="1" a="1"/>
  <c r="BY457" i="1" s="1"/>
  <c r="BY512" i="1" a="1"/>
  <c r="BY512" i="1" s="1"/>
  <c r="BY606" i="1" a="1"/>
  <c r="BY606" i="1" s="1"/>
  <c r="BY370" i="1" a="1"/>
  <c r="BY370" i="1" s="1"/>
  <c r="BY288" i="1" a="1"/>
  <c r="BY288" i="1" s="1"/>
  <c r="BY162" i="1" a="1"/>
  <c r="BY162" i="1" s="1"/>
  <c r="BY648" i="1" a="1"/>
  <c r="BY648" i="1" s="1"/>
  <c r="BY210" i="1" a="1"/>
  <c r="BY210" i="1" s="1"/>
  <c r="BY313" i="1" a="1"/>
  <c r="BY313" i="1" s="1"/>
  <c r="BY587" i="1" a="1"/>
  <c r="BY587" i="1" s="1"/>
  <c r="BY552" i="1" a="1"/>
  <c r="BY552" i="1" s="1"/>
  <c r="BY20" i="1" a="1"/>
  <c r="BY20" i="1" s="1"/>
  <c r="BY319" i="1" a="1"/>
  <c r="BY319" i="1" s="1"/>
  <c r="BY152" i="1" a="1"/>
  <c r="BY152" i="1" s="1"/>
  <c r="BY262" i="1" a="1"/>
  <c r="BY262" i="1" s="1"/>
  <c r="BY532" i="1" a="1"/>
  <c r="BY532" i="1" s="1"/>
  <c r="BY134" i="1" a="1"/>
  <c r="BY134" i="1" s="1"/>
  <c r="BY275" i="1" a="1"/>
  <c r="BY275" i="1" s="1"/>
  <c r="BY254" i="1" a="1"/>
  <c r="BY254" i="1" s="1"/>
  <c r="BY17" i="1" a="1"/>
  <c r="BY17" i="1" s="1"/>
  <c r="BY647" i="1" a="1"/>
  <c r="BY647" i="1" s="1"/>
  <c r="BY518" i="1" a="1"/>
  <c r="BY518" i="1" s="1"/>
  <c r="BY183" i="1" a="1"/>
  <c r="BY183" i="1" s="1"/>
  <c r="BY615" i="1" a="1"/>
  <c r="BY615" i="1" s="1"/>
  <c r="BY224" i="1" a="1"/>
  <c r="BY224" i="1" s="1"/>
  <c r="BY217" i="1" a="1"/>
  <c r="BY217" i="1" s="1"/>
  <c r="BY300" i="1" a="1"/>
  <c r="BY300" i="1" s="1"/>
  <c r="BY78" i="1" a="1"/>
  <c r="BY78" i="1" s="1"/>
  <c r="BY400" i="1" a="1"/>
  <c r="BY400" i="1" s="1"/>
  <c r="BY24" i="1" a="1"/>
  <c r="BY24" i="1" s="1"/>
  <c r="BY179" i="1" a="1"/>
  <c r="BY179" i="1" s="1"/>
  <c r="BY526" i="1" a="1"/>
  <c r="BY526" i="1" s="1"/>
  <c r="BY87" i="1" a="1"/>
  <c r="BY87" i="1" s="1"/>
  <c r="BY441" i="1" a="1"/>
  <c r="BY441" i="1" s="1"/>
  <c r="BY156" i="1" a="1"/>
  <c r="BY156" i="1" s="1"/>
  <c r="BY9" i="1" a="1"/>
  <c r="BY9" i="1" s="1"/>
  <c r="BY467" i="1" a="1"/>
  <c r="BY467" i="1" s="1"/>
  <c r="BY475" i="1" a="1"/>
  <c r="BY475" i="1" s="1"/>
  <c r="BY22" i="1" a="1"/>
  <c r="BY22" i="1" s="1"/>
  <c r="BY367" i="1" a="1"/>
  <c r="BY367" i="1" s="1"/>
  <c r="BY208" i="1" a="1"/>
  <c r="BY208" i="1" s="1"/>
  <c r="BY333" i="1" a="1"/>
  <c r="BY333" i="1" s="1"/>
  <c r="BY35" i="1" a="1"/>
  <c r="BY35" i="1" s="1"/>
  <c r="BY535" i="1" a="1"/>
  <c r="BY535" i="1" s="1"/>
  <c r="BY234" i="1" a="1"/>
  <c r="BY234" i="1" s="1"/>
  <c r="BY338" i="1" a="1"/>
  <c r="BY338" i="1" s="1"/>
  <c r="BY309" i="1" a="1"/>
  <c r="BY309" i="1" s="1"/>
  <c r="BY386" i="1" a="1"/>
  <c r="BY386" i="1" s="1"/>
  <c r="BY422" i="1" a="1"/>
  <c r="BY422" i="1" s="1"/>
  <c r="BY369" i="1" a="1"/>
  <c r="BY369" i="1" s="1"/>
  <c r="BY430" i="1" a="1"/>
  <c r="BY430" i="1" s="1"/>
  <c r="BY230" i="1" a="1"/>
  <c r="BY230" i="1" s="1"/>
  <c r="BY352" i="1" a="1"/>
  <c r="BY352" i="1" s="1"/>
  <c r="BY182" i="1" a="1"/>
  <c r="BY182" i="1" s="1"/>
  <c r="BY219" i="1" a="1"/>
  <c r="BY219" i="1" s="1"/>
  <c r="BY341" i="1" a="1"/>
  <c r="BY341" i="1" s="1"/>
  <c r="BY50" i="1" a="1"/>
  <c r="BY50" i="1" s="1"/>
  <c r="BY483" i="1" a="1"/>
  <c r="BY483" i="1" s="1"/>
  <c r="BY551" i="1" a="1"/>
  <c r="BY551" i="1" s="1"/>
  <c r="BY163" i="1" a="1"/>
  <c r="BY163" i="1" s="1"/>
  <c r="BY645" i="1" a="1"/>
  <c r="BY645" i="1" s="1"/>
  <c r="BY245" i="1" a="1"/>
  <c r="BY245" i="1" s="1"/>
  <c r="BY569" i="1" a="1"/>
  <c r="BY569" i="1" s="1"/>
  <c r="BY253" i="1" a="1"/>
  <c r="BY253" i="1" s="1"/>
  <c r="BY534" i="1" a="1"/>
  <c r="BY534" i="1" s="1"/>
  <c r="BY537" i="1" a="1"/>
  <c r="BY537" i="1" s="1"/>
  <c r="BY530" i="1" a="1"/>
  <c r="BY530" i="1" s="1"/>
  <c r="BY550" i="1" a="1"/>
  <c r="BY550" i="1" s="1"/>
  <c r="BY396" i="1" a="1"/>
  <c r="BY396" i="1" s="1"/>
  <c r="BY294" i="1" a="1"/>
  <c r="BY294" i="1" s="1"/>
  <c r="BY506" i="1" a="1"/>
  <c r="BY506" i="1" s="1"/>
  <c r="BY158" i="1" a="1"/>
  <c r="BY158" i="1" s="1"/>
  <c r="BY185" i="1" a="1"/>
  <c r="BY185" i="1" s="1"/>
  <c r="BY44" i="1" a="1"/>
  <c r="BY44" i="1" s="1"/>
  <c r="BY538" i="1" a="1"/>
  <c r="BY538" i="1" s="1"/>
  <c r="BY129" i="1" a="1"/>
  <c r="BY129" i="1" s="1"/>
  <c r="BY480" i="1" a="1"/>
  <c r="BY480" i="1" s="1"/>
  <c r="BY529" i="1" a="1"/>
  <c r="BY529" i="1" s="1"/>
  <c r="BY363" i="1" a="1"/>
  <c r="BY363" i="1" s="1"/>
  <c r="BY51" i="1" a="1"/>
  <c r="BY51" i="1" s="1"/>
  <c r="BY261" i="1" a="1"/>
  <c r="BY261" i="1" s="1"/>
  <c r="BY170" i="1" a="1"/>
  <c r="BY170" i="1" s="1"/>
  <c r="BY209" i="1" a="1"/>
  <c r="BY209" i="1" s="1"/>
  <c r="BY583" i="1" a="1"/>
  <c r="BY583" i="1" s="1"/>
  <c r="BY291" i="1" a="1"/>
  <c r="BY291" i="1" s="1"/>
  <c r="BY327" i="1" a="1"/>
  <c r="BY327" i="1" s="1"/>
  <c r="BY324" i="1" a="1"/>
  <c r="BY324" i="1" s="1"/>
  <c r="BY491" i="1" a="1"/>
  <c r="BY491" i="1" s="1"/>
  <c r="BY16" i="1" a="1"/>
  <c r="BY16" i="1" s="1"/>
  <c r="BY241" i="1" a="1"/>
  <c r="BY241" i="1" s="1"/>
  <c r="BY284" i="1" a="1"/>
  <c r="BY284" i="1" s="1"/>
  <c r="BY604" i="1" a="1"/>
  <c r="BY604" i="1" s="1"/>
  <c r="BY306" i="1" a="1"/>
  <c r="BY306" i="1" s="1"/>
  <c r="BY509" i="1" a="1"/>
  <c r="BY509" i="1" s="1"/>
  <c r="BY229" i="1" a="1"/>
  <c r="BY229" i="1" s="1"/>
  <c r="BY112" i="1" a="1"/>
  <c r="BY112" i="1" s="1"/>
  <c r="BY544" i="1" a="1"/>
  <c r="BY544" i="1" s="1"/>
  <c r="BY360" i="1" a="1"/>
  <c r="BY360" i="1" s="1"/>
  <c r="BY542" i="1" a="1"/>
  <c r="BY542" i="1" s="1"/>
  <c r="BY28" i="1" a="1"/>
  <c r="BY28" i="1" s="1"/>
  <c r="BY494" i="1" a="1"/>
  <c r="BY494" i="1" s="1"/>
  <c r="BY600" i="1" a="1"/>
  <c r="BY600" i="1" s="1"/>
  <c r="BY263" i="1" a="1"/>
  <c r="BY263" i="1" s="1"/>
  <c r="BY139" i="1" a="1"/>
  <c r="BY139" i="1" s="1"/>
  <c r="BY14" i="1" a="1"/>
  <c r="BY14" i="1" s="1"/>
  <c r="BY153" i="1" a="1"/>
  <c r="BY153" i="1" s="1"/>
  <c r="BY269" i="1" a="1"/>
  <c r="BY269" i="1" s="1"/>
  <c r="BY180" i="1" a="1"/>
  <c r="BY180" i="1" s="1"/>
  <c r="BY89" i="1" a="1"/>
  <c r="BY89" i="1" s="1"/>
  <c r="BY200" i="1" a="1"/>
  <c r="BY200" i="1" s="1"/>
  <c r="BY317" i="1" a="1"/>
  <c r="BY317" i="1" s="1"/>
  <c r="BY4" i="1" a="1"/>
  <c r="BY4" i="1" s="1"/>
  <c r="BY174" i="1" a="1"/>
  <c r="BY174" i="1" s="1"/>
  <c r="BY650" i="1" a="1"/>
  <c r="BY650" i="1" s="1"/>
  <c r="BY74" i="1" a="1"/>
  <c r="BY74" i="1" s="1"/>
  <c r="BY409" i="1" a="1"/>
  <c r="BY409" i="1" s="1"/>
  <c r="BY133" i="1" a="1"/>
  <c r="BY133" i="1" s="1"/>
  <c r="BY388" i="1" a="1"/>
  <c r="BY388" i="1" s="1"/>
  <c r="BY628" i="1" a="1"/>
  <c r="BY628" i="1" s="1"/>
  <c r="BY69" i="1" a="1"/>
  <c r="BY69" i="1" s="1"/>
  <c r="BY575" i="1" a="1"/>
  <c r="BY575" i="1" s="1"/>
  <c r="BY336" i="1" a="1"/>
  <c r="BY336" i="1" s="1"/>
  <c r="BY186" i="1" a="1"/>
  <c r="BY186" i="1" s="1"/>
  <c r="BY204" i="1" a="1"/>
  <c r="BY204" i="1" s="1"/>
  <c r="BY130" i="1" a="1"/>
  <c r="BY130" i="1" s="1"/>
  <c r="BY247" i="1" a="1"/>
  <c r="BY247" i="1" s="1"/>
  <c r="BY584" i="1" a="1"/>
  <c r="BY584" i="1" s="1"/>
  <c r="BY445" i="1" a="1"/>
  <c r="BY445" i="1" s="1"/>
  <c r="BY576" i="1" a="1"/>
  <c r="BY576" i="1" s="1"/>
  <c r="BY100" i="1" a="1"/>
  <c r="BY100" i="1" s="1"/>
  <c r="BY171" i="1" a="1"/>
  <c r="BY171" i="1" s="1"/>
  <c r="BY221" i="1" a="1"/>
  <c r="BY221" i="1" s="1"/>
  <c r="BY101" i="1" a="1"/>
  <c r="BY101" i="1" s="1"/>
  <c r="BY477" i="1" a="1"/>
  <c r="BY477" i="1" s="1"/>
  <c r="BY472" i="1" a="1"/>
  <c r="BY472" i="1" s="1"/>
  <c r="BY331" i="1" a="1"/>
  <c r="BY331" i="1" s="1"/>
  <c r="BY359" i="1" a="1"/>
  <c r="BY359" i="1" s="1"/>
  <c r="BY104" i="1" a="1"/>
  <c r="BY104" i="1" s="1"/>
  <c r="BY377" i="1" a="1"/>
  <c r="BY377" i="1" s="1"/>
  <c r="BY479" i="1" a="1"/>
  <c r="BY479" i="1" s="1"/>
  <c r="BY451" i="1" a="1"/>
  <c r="BY451" i="1" s="1"/>
  <c r="BY464" i="1" a="1"/>
  <c r="BY464" i="1" s="1"/>
  <c r="BY301" i="1" a="1"/>
  <c r="BY301" i="1" s="1"/>
  <c r="BY586" i="1" a="1"/>
  <c r="BY586" i="1" s="1"/>
  <c r="BY127" i="1" a="1"/>
  <c r="BY127" i="1" s="1"/>
  <c r="BY21" i="1" a="1"/>
  <c r="BY21" i="1" s="1"/>
  <c r="BY482" i="1" a="1"/>
  <c r="BY482" i="1" s="1"/>
  <c r="BY384" i="1" a="1"/>
  <c r="BY384" i="1" s="1"/>
  <c r="BY624" i="1" a="1"/>
  <c r="BY624" i="1" s="1"/>
  <c r="BY160" i="1" a="1"/>
  <c r="BY160" i="1" s="1"/>
  <c r="BY239" i="1" a="1"/>
  <c r="BY239" i="1" s="1"/>
  <c r="BY84" i="1" a="1"/>
  <c r="BY84" i="1" s="1"/>
  <c r="BY197" i="1" a="1"/>
  <c r="BY197" i="1" s="1"/>
  <c r="BY349" i="1" a="1"/>
  <c r="BY349" i="1" s="1"/>
  <c r="BY380" i="1" a="1"/>
  <c r="BY380" i="1" s="1"/>
  <c r="BY92" i="1" a="1"/>
  <c r="BY92" i="1" s="1"/>
  <c r="BY623" i="1" a="1"/>
  <c r="BY623" i="1" s="1"/>
  <c r="BY58" i="1" a="1"/>
  <c r="BY58" i="1" s="1"/>
  <c r="BY6" i="1" a="1"/>
  <c r="BY6" i="1" s="1"/>
  <c r="BY563" i="1" a="1"/>
  <c r="BY563" i="1" s="1"/>
  <c r="BY373" i="1" a="1"/>
  <c r="BY373" i="1" s="1"/>
  <c r="BY626" i="1" a="1"/>
  <c r="BY626" i="1" s="1"/>
  <c r="BY387" i="1" a="1"/>
  <c r="BY387" i="1" s="1"/>
  <c r="BY67" i="1" a="1"/>
  <c r="BY67" i="1" s="1"/>
  <c r="BY567" i="1" a="1"/>
  <c r="BY567" i="1" s="1"/>
  <c r="BY136" i="1" a="1"/>
  <c r="BY136" i="1" s="1"/>
  <c r="BY126" i="1" a="1"/>
  <c r="BY126" i="1" s="1"/>
  <c r="BY418" i="1" a="1"/>
  <c r="BY418" i="1" s="1"/>
  <c r="BY525" i="1" a="1"/>
  <c r="BY525" i="1" s="1"/>
  <c r="BY125" i="1" a="1"/>
  <c r="BY125" i="1" s="1"/>
  <c r="BY316" i="1" a="1"/>
  <c r="BY316" i="1" s="1"/>
  <c r="BY434" i="1" a="1"/>
  <c r="BY434" i="1" s="1"/>
  <c r="BY176" i="1" a="1"/>
  <c r="BY176" i="1" s="1"/>
  <c r="BY354" i="1" a="1"/>
  <c r="BY354" i="1" s="1"/>
  <c r="BY407" i="1" a="1"/>
  <c r="BY407" i="1" s="1"/>
  <c r="BY557" i="1" a="1"/>
  <c r="BY557" i="1" s="1"/>
  <c r="BY326" i="1" a="1"/>
  <c r="BY326" i="1" s="1"/>
  <c r="BY641" i="1" a="1"/>
  <c r="BY641" i="1" s="1"/>
  <c r="BY385" i="1" a="1"/>
  <c r="BY385" i="1" s="1"/>
  <c r="BY184" i="1" a="1"/>
  <c r="BY184" i="1" s="1"/>
  <c r="BY629" i="1" a="1"/>
  <c r="BY629" i="1" s="1"/>
  <c r="BY90" i="1" a="1"/>
  <c r="BY90" i="1" s="1"/>
  <c r="BY350" i="1" a="1"/>
  <c r="BY350" i="1" s="1"/>
  <c r="BY501" i="1" a="1"/>
  <c r="BY501" i="1" s="1"/>
  <c r="BY55" i="1" a="1"/>
  <c r="BY55" i="1" s="1"/>
  <c r="BY549" i="1" a="1"/>
  <c r="BY549" i="1" s="1"/>
  <c r="BY43" i="1" a="1"/>
  <c r="BY43" i="1" s="1"/>
  <c r="BY521" i="1" a="1"/>
  <c r="BY521" i="1" s="1"/>
  <c r="BY314" i="1" a="1"/>
  <c r="BY314" i="1" s="1"/>
  <c r="BY432" i="1" a="1"/>
  <c r="BY432" i="1" s="1"/>
  <c r="BY267" i="1" a="1"/>
  <c r="BY267" i="1" s="1"/>
  <c r="BY256" i="1" a="1"/>
  <c r="BY256" i="1" s="1"/>
  <c r="BY146" i="1" a="1"/>
  <c r="BY146" i="1" s="1"/>
  <c r="BY321" i="1" a="1"/>
  <c r="BY321" i="1" s="1"/>
  <c r="BY32" i="1" a="1"/>
  <c r="BY32" i="1" s="1"/>
  <c r="BY484" i="1" a="1"/>
  <c r="BY484" i="1" s="1"/>
  <c r="BY622" i="1" a="1"/>
  <c r="BY622" i="1" s="1"/>
  <c r="BY85" i="1" a="1"/>
  <c r="BY85" i="1" s="1"/>
  <c r="BY290" i="1" a="1"/>
  <c r="BY290" i="1" s="1"/>
  <c r="BY361" i="1" a="1"/>
  <c r="BY361" i="1" s="1"/>
  <c r="BY531" i="1" a="1"/>
  <c r="BY531" i="1" s="1"/>
  <c r="BY487" i="1" a="1"/>
  <c r="BY487" i="1" s="1"/>
  <c r="BY38" i="1" a="1"/>
  <c r="BY38" i="1" s="1"/>
  <c r="BY307" i="1" a="1"/>
  <c r="BY307" i="1" s="1"/>
  <c r="BY374" i="1" a="1"/>
  <c r="BY374" i="1" s="1"/>
  <c r="BY426" i="1" a="1"/>
  <c r="BY426" i="1" s="1"/>
  <c r="BY543" i="1" a="1"/>
  <c r="BY543" i="1" s="1"/>
  <c r="BY25" i="1" a="1"/>
  <c r="BY25" i="1" s="1"/>
  <c r="BY53" i="1" a="1"/>
  <c r="BY53" i="1" s="1"/>
  <c r="BY406" i="1" a="1"/>
  <c r="BY406" i="1" s="1"/>
  <c r="BY580" i="1" a="1"/>
  <c r="BY580" i="1" s="1"/>
  <c r="BY207" i="1" a="1"/>
  <c r="BY207" i="1" s="1"/>
  <c r="BY503" i="1" a="1"/>
  <c r="BY503" i="1" s="1"/>
  <c r="BY106" i="1" a="1"/>
  <c r="BY106" i="1" s="1"/>
  <c r="BY389" i="1" a="1"/>
  <c r="BY389" i="1" s="1"/>
  <c r="BY452" i="1" a="1"/>
  <c r="BY452" i="1" s="1"/>
  <c r="BY545" i="1" a="1"/>
  <c r="BY545" i="1" s="1"/>
  <c r="BY372" i="1" a="1"/>
  <c r="BY372" i="1" s="1"/>
  <c r="BY270" i="1" a="1"/>
  <c r="BY270" i="1" s="1"/>
  <c r="BY442" i="1" a="1"/>
  <c r="BY442" i="1" s="1"/>
  <c r="BY437" i="1" a="1"/>
  <c r="BY437" i="1" s="1"/>
  <c r="BY653" i="1" a="1"/>
  <c r="BY653" i="1" s="1"/>
  <c r="BY383" i="1" a="1"/>
  <c r="BY383" i="1" s="1"/>
  <c r="BY244" i="1" a="1"/>
  <c r="BY244" i="1" s="1"/>
  <c r="BY609" i="1" a="1"/>
  <c r="BY609" i="1" s="1"/>
  <c r="BY340" i="1" a="1"/>
  <c r="BY340" i="1" s="1"/>
  <c r="BY516" i="1" a="1"/>
  <c r="BY516" i="1" s="1"/>
  <c r="BY415" i="1" a="1"/>
  <c r="BY415" i="1" s="1"/>
  <c r="BY242" i="1" a="1"/>
  <c r="BY242" i="1" s="1"/>
  <c r="BY105" i="1" a="1"/>
  <c r="BY105" i="1" s="1"/>
  <c r="BY425" i="1" a="1"/>
  <c r="BY425" i="1" s="1"/>
  <c r="BY46" i="1" a="1"/>
  <c r="BY46" i="1" s="1"/>
  <c r="BY119" i="1" a="1"/>
  <c r="BY119" i="1" s="1"/>
  <c r="BY461" i="1" a="1"/>
  <c r="BY461" i="1" s="1"/>
  <c r="BY108" i="1" a="1"/>
  <c r="BY108" i="1" s="1"/>
  <c r="BY147" i="1" a="1"/>
  <c r="BY147" i="1" s="1"/>
  <c r="BY493" i="1" a="1"/>
  <c r="BY493" i="1" s="1"/>
  <c r="BY402" i="1" a="1"/>
  <c r="BY402" i="1" s="1"/>
  <c r="BY195" i="1" a="1"/>
  <c r="BY195" i="1" s="1"/>
  <c r="BY175" i="1" a="1"/>
  <c r="BY175" i="1" s="1"/>
  <c r="BY568" i="1" a="1"/>
  <c r="BY568" i="1" s="1"/>
  <c r="BY368" i="1" a="1"/>
  <c r="BY368" i="1" s="1"/>
  <c r="BY403" i="1" a="1"/>
  <c r="BY403" i="1" s="1"/>
  <c r="BY524" i="1" a="1"/>
  <c r="BY524" i="1" s="1"/>
  <c r="BY630" i="1" a="1"/>
  <c r="BY630" i="1" s="1"/>
  <c r="BY566" i="1" a="1"/>
  <c r="BY566" i="1" s="1"/>
  <c r="BY595" i="1" a="1"/>
  <c r="BY595" i="1" s="1"/>
  <c r="BY154" i="1" a="1"/>
  <c r="BY154" i="1" s="1"/>
  <c r="BY627" i="1" a="1"/>
  <c r="BY627" i="1" s="1"/>
  <c r="BY295" i="1" a="1"/>
  <c r="BY295" i="1" s="1"/>
  <c r="BY488" i="1" a="1"/>
  <c r="BY488" i="1" s="1"/>
  <c r="BY64" i="1" a="1"/>
  <c r="BY64" i="1" s="1"/>
  <c r="BY7" i="1" a="1"/>
  <c r="BY7" i="1" s="1"/>
  <c r="BY56" i="1" a="1"/>
  <c r="BY56" i="1" s="1"/>
  <c r="BY150" i="1" a="1"/>
  <c r="BY150" i="1" s="1"/>
  <c r="BY225" i="1" a="1"/>
  <c r="BY225" i="1" s="1"/>
  <c r="BY132" i="1" a="1"/>
  <c r="BY132" i="1" s="1"/>
  <c r="BY257" i="1" a="1"/>
  <c r="BY257" i="1" s="1"/>
  <c r="BY83" i="1" a="1"/>
  <c r="BY83" i="1" s="1"/>
  <c r="BY556" i="1" a="1"/>
  <c r="BY556" i="1" s="1"/>
  <c r="BY214" i="1" a="1"/>
  <c r="BY214" i="1" s="1"/>
  <c r="BY346" i="1" a="1"/>
  <c r="BY346" i="1" s="1"/>
  <c r="BY332" i="1" a="1"/>
  <c r="BY332" i="1" s="1"/>
  <c r="BY564" i="1" a="1"/>
  <c r="BY564" i="1" s="1"/>
  <c r="BY63" i="1" a="1"/>
  <c r="BY63" i="1" s="1"/>
  <c r="BY82" i="1" a="1"/>
  <c r="BY82" i="1" s="1"/>
  <c r="BY304" i="1" a="1"/>
  <c r="BY304" i="1" s="1"/>
  <c r="BY144" i="1" a="1"/>
  <c r="BY144" i="1" s="1"/>
  <c r="BY398" i="1" a="1"/>
  <c r="BY398" i="1" s="1"/>
  <c r="BY431" i="1" a="1"/>
  <c r="BY431" i="1" s="1"/>
  <c r="BY358" i="1" a="1"/>
  <c r="BY358" i="1" s="1"/>
  <c r="BY351" i="1" a="1"/>
  <c r="BY351" i="1" s="1"/>
  <c r="BY68" i="1" a="1"/>
  <c r="BY68" i="1" s="1"/>
  <c r="BY621" i="1" a="1"/>
  <c r="BY621" i="1" s="1"/>
  <c r="BY189" i="1" a="1"/>
  <c r="BY189" i="1" s="1"/>
  <c r="BY603" i="1" a="1"/>
  <c r="BY603" i="1" s="1"/>
  <c r="BY573" i="1" a="1"/>
  <c r="BY573" i="1" s="1"/>
  <c r="BY276" i="1" a="1"/>
  <c r="BY276" i="1" s="1"/>
  <c r="BY617" i="1" a="1"/>
  <c r="BY617" i="1" s="1"/>
  <c r="BY323" i="1" a="1"/>
  <c r="BY323" i="1" s="1"/>
  <c r="BY173" i="1" a="1"/>
  <c r="BY173" i="1" s="1"/>
  <c r="BY376" i="1" a="1"/>
  <c r="BY376" i="1" s="1"/>
  <c r="BY558" i="1" a="1"/>
  <c r="BY558" i="1" s="1"/>
  <c r="BY312" i="1" a="1"/>
  <c r="BY312" i="1" s="1"/>
  <c r="BY86" i="1" a="1"/>
  <c r="BY86" i="1" s="1"/>
  <c r="BY30" i="1" a="1"/>
  <c r="BY30" i="1" s="1"/>
  <c r="BY436" i="1" a="1"/>
  <c r="BY436" i="1" s="1"/>
  <c r="BY536" i="1" a="1"/>
  <c r="BY536" i="1" s="1"/>
  <c r="BY579" i="1" a="1"/>
  <c r="BY579" i="1" s="1"/>
  <c r="BY157" i="1" a="1"/>
  <c r="BY157" i="1" s="1"/>
  <c r="BY10" i="1" a="1"/>
  <c r="BY10" i="1" s="1"/>
  <c r="BY585" i="1" a="1"/>
  <c r="BY585" i="1" s="1"/>
  <c r="BY401" i="1" a="1"/>
  <c r="BY401" i="1" s="1"/>
  <c r="BY582" i="1" a="1"/>
  <c r="BY582" i="1" s="1"/>
  <c r="BY231" i="1" a="1"/>
  <c r="BY231" i="1" s="1"/>
  <c r="BY250" i="1" a="1"/>
  <c r="BY250" i="1" s="1"/>
  <c r="BY37" i="1" a="1"/>
  <c r="BY37" i="1" s="1"/>
  <c r="BY251" i="1" a="1"/>
  <c r="BY251" i="1" s="1"/>
  <c r="BY448" i="1" a="1"/>
  <c r="BY448" i="1" s="1"/>
  <c r="BY264" i="1" a="1"/>
  <c r="BY264" i="1" s="1"/>
  <c r="BY562" i="1" a="1"/>
  <c r="BY562" i="1" s="1"/>
  <c r="BY597" i="1" a="1"/>
  <c r="BY597" i="1" s="1"/>
  <c r="BY95" i="1" a="1"/>
  <c r="BY95" i="1" s="1"/>
  <c r="BY455" i="1" a="1"/>
  <c r="BY455" i="1" s="1"/>
  <c r="BY249" i="1" a="1"/>
  <c r="BY249" i="1" s="1"/>
  <c r="BY305" i="1" a="1"/>
  <c r="BY305" i="1" s="1"/>
  <c r="BY337" i="1" a="1"/>
  <c r="BY337" i="1" s="1"/>
  <c r="BY428" i="1" a="1"/>
  <c r="BY428" i="1" s="1"/>
  <c r="BY71" i="1" a="1"/>
  <c r="BY71" i="1" s="1"/>
  <c r="BY255" i="1" a="1"/>
  <c r="BY255" i="1" s="1"/>
  <c r="BY548" i="1" a="1"/>
  <c r="BY548" i="1" s="1"/>
  <c r="BY366" i="1" a="1"/>
  <c r="BY366" i="1" s="1"/>
  <c r="BY608" i="1" a="1"/>
  <c r="BY608" i="1" s="1"/>
  <c r="BY395" i="1" a="1"/>
  <c r="BY395" i="1" s="1"/>
  <c r="BY216" i="1" a="1"/>
  <c r="BY216" i="1" s="1"/>
  <c r="BY206" i="1" a="1"/>
  <c r="BY206" i="1" s="1"/>
  <c r="BY141" i="1" a="1"/>
  <c r="BY141" i="1" s="1"/>
  <c r="BY311" i="1" a="1"/>
  <c r="BY311" i="1" s="1"/>
  <c r="BY18" i="1" a="1"/>
  <c r="BY18" i="1" s="1"/>
  <c r="BY502" i="1" a="1"/>
  <c r="BY502" i="1" s="1"/>
  <c r="BY471" i="1" a="1"/>
  <c r="BY471" i="1" s="1"/>
  <c r="BY507" i="1" a="1"/>
  <c r="BY507" i="1" s="1"/>
  <c r="BY76" i="1" a="1"/>
  <c r="BY76" i="1" s="1"/>
  <c r="BY638" i="1" a="1"/>
  <c r="BY638" i="1" s="1"/>
  <c r="BY66" i="1" a="1"/>
  <c r="BY66" i="1" s="1"/>
  <c r="BY145" i="1" a="1"/>
  <c r="BY145" i="1" s="1"/>
  <c r="BY498" i="1" a="1"/>
  <c r="BY498" i="1" s="1"/>
  <c r="BY572" i="1" a="1"/>
  <c r="BY572" i="1" s="1"/>
  <c r="BY438" i="1" a="1"/>
  <c r="BY438" i="1" s="1"/>
  <c r="BY342" i="1" a="1"/>
  <c r="BY342" i="1" s="1"/>
  <c r="BY172" i="1" a="1"/>
  <c r="BY172" i="1" s="1"/>
  <c r="BY39" i="1" a="1"/>
  <c r="BY39" i="1" s="1"/>
  <c r="BY113" i="1" a="1"/>
  <c r="BY113" i="1" s="1"/>
  <c r="BY515" i="1" a="1"/>
  <c r="BY515" i="1" s="1"/>
  <c r="BY320" i="1" a="1"/>
  <c r="BY320" i="1" s="1"/>
  <c r="BY193" i="1" a="1"/>
  <c r="BY193" i="1" s="1"/>
  <c r="BY643" i="1" a="1"/>
  <c r="BY643" i="1" s="1"/>
  <c r="BY289" i="1" a="1"/>
  <c r="BY289" i="1" s="1"/>
  <c r="BY466" i="1" a="1"/>
  <c r="BY466" i="1" s="1"/>
  <c r="BY203" i="1" a="1"/>
  <c r="BY203" i="1" s="1"/>
  <c r="BY299" i="1" a="1"/>
  <c r="BY299" i="1" s="1"/>
  <c r="BY124" i="1" a="1"/>
  <c r="BY124" i="1" s="1"/>
  <c r="BY404" i="1" a="1"/>
  <c r="BY404" i="1" s="1"/>
  <c r="BY459" i="1" a="1"/>
  <c r="BY459" i="1" s="1"/>
  <c r="BY348" i="1" a="1"/>
  <c r="BY348" i="1" s="1"/>
  <c r="BY48" i="1" a="1"/>
  <c r="BY48" i="1" s="1"/>
  <c r="BY419" i="1" a="1"/>
  <c r="BY419" i="1" s="1"/>
  <c r="BY165" i="1" a="1"/>
  <c r="BY165" i="1" s="1"/>
  <c r="BY192" i="1" a="1"/>
  <c r="BY192" i="1" s="1"/>
  <c r="BY571" i="1" a="1"/>
  <c r="BY571" i="1" s="1"/>
  <c r="BY347" i="1" a="1"/>
  <c r="BY347" i="1" s="1"/>
  <c r="BY449" i="1" a="1"/>
  <c r="BY449" i="1" s="1"/>
  <c r="BY514" i="1" a="1"/>
  <c r="BY514" i="1" s="1"/>
  <c r="BY657" i="1" a="1"/>
  <c r="BY657" i="1" s="1"/>
  <c r="BY116" i="1" a="1"/>
  <c r="BY116" i="1" s="1"/>
  <c r="BY456" i="1" a="1"/>
  <c r="BY456" i="1" s="1"/>
  <c r="BY474" i="1" a="1"/>
  <c r="BY474" i="1" s="1"/>
  <c r="BY462" i="1" a="1"/>
  <c r="BY462" i="1" s="1"/>
  <c r="BY75" i="1" a="1"/>
  <c r="BY75" i="1" s="1"/>
  <c r="BY34" i="1" a="1"/>
  <c r="BY34" i="1" s="1"/>
  <c r="BY187" i="1" a="1"/>
  <c r="BY187" i="1" s="1"/>
  <c r="BY42" i="1" a="1"/>
  <c r="BY42" i="1" s="1"/>
  <c r="BY137" i="1" a="1"/>
  <c r="BY137" i="1" s="1"/>
  <c r="BY560" i="1" a="1"/>
  <c r="BY560" i="1" s="1"/>
  <c r="BY519" i="1" a="1"/>
  <c r="BY519" i="1" s="1"/>
  <c r="BY393" i="1" a="1"/>
  <c r="BY393" i="1" s="1"/>
  <c r="BY411" i="1" a="1"/>
  <c r="BY411" i="1" s="1"/>
  <c r="BY166" i="1" a="1"/>
  <c r="BY166" i="1" s="1"/>
  <c r="BY379" i="1" a="1"/>
  <c r="BY379" i="1" s="1"/>
  <c r="BY15" i="1" a="1"/>
  <c r="BY15" i="1" s="1"/>
  <c r="BY271" i="1" a="1"/>
  <c r="BY271" i="1" s="1"/>
  <c r="BY236" i="1" a="1"/>
  <c r="BY236" i="1" s="1"/>
  <c r="BY328" i="1" a="1"/>
  <c r="BY328" i="1" s="1"/>
  <c r="BY590" i="1" a="1"/>
  <c r="BY590" i="1" s="1"/>
  <c r="BY654" i="1" a="1"/>
  <c r="BY654" i="1" s="1"/>
  <c r="BY490" i="1" a="1"/>
  <c r="BY490" i="1" s="1"/>
  <c r="BY73" i="1" a="1"/>
  <c r="BY73" i="1" s="1"/>
  <c r="BY292" i="1" a="1"/>
  <c r="BY292" i="1" s="1"/>
  <c r="BY375" i="1" a="1"/>
  <c r="BY375" i="1" s="1"/>
  <c r="BY155" i="1" a="1"/>
  <c r="BY155" i="1" s="1"/>
  <c r="BY520" i="1" a="1"/>
  <c r="BY520" i="1" s="1"/>
  <c r="BY148" i="1" a="1"/>
  <c r="BY148" i="1" s="1"/>
  <c r="BY54" i="1" a="1"/>
  <c r="BY54" i="1" s="1"/>
  <c r="BY258" i="1" a="1"/>
  <c r="BY258" i="1" s="1"/>
  <c r="BY510" i="1" a="1"/>
  <c r="BY510" i="1" s="1"/>
  <c r="BY412" i="1" a="1"/>
  <c r="BY412" i="1" s="1"/>
  <c r="BY405" i="1" a="1"/>
  <c r="BY405" i="1" s="1"/>
  <c r="BY8" i="1" a="1"/>
  <c r="BY8" i="1" s="1"/>
  <c r="BY70" i="1" a="1"/>
  <c r="BY70" i="1" s="1"/>
  <c r="BY433" i="1" a="1"/>
  <c r="BY433" i="1" s="1"/>
  <c r="BY469" i="1" a="1"/>
  <c r="BY469" i="1" s="1"/>
  <c r="BY527" i="1" a="1"/>
  <c r="BY527" i="1" s="1"/>
  <c r="BY168" i="1" a="1"/>
  <c r="BY168" i="1" s="1"/>
  <c r="BY226" i="1" a="1"/>
  <c r="BY226" i="1" s="1"/>
  <c r="BY554" i="1" a="1"/>
  <c r="BY554" i="1" s="1"/>
  <c r="BY57" i="1" a="1"/>
  <c r="BY57" i="1" s="1"/>
  <c r="BY61" i="1" a="1"/>
  <c r="BY61" i="1" s="1"/>
  <c r="BY107" i="1" a="1"/>
  <c r="BY107" i="1" s="1"/>
  <c r="BY109" i="1" a="1"/>
  <c r="BY109" i="1" s="1"/>
  <c r="BY632" i="1" a="1"/>
  <c r="BY632" i="1" s="1"/>
  <c r="BY364" i="1" a="1"/>
  <c r="BY364" i="1" s="1"/>
  <c r="BY390" i="1" a="1"/>
  <c r="BY390" i="1" s="1"/>
  <c r="BY238" i="1" a="1"/>
  <c r="BY238" i="1" s="1"/>
  <c r="BY355" i="1" a="1"/>
  <c r="BY355" i="1" s="1"/>
  <c r="BY458" i="1" a="1"/>
  <c r="BY458" i="1" s="1"/>
  <c r="BY201" i="1" a="1"/>
  <c r="BY201" i="1" s="1"/>
  <c r="BY578" i="1" a="1"/>
  <c r="BY578" i="1" s="1"/>
  <c r="BY325" i="1" a="1"/>
  <c r="BY325" i="1" s="1"/>
  <c r="BY541" i="1" a="1"/>
  <c r="BY541" i="1" s="1"/>
  <c r="BY115" i="1" a="1"/>
  <c r="BY115" i="1" s="1"/>
  <c r="BY397" i="1" a="1"/>
  <c r="BY397" i="1" s="1"/>
  <c r="BY399" i="1" a="1"/>
  <c r="BY399" i="1" s="1"/>
  <c r="BY62" i="1" a="1"/>
  <c r="BY62" i="1" s="1"/>
  <c r="BY421" i="1" a="1"/>
  <c r="BY421" i="1" s="1"/>
  <c r="BY237" i="1" a="1"/>
  <c r="BY237" i="1" s="1"/>
  <c r="BY318" i="1" a="1"/>
  <c r="BY318" i="1" s="1"/>
  <c r="BY625" i="1" a="1"/>
  <c r="BY625" i="1" s="1"/>
  <c r="BY52" i="1" a="1"/>
  <c r="BY52" i="1" s="1"/>
  <c r="BY620" i="1" a="1"/>
  <c r="BY620" i="1" s="1"/>
  <c r="BY19" i="1" a="1"/>
  <c r="BY19" i="1" s="1"/>
  <c r="BY634" i="1" a="1"/>
  <c r="BY634" i="1" s="1"/>
  <c r="BY500" i="1" a="1"/>
  <c r="BY500" i="1" s="1"/>
  <c r="BY533" i="1" a="1"/>
  <c r="BY533" i="1" s="1"/>
  <c r="BY322" i="1" a="1"/>
  <c r="BY322" i="1" s="1"/>
  <c r="BY394" i="1" a="1"/>
  <c r="BY394" i="1" s="1"/>
  <c r="BY121" i="1" a="1"/>
  <c r="BY121" i="1" s="1"/>
  <c r="BY440" i="1" a="1"/>
  <c r="BY440" i="1" s="1"/>
  <c r="BY371" i="1" a="1"/>
  <c r="BY371" i="1" s="1"/>
  <c r="BY381" i="1" a="1"/>
  <c r="BY381" i="1" s="1"/>
  <c r="BY118" i="1" a="1"/>
  <c r="BY118" i="1" s="1"/>
  <c r="BY602" i="1" a="1"/>
  <c r="BY602" i="1" s="1"/>
  <c r="BY298" i="1" a="1"/>
  <c r="BY298" i="1" s="1"/>
  <c r="BY151" i="1" a="1"/>
  <c r="BY151" i="1" s="1"/>
  <c r="BY636" i="1" a="1"/>
  <c r="BY636" i="1" s="1"/>
  <c r="BY178" i="1" a="1"/>
  <c r="BY178" i="1" s="1"/>
  <c r="BY450" i="1" a="1"/>
  <c r="BY450" i="1" s="1"/>
  <c r="BY161" i="1" a="1"/>
  <c r="BY161" i="1" s="1"/>
  <c r="BY72" i="1" a="1"/>
  <c r="BY72" i="1" s="1"/>
  <c r="BY98" i="1" a="1"/>
  <c r="BY98" i="1" s="1"/>
  <c r="BY279" i="1" a="1"/>
  <c r="BY279" i="1" s="1"/>
  <c r="BY481" i="1" a="1"/>
  <c r="BY481" i="1" s="1"/>
  <c r="BY591" i="1" a="1"/>
  <c r="BY591" i="1" s="1"/>
  <c r="BY228" i="1" a="1"/>
  <c r="BY228" i="1" s="1"/>
  <c r="BY656" i="1" a="1"/>
  <c r="BY656" i="1" s="1"/>
  <c r="BY283" i="1" a="1"/>
  <c r="BY283" i="1" s="1"/>
  <c r="BY181" i="1" a="1"/>
  <c r="BY181" i="1" s="1"/>
  <c r="BY196" i="1" a="1"/>
  <c r="BY196" i="1" s="1"/>
  <c r="BY102" i="1" a="1"/>
  <c r="BY102" i="1" s="1"/>
  <c r="BY470" i="1" a="1"/>
  <c r="BY470" i="1" s="1"/>
  <c r="BY497" i="1" a="1"/>
  <c r="BY497" i="1" s="1"/>
  <c r="BY215" i="1" a="1"/>
  <c r="BY215" i="1" s="1"/>
  <c r="BY123" i="1" a="1"/>
  <c r="BY123" i="1" s="1"/>
  <c r="BY592" i="1" a="1"/>
  <c r="BY592" i="1" s="1"/>
  <c r="BY27" i="1" a="1"/>
  <c r="BY27" i="1" s="1"/>
  <c r="BY26" i="1" a="1"/>
  <c r="BY26" i="1" s="1"/>
  <c r="BY265" i="1" a="1"/>
  <c r="BY265" i="1" s="1"/>
  <c r="BY149" i="1" a="1"/>
  <c r="BY149" i="1" s="1"/>
  <c r="BY281" i="1" a="1"/>
  <c r="BY281" i="1" s="1"/>
  <c r="BY285" i="1" a="1"/>
  <c r="BY285" i="1" s="1"/>
  <c r="BY492" i="1" a="1"/>
  <c r="BY492" i="1" s="1"/>
  <c r="BY296" i="1" a="1"/>
  <c r="BY296" i="1" s="1"/>
  <c r="BY577" i="1" a="1"/>
  <c r="BY577" i="1" s="1"/>
  <c r="BY88" i="1" a="1"/>
  <c r="BY88" i="1" s="1"/>
  <c r="BY282" i="1" a="1"/>
  <c r="BY282" i="1" s="1"/>
  <c r="BY33" i="1" a="1"/>
  <c r="BY33" i="1" s="1"/>
  <c r="BY159" i="1" a="1"/>
  <c r="BY159" i="1" s="1"/>
  <c r="BY391" i="1" a="1"/>
  <c r="BY391" i="1" s="1"/>
  <c r="BY211" i="1" a="1"/>
  <c r="BY211" i="1" s="1"/>
  <c r="BY601" i="1" a="1"/>
  <c r="BY601" i="1" s="1"/>
  <c r="BY593" i="1" a="1"/>
  <c r="BY593" i="1" s="1"/>
  <c r="BY443" i="1" a="1"/>
  <c r="BY443" i="1" s="1"/>
  <c r="BY640" i="1" a="1"/>
  <c r="BY640" i="1" s="1"/>
  <c r="BY142" i="1" a="1"/>
  <c r="BY142" i="1" s="1"/>
  <c r="BY235" i="1" a="1"/>
  <c r="BY235" i="1" s="1"/>
  <c r="BY637" i="1" a="1"/>
  <c r="BY637" i="1" s="1"/>
  <c r="BY658" i="1" a="1"/>
  <c r="BY658" i="1" s="1"/>
  <c r="BY588" i="1" a="1"/>
  <c r="BY588" i="1" s="1"/>
  <c r="BY80" i="1" a="1"/>
  <c r="BY80" i="1" s="1"/>
  <c r="BY504" i="1" a="1"/>
  <c r="BY504" i="1" s="1"/>
  <c r="BY199" i="1" a="1"/>
  <c r="BY199" i="1" s="1"/>
  <c r="BY635" i="1" a="1"/>
  <c r="BY635" i="1" s="1"/>
  <c r="BY96" i="1" a="1"/>
  <c r="BY96" i="1" s="1"/>
  <c r="BY188" i="1" a="1"/>
  <c r="BY188" i="1" s="1"/>
  <c r="BY561" i="1" a="1"/>
  <c r="BY561" i="1" s="1"/>
  <c r="BY12" i="1" a="1"/>
  <c r="BY12" i="1" s="1"/>
  <c r="BY468" i="1" a="1"/>
  <c r="BY468" i="1" s="1"/>
  <c r="BY334" i="1" a="1"/>
  <c r="BY334" i="1" s="1"/>
  <c r="BY508" i="1" a="1"/>
  <c r="BY508" i="1" s="1"/>
  <c r="BY392" i="1" a="1"/>
  <c r="BY392" i="1" s="1"/>
  <c r="BY268" i="1" a="1"/>
  <c r="BY268" i="1" s="1"/>
  <c r="BY345" i="1" a="1"/>
  <c r="BY345" i="1" s="1"/>
  <c r="BY489" i="1" a="1"/>
  <c r="BY489" i="1" s="1"/>
  <c r="BY167" i="1" a="1"/>
  <c r="BY167" i="1" s="1"/>
  <c r="BY5" i="1" a="1"/>
  <c r="BY5" i="1" s="1"/>
  <c r="BY194" i="1" a="1"/>
  <c r="BY194" i="1" s="1"/>
  <c r="BY444" i="1" a="1"/>
  <c r="BY444" i="1" s="1"/>
  <c r="BY539" i="1" a="1"/>
  <c r="BY539" i="1" s="1"/>
  <c r="BY259" i="1" a="1"/>
  <c r="BY259" i="1" s="1"/>
  <c r="BY246" i="1" a="1"/>
  <c r="BY246" i="1" s="1"/>
  <c r="BY111" i="1" a="1"/>
  <c r="BY111" i="1" s="1"/>
  <c r="BY233" i="1" a="1"/>
  <c r="BY233" i="1" s="1"/>
  <c r="BY81" i="1" a="1"/>
  <c r="BY81" i="1" s="1"/>
  <c r="BY655" i="1" a="1"/>
  <c r="BY655" i="1" s="1"/>
  <c r="BY248" i="1" a="1"/>
  <c r="BY248" i="1" s="1"/>
  <c r="BY453" i="1" a="1"/>
  <c r="BY453" i="1" s="1"/>
  <c r="BY414" i="1" a="1"/>
  <c r="BY414" i="1" s="1"/>
  <c r="BY652" i="1" a="1"/>
  <c r="BY652" i="1" s="1"/>
  <c r="BY191" i="1" a="1"/>
  <c r="BY191" i="1" s="1"/>
  <c r="BY612" i="1" a="1"/>
  <c r="BY612" i="1" s="1"/>
  <c r="BY273" i="1" a="1"/>
  <c r="BY273" i="1" s="1"/>
  <c r="BY446" i="1" a="1"/>
  <c r="BY446" i="1" s="1"/>
  <c r="BY357" i="1" a="1"/>
  <c r="BY357" i="1" s="1"/>
  <c r="BY243" i="1" a="1"/>
  <c r="BY243" i="1" s="1"/>
  <c r="BY293" i="1" a="1"/>
  <c r="BY293" i="1" s="1"/>
  <c r="BY223" i="1" a="1"/>
  <c r="BY223" i="1" s="1"/>
  <c r="BY517" i="1" a="1"/>
  <c r="BY517" i="1" s="1"/>
  <c r="BY190" i="1" a="1"/>
  <c r="BY190" i="1" s="1"/>
  <c r="BY614" i="1" a="1"/>
  <c r="BY614" i="1" s="1"/>
  <c r="BY463" i="1" a="1"/>
  <c r="BY463" i="1" s="1"/>
  <c r="BY447" i="1" a="1"/>
  <c r="BY447" i="1" s="1"/>
  <c r="BY103" i="1" a="1"/>
  <c r="BY103" i="1" s="1"/>
  <c r="BY79" i="1" a="1"/>
  <c r="BY79" i="1" s="1"/>
  <c r="BY553" i="1" a="1"/>
  <c r="BY553" i="1" s="1"/>
  <c r="BY473" i="1" a="1"/>
  <c r="BY473" i="1" s="1"/>
  <c r="BY365" i="1" a="1"/>
  <c r="BY365" i="1" s="1"/>
  <c r="BY220" i="1" a="1"/>
  <c r="BY220" i="1" s="1"/>
  <c r="BY278" i="1" a="1"/>
  <c r="BY278" i="1" s="1"/>
  <c r="BY607" i="1" a="1"/>
  <c r="BY607" i="1" s="1"/>
  <c r="BY613" i="1" a="1"/>
  <c r="BY613" i="1" s="1"/>
  <c r="BY40" i="1" a="1"/>
  <c r="BY40" i="1" s="1"/>
  <c r="BY546" i="1" a="1"/>
  <c r="BY546" i="1" s="1"/>
  <c r="BY499" i="1" a="1"/>
  <c r="BY499" i="1" s="1"/>
  <c r="BY565" i="1" a="1"/>
  <c r="BY565" i="1" s="1"/>
  <c r="BY266" i="1" a="1"/>
  <c r="BY266" i="1" s="1"/>
  <c r="BY93" i="1" a="1"/>
  <c r="BY93" i="1" s="1"/>
  <c r="BY212" i="1" a="1"/>
  <c r="BY212" i="1" s="1"/>
  <c r="BY252" i="1" a="1"/>
  <c r="BY252" i="1" s="1"/>
  <c r="BY272" i="1" a="1"/>
  <c r="BY272" i="1" s="1"/>
  <c r="BY277" i="1" a="1"/>
  <c r="BY277" i="1" s="1"/>
  <c r="BY631" i="1" a="1"/>
  <c r="BY631" i="1" s="1"/>
  <c r="BY417" i="1" a="1"/>
  <c r="BY417" i="1" s="1"/>
  <c r="BY570" i="1" a="1"/>
  <c r="BY570" i="1" s="1"/>
  <c r="BY47" i="1" a="1"/>
  <c r="BY47" i="1" s="1"/>
  <c r="BY378" i="1" a="1"/>
  <c r="BY378" i="1" s="1"/>
  <c r="BY344" i="1" a="1"/>
  <c r="BY344" i="1" s="1"/>
  <c r="BY424" i="1" a="1"/>
  <c r="BY424" i="1" s="1"/>
  <c r="BY343" i="1" a="1"/>
  <c r="BY343" i="1" s="1"/>
  <c r="BY227" i="1" a="1"/>
  <c r="BY227" i="1" s="1"/>
  <c r="BY11" i="1" a="1"/>
  <c r="BY11" i="1" s="1"/>
  <c r="BY382" i="1" a="1"/>
  <c r="BY382" i="1" s="1"/>
  <c r="BY413" i="1" a="1"/>
  <c r="BY413" i="1" s="1"/>
  <c r="BY642" i="1" a="1"/>
  <c r="BY642" i="1" s="1"/>
  <c r="BY308" i="1" a="1"/>
  <c r="BY308" i="1" s="1"/>
  <c r="BY599" i="1" a="1"/>
  <c r="BY599" i="1" s="1"/>
  <c r="BY286" i="1" a="1"/>
  <c r="BY286" i="1" s="1"/>
  <c r="BY297" i="1" a="1"/>
  <c r="BY297" i="1" s="1"/>
  <c r="BY13" i="1" a="1"/>
  <c r="BY13" i="1" s="1"/>
  <c r="BY94" i="1" a="1"/>
  <c r="BY94" i="1" s="1"/>
  <c r="BY416" i="1" a="1"/>
  <c r="BY416" i="1" s="1"/>
  <c r="BY594" i="1" a="1"/>
  <c r="BY594" i="1" s="1"/>
  <c r="BY65" i="1" a="1"/>
  <c r="BY65" i="1" s="1"/>
  <c r="BY410" i="1" a="1"/>
  <c r="BY410" i="1" s="1"/>
  <c r="BY547" i="1" a="1"/>
  <c r="BY547" i="1" s="1"/>
  <c r="BY45" i="1" a="1"/>
  <c r="BY45" i="1" s="1"/>
  <c r="BY408" i="1" a="1"/>
  <c r="BY408" i="1" s="1"/>
  <c r="BY60" i="1" a="1"/>
  <c r="BY60" i="1" s="1"/>
  <c r="BY435" i="1" a="1"/>
  <c r="BY435" i="1" s="1"/>
  <c r="BY240" i="1" a="1"/>
  <c r="BY240" i="1" s="1"/>
  <c r="BY329" i="1" a="1"/>
  <c r="BY329" i="1" s="1"/>
  <c r="BY511" i="1" a="1"/>
  <c r="BY511" i="1" s="1"/>
  <c r="BY610" i="1" a="1"/>
  <c r="BY610" i="1" s="1"/>
  <c r="BY164" i="1" a="1"/>
  <c r="BY164" i="1" s="1"/>
  <c r="BY616" i="1" a="1"/>
  <c r="BY616" i="1" s="1"/>
  <c r="BY651" i="1" a="1"/>
  <c r="BY651" i="1" s="1"/>
  <c r="BY222" i="1" a="1"/>
  <c r="BY222" i="1" s="1"/>
  <c r="BY97" i="1" a="1"/>
  <c r="BY97" i="1" s="1"/>
  <c r="BY559" i="1" a="1"/>
  <c r="BY559" i="1" s="1"/>
  <c r="BY138" i="1" a="1"/>
  <c r="BY138" i="1" s="1"/>
  <c r="BY330" i="1" a="1"/>
  <c r="BY330" i="1" s="1"/>
  <c r="BY310" i="1" a="1"/>
  <c r="BY310" i="1" s="1"/>
  <c r="BY540" i="1" a="1"/>
  <c r="BY540" i="1" s="1"/>
  <c r="BY460" i="1" a="1"/>
  <c r="BY460" i="1" s="1"/>
  <c r="BY420" i="1" a="1"/>
  <c r="BY420" i="1" s="1"/>
  <c r="BY618" i="1" a="1"/>
  <c r="BY618" i="1" s="1"/>
  <c r="BY522" i="1" a="1"/>
  <c r="BY522" i="1" s="1"/>
  <c r="BY302" i="1" a="1"/>
  <c r="BY302" i="1" s="1"/>
  <c r="BY605" i="1" a="1"/>
  <c r="BY605" i="1" s="1"/>
  <c r="BY598" i="1" a="1"/>
  <c r="BY598" i="1" s="1"/>
  <c r="BY465" i="1" a="1"/>
  <c r="BY465" i="1" s="1"/>
  <c r="BY198" i="1" a="1"/>
  <c r="BY198" i="1" s="1"/>
  <c r="BY31" i="1" a="1"/>
  <c r="BY31" i="1" s="1"/>
  <c r="BY202" i="1" a="1"/>
  <c r="BY202" i="1" s="1"/>
  <c r="BY315" i="1" a="1"/>
  <c r="BY315" i="1" s="1"/>
  <c r="BY287" i="1" a="1"/>
  <c r="BY287" i="1" s="1"/>
  <c r="BY486" i="1" a="1"/>
  <c r="BY486" i="1" s="1"/>
  <c r="BY423" i="1" a="1"/>
  <c r="BY423" i="1" s="1"/>
  <c r="BY639" i="1" a="1"/>
  <c r="BY639" i="1" s="1"/>
  <c r="BY339" i="1" a="1"/>
  <c r="BY339" i="1" s="1"/>
  <c r="BY439" i="1" a="1"/>
  <c r="BY439" i="1" s="1"/>
  <c r="BY120" i="1" a="1"/>
  <c r="BY120" i="1" s="1"/>
  <c r="BY280" i="1" a="1"/>
  <c r="BY280" i="1" s="1"/>
  <c r="BY143" i="1" a="1"/>
  <c r="BY143" i="1" s="1"/>
  <c r="BY528" i="1" a="1"/>
  <c r="BY528" i="1" s="1"/>
  <c r="BY260" i="1" a="1"/>
  <c r="BY260" i="1" s="1"/>
  <c r="BY362" i="1" a="1"/>
  <c r="BY362" i="1" s="1"/>
  <c r="BY649" i="1" a="1"/>
  <c r="BY649" i="1" s="1"/>
  <c r="BY213" i="1" a="1"/>
  <c r="BY213" i="1" s="1"/>
  <c r="BY356" i="1" a="1"/>
  <c r="BY356" i="1" s="1"/>
  <c r="BY429" i="1" a="1"/>
  <c r="BY429" i="1" s="1"/>
  <c r="BY581" i="1" a="1"/>
  <c r="BY581" i="1" s="1"/>
  <c r="BY140" i="1" a="1"/>
  <c r="BY140" i="1" s="1"/>
  <c r="BY454" i="1" a="1"/>
  <c r="BY454" i="1" s="1"/>
  <c r="AE13" i="4"/>
  <c r="AA12" i="4"/>
  <c r="AA13" i="4" s="1"/>
  <c r="AA14" i="4" s="1"/>
  <c r="AA15" i="4" s="1"/>
  <c r="AA16" i="4" s="1"/>
  <c r="AA17" i="4" s="1"/>
  <c r="AA18" i="4" s="1"/>
  <c r="AA19" i="4" s="1"/>
  <c r="AA20" i="4" s="1"/>
  <c r="AA21" i="4" s="1"/>
  <c r="AA22" i="4" s="1"/>
  <c r="AA23" i="4" s="1"/>
  <c r="AA24" i="4" s="1"/>
  <c r="AA25" i="4" s="1"/>
  <c r="AA26" i="4" s="1"/>
  <c r="AA27" i="4" s="1"/>
  <c r="AA28" i="4" s="1"/>
  <c r="AA29" i="4" s="1"/>
  <c r="AA30" i="4" s="1"/>
  <c r="AA31" i="4" s="1"/>
  <c r="AA32" i="4" s="1"/>
  <c r="AA33" i="4" s="1"/>
  <c r="AA34" i="4" s="1"/>
  <c r="AA35" i="4" s="1"/>
  <c r="AA36" i="4" s="1"/>
  <c r="AA37" i="4" s="1"/>
  <c r="AA38" i="4" s="1"/>
  <c r="AA39" i="4" s="1"/>
  <c r="AA40" i="4" s="1"/>
  <c r="AA41" i="4" s="1"/>
  <c r="AA42" i="4" s="1"/>
  <c r="AA43" i="4" s="1"/>
  <c r="AA44" i="4" s="1"/>
  <c r="AA45" i="4" s="1"/>
  <c r="AA46" i="4" s="1"/>
  <c r="AA47" i="4" s="1"/>
  <c r="AA48" i="4" s="1"/>
  <c r="AA49" i="4" s="1"/>
  <c r="AA50" i="4" s="1"/>
  <c r="AA51" i="4" s="1"/>
  <c r="AA52" i="4" s="1"/>
  <c r="AA53" i="4" s="1"/>
  <c r="AA54" i="4" s="1"/>
  <c r="AA55" i="4" s="1"/>
  <c r="AA56" i="4" s="1"/>
  <c r="AA57" i="4" s="1"/>
  <c r="AA58" i="4" s="1"/>
  <c r="AA59" i="4" s="1"/>
  <c r="AA60" i="4" s="1"/>
  <c r="AA61" i="4" s="1"/>
  <c r="AA62" i="4" s="1"/>
  <c r="AA63" i="4" s="1"/>
  <c r="AA64" i="4" s="1"/>
  <c r="AA65" i="4" s="1"/>
  <c r="AA66" i="4" s="1"/>
  <c r="AA67" i="4" s="1"/>
  <c r="AA68" i="4" s="1"/>
  <c r="AA69" i="4" s="1"/>
  <c r="AA70" i="4" s="1"/>
  <c r="AA71" i="4" s="1"/>
  <c r="AA72" i="4" s="1"/>
  <c r="AA73" i="4" s="1"/>
  <c r="AA74" i="4" s="1"/>
  <c r="AA75" i="4" s="1"/>
  <c r="AA76" i="4" s="1"/>
  <c r="AA77" i="4" s="1"/>
  <c r="AA78" i="4" s="1"/>
  <c r="AA79" i="4" s="1"/>
  <c r="AA80" i="4" s="1"/>
  <c r="AA81" i="4" s="1"/>
  <c r="AA82" i="4" s="1"/>
  <c r="AG5" i="4"/>
  <c r="AF11" i="4" a="1"/>
  <c r="AF11" i="4" s="1"/>
  <c r="AF13" i="4" s="1"/>
  <c r="BX1" i="1" l="1" a="1"/>
  <c r="BX1" i="1" s="1"/>
  <c r="BX169" i="1" s="1" a="1"/>
  <c r="BX169" i="1" s="1"/>
  <c r="BZ1" i="1" a="1"/>
  <c r="BZ1" i="1" s="1"/>
  <c r="BZ485" i="1" s="1" a="1"/>
  <c r="BZ485" i="1" s="1"/>
  <c r="AG13" i="4"/>
  <c r="BX325" i="1" l="1" a="1"/>
  <c r="BX325" i="1" s="1"/>
  <c r="BZ301" i="1" a="1"/>
  <c r="BZ301" i="1" s="1"/>
  <c r="BX535" i="1" a="1"/>
  <c r="BX535" i="1" s="1"/>
  <c r="BX615" i="1" a="1"/>
  <c r="BX615" i="1" s="1"/>
  <c r="BX482" i="1" a="1"/>
  <c r="BX482" i="1" s="1"/>
  <c r="BX557" i="1" a="1"/>
  <c r="BX557" i="1" s="1"/>
  <c r="BX221" i="1" a="1"/>
  <c r="BX221" i="1" s="1"/>
  <c r="BX380" i="1" a="1"/>
  <c r="BX380" i="1" s="1"/>
  <c r="BZ303" i="1" a="1"/>
  <c r="BZ303" i="1" s="1"/>
  <c r="BZ19" i="1" a="1"/>
  <c r="BZ19" i="1" s="1"/>
  <c r="BX459" i="1" a="1"/>
  <c r="BX459" i="1" s="1"/>
  <c r="BZ78" i="1" a="1"/>
  <c r="BZ78" i="1" s="1"/>
  <c r="BZ177" i="1" a="1"/>
  <c r="BZ177" i="1" s="1"/>
  <c r="BX388" i="1" a="1"/>
  <c r="BX388" i="1" s="1"/>
  <c r="BX560" i="1" a="1"/>
  <c r="BX560" i="1" s="1"/>
  <c r="BX409" i="1" a="1"/>
  <c r="BX409" i="1" s="1"/>
  <c r="BX605" i="1" a="1"/>
  <c r="BX605" i="1" s="1"/>
  <c r="BX7" i="1" a="1"/>
  <c r="BX7" i="1" s="1"/>
  <c r="BX573" i="1" a="1"/>
  <c r="BX573" i="1" s="1"/>
  <c r="BZ476" i="1" a="1"/>
  <c r="BZ476" i="1" s="1"/>
  <c r="BX417" i="1" a="1"/>
  <c r="BX417" i="1" s="1"/>
  <c r="BX566" i="1" a="1"/>
  <c r="BX566" i="1" s="1"/>
  <c r="BZ83" i="1" a="1"/>
  <c r="BZ83" i="1" s="1"/>
  <c r="BX333" i="1" a="1"/>
  <c r="BX333" i="1" s="1"/>
  <c r="BX4" i="1" a="1"/>
  <c r="BX4" i="1" s="1"/>
  <c r="BX367" i="1" a="1"/>
  <c r="BX367" i="1" s="1"/>
  <c r="BX293" i="1" a="1"/>
  <c r="BX293" i="1" s="1"/>
  <c r="BZ129" i="1" a="1"/>
  <c r="BZ129" i="1" s="1"/>
  <c r="BZ283" i="1" a="1"/>
  <c r="BZ283" i="1" s="1"/>
  <c r="BX484" i="1" a="1"/>
  <c r="BX484" i="1" s="1"/>
  <c r="BX435" i="1" a="1"/>
  <c r="BX435" i="1" s="1"/>
  <c r="BZ547" i="1" a="1"/>
  <c r="BZ547" i="1" s="1"/>
  <c r="BZ529" i="1" a="1"/>
  <c r="BZ529" i="1" s="1"/>
  <c r="BZ496" i="1" a="1"/>
  <c r="BZ496" i="1" s="1"/>
  <c r="BZ469" i="1" a="1"/>
  <c r="BZ469" i="1" s="1"/>
  <c r="BZ219" i="1" a="1"/>
  <c r="BZ219" i="1" s="1"/>
  <c r="BZ369" i="1" a="1"/>
  <c r="BZ369" i="1" s="1"/>
  <c r="BX568" i="1" a="1"/>
  <c r="BX568" i="1" s="1"/>
  <c r="BZ554" i="1" a="1"/>
  <c r="BZ554" i="1" s="1"/>
  <c r="BX171" i="1" a="1"/>
  <c r="BX171" i="1" s="1"/>
  <c r="BZ507" i="1" a="1"/>
  <c r="BZ507" i="1" s="1"/>
  <c r="BZ196" i="1" a="1"/>
  <c r="BZ196" i="1" s="1"/>
  <c r="BZ35" i="1" a="1"/>
  <c r="BZ35" i="1" s="1"/>
  <c r="BZ46" i="1" a="1"/>
  <c r="BZ46" i="1" s="1"/>
  <c r="BZ354" i="1" a="1"/>
  <c r="BZ354" i="1" s="1"/>
  <c r="BZ134" i="1" a="1"/>
  <c r="BZ134" i="1" s="1"/>
  <c r="BZ525" i="1" a="1"/>
  <c r="BZ525" i="1" s="1"/>
  <c r="BZ131" i="1" a="1"/>
  <c r="BZ131" i="1" s="1"/>
  <c r="BZ361" i="1" a="1"/>
  <c r="BZ361" i="1" s="1"/>
  <c r="BX54" i="1" a="1"/>
  <c r="BX54" i="1" s="1"/>
  <c r="BX643" i="1" a="1"/>
  <c r="BX643" i="1" s="1"/>
  <c r="BX328" i="1" a="1"/>
  <c r="BX328" i="1" s="1"/>
  <c r="BX640" i="1" a="1"/>
  <c r="BX640" i="1" s="1"/>
  <c r="BX582" i="1" a="1"/>
  <c r="BX582" i="1" s="1"/>
  <c r="BX372" i="1" a="1"/>
  <c r="BX372" i="1" s="1"/>
  <c r="BX541" i="1" a="1"/>
  <c r="BX541" i="1" s="1"/>
  <c r="BX122" i="1" a="1"/>
  <c r="BX122" i="1" s="1"/>
  <c r="BX461" i="1" a="1"/>
  <c r="BX461" i="1" s="1"/>
  <c r="BX157" i="1" a="1"/>
  <c r="BX157" i="1" s="1"/>
  <c r="BX499" i="1" a="1"/>
  <c r="BX499" i="1" s="1"/>
  <c r="BX624" i="1" a="1"/>
  <c r="BX624" i="1" s="1"/>
  <c r="BX177" i="1" a="1"/>
  <c r="BX177" i="1" s="1"/>
  <c r="BX90" i="1" a="1"/>
  <c r="BX90" i="1" s="1"/>
  <c r="BX637" i="1" a="1"/>
  <c r="BX637" i="1" s="1"/>
  <c r="BX230" i="1" a="1"/>
  <c r="BX230" i="1" s="1"/>
  <c r="BX603" i="1" a="1"/>
  <c r="BX603" i="1" s="1"/>
  <c r="BX75" i="1" a="1"/>
  <c r="BX75" i="1" s="1"/>
  <c r="BX491" i="1" a="1"/>
  <c r="BX491" i="1" s="1"/>
  <c r="BX612" i="1" a="1"/>
  <c r="BX612" i="1" s="1"/>
  <c r="BX5" i="1" a="1"/>
  <c r="BX5" i="1" s="1"/>
  <c r="BX525" i="1" a="1"/>
  <c r="BX525" i="1" s="1"/>
  <c r="BX526" i="1" a="1"/>
  <c r="BX526" i="1" s="1"/>
  <c r="BX103" i="1" a="1"/>
  <c r="BX103" i="1" s="1"/>
  <c r="BX652" i="1" a="1"/>
  <c r="BX652" i="1" s="1"/>
  <c r="BX267" i="1" a="1"/>
  <c r="BX267" i="1" s="1"/>
  <c r="BX224" i="1" a="1"/>
  <c r="BX224" i="1" s="1"/>
  <c r="BX34" i="1" a="1"/>
  <c r="BX34" i="1" s="1"/>
  <c r="BX91" i="1" a="1"/>
  <c r="BX91" i="1" s="1"/>
  <c r="BX357" i="1" a="1"/>
  <c r="BX357" i="1" s="1"/>
  <c r="BX346" i="1" a="1"/>
  <c r="BX346" i="1" s="1"/>
  <c r="BX577" i="1" a="1"/>
  <c r="BX577" i="1" s="1"/>
  <c r="BX74" i="1" a="1"/>
  <c r="BX74" i="1" s="1"/>
  <c r="BX115" i="1" a="1"/>
  <c r="BX115" i="1" s="1"/>
  <c r="BX424" i="1" a="1"/>
  <c r="BX424" i="1" s="1"/>
  <c r="BX145" i="1" a="1"/>
  <c r="BX145" i="1" s="1"/>
  <c r="BX622" i="1" a="1"/>
  <c r="BX622" i="1" s="1"/>
  <c r="BX343" i="1" a="1"/>
  <c r="BX343" i="1" s="1"/>
  <c r="BX319" i="1" a="1"/>
  <c r="BX319" i="1" s="1"/>
  <c r="BX505" i="1" a="1"/>
  <c r="BX505" i="1" s="1"/>
  <c r="BX17" i="1" a="1"/>
  <c r="BX17" i="1" s="1"/>
  <c r="BX164" i="1" a="1"/>
  <c r="BX164" i="1" s="1"/>
  <c r="BX33" i="1" a="1"/>
  <c r="BX33" i="1" s="1"/>
  <c r="BX650" i="1" a="1"/>
  <c r="BX650" i="1" s="1"/>
  <c r="BX548" i="1" a="1"/>
  <c r="BX548" i="1" s="1"/>
  <c r="BX399" i="1" a="1"/>
  <c r="BX399" i="1" s="1"/>
  <c r="BX116" i="1" a="1"/>
  <c r="BX116" i="1" s="1"/>
  <c r="BX257" i="1" a="1"/>
  <c r="BX257" i="1" s="1"/>
  <c r="BX18" i="1" a="1"/>
  <c r="BX18" i="1" s="1"/>
  <c r="BX607" i="1" a="1"/>
  <c r="BX607" i="1" s="1"/>
  <c r="BX434" i="1" a="1"/>
  <c r="BX434" i="1" s="1"/>
  <c r="BX159" i="1" a="1"/>
  <c r="BX159" i="1" s="1"/>
  <c r="BX524" i="1" a="1"/>
  <c r="BX524" i="1" s="1"/>
  <c r="BX193" i="1" a="1"/>
  <c r="BX193" i="1" s="1"/>
  <c r="BX485" i="1" a="1"/>
  <c r="BX485" i="1" s="1"/>
  <c r="BX180" i="1" a="1"/>
  <c r="BX180" i="1" s="1"/>
  <c r="BX275" i="1" a="1"/>
  <c r="BX275" i="1" s="1"/>
  <c r="BX618" i="1" a="1"/>
  <c r="BX618" i="1" s="1"/>
  <c r="BX297" i="1" a="1"/>
  <c r="BX297" i="1" s="1"/>
  <c r="BX176" i="1" a="1"/>
  <c r="BX176" i="1" s="1"/>
  <c r="BX583" i="1" a="1"/>
  <c r="BX583" i="1" s="1"/>
  <c r="BX222" i="1" a="1"/>
  <c r="BX222" i="1" s="1"/>
  <c r="BX349" i="1" a="1"/>
  <c r="BX349" i="1" s="1"/>
  <c r="BX183" i="1" a="1"/>
  <c r="BX183" i="1" s="1"/>
  <c r="BX97" i="1" a="1"/>
  <c r="BX97" i="1" s="1"/>
  <c r="BX178" i="1" a="1"/>
  <c r="BX178" i="1" s="1"/>
  <c r="BX152" i="1" a="1"/>
  <c r="BX152" i="1" s="1"/>
  <c r="BX537" i="1" a="1"/>
  <c r="BX537" i="1" s="1"/>
  <c r="BX289" i="1" a="1"/>
  <c r="BX289" i="1" s="1"/>
  <c r="BX586" i="1" a="1"/>
  <c r="BX586" i="1" s="1"/>
  <c r="BX13" i="1" a="1"/>
  <c r="BX13" i="1" s="1"/>
  <c r="BX371" i="1" a="1"/>
  <c r="BX371" i="1" s="1"/>
  <c r="BX469" i="1" a="1"/>
  <c r="BX469" i="1" s="1"/>
  <c r="BX331" i="1" a="1"/>
  <c r="BX331" i="1" s="1"/>
  <c r="BX56" i="1" a="1"/>
  <c r="BX56" i="1" s="1"/>
  <c r="BX174" i="1" a="1"/>
  <c r="BX174" i="1" s="1"/>
  <c r="BX25" i="1" a="1"/>
  <c r="BX25" i="1" s="1"/>
  <c r="BX520" i="1" a="1"/>
  <c r="BX520" i="1" s="1"/>
  <c r="BX519" i="1" a="1"/>
  <c r="BX519" i="1" s="1"/>
  <c r="BX539" i="1" a="1"/>
  <c r="BX539" i="1" s="1"/>
  <c r="BX248" i="1" a="1"/>
  <c r="BX248" i="1" s="1"/>
  <c r="BX649" i="1" a="1"/>
  <c r="BX649" i="1" s="1"/>
  <c r="BX14" i="1" a="1"/>
  <c r="BX14" i="1" s="1"/>
  <c r="BX67" i="1" a="1"/>
  <c r="BX67" i="1" s="1"/>
  <c r="BX243" i="1" a="1"/>
  <c r="BX243" i="1" s="1"/>
  <c r="BX498" i="1" a="1"/>
  <c r="BX498" i="1" s="1"/>
  <c r="BX536" i="1" a="1"/>
  <c r="BX536" i="1" s="1"/>
  <c r="BX205" i="1" a="1"/>
  <c r="BX205" i="1" s="1"/>
  <c r="BX445" i="1" a="1"/>
  <c r="BX445" i="1" s="1"/>
  <c r="BX249" i="1" a="1"/>
  <c r="BX249" i="1" s="1"/>
  <c r="BX149" i="1" a="1"/>
  <c r="BX149" i="1" s="1"/>
  <c r="BX215" i="1" a="1"/>
  <c r="BX215" i="1" s="1"/>
  <c r="BX355" i="1" a="1"/>
  <c r="BX355" i="1" s="1"/>
  <c r="BX264" i="1" a="1"/>
  <c r="BX264" i="1" s="1"/>
  <c r="BX547" i="1" a="1"/>
  <c r="BX547" i="1" s="1"/>
  <c r="BX475" i="1" a="1"/>
  <c r="BX475" i="1" s="1"/>
  <c r="BX423" i="1" a="1"/>
  <c r="BX423" i="1" s="1"/>
  <c r="BX143" i="1" a="1"/>
  <c r="BX143" i="1" s="1"/>
  <c r="BX374" i="1" a="1"/>
  <c r="BX374" i="1" s="1"/>
  <c r="BX23" i="1" a="1"/>
  <c r="BX23" i="1" s="1"/>
  <c r="BX39" i="1" a="1"/>
  <c r="BX39" i="1" s="1"/>
  <c r="BX496" i="1" a="1"/>
  <c r="BX496" i="1" s="1"/>
  <c r="BX141" i="1" a="1"/>
  <c r="BX141" i="1" s="1"/>
  <c r="BX254" i="1" a="1"/>
  <c r="BX254" i="1" s="1"/>
  <c r="BX261" i="1" a="1"/>
  <c r="BX261" i="1" s="1"/>
  <c r="BX100" i="1" a="1"/>
  <c r="BX100" i="1" s="1"/>
  <c r="BX277" i="1" a="1"/>
  <c r="BX277" i="1" s="1"/>
  <c r="BX487" i="1" a="1"/>
  <c r="BX487" i="1" s="1"/>
  <c r="BX19" i="1" a="1"/>
  <c r="BX19" i="1" s="1"/>
  <c r="BX443" i="1" a="1"/>
  <c r="BX443" i="1" s="1"/>
  <c r="BX509" i="1" a="1"/>
  <c r="BX509" i="1" s="1"/>
  <c r="BX294" i="1" a="1"/>
  <c r="BX294" i="1" s="1"/>
  <c r="BX528" i="1" a="1"/>
  <c r="BX528" i="1" s="1"/>
  <c r="BX471" i="1" a="1"/>
  <c r="BX471" i="1" s="1"/>
  <c r="BX94" i="1" a="1"/>
  <c r="BX94" i="1" s="1"/>
  <c r="BX72" i="1" a="1"/>
  <c r="BX72" i="1" s="1"/>
  <c r="BX131" i="1" a="1"/>
  <c r="BX131" i="1" s="1"/>
  <c r="BX281" i="1" a="1"/>
  <c r="BX281" i="1" s="1"/>
  <c r="BX65" i="1" a="1"/>
  <c r="BX65" i="1" s="1"/>
  <c r="BX121" i="1" a="1"/>
  <c r="BX121" i="1" s="1"/>
  <c r="BX533" i="1" a="1"/>
  <c r="BX533" i="1" s="1"/>
  <c r="BX105" i="1" a="1"/>
  <c r="BX105" i="1" s="1"/>
  <c r="BX210" i="1" a="1"/>
  <c r="BX210" i="1" s="1"/>
  <c r="BX41" i="1" a="1"/>
  <c r="BX41" i="1" s="1"/>
  <c r="BX531" i="1" a="1"/>
  <c r="BX531" i="1" s="1"/>
  <c r="BX559" i="1" a="1"/>
  <c r="BX559" i="1" s="1"/>
  <c r="BX49" i="1" a="1"/>
  <c r="BX49" i="1" s="1"/>
  <c r="BX303" i="1" a="1"/>
  <c r="BX303" i="1" s="1"/>
  <c r="BX196" i="1" a="1"/>
  <c r="BX196" i="1" s="1"/>
  <c r="BX543" i="1" a="1"/>
  <c r="BX543" i="1" s="1"/>
  <c r="BX580" i="1" a="1"/>
  <c r="BX580" i="1" s="1"/>
  <c r="BX405" i="1" a="1"/>
  <c r="BX405" i="1" s="1"/>
  <c r="BX427" i="1" a="1"/>
  <c r="BX427" i="1" s="1"/>
  <c r="BX113" i="1" a="1"/>
  <c r="BX113" i="1" s="1"/>
  <c r="BX581" i="1" a="1"/>
  <c r="BX581" i="1" s="1"/>
  <c r="BX322" i="1" a="1"/>
  <c r="BX322" i="1" s="1"/>
  <c r="BX309" i="1" a="1"/>
  <c r="BX309" i="1" s="1"/>
  <c r="BX480" i="1" a="1"/>
  <c r="BX480" i="1" s="1"/>
  <c r="BX656" i="1" a="1"/>
  <c r="BX656" i="1" s="1"/>
  <c r="BX416" i="1" a="1"/>
  <c r="BX416" i="1" s="1"/>
  <c r="BX584" i="1" a="1"/>
  <c r="BX584" i="1" s="1"/>
  <c r="BX250" i="1" a="1"/>
  <c r="BX250" i="1" s="1"/>
  <c r="BX345" i="1" a="1"/>
  <c r="BX345" i="1" s="1"/>
  <c r="BX508" i="1" a="1"/>
  <c r="BX508" i="1" s="1"/>
  <c r="BX366" i="1" a="1"/>
  <c r="BX366" i="1" s="1"/>
  <c r="BX170" i="1" a="1"/>
  <c r="BX170" i="1" s="1"/>
  <c r="BX192" i="1" a="1"/>
  <c r="BX192" i="1" s="1"/>
  <c r="BX619" i="1" a="1"/>
  <c r="BX619" i="1" s="1"/>
  <c r="BX608" i="1" a="1"/>
  <c r="BX608" i="1" s="1"/>
  <c r="BX200" i="1" a="1"/>
  <c r="BX200" i="1" s="1"/>
  <c r="BX591" i="1" a="1"/>
  <c r="BX591" i="1" s="1"/>
  <c r="BX503" i="1" a="1"/>
  <c r="BX503" i="1" s="1"/>
  <c r="BX22" i="1" a="1"/>
  <c r="BX22" i="1" s="1"/>
  <c r="BX265" i="1" a="1"/>
  <c r="BX265" i="1" s="1"/>
  <c r="BX82" i="1" a="1"/>
  <c r="BX82" i="1" s="1"/>
  <c r="BX594" i="1" a="1"/>
  <c r="BX594" i="1" s="1"/>
  <c r="BX414" i="1" a="1"/>
  <c r="BX414" i="1" s="1"/>
  <c r="BX163" i="1" a="1"/>
  <c r="BX163" i="1" s="1"/>
  <c r="BX28" i="1" a="1"/>
  <c r="BX28" i="1" s="1"/>
  <c r="BX209" i="1" a="1"/>
  <c r="BX209" i="1" s="1"/>
  <c r="BX6" i="1" a="1"/>
  <c r="BX6" i="1" s="1"/>
  <c r="BX483" i="1" a="1"/>
  <c r="BX483" i="1" s="1"/>
  <c r="BX167" i="1" a="1"/>
  <c r="BX167" i="1" s="1"/>
  <c r="BX93" i="1" a="1"/>
  <c r="BX93" i="1" s="1"/>
  <c r="BX77" i="1" a="1"/>
  <c r="BX77" i="1" s="1"/>
  <c r="BX588" i="1" a="1"/>
  <c r="BX588" i="1" s="1"/>
  <c r="BX10" i="1" a="1"/>
  <c r="BX10" i="1" s="1"/>
  <c r="BX457" i="1" a="1"/>
  <c r="BX457" i="1" s="1"/>
  <c r="BX387" i="1" a="1"/>
  <c r="BX387" i="1" s="1"/>
  <c r="BX8" i="1" a="1"/>
  <c r="BX8" i="1" s="1"/>
  <c r="BX47" i="1" a="1"/>
  <c r="BX47" i="1" s="1"/>
  <c r="BX308" i="1" a="1"/>
  <c r="BX308" i="1" s="1"/>
  <c r="BX654" i="1" a="1"/>
  <c r="BX654" i="1" s="1"/>
  <c r="BX396" i="1" a="1"/>
  <c r="BX396" i="1" s="1"/>
  <c r="BX290" i="1" a="1"/>
  <c r="BX290" i="1" s="1"/>
  <c r="BX655" i="1" a="1"/>
  <c r="BX655" i="1" s="1"/>
  <c r="BX627" i="1" a="1"/>
  <c r="BX627" i="1" s="1"/>
  <c r="BX50" i="1" a="1"/>
  <c r="BX50" i="1" s="1"/>
  <c r="BX601" i="1" a="1"/>
  <c r="BX601" i="1" s="1"/>
  <c r="BX452" i="1" a="1"/>
  <c r="BX452" i="1" s="1"/>
  <c r="BX497" i="1" a="1"/>
  <c r="BX497" i="1" s="1"/>
  <c r="BX147" i="1" a="1"/>
  <c r="BX147" i="1" s="1"/>
  <c r="BX151" i="1" a="1"/>
  <c r="BX151" i="1" s="1"/>
  <c r="BX570" i="1" a="1"/>
  <c r="BX570" i="1" s="1"/>
  <c r="BX258" i="1" a="1"/>
  <c r="BX258" i="1" s="1"/>
  <c r="BX422" i="1" a="1"/>
  <c r="BX422" i="1" s="1"/>
  <c r="BX490" i="1" a="1"/>
  <c r="BX490" i="1" s="1"/>
  <c r="BX406" i="1" a="1"/>
  <c r="BX406" i="1" s="1"/>
  <c r="BX204" i="1" a="1"/>
  <c r="BX204" i="1" s="1"/>
  <c r="BX467" i="1" a="1"/>
  <c r="BX467" i="1" s="1"/>
  <c r="BX256" i="1" a="1"/>
  <c r="BX256" i="1" s="1"/>
  <c r="BX62" i="1" a="1"/>
  <c r="BX62" i="1" s="1"/>
  <c r="BX304" i="1" a="1"/>
  <c r="BX304" i="1" s="1"/>
  <c r="BX420" i="1" a="1"/>
  <c r="BX420" i="1" s="1"/>
  <c r="BX64" i="1" a="1"/>
  <c r="BX64" i="1" s="1"/>
  <c r="BX35" i="1" a="1"/>
  <c r="BX35" i="1" s="1"/>
  <c r="BX477" i="1" a="1"/>
  <c r="BX477" i="1" s="1"/>
  <c r="BX510" i="1" a="1"/>
  <c r="BX510" i="1" s="1"/>
  <c r="BX323" i="1" a="1"/>
  <c r="BX323" i="1" s="1"/>
  <c r="BX139" i="1" a="1"/>
  <c r="BX139" i="1" s="1"/>
  <c r="BX286" i="1" a="1"/>
  <c r="BX286" i="1" s="1"/>
  <c r="BX95" i="1" a="1"/>
  <c r="BX95" i="1" s="1"/>
  <c r="BX463" i="1" a="1"/>
  <c r="BX463" i="1" s="1"/>
  <c r="BX168" i="1" a="1"/>
  <c r="BX168" i="1" s="1"/>
  <c r="BX107" i="1" a="1"/>
  <c r="BX107" i="1" s="1"/>
  <c r="BX592" i="1" a="1"/>
  <c r="BX592" i="1" s="1"/>
  <c r="BX300" i="1" a="1"/>
  <c r="BX300" i="1" s="1"/>
  <c r="BX453" i="1" a="1"/>
  <c r="BX453" i="1" s="1"/>
  <c r="BX172" i="1" a="1"/>
  <c r="BX172" i="1" s="1"/>
  <c r="BX16" i="1" a="1"/>
  <c r="BX16" i="1" s="1"/>
  <c r="BX109" i="1" a="1"/>
  <c r="BX109" i="1" s="1"/>
  <c r="BX181" i="1" a="1"/>
  <c r="BX181" i="1" s="1"/>
  <c r="BX246" i="1" a="1"/>
  <c r="BX246" i="1" s="1"/>
  <c r="BX158" i="1" a="1"/>
  <c r="BX158" i="1" s="1"/>
  <c r="BX318" i="1" a="1"/>
  <c r="BX318" i="1" s="1"/>
  <c r="BX329" i="1" a="1"/>
  <c r="BX329" i="1" s="1"/>
  <c r="BX233" i="1" a="1"/>
  <c r="BX233" i="1" s="1"/>
  <c r="BX610" i="1" a="1"/>
  <c r="BX610" i="1" s="1"/>
  <c r="BX225" i="1" a="1"/>
  <c r="BX225" i="1" s="1"/>
  <c r="BX120" i="1" a="1"/>
  <c r="BX120" i="1" s="1"/>
  <c r="BX442" i="1" a="1"/>
  <c r="BX442" i="1" s="1"/>
  <c r="BX473" i="1" a="1"/>
  <c r="BX473" i="1" s="1"/>
  <c r="BX440" i="1" a="1"/>
  <c r="BX440" i="1" s="1"/>
  <c r="BX251" i="1" a="1"/>
  <c r="BX251" i="1" s="1"/>
  <c r="BX633" i="1" a="1"/>
  <c r="BX633" i="1" s="1"/>
  <c r="BX311" i="1" a="1"/>
  <c r="BX311" i="1" s="1"/>
  <c r="BX381" i="1" a="1"/>
  <c r="BX381" i="1" s="1"/>
  <c r="BX598" i="1" a="1"/>
  <c r="BX598" i="1" s="1"/>
  <c r="BX156" i="1" a="1"/>
  <c r="BX156" i="1" s="1"/>
  <c r="BX350" i="1" a="1"/>
  <c r="BX350" i="1" s="1"/>
  <c r="BX278" i="1" a="1"/>
  <c r="BX278" i="1" s="1"/>
  <c r="BX242" i="1" a="1"/>
  <c r="BX242" i="1" s="1"/>
  <c r="BX296" i="1" a="1"/>
  <c r="BX296" i="1" s="1"/>
  <c r="BX20" i="1" a="1"/>
  <c r="BX20" i="1" s="1"/>
  <c r="BX609" i="1" a="1"/>
  <c r="BX609" i="1" s="1"/>
  <c r="BX344" i="1" a="1"/>
  <c r="BX344" i="1" s="1"/>
  <c r="BX327" i="1" a="1"/>
  <c r="BX327" i="1" s="1"/>
  <c r="BX493" i="1" a="1"/>
  <c r="BX493" i="1" s="1"/>
  <c r="BX108" i="1" a="1"/>
  <c r="BX108" i="1" s="1"/>
  <c r="BX432" i="1" a="1"/>
  <c r="BX432" i="1" s="1"/>
  <c r="BX208" i="1" a="1"/>
  <c r="BX208" i="1" s="1"/>
  <c r="BX390" i="1" a="1"/>
  <c r="BX390" i="1" s="1"/>
  <c r="BX578" i="1" a="1"/>
  <c r="BX578" i="1" s="1"/>
  <c r="BX382" i="1" a="1"/>
  <c r="BX382" i="1" s="1"/>
  <c r="BX69" i="1" a="1"/>
  <c r="BX69" i="1" s="1"/>
  <c r="BX217" i="1" a="1"/>
  <c r="BX217" i="1" s="1"/>
  <c r="BX596" i="1" a="1"/>
  <c r="BX596" i="1" s="1"/>
  <c r="BX522" i="1" a="1"/>
  <c r="BX522" i="1" s="1"/>
  <c r="BX235" i="1" a="1"/>
  <c r="BX235" i="1" s="1"/>
  <c r="BX565" i="1" a="1"/>
  <c r="BX565" i="1" s="1"/>
  <c r="BX646" i="1" a="1"/>
  <c r="BX646" i="1" s="1"/>
  <c r="BX130" i="1" a="1"/>
  <c r="BX130" i="1" s="1"/>
  <c r="BX476" i="1" a="1"/>
  <c r="BX476" i="1" s="1"/>
  <c r="BX76" i="1" a="1"/>
  <c r="BX76" i="1" s="1"/>
  <c r="BX326" i="1" a="1"/>
  <c r="BX326" i="1" s="1"/>
  <c r="BX620" i="1" a="1"/>
  <c r="BX620" i="1" s="1"/>
  <c r="BX144" i="1" a="1"/>
  <c r="BX144" i="1" s="1"/>
  <c r="BX279" i="1" a="1"/>
  <c r="BX279" i="1" s="1"/>
  <c r="BX418" i="1" a="1"/>
  <c r="BX418" i="1" s="1"/>
  <c r="BX602" i="1" a="1"/>
  <c r="BX602" i="1" s="1"/>
  <c r="BX270" i="1" a="1"/>
  <c r="BX270" i="1" s="1"/>
  <c r="BX316" i="1" a="1"/>
  <c r="BX316" i="1" s="1"/>
  <c r="BX182" i="1" a="1"/>
  <c r="BX182" i="1" s="1"/>
  <c r="BX137" i="1" a="1"/>
  <c r="BX137" i="1" s="1"/>
  <c r="BX280" i="1" a="1"/>
  <c r="BX280" i="1" s="1"/>
  <c r="BX613" i="1" a="1"/>
  <c r="BX613" i="1" s="1"/>
  <c r="BX229" i="1" a="1"/>
  <c r="BX229" i="1" s="1"/>
  <c r="BX347" i="1" a="1"/>
  <c r="BX347" i="1" s="1"/>
  <c r="BX191" i="1" a="1"/>
  <c r="BX191" i="1" s="1"/>
  <c r="BX30" i="1" a="1"/>
  <c r="BX30" i="1" s="1"/>
  <c r="BX550" i="1" a="1"/>
  <c r="BX550" i="1" s="1"/>
  <c r="BX104" i="1" a="1"/>
  <c r="BX104" i="1" s="1"/>
  <c r="BX369" i="1" a="1"/>
  <c r="BX369" i="1" s="1"/>
  <c r="BX425" i="1" a="1"/>
  <c r="BX425" i="1" s="1"/>
  <c r="BX310" i="1" a="1"/>
  <c r="BX310" i="1" s="1"/>
  <c r="BX391" i="1" a="1"/>
  <c r="BX391" i="1" s="1"/>
  <c r="BX579" i="1" a="1"/>
  <c r="BX579" i="1" s="1"/>
  <c r="BX563" i="1" a="1"/>
  <c r="BX563" i="1" s="1"/>
  <c r="BX51" i="1" a="1"/>
  <c r="BX51" i="1" s="1"/>
  <c r="BX378" i="1" a="1"/>
  <c r="BX378" i="1" s="1"/>
  <c r="BX481" i="1" a="1"/>
  <c r="BX481" i="1" s="1"/>
  <c r="BX377" i="1" a="1"/>
  <c r="BX377" i="1" s="1"/>
  <c r="BX597" i="1" a="1"/>
  <c r="BX597" i="1" s="1"/>
  <c r="BX206" i="1" a="1"/>
  <c r="BX206" i="1" s="1"/>
  <c r="BX44" i="1" a="1"/>
  <c r="BX44" i="1" s="1"/>
  <c r="BX449" i="1" a="1"/>
  <c r="BX449" i="1" s="1"/>
  <c r="BX392" i="1" a="1"/>
  <c r="BX392" i="1" s="1"/>
  <c r="BX312" i="1" a="1"/>
  <c r="BX312" i="1" s="1"/>
  <c r="BX470" i="1" a="1"/>
  <c r="BX470" i="1" s="1"/>
  <c r="BX450" i="1" a="1"/>
  <c r="BX450" i="1" s="1"/>
  <c r="BX507" i="1" a="1"/>
  <c r="BX507" i="1" s="1"/>
  <c r="BX288" i="1" a="1"/>
  <c r="BX288" i="1" s="1"/>
  <c r="BX486" i="1" a="1"/>
  <c r="BX486" i="1" s="1"/>
  <c r="BX415" i="1" a="1"/>
  <c r="BX415" i="1" s="1"/>
  <c r="BX638" i="1" a="1"/>
  <c r="BX638" i="1" s="1"/>
  <c r="BX428" i="1" a="1"/>
  <c r="BX428" i="1" s="1"/>
  <c r="BX135" i="1" a="1"/>
  <c r="BX135" i="1" s="1"/>
  <c r="BX334" i="1" a="1"/>
  <c r="BX334" i="1" s="1"/>
  <c r="BX451" i="1" a="1"/>
  <c r="BX451" i="1" s="1"/>
  <c r="BX81" i="1" a="1"/>
  <c r="BX81" i="1" s="1"/>
  <c r="BX271" i="1" a="1"/>
  <c r="BX271" i="1" s="1"/>
  <c r="BX262" i="1" a="1"/>
  <c r="BX262" i="1" s="1"/>
  <c r="BX529" i="1" a="1"/>
  <c r="BX529" i="1" s="1"/>
  <c r="BX376" i="1" a="1"/>
  <c r="BX376" i="1" s="1"/>
  <c r="BX26" i="1" a="1"/>
  <c r="BX26" i="1" s="1"/>
  <c r="BX301" i="1" a="1"/>
  <c r="BX301" i="1" s="1"/>
  <c r="BX179" i="1" a="1"/>
  <c r="BX179" i="1" s="1"/>
  <c r="BX27" i="1" a="1"/>
  <c r="BX27" i="1" s="1"/>
  <c r="BX218" i="1" a="1"/>
  <c r="BX218" i="1" s="1"/>
  <c r="BX57" i="1" a="1"/>
  <c r="BX57" i="1" s="1"/>
  <c r="BX538" i="1" a="1"/>
  <c r="BX538" i="1" s="1"/>
  <c r="BX201" i="1" a="1"/>
  <c r="BX201" i="1" s="1"/>
  <c r="BX454" i="1" a="1"/>
  <c r="BX454" i="1" s="1"/>
  <c r="BX341" i="1" a="1"/>
  <c r="BX341" i="1" s="1"/>
  <c r="BX190" i="1" a="1"/>
  <c r="BX190" i="1" s="1"/>
  <c r="BX630" i="1" a="1"/>
  <c r="BX630" i="1" s="1"/>
  <c r="BX70" i="1" a="1"/>
  <c r="BX70" i="1" s="1"/>
  <c r="BX198" i="1" a="1"/>
  <c r="BX198" i="1" s="1"/>
  <c r="BX502" i="1" a="1"/>
  <c r="BX502" i="1" s="1"/>
  <c r="BX146" i="1" a="1"/>
  <c r="BX146" i="1" s="1"/>
  <c r="BX542" i="1" a="1"/>
  <c r="BX542" i="1" s="1"/>
  <c r="BX11" i="1" a="1"/>
  <c r="BX11" i="1" s="1"/>
  <c r="BX86" i="1" a="1"/>
  <c r="BX86" i="1" s="1"/>
  <c r="BX648" i="1" a="1"/>
  <c r="BX648" i="1" s="1"/>
  <c r="BX338" i="1" a="1"/>
  <c r="BX338" i="1" s="1"/>
  <c r="BX207" i="1" a="1"/>
  <c r="BX207" i="1" s="1"/>
  <c r="BX362" i="1" a="1"/>
  <c r="BX362" i="1" s="1"/>
  <c r="BX553" i="1" a="1"/>
  <c r="BX553" i="1" s="1"/>
  <c r="BX320" i="1" a="1"/>
  <c r="BX320" i="1" s="1"/>
  <c r="BX313" i="1" a="1"/>
  <c r="BX313" i="1" s="1"/>
  <c r="BX616" i="1" a="1"/>
  <c r="BX616" i="1" s="1"/>
  <c r="BX576" i="1" a="1"/>
  <c r="BX576" i="1" s="1"/>
  <c r="BX657" i="1" a="1"/>
  <c r="BX657" i="1" s="1"/>
  <c r="BX521" i="1" a="1"/>
  <c r="BX521" i="1" s="1"/>
  <c r="BX197" i="1" a="1"/>
  <c r="BX197" i="1" s="1"/>
  <c r="BX111" i="1" a="1"/>
  <c r="BX111" i="1" s="1"/>
  <c r="BX441" i="1" a="1"/>
  <c r="BX441" i="1" s="1"/>
  <c r="BX142" i="1" a="1"/>
  <c r="BX142" i="1" s="1"/>
  <c r="BX400" i="1" a="1"/>
  <c r="BX400" i="1" s="1"/>
  <c r="BX365" i="1" a="1"/>
  <c r="BX365" i="1" s="1"/>
  <c r="BX106" i="1" a="1"/>
  <c r="BX106" i="1" s="1"/>
  <c r="BX125" i="1" a="1"/>
  <c r="BX125" i="1" s="1"/>
  <c r="BX363" i="1" a="1"/>
  <c r="BX363" i="1" s="1"/>
  <c r="BX513" i="1" a="1"/>
  <c r="BX513" i="1" s="1"/>
  <c r="BX474" i="1" a="1"/>
  <c r="BX474" i="1" s="1"/>
  <c r="BX99" i="1" a="1"/>
  <c r="BX99" i="1" s="1"/>
  <c r="BX78" i="1" a="1"/>
  <c r="BX78" i="1" s="1"/>
  <c r="BX593" i="1" a="1"/>
  <c r="BX593" i="1" s="1"/>
  <c r="BX52" i="1" a="1"/>
  <c r="BX52" i="1" s="1"/>
  <c r="BX295" i="1" a="1"/>
  <c r="BX295" i="1" s="1"/>
  <c r="BX370" i="1" a="1"/>
  <c r="BX370" i="1" s="1"/>
  <c r="BX617" i="1" a="1"/>
  <c r="BX617" i="1" s="1"/>
  <c r="BX401" i="1" a="1"/>
  <c r="BX401" i="1" s="1"/>
  <c r="BX112" i="1" a="1"/>
  <c r="BX112" i="1" s="1"/>
  <c r="BX628" i="1" a="1"/>
  <c r="BX628" i="1" s="1"/>
  <c r="BX606" i="1" a="1"/>
  <c r="BX606" i="1" s="1"/>
  <c r="BX220" i="1" a="1"/>
  <c r="BX220" i="1" s="1"/>
  <c r="BX202" i="1" a="1"/>
  <c r="BX202" i="1" s="1"/>
  <c r="BX132" i="1" a="1"/>
  <c r="BX132" i="1" s="1"/>
  <c r="BX555" i="1" a="1"/>
  <c r="BX555" i="1" s="1"/>
  <c r="BX419" i="1" a="1"/>
  <c r="BX419" i="1" s="1"/>
  <c r="BX88" i="1" a="1"/>
  <c r="BX88" i="1" s="1"/>
  <c r="BX324" i="1" a="1"/>
  <c r="BX324" i="1" s="1"/>
  <c r="BX546" i="1" a="1"/>
  <c r="BX546" i="1" s="1"/>
  <c r="BX447" i="1" a="1"/>
  <c r="BX447" i="1" s="1"/>
  <c r="BX268" i="1" a="1"/>
  <c r="BX268" i="1" s="1"/>
  <c r="BX402" i="1" a="1"/>
  <c r="BX402" i="1" s="1"/>
  <c r="BX87" i="1" a="1"/>
  <c r="BX87" i="1" s="1"/>
  <c r="BX175" i="1" a="1"/>
  <c r="BX175" i="1" s="1"/>
  <c r="BX530" i="1" a="1"/>
  <c r="BX530" i="1" s="1"/>
  <c r="BX15" i="1" a="1"/>
  <c r="BX15" i="1" s="1"/>
  <c r="BX321" i="1" a="1"/>
  <c r="BX321" i="1" s="1"/>
  <c r="BX9" i="1" a="1"/>
  <c r="BX9" i="1" s="1"/>
  <c r="BX148" i="1" a="1"/>
  <c r="BX148" i="1" s="1"/>
  <c r="BX126" i="1" a="1"/>
  <c r="BX126" i="1" s="1"/>
  <c r="BX511" i="1" a="1"/>
  <c r="BX511" i="1" s="1"/>
  <c r="BX299" i="1" a="1"/>
  <c r="BX299" i="1" s="1"/>
  <c r="BX504" i="1" a="1"/>
  <c r="BX504" i="1" s="1"/>
  <c r="BX84" i="1" a="1"/>
  <c r="BX84" i="1" s="1"/>
  <c r="BX368" i="1" a="1"/>
  <c r="BX368" i="1" s="1"/>
  <c r="BX226" i="1" a="1"/>
  <c r="BX226" i="1" s="1"/>
  <c r="BX46" i="1" a="1"/>
  <c r="BX46" i="1" s="1"/>
  <c r="BX315" i="1" a="1"/>
  <c r="BX315" i="1" s="1"/>
  <c r="BX134" i="1" a="1"/>
  <c r="BX134" i="1" s="1"/>
  <c r="BX45" i="1" a="1"/>
  <c r="BX45" i="1" s="1"/>
  <c r="BX589" i="1" a="1"/>
  <c r="BX589" i="1" s="1"/>
  <c r="BX455" i="1" a="1"/>
  <c r="BX455" i="1" s="1"/>
  <c r="BX554" i="1" a="1"/>
  <c r="BX554" i="1" s="1"/>
  <c r="BX544" i="1" a="1"/>
  <c r="BX544" i="1" s="1"/>
  <c r="BX43" i="1" a="1"/>
  <c r="BX43" i="1" s="1"/>
  <c r="BX37" i="1" a="1"/>
  <c r="BX37" i="1" s="1"/>
  <c r="BX489" i="1" a="1"/>
  <c r="BX489" i="1" s="1"/>
  <c r="BX12" i="1" a="1"/>
  <c r="BX12" i="1" s="1"/>
  <c r="BX241" i="1" a="1"/>
  <c r="BX241" i="1" s="1"/>
  <c r="BX285" i="1" a="1"/>
  <c r="BX285" i="1" s="1"/>
  <c r="BX239" i="1" a="1"/>
  <c r="BX239" i="1" s="1"/>
  <c r="BX101" i="1" a="1"/>
  <c r="BX101" i="1" s="1"/>
  <c r="BX551" i="1" a="1"/>
  <c r="BX551" i="1" s="1"/>
  <c r="BX223" i="1" a="1"/>
  <c r="BX223" i="1" s="1"/>
  <c r="BX195" i="1" a="1"/>
  <c r="BX195" i="1" s="1"/>
  <c r="BX187" i="1" a="1"/>
  <c r="BX187" i="1" s="1"/>
  <c r="BX85" i="1" a="1"/>
  <c r="BX85" i="1" s="1"/>
  <c r="BX623" i="1" a="1"/>
  <c r="BX623" i="1" s="1"/>
  <c r="BX540" i="1" a="1"/>
  <c r="BX540" i="1" s="1"/>
  <c r="BX96" i="1" a="1"/>
  <c r="BX96" i="1" s="1"/>
  <c r="BX38" i="1" a="1"/>
  <c r="BX38" i="1" s="1"/>
  <c r="BX587" i="1" a="1"/>
  <c r="BX587" i="1" s="1"/>
  <c r="BX59" i="1" a="1"/>
  <c r="BX59" i="1" s="1"/>
  <c r="BX572" i="1" a="1"/>
  <c r="BX572" i="1" s="1"/>
  <c r="BX494" i="1" a="1"/>
  <c r="BX494" i="1" s="1"/>
  <c r="BX228" i="1" a="1"/>
  <c r="BX228" i="1" s="1"/>
  <c r="BX73" i="1" a="1"/>
  <c r="BX73" i="1" s="1"/>
  <c r="BX439" i="1" a="1"/>
  <c r="BX439" i="1" s="1"/>
  <c r="BX632" i="1" a="1"/>
  <c r="BX632" i="1" s="1"/>
  <c r="BX92" i="1" a="1"/>
  <c r="BX92" i="1" s="1"/>
  <c r="BX446" i="1" a="1"/>
  <c r="BX446" i="1" s="1"/>
  <c r="BX407" i="1" a="1"/>
  <c r="BX407" i="1" s="1"/>
  <c r="BX460" i="1" a="1"/>
  <c r="BX460" i="1" s="1"/>
  <c r="BX631" i="1" a="1"/>
  <c r="BX631" i="1" s="1"/>
  <c r="BX298" i="1" a="1"/>
  <c r="BX298" i="1" s="1"/>
  <c r="BX150" i="1" a="1"/>
  <c r="BX150" i="1" s="1"/>
  <c r="BX436" i="1" a="1"/>
  <c r="BX436" i="1" s="1"/>
  <c r="BX636" i="1" a="1"/>
  <c r="BX636" i="1" s="1"/>
  <c r="BX411" i="1" a="1"/>
  <c r="BX411" i="1" s="1"/>
  <c r="BX534" i="1" a="1"/>
  <c r="BX534" i="1" s="1"/>
  <c r="BX585" i="1" a="1"/>
  <c r="BX585" i="1" s="1"/>
  <c r="BX128" i="1" a="1"/>
  <c r="BX128" i="1" s="1"/>
  <c r="BX102" i="1" a="1"/>
  <c r="BX102" i="1" s="1"/>
  <c r="BX466" i="1" a="1"/>
  <c r="BX466" i="1" s="1"/>
  <c r="BX574" i="1" a="1"/>
  <c r="BX574" i="1" s="1"/>
  <c r="BX626" i="1" a="1"/>
  <c r="BX626" i="1" s="1"/>
  <c r="BX114" i="1" a="1"/>
  <c r="BX114" i="1" s="1"/>
  <c r="BX292" i="1" a="1"/>
  <c r="BX292" i="1" s="1"/>
  <c r="BX332" i="1" a="1"/>
  <c r="BX332" i="1" s="1"/>
  <c r="BX118" i="1" a="1"/>
  <c r="BX118" i="1" s="1"/>
  <c r="BX404" i="1" a="1"/>
  <c r="BX404" i="1" s="1"/>
  <c r="BX24" i="1" a="1"/>
  <c r="BX24" i="1" s="1"/>
  <c r="BX437" i="1" a="1"/>
  <c r="BX437" i="1" s="1"/>
  <c r="BX138" i="1" a="1"/>
  <c r="BX138" i="1" s="1"/>
  <c r="BX98" i="1" a="1"/>
  <c r="BX98" i="1" s="1"/>
  <c r="BX36" i="1" a="1"/>
  <c r="BX36" i="1" s="1"/>
  <c r="BX375" i="1" a="1"/>
  <c r="BX375" i="1" s="1"/>
  <c r="BX231" i="1" a="1"/>
  <c r="BX231" i="1" s="1"/>
  <c r="BX386" i="1" a="1"/>
  <c r="BX386" i="1" s="1"/>
  <c r="BX621" i="1" a="1"/>
  <c r="BX621" i="1" s="1"/>
  <c r="BX398" i="1" a="1"/>
  <c r="BX398" i="1" s="1"/>
  <c r="BX361" i="1" a="1"/>
  <c r="BX361" i="1" s="1"/>
  <c r="BX199" i="1" a="1"/>
  <c r="BX199" i="1" s="1"/>
  <c r="BX31" i="1" a="1"/>
  <c r="BX31" i="1" s="1"/>
  <c r="BX611" i="1" a="1"/>
  <c r="BX611" i="1" s="1"/>
  <c r="BX634" i="1" a="1"/>
  <c r="BX634" i="1" s="1"/>
  <c r="BX272" i="1" a="1"/>
  <c r="BX272" i="1" s="1"/>
  <c r="BX48" i="1" a="1"/>
  <c r="BX48" i="1" s="1"/>
  <c r="BX653" i="1" a="1"/>
  <c r="BX653" i="1" s="1"/>
  <c r="BX274" i="1" a="1"/>
  <c r="BX274" i="1" s="1"/>
  <c r="BX314" i="1" a="1"/>
  <c r="BX314" i="1" s="1"/>
  <c r="BX335" i="1" a="1"/>
  <c r="BX335" i="1" s="1"/>
  <c r="BX124" i="1" a="1"/>
  <c r="BX124" i="1" s="1"/>
  <c r="BX302" i="1" a="1"/>
  <c r="BX302" i="1" s="1"/>
  <c r="BX263" i="1" a="1"/>
  <c r="BX263" i="1" s="1"/>
  <c r="BX166" i="1" a="1"/>
  <c r="BX166" i="1" s="1"/>
  <c r="BZ95" i="1" a="1"/>
  <c r="BZ95" i="1" s="1"/>
  <c r="BZ378" i="1" a="1"/>
  <c r="BZ378" i="1" s="1"/>
  <c r="BZ532" i="1" a="1"/>
  <c r="BZ532" i="1" s="1"/>
  <c r="BX214" i="1" a="1"/>
  <c r="BX214" i="1" s="1"/>
  <c r="BX403" i="1" a="1"/>
  <c r="BX403" i="1" s="1"/>
  <c r="BZ106" i="1" a="1"/>
  <c r="BZ106" i="1" s="1"/>
  <c r="BZ182" i="1" a="1"/>
  <c r="BZ182" i="1" s="1"/>
  <c r="BX373" i="1" a="1"/>
  <c r="BX373" i="1" s="1"/>
  <c r="BX352" i="1" a="1"/>
  <c r="BX352" i="1" s="1"/>
  <c r="BX238" i="1" a="1"/>
  <c r="BX238" i="1" s="1"/>
  <c r="BZ157" i="1" a="1"/>
  <c r="BZ157" i="1" s="1"/>
  <c r="BZ343" i="1" a="1"/>
  <c r="BZ343" i="1" s="1"/>
  <c r="BX162" i="1" a="1"/>
  <c r="BX162" i="1" s="1"/>
  <c r="BX527" i="1" a="1"/>
  <c r="BX527" i="1" s="1"/>
  <c r="BX244" i="1" a="1"/>
  <c r="BX244" i="1" s="1"/>
  <c r="BX590" i="1" a="1"/>
  <c r="BX590" i="1" s="1"/>
  <c r="BZ344" i="1" a="1"/>
  <c r="BZ344" i="1" s="1"/>
  <c r="BZ184" i="1" a="1"/>
  <c r="BZ184" i="1" s="1"/>
  <c r="BZ246" i="1" a="1"/>
  <c r="BZ246" i="1" s="1"/>
  <c r="BX219" i="1" a="1"/>
  <c r="BX219" i="1" s="1"/>
  <c r="BX625" i="1" a="1"/>
  <c r="BX625" i="1" s="1"/>
  <c r="BX492" i="1" a="1"/>
  <c r="BX492" i="1" s="1"/>
  <c r="BZ293" i="1" a="1"/>
  <c r="BZ293" i="1" s="1"/>
  <c r="BZ280" i="1" a="1"/>
  <c r="BZ280" i="1" s="1"/>
  <c r="BZ399" i="1" a="1"/>
  <c r="BZ399" i="1" s="1"/>
  <c r="BX58" i="1" a="1"/>
  <c r="BX58" i="1" s="1"/>
  <c r="BX273" i="1" a="1"/>
  <c r="BX273" i="1" s="1"/>
  <c r="BX216" i="1" a="1"/>
  <c r="BX216" i="1" s="1"/>
  <c r="BX561" i="1" a="1"/>
  <c r="BX561" i="1" s="1"/>
  <c r="BZ125" i="1" a="1"/>
  <c r="BZ125" i="1" s="1"/>
  <c r="BZ120" i="1" a="1"/>
  <c r="BZ120" i="1" s="1"/>
  <c r="BZ168" i="1" a="1"/>
  <c r="BZ168" i="1" s="1"/>
  <c r="BX342" i="1" a="1"/>
  <c r="BX342" i="1" s="1"/>
  <c r="BX635" i="1" a="1"/>
  <c r="BX635" i="1" s="1"/>
  <c r="BX61" i="1" a="1"/>
  <c r="BX61" i="1" s="1"/>
  <c r="BX639" i="1" a="1"/>
  <c r="BX639" i="1" s="1"/>
  <c r="BZ517" i="1" a="1"/>
  <c r="BZ517" i="1" s="1"/>
  <c r="BZ464" i="1" a="1"/>
  <c r="BZ464" i="1" s="1"/>
  <c r="BZ412" i="1" a="1"/>
  <c r="BZ412" i="1" s="1"/>
  <c r="BX21" i="1" a="1"/>
  <c r="BX21" i="1" s="1"/>
  <c r="BX575" i="1" a="1"/>
  <c r="BX575" i="1" s="1"/>
  <c r="BX133" i="1" a="1"/>
  <c r="BX133" i="1" s="1"/>
  <c r="BX478" i="1" a="1"/>
  <c r="BX478" i="1" s="1"/>
  <c r="BX153" i="1" a="1"/>
  <c r="BX153" i="1" s="1"/>
  <c r="BX165" i="1" a="1"/>
  <c r="BX165" i="1" s="1"/>
  <c r="BX595" i="1" a="1"/>
  <c r="BX595" i="1" s="1"/>
  <c r="BX393" i="1" a="1"/>
  <c r="BX393" i="1" s="1"/>
  <c r="BZ564" i="1" a="1"/>
  <c r="BZ564" i="1" s="1"/>
  <c r="BZ207" i="1" a="1"/>
  <c r="BZ207" i="1" s="1"/>
  <c r="BZ509" i="1" a="1"/>
  <c r="BZ509" i="1" s="1"/>
  <c r="BZ338" i="1" a="1"/>
  <c r="BZ338" i="1" s="1"/>
  <c r="BZ252" i="1" a="1"/>
  <c r="BZ252" i="1" s="1"/>
  <c r="BZ364" i="1" a="1"/>
  <c r="BZ364" i="1" s="1"/>
  <c r="BZ84" i="1" a="1"/>
  <c r="BZ84" i="1" s="1"/>
  <c r="BZ359" i="1" a="1"/>
  <c r="BZ359" i="1" s="1"/>
  <c r="BX232" i="1" a="1"/>
  <c r="BX232" i="1" s="1"/>
  <c r="BX641" i="1" a="1"/>
  <c r="BX641" i="1" s="1"/>
  <c r="BX444" i="1" a="1"/>
  <c r="BX444" i="1" s="1"/>
  <c r="BX629" i="1" a="1"/>
  <c r="BX629" i="1" s="1"/>
  <c r="BX464" i="1" a="1"/>
  <c r="BX464" i="1" s="1"/>
  <c r="BX599" i="1" a="1"/>
  <c r="BX599" i="1" s="1"/>
  <c r="BX336" i="1" a="1"/>
  <c r="BX336" i="1" s="1"/>
  <c r="BX567" i="1" a="1"/>
  <c r="BX567" i="1" s="1"/>
  <c r="BX600" i="1" a="1"/>
  <c r="BX600" i="1" s="1"/>
  <c r="BZ416" i="1" a="1"/>
  <c r="BZ416" i="1" s="1"/>
  <c r="BZ449" i="1" a="1"/>
  <c r="BZ449" i="1" s="1"/>
  <c r="BZ164" i="1" a="1"/>
  <c r="BZ164" i="1" s="1"/>
  <c r="BZ40" i="1" a="1"/>
  <c r="BZ40" i="1" s="1"/>
  <c r="BZ16" i="1" a="1"/>
  <c r="BZ16" i="1" s="1"/>
  <c r="BZ70" i="1" a="1"/>
  <c r="BZ70" i="1" s="1"/>
  <c r="BZ459" i="1" a="1"/>
  <c r="BZ459" i="1" s="1"/>
  <c r="BZ236" i="1" a="1"/>
  <c r="BZ236" i="1" s="1"/>
  <c r="BX351" i="1" a="1"/>
  <c r="BX351" i="1" s="1"/>
  <c r="BX194" i="1" a="1"/>
  <c r="BX194" i="1" s="1"/>
  <c r="BX385" i="1" a="1"/>
  <c r="BX385" i="1" s="1"/>
  <c r="BX645" i="1" a="1"/>
  <c r="BX645" i="1" s="1"/>
  <c r="BX516" i="1" a="1"/>
  <c r="BX516" i="1" s="1"/>
  <c r="BX506" i="1" a="1"/>
  <c r="BX506" i="1" s="1"/>
  <c r="BX515" i="1" a="1"/>
  <c r="BX515" i="1" s="1"/>
  <c r="BX60" i="1" a="1"/>
  <c r="BX60" i="1" s="1"/>
  <c r="BX430" i="1" a="1"/>
  <c r="BX430" i="1" s="1"/>
  <c r="BZ609" i="1" a="1"/>
  <c r="BZ609" i="1" s="1"/>
  <c r="BZ383" i="1" a="1"/>
  <c r="BZ383" i="1" s="1"/>
  <c r="BZ349" i="1" a="1"/>
  <c r="BZ349" i="1" s="1"/>
  <c r="BZ237" i="1" a="1"/>
  <c r="BZ237" i="1" s="1"/>
  <c r="BZ135" i="1" a="1"/>
  <c r="BZ135" i="1" s="1"/>
  <c r="BZ225" i="1" a="1"/>
  <c r="BZ225" i="1" s="1"/>
  <c r="BZ80" i="1" a="1"/>
  <c r="BZ80" i="1" s="1"/>
  <c r="BZ587" i="1" a="1"/>
  <c r="BZ587" i="1" s="1"/>
  <c r="BX448" i="1" a="1"/>
  <c r="BX448" i="1" s="1"/>
  <c r="BX266" i="1" a="1"/>
  <c r="BX266" i="1" s="1"/>
  <c r="BX154" i="1" a="1"/>
  <c r="BX154" i="1" s="1"/>
  <c r="BX408" i="1" a="1"/>
  <c r="BX408" i="1" s="1"/>
  <c r="BX552" i="1" a="1"/>
  <c r="BX552" i="1" s="1"/>
  <c r="BX55" i="1" a="1"/>
  <c r="BX55" i="1" s="1"/>
  <c r="BX348" i="1" a="1"/>
  <c r="BX348" i="1" s="1"/>
  <c r="BX412" i="1" a="1"/>
  <c r="BX412" i="1" s="1"/>
  <c r="BX651" i="1" a="1"/>
  <c r="BX651" i="1" s="1"/>
  <c r="BZ287" i="1" a="1"/>
  <c r="BZ287" i="1" s="1"/>
  <c r="BZ585" i="1" a="1"/>
  <c r="BZ585" i="1" s="1"/>
  <c r="BZ431" i="1" a="1"/>
  <c r="BZ431" i="1" s="1"/>
  <c r="BZ426" i="1" a="1"/>
  <c r="BZ426" i="1" s="1"/>
  <c r="BZ244" i="1" a="1"/>
  <c r="BZ244" i="1" s="1"/>
  <c r="BZ26" i="1" a="1"/>
  <c r="BZ26" i="1" s="1"/>
  <c r="BZ292" i="1" a="1"/>
  <c r="BZ292" i="1" s="1"/>
  <c r="BZ50" i="1" a="1"/>
  <c r="BZ50" i="1" s="1"/>
  <c r="BX252" i="1" a="1"/>
  <c r="BX252" i="1" s="1"/>
  <c r="BX364" i="1" a="1"/>
  <c r="BX364" i="1" s="1"/>
  <c r="BX227" i="1" a="1"/>
  <c r="BX227" i="1" s="1"/>
  <c r="BX523" i="1" a="1"/>
  <c r="BX523" i="1" s="1"/>
  <c r="BX429" i="1" a="1"/>
  <c r="BX429" i="1" s="1"/>
  <c r="BX129" i="1" a="1"/>
  <c r="BX129" i="1" s="1"/>
  <c r="BX358" i="1" a="1"/>
  <c r="BX358" i="1" s="1"/>
  <c r="BX558" i="1" a="1"/>
  <c r="BX558" i="1" s="1"/>
  <c r="BX562" i="1" a="1"/>
  <c r="BX562" i="1" s="1"/>
  <c r="BZ437" i="1" a="1"/>
  <c r="BZ437" i="1" s="1"/>
  <c r="BX234" i="1" a="1"/>
  <c r="BX234" i="1" s="1"/>
  <c r="BZ118" i="1" a="1"/>
  <c r="BZ118" i="1" s="1"/>
  <c r="BX186" i="1" a="1"/>
  <c r="BX186" i="1" s="1"/>
  <c r="BZ20" i="1" a="1"/>
  <c r="BZ20" i="1" s="1"/>
  <c r="BX255" i="1" a="1"/>
  <c r="BX255" i="1" s="1"/>
  <c r="BZ28" i="1" a="1"/>
  <c r="BZ28" i="1" s="1"/>
  <c r="BX317" i="1" a="1"/>
  <c r="BX317" i="1" s="1"/>
  <c r="BZ21" i="1" a="1"/>
  <c r="BZ21" i="1" s="1"/>
  <c r="BX514" i="1" a="1"/>
  <c r="BX514" i="1" s="1"/>
  <c r="BZ275" i="1" a="1"/>
  <c r="BZ275" i="1" s="1"/>
  <c r="BX213" i="1" a="1"/>
  <c r="BX213" i="1" s="1"/>
  <c r="BZ49" i="1" a="1"/>
  <c r="BZ49" i="1" s="1"/>
  <c r="BX173" i="1" a="1"/>
  <c r="BX173" i="1" s="1"/>
  <c r="BZ81" i="1" a="1"/>
  <c r="BZ81" i="1" s="1"/>
  <c r="BZ108" i="1" a="1"/>
  <c r="BZ108" i="1" s="1"/>
  <c r="BZ648" i="1" a="1"/>
  <c r="BZ648" i="1" s="1"/>
  <c r="BX549" i="1" a="1"/>
  <c r="BX549" i="1" s="1"/>
  <c r="BX188" i="1" a="1"/>
  <c r="BX188" i="1" s="1"/>
  <c r="BZ427" i="1" a="1"/>
  <c r="BZ427" i="1" s="1"/>
  <c r="BX410" i="1" a="1"/>
  <c r="BX410" i="1" s="1"/>
  <c r="BZ504" i="1" a="1"/>
  <c r="BZ504" i="1" s="1"/>
  <c r="BZ86" i="1" a="1"/>
  <c r="BZ86" i="1" s="1"/>
  <c r="BX379" i="1" a="1"/>
  <c r="BX379" i="1" s="1"/>
  <c r="BZ124" i="1" a="1"/>
  <c r="BZ124" i="1" s="1"/>
  <c r="BX431" i="1" a="1"/>
  <c r="BX431" i="1" s="1"/>
  <c r="BZ304" i="1" a="1"/>
  <c r="BZ304" i="1" s="1"/>
  <c r="BZ586" i="1" a="1"/>
  <c r="BZ586" i="1" s="1"/>
  <c r="BZ424" i="1" a="1"/>
  <c r="BZ424" i="1" s="1"/>
  <c r="BZ639" i="1" a="1"/>
  <c r="BZ639" i="1" s="1"/>
  <c r="BZ524" i="1" a="1"/>
  <c r="BZ524" i="1" s="1"/>
  <c r="BX79" i="1" a="1"/>
  <c r="BX79" i="1" s="1"/>
  <c r="BX642" i="1" a="1"/>
  <c r="BX642" i="1" s="1"/>
  <c r="BX658" i="1" a="1"/>
  <c r="BX658" i="1" s="1"/>
  <c r="BX237" i="1" a="1"/>
  <c r="BX237" i="1" s="1"/>
  <c r="BX359" i="1" a="1"/>
  <c r="BX359" i="1" s="1"/>
  <c r="BX140" i="1" a="1"/>
  <c r="BX140" i="1" s="1"/>
  <c r="BX185" i="1" a="1"/>
  <c r="BX185" i="1" s="1"/>
  <c r="BX604" i="1" a="1"/>
  <c r="BX604" i="1" s="1"/>
  <c r="BX462" i="1" a="1"/>
  <c r="BX462" i="1" s="1"/>
  <c r="BZ618" i="1" a="1"/>
  <c r="BZ618" i="1" s="1"/>
  <c r="BZ117" i="1" a="1"/>
  <c r="BZ117" i="1" s="1"/>
  <c r="BZ223" i="1" a="1"/>
  <c r="BZ223" i="1" s="1"/>
  <c r="BX68" i="1" a="1"/>
  <c r="BX68" i="1" s="1"/>
  <c r="BX360" i="1" a="1"/>
  <c r="BX360" i="1" s="1"/>
  <c r="BZ521" i="1" a="1"/>
  <c r="BZ521" i="1" s="1"/>
  <c r="BZ389" i="1" a="1"/>
  <c r="BZ389" i="1" s="1"/>
  <c r="BX426" i="1" a="1"/>
  <c r="BX426" i="1" s="1"/>
  <c r="BX161" i="1" a="1"/>
  <c r="BX161" i="1" s="1"/>
  <c r="BZ242" i="1" a="1"/>
  <c r="BZ242" i="1" s="1"/>
  <c r="BZ589" i="1" a="1"/>
  <c r="BZ589" i="1" s="1"/>
  <c r="BX330" i="1" a="1"/>
  <c r="BX330" i="1" s="1"/>
  <c r="BZ384" i="1" a="1"/>
  <c r="BZ384" i="1" s="1"/>
  <c r="BZ104" i="1" a="1"/>
  <c r="BZ104" i="1" s="1"/>
  <c r="BZ411" i="1" a="1"/>
  <c r="BZ411" i="1" s="1"/>
  <c r="BZ30" i="1" a="1"/>
  <c r="BZ30" i="1" s="1"/>
  <c r="BZ259" i="1" a="1"/>
  <c r="BZ259" i="1" s="1"/>
  <c r="BZ39" i="1" a="1"/>
  <c r="BZ39" i="1" s="1"/>
  <c r="BZ452" i="1" a="1"/>
  <c r="BZ452" i="1" s="1"/>
  <c r="BZ407" i="1" a="1"/>
  <c r="BZ407" i="1" s="1"/>
  <c r="BZ251" i="1" a="1"/>
  <c r="BZ251" i="1" s="1"/>
  <c r="BZ174" i="1" a="1"/>
  <c r="BZ174" i="1" s="1"/>
  <c r="BZ317" i="1" a="1"/>
  <c r="BZ317" i="1" s="1"/>
  <c r="BZ545" i="1" a="1"/>
  <c r="BZ545" i="1" s="1"/>
  <c r="BZ366" i="1" a="1"/>
  <c r="BZ366" i="1" s="1"/>
  <c r="BZ617" i="1" a="1"/>
  <c r="BZ617" i="1" s="1"/>
  <c r="BZ439" i="1" a="1"/>
  <c r="BZ439" i="1" s="1"/>
  <c r="BZ195" i="1" a="1"/>
  <c r="BZ195" i="1" s="1"/>
  <c r="BZ460" i="1" a="1"/>
  <c r="BZ460" i="1" s="1"/>
  <c r="BZ358" i="1" a="1"/>
  <c r="BZ358" i="1" s="1"/>
  <c r="BZ443" i="1" a="1"/>
  <c r="BZ443" i="1" s="1"/>
  <c r="BZ442" i="1" a="1"/>
  <c r="BZ442" i="1" s="1"/>
  <c r="BZ305" i="1" a="1"/>
  <c r="BZ305" i="1" s="1"/>
  <c r="BZ574" i="1" a="1"/>
  <c r="BZ574" i="1" s="1"/>
  <c r="BZ27" i="1" a="1"/>
  <c r="BZ27" i="1" s="1"/>
  <c r="BZ622" i="1" a="1"/>
  <c r="BZ622" i="1" s="1"/>
  <c r="BZ397" i="1" a="1"/>
  <c r="BZ397" i="1" s="1"/>
  <c r="BZ327" i="1" a="1"/>
  <c r="BZ327" i="1" s="1"/>
  <c r="BZ187" i="1" a="1"/>
  <c r="BZ187" i="1" s="1"/>
  <c r="BZ213" i="1" a="1"/>
  <c r="BZ213" i="1" s="1"/>
  <c r="BZ515" i="1" a="1"/>
  <c r="BZ515" i="1" s="1"/>
  <c r="BZ528" i="1" a="1"/>
  <c r="BZ528" i="1" s="1"/>
  <c r="BZ470" i="1" a="1"/>
  <c r="BZ470" i="1" s="1"/>
  <c r="BZ153" i="1" a="1"/>
  <c r="BZ153" i="1" s="1"/>
  <c r="BZ494" i="1" a="1"/>
  <c r="BZ494" i="1" s="1"/>
  <c r="BZ25" i="1" a="1"/>
  <c r="BZ25" i="1" s="1"/>
  <c r="BZ253" i="1" a="1"/>
  <c r="BZ253" i="1" s="1"/>
  <c r="BZ385" i="1" a="1"/>
  <c r="BZ385" i="1" s="1"/>
  <c r="BZ650" i="1" a="1"/>
  <c r="BZ650" i="1" s="1"/>
  <c r="BZ231" i="1" a="1"/>
  <c r="BZ231" i="1" s="1"/>
  <c r="BZ552" i="1" a="1"/>
  <c r="BZ552" i="1" s="1"/>
  <c r="BZ444" i="1" a="1"/>
  <c r="BZ444" i="1" s="1"/>
  <c r="BZ47" i="1" a="1"/>
  <c r="BZ47" i="1" s="1"/>
  <c r="BZ645" i="1" a="1"/>
  <c r="BZ645" i="1" s="1"/>
  <c r="BZ607" i="1" a="1"/>
  <c r="BZ607" i="1" s="1"/>
  <c r="BZ247" i="1" a="1"/>
  <c r="BZ247" i="1" s="1"/>
  <c r="BZ503" i="1" a="1"/>
  <c r="BZ503" i="1" s="1"/>
  <c r="BZ615" i="1" a="1"/>
  <c r="BZ615" i="1" s="1"/>
  <c r="BZ655" i="1" a="1"/>
  <c r="BZ655" i="1" s="1"/>
  <c r="BZ569" i="1" a="1"/>
  <c r="BZ569" i="1" s="1"/>
  <c r="BZ138" i="1" a="1"/>
  <c r="BZ138" i="1" s="1"/>
  <c r="BZ103" i="1" a="1"/>
  <c r="BZ103" i="1" s="1"/>
  <c r="BZ472" i="1" a="1"/>
  <c r="BZ472" i="1" s="1"/>
  <c r="BZ382" i="1" a="1"/>
  <c r="BZ382" i="1" s="1"/>
  <c r="BZ146" i="1" a="1"/>
  <c r="BZ146" i="1" s="1"/>
  <c r="BZ471" i="1" a="1"/>
  <c r="BZ471" i="1" s="1"/>
  <c r="BZ203" i="1" a="1"/>
  <c r="BZ203" i="1" s="1"/>
  <c r="BZ341" i="1" a="1"/>
  <c r="BZ341" i="1" s="1"/>
  <c r="BZ332" i="1" a="1"/>
  <c r="BZ332" i="1" s="1"/>
  <c r="BZ376" i="1" a="1"/>
  <c r="BZ376" i="1" s="1"/>
  <c r="BZ511" i="1" a="1"/>
  <c r="BZ511" i="1" s="1"/>
  <c r="BZ447" i="1" a="1"/>
  <c r="BZ447" i="1" s="1"/>
  <c r="BZ109" i="1" a="1"/>
  <c r="BZ109" i="1" s="1"/>
  <c r="BZ551" i="1" a="1"/>
  <c r="BZ551" i="1" s="1"/>
  <c r="BZ599" i="1" a="1"/>
  <c r="BZ599" i="1" s="1"/>
  <c r="BZ417" i="1" a="1"/>
  <c r="BZ417" i="1" s="1"/>
  <c r="BZ357" i="1" a="1"/>
  <c r="BZ357" i="1" s="1"/>
  <c r="BZ379" i="1" a="1"/>
  <c r="BZ379" i="1" s="1"/>
  <c r="BZ315" i="1" a="1"/>
  <c r="BZ315" i="1" s="1"/>
  <c r="BZ546" i="1" a="1"/>
  <c r="BZ546" i="1" s="1"/>
  <c r="BZ626" i="1" a="1"/>
  <c r="BZ626" i="1" s="1"/>
  <c r="BZ508" i="1" a="1"/>
  <c r="BZ508" i="1" s="1"/>
  <c r="BZ553" i="1" a="1"/>
  <c r="BZ553" i="1" s="1"/>
  <c r="BZ31" i="1" a="1"/>
  <c r="BZ31" i="1" s="1"/>
  <c r="BZ5" i="1" a="1"/>
  <c r="BZ5" i="1" s="1"/>
  <c r="BZ57" i="1" a="1"/>
  <c r="BZ57" i="1" s="1"/>
  <c r="BZ534" i="1" a="1"/>
  <c r="BZ534" i="1" s="1"/>
  <c r="BZ418" i="1" a="1"/>
  <c r="BZ418" i="1" s="1"/>
  <c r="BZ386" i="1" a="1"/>
  <c r="BZ386" i="1" s="1"/>
  <c r="BZ92" i="1" a="1"/>
  <c r="BZ92" i="1" s="1"/>
  <c r="BZ633" i="1" a="1"/>
  <c r="BZ633" i="1" s="1"/>
  <c r="BZ224" i="1" a="1"/>
  <c r="BZ224" i="1" s="1"/>
  <c r="BZ55" i="1" a="1"/>
  <c r="BZ55" i="1" s="1"/>
  <c r="BZ75" i="1" a="1"/>
  <c r="BZ75" i="1" s="1"/>
  <c r="BZ149" i="1" a="1"/>
  <c r="BZ149" i="1" s="1"/>
  <c r="BZ32" i="1" a="1"/>
  <c r="BZ32" i="1" s="1"/>
  <c r="BZ143" i="1" a="1"/>
  <c r="BZ143" i="1" s="1"/>
  <c r="BZ85" i="1" a="1"/>
  <c r="BZ85" i="1" s="1"/>
  <c r="BZ282" i="1" a="1"/>
  <c r="BZ282" i="1" s="1"/>
  <c r="BZ192" i="1" a="1"/>
  <c r="BZ192" i="1" s="1"/>
  <c r="BZ100" i="1" a="1"/>
  <c r="BZ100" i="1" s="1"/>
  <c r="BZ340" i="1" a="1"/>
  <c r="BZ340" i="1" s="1"/>
  <c r="BZ189" i="1" a="1"/>
  <c r="BZ189" i="1" s="1"/>
  <c r="BZ165" i="1" a="1"/>
  <c r="BZ165" i="1" s="1"/>
  <c r="BZ261" i="1" a="1"/>
  <c r="BZ261" i="1" s="1"/>
  <c r="BZ475" i="1" a="1"/>
  <c r="BZ475" i="1" s="1"/>
  <c r="BZ230" i="1" a="1"/>
  <c r="BZ230" i="1" s="1"/>
  <c r="BZ402" i="1" a="1"/>
  <c r="BZ402" i="1" s="1"/>
  <c r="BZ594" i="1" a="1"/>
  <c r="BZ594" i="1" s="1"/>
  <c r="BZ209" i="1" a="1"/>
  <c r="BZ209" i="1" s="1"/>
  <c r="BZ167" i="1" a="1"/>
  <c r="BZ167" i="1" s="1"/>
  <c r="BZ119" i="1" a="1"/>
  <c r="BZ119" i="1" s="1"/>
  <c r="BZ373" i="1" a="1"/>
  <c r="BZ373" i="1" s="1"/>
  <c r="BZ600" i="1" a="1"/>
  <c r="BZ600" i="1" s="1"/>
  <c r="BZ579" i="1" a="1"/>
  <c r="BZ579" i="1" s="1"/>
  <c r="BZ559" i="1" a="1"/>
  <c r="BZ559" i="1" s="1"/>
  <c r="BZ151" i="1" a="1"/>
  <c r="BZ151" i="1" s="1"/>
  <c r="BZ79" i="1" a="1"/>
  <c r="BZ79" i="1" s="1"/>
  <c r="BZ621" i="1" a="1"/>
  <c r="BZ621" i="1" s="1"/>
  <c r="BZ486" i="1" a="1"/>
  <c r="BZ486" i="1" s="1"/>
  <c r="BZ578" i="1" a="1"/>
  <c r="BZ578" i="1" s="1"/>
  <c r="BZ310" i="1" a="1"/>
  <c r="BZ310" i="1" s="1"/>
  <c r="BZ580" i="1" a="1"/>
  <c r="BZ580" i="1" s="1"/>
  <c r="BZ657" i="1" a="1"/>
  <c r="BZ657" i="1" s="1"/>
  <c r="BZ391" i="1" a="1"/>
  <c r="BZ391" i="1" s="1"/>
  <c r="BZ186" i="1" a="1"/>
  <c r="BZ186" i="1" s="1"/>
  <c r="BZ286" i="1" a="1"/>
  <c r="BZ286" i="1" s="1"/>
  <c r="BZ72" i="1" a="1"/>
  <c r="BZ72" i="1" s="1"/>
  <c r="BZ235" i="1" a="1"/>
  <c r="BZ235" i="1" s="1"/>
  <c r="BZ271" i="1" a="1"/>
  <c r="BZ271" i="1" s="1"/>
  <c r="BZ396" i="1" a="1"/>
  <c r="BZ396" i="1" s="1"/>
  <c r="BZ533" i="1" a="1"/>
  <c r="BZ533" i="1" s="1"/>
  <c r="BZ360" i="1" a="1"/>
  <c r="BZ360" i="1" s="1"/>
  <c r="BZ69" i="1" a="1"/>
  <c r="BZ69" i="1" s="1"/>
  <c r="BZ268" i="1" a="1"/>
  <c r="BZ268" i="1" s="1"/>
  <c r="BZ635" i="1" a="1"/>
  <c r="BZ635" i="1" s="1"/>
  <c r="BZ642" i="1" a="1"/>
  <c r="BZ642" i="1" s="1"/>
  <c r="BZ205" i="1" a="1"/>
  <c r="BZ205" i="1" s="1"/>
  <c r="BZ6" i="1" a="1"/>
  <c r="BZ6" i="1" s="1"/>
  <c r="BZ629" i="1" a="1"/>
  <c r="BZ629" i="1" s="1"/>
  <c r="BZ217" i="1" a="1"/>
  <c r="BZ217" i="1" s="1"/>
  <c r="BZ539" i="1" a="1"/>
  <c r="BZ539" i="1" s="1"/>
  <c r="BZ395" i="1" a="1"/>
  <c r="BZ395" i="1" s="1"/>
  <c r="BZ58" i="1" a="1"/>
  <c r="BZ58" i="1" s="1"/>
  <c r="BZ588" i="1" a="1"/>
  <c r="BZ588" i="1" s="1"/>
  <c r="BZ463" i="1" a="1"/>
  <c r="BZ463" i="1" s="1"/>
  <c r="BZ262" i="1" a="1"/>
  <c r="BZ262" i="1" s="1"/>
  <c r="BZ457" i="1" a="1"/>
  <c r="BZ457" i="1" s="1"/>
  <c r="BZ409" i="1" a="1"/>
  <c r="BZ409" i="1" s="1"/>
  <c r="BZ478" i="1" a="1"/>
  <c r="BZ478" i="1" s="1"/>
  <c r="BZ638" i="1" a="1"/>
  <c r="BZ638" i="1" s="1"/>
  <c r="BZ401" i="1" a="1"/>
  <c r="BZ401" i="1" s="1"/>
  <c r="BZ265" i="1" a="1"/>
  <c r="BZ265" i="1" s="1"/>
  <c r="BZ595" i="1" a="1"/>
  <c r="BZ595" i="1" s="1"/>
  <c r="BZ4" i="1" a="1"/>
  <c r="BZ4" i="1" s="1"/>
  <c r="BZ61" i="1" a="1"/>
  <c r="BZ61" i="1" s="1"/>
  <c r="BZ448" i="1" a="1"/>
  <c r="BZ448" i="1" s="1"/>
  <c r="BZ43" i="1" a="1"/>
  <c r="BZ43" i="1" s="1"/>
  <c r="BZ491" i="1" a="1"/>
  <c r="BZ491" i="1" s="1"/>
  <c r="BZ7" i="1" a="1"/>
  <c r="BZ7" i="1" s="1"/>
  <c r="BZ294" i="1" a="1"/>
  <c r="BZ294" i="1" s="1"/>
  <c r="BZ450" i="1" a="1"/>
  <c r="BZ450" i="1" s="1"/>
  <c r="BZ333" i="1" a="1"/>
  <c r="BZ333" i="1" s="1"/>
  <c r="BZ520" i="1" a="1"/>
  <c r="BZ520" i="1" s="1"/>
  <c r="BZ162" i="1" a="1"/>
  <c r="BZ162" i="1" s="1"/>
  <c r="BZ206" i="1" a="1"/>
  <c r="BZ206" i="1" s="1"/>
  <c r="BZ289" i="1" a="1"/>
  <c r="BZ289" i="1" s="1"/>
  <c r="BZ328" i="1" a="1"/>
  <c r="BZ328" i="1" s="1"/>
  <c r="BZ421" i="1" a="1"/>
  <c r="BZ421" i="1" s="1"/>
  <c r="BZ530" i="1" a="1"/>
  <c r="BZ530" i="1" s="1"/>
  <c r="BZ179" i="1" a="1"/>
  <c r="BZ179" i="1" s="1"/>
  <c r="BZ640" i="1" a="1"/>
  <c r="BZ640" i="1" s="1"/>
  <c r="BZ362" i="1" a="1"/>
  <c r="BZ362" i="1" s="1"/>
  <c r="BZ269" i="1" a="1"/>
  <c r="BZ269" i="1" s="1"/>
  <c r="BZ489" i="1" a="1"/>
  <c r="BZ489" i="1" s="1"/>
  <c r="BZ387" i="1" a="1"/>
  <c r="BZ387" i="1" s="1"/>
  <c r="BZ191" i="1" a="1"/>
  <c r="BZ191" i="1" s="1"/>
  <c r="BZ565" i="1" a="1"/>
  <c r="BZ565" i="1" s="1"/>
  <c r="BZ176" i="1" a="1"/>
  <c r="BZ176" i="1" s="1"/>
  <c r="BZ281" i="1" a="1"/>
  <c r="BZ281" i="1" s="1"/>
  <c r="BZ498" i="1" a="1"/>
  <c r="BZ498" i="1" s="1"/>
  <c r="BZ643" i="1" a="1"/>
  <c r="BZ643" i="1" s="1"/>
  <c r="BZ105" i="1" a="1"/>
  <c r="BZ105" i="1" s="1"/>
  <c r="BZ451" i="1" a="1"/>
  <c r="BZ451" i="1" s="1"/>
  <c r="BZ516" i="1" a="1"/>
  <c r="BZ516" i="1" s="1"/>
  <c r="BZ255" i="1" a="1"/>
  <c r="BZ255" i="1" s="1"/>
  <c r="BZ98" i="1" a="1"/>
  <c r="BZ98" i="1" s="1"/>
  <c r="BZ318" i="1" a="1"/>
  <c r="BZ318" i="1" s="1"/>
  <c r="BZ651" i="1" a="1"/>
  <c r="BZ651" i="1" s="1"/>
  <c r="BZ65" i="1" a="1"/>
  <c r="BZ65" i="1" s="1"/>
  <c r="BZ239" i="1" a="1"/>
  <c r="BZ239" i="1" s="1"/>
  <c r="BZ560" i="1" a="1"/>
  <c r="BZ560" i="1" s="1"/>
  <c r="BZ492" i="1" a="1"/>
  <c r="BZ492" i="1" s="1"/>
  <c r="BZ394" i="1" a="1"/>
  <c r="BZ394" i="1" s="1"/>
  <c r="BZ29" i="1" a="1"/>
  <c r="BZ29" i="1" s="1"/>
  <c r="BZ482" i="1" a="1"/>
  <c r="BZ482" i="1" s="1"/>
  <c r="BZ351" i="1" a="1"/>
  <c r="BZ351" i="1" s="1"/>
  <c r="BZ331" i="1" a="1"/>
  <c r="BZ331" i="1" s="1"/>
  <c r="BZ581" i="1" a="1"/>
  <c r="BZ581" i="1" s="1"/>
  <c r="BZ434" i="1" a="1"/>
  <c r="BZ434" i="1" s="1"/>
  <c r="BZ548" i="1" a="1"/>
  <c r="BZ548" i="1" s="1"/>
  <c r="BZ313" i="1" a="1"/>
  <c r="BZ313" i="1" s="1"/>
  <c r="BZ365" i="1" a="1"/>
  <c r="BZ365" i="1" s="1"/>
  <c r="BZ488" i="1" a="1"/>
  <c r="BZ488" i="1" s="1"/>
  <c r="BZ128" i="1" a="1"/>
  <c r="BZ128" i="1" s="1"/>
  <c r="BZ172" i="1" a="1"/>
  <c r="BZ172" i="1" s="1"/>
  <c r="BZ425" i="1" a="1"/>
  <c r="BZ425" i="1" s="1"/>
  <c r="BZ93" i="1" a="1"/>
  <c r="BZ93" i="1" s="1"/>
  <c r="BZ127" i="1" a="1"/>
  <c r="BZ127" i="1" s="1"/>
  <c r="BZ229" i="1" a="1"/>
  <c r="BZ229" i="1" s="1"/>
  <c r="BZ197" i="1" a="1"/>
  <c r="BZ197" i="1" s="1"/>
  <c r="BZ567" i="1" a="1"/>
  <c r="BZ567" i="1" s="1"/>
  <c r="BZ198" i="1" a="1"/>
  <c r="BZ198" i="1" s="1"/>
  <c r="BZ270" i="1" a="1"/>
  <c r="BZ270" i="1" s="1"/>
  <c r="BZ487" i="1" a="1"/>
  <c r="BZ487" i="1" s="1"/>
  <c r="BZ592" i="1" a="1"/>
  <c r="BZ592" i="1" s="1"/>
  <c r="BZ375" i="1" a="1"/>
  <c r="BZ375" i="1" s="1"/>
  <c r="BZ136" i="1" a="1"/>
  <c r="BZ136" i="1" s="1"/>
  <c r="BZ336" i="1" a="1"/>
  <c r="BZ336" i="1" s="1"/>
  <c r="BZ510" i="1" a="1"/>
  <c r="BZ510" i="1" s="1"/>
  <c r="BZ264" i="1" a="1"/>
  <c r="BZ264" i="1" s="1"/>
  <c r="BZ218" i="1" a="1"/>
  <c r="BZ218" i="1" s="1"/>
  <c r="BZ436" i="1" a="1"/>
  <c r="BZ436" i="1" s="1"/>
  <c r="BZ66" i="1" a="1"/>
  <c r="BZ66" i="1" s="1"/>
  <c r="BZ329" i="1" a="1"/>
  <c r="BZ329" i="1" s="1"/>
  <c r="BZ658" i="1" a="1"/>
  <c r="BZ658" i="1" s="1"/>
  <c r="BZ654" i="1" a="1"/>
  <c r="BZ654" i="1" s="1"/>
  <c r="BZ284" i="1" a="1"/>
  <c r="BZ284" i="1" s="1"/>
  <c r="BZ512" i="1" a="1"/>
  <c r="BZ512" i="1" s="1"/>
  <c r="BZ388" i="1" a="1"/>
  <c r="BZ388" i="1" s="1"/>
  <c r="BZ161" i="1" a="1"/>
  <c r="BZ161" i="1" s="1"/>
  <c r="BZ311" i="1" a="1"/>
  <c r="BZ311" i="1" s="1"/>
  <c r="BZ601" i="1" a="1"/>
  <c r="BZ601" i="1" s="1"/>
  <c r="BZ114" i="1" a="1"/>
  <c r="BZ114" i="1" s="1"/>
  <c r="BZ107" i="1" a="1"/>
  <c r="BZ107" i="1" s="1"/>
  <c r="BZ147" i="1" a="1"/>
  <c r="BZ147" i="1" s="1"/>
  <c r="BZ646" i="1" a="1"/>
  <c r="BZ646" i="1" s="1"/>
  <c r="BZ406" i="1" a="1"/>
  <c r="BZ406" i="1" s="1"/>
  <c r="BZ266" i="1" a="1"/>
  <c r="BZ266" i="1" s="1"/>
  <c r="BZ133" i="1" a="1"/>
  <c r="BZ133" i="1" s="1"/>
  <c r="BZ513" i="1" a="1"/>
  <c r="BZ513" i="1" s="1"/>
  <c r="BZ649" i="1" a="1"/>
  <c r="BZ649" i="1" s="1"/>
  <c r="BZ454" i="1" a="1"/>
  <c r="BZ454" i="1" s="1"/>
  <c r="BZ413" i="1" a="1"/>
  <c r="BZ413" i="1" s="1"/>
  <c r="BZ466" i="1" a="1"/>
  <c r="BZ466" i="1" s="1"/>
  <c r="BZ477" i="1" a="1"/>
  <c r="BZ477" i="1" s="1"/>
  <c r="BZ523" i="1" a="1"/>
  <c r="BZ523" i="1" s="1"/>
  <c r="BZ570" i="1" a="1"/>
  <c r="BZ570" i="1" s="1"/>
  <c r="BZ62" i="1" a="1"/>
  <c r="BZ62" i="1" s="1"/>
  <c r="BZ537" i="1" a="1"/>
  <c r="BZ537" i="1" s="1"/>
  <c r="BZ181" i="1" a="1"/>
  <c r="BZ181" i="1" s="1"/>
  <c r="BZ212" i="1" a="1"/>
  <c r="BZ212" i="1" s="1"/>
  <c r="BZ363" i="1" a="1"/>
  <c r="BZ363" i="1" s="1"/>
  <c r="BZ514" i="1" a="1"/>
  <c r="BZ514" i="1" s="1"/>
  <c r="BZ150" i="1" a="1"/>
  <c r="BZ150" i="1" s="1"/>
  <c r="BZ400" i="1" a="1"/>
  <c r="BZ400" i="1" s="1"/>
  <c r="BZ653" i="1" a="1"/>
  <c r="BZ653" i="1" s="1"/>
  <c r="BZ636" i="1" a="1"/>
  <c r="BZ636" i="1" s="1"/>
  <c r="BZ326" i="1" a="1"/>
  <c r="BZ326" i="1" s="1"/>
  <c r="BZ113" i="1" a="1"/>
  <c r="BZ113" i="1" s="1"/>
  <c r="BZ627" i="1" a="1"/>
  <c r="BZ627" i="1" s="1"/>
  <c r="BZ320" i="1" a="1"/>
  <c r="BZ320" i="1" s="1"/>
  <c r="BZ583" i="1" a="1"/>
  <c r="BZ583" i="1" s="1"/>
  <c r="BZ339" i="1" a="1"/>
  <c r="BZ339" i="1" s="1"/>
  <c r="BZ484" i="1" a="1"/>
  <c r="BZ484" i="1" s="1"/>
  <c r="BZ319" i="1" a="1"/>
  <c r="BZ319" i="1" s="1"/>
  <c r="BZ393" i="1" a="1"/>
  <c r="BZ393" i="1" s="1"/>
  <c r="BZ51" i="1" a="1"/>
  <c r="BZ51" i="1" s="1"/>
  <c r="BZ232" i="1" a="1"/>
  <c r="BZ232" i="1" s="1"/>
  <c r="BZ380" i="1" a="1"/>
  <c r="BZ380" i="1" s="1"/>
  <c r="BZ110" i="1" a="1"/>
  <c r="BZ110" i="1" s="1"/>
  <c r="BZ299" i="1" a="1"/>
  <c r="BZ299" i="1" s="1"/>
  <c r="BZ190" i="1" a="1"/>
  <c r="BZ190" i="1" s="1"/>
  <c r="BZ352" i="1" a="1"/>
  <c r="BZ352" i="1" s="1"/>
  <c r="BZ156" i="1" a="1"/>
  <c r="BZ156" i="1" s="1"/>
  <c r="BZ309" i="1" a="1"/>
  <c r="BZ309" i="1" s="1"/>
  <c r="BZ480" i="1" a="1"/>
  <c r="BZ480" i="1" s="1"/>
  <c r="BZ222" i="1" a="1"/>
  <c r="BZ222" i="1" s="1"/>
  <c r="BZ82" i="1" a="1"/>
  <c r="BZ82" i="1" s="1"/>
  <c r="BZ71" i="1" a="1"/>
  <c r="BZ71" i="1" s="1"/>
  <c r="BZ490" i="1" a="1"/>
  <c r="BZ490" i="1" s="1"/>
  <c r="BZ462" i="1" a="1"/>
  <c r="BZ462" i="1" s="1"/>
  <c r="BZ596" i="1" a="1"/>
  <c r="BZ596" i="1" s="1"/>
  <c r="BZ312" i="1" a="1"/>
  <c r="BZ312" i="1" s="1"/>
  <c r="BZ38" i="1" a="1"/>
  <c r="BZ38" i="1" s="1"/>
  <c r="BZ422" i="1" a="1"/>
  <c r="BZ422" i="1" s="1"/>
  <c r="BZ245" i="1" a="1"/>
  <c r="BZ245" i="1" s="1"/>
  <c r="BZ323" i="1" a="1"/>
  <c r="BZ323" i="1" s="1"/>
  <c r="BZ302" i="1" a="1"/>
  <c r="BZ302" i="1" s="1"/>
  <c r="BZ53" i="1" a="1"/>
  <c r="BZ53" i="1" s="1"/>
  <c r="BZ571" i="1" a="1"/>
  <c r="BZ571" i="1" s="1"/>
  <c r="BZ590" i="1" a="1"/>
  <c r="BZ590" i="1" s="1"/>
  <c r="BZ18" i="1" a="1"/>
  <c r="BZ18" i="1" s="1"/>
  <c r="BZ522" i="1" a="1"/>
  <c r="BZ522" i="1" s="1"/>
  <c r="BZ260" i="1" a="1"/>
  <c r="BZ260" i="1" s="1"/>
  <c r="BZ550" i="1" a="1"/>
  <c r="BZ550" i="1" s="1"/>
  <c r="BZ652" i="1" a="1"/>
  <c r="BZ652" i="1" s="1"/>
  <c r="BZ238" i="1" a="1"/>
  <c r="BZ238" i="1" s="1"/>
  <c r="BZ306" i="1" a="1"/>
  <c r="BZ306" i="1" s="1"/>
  <c r="BZ240" i="1" a="1"/>
  <c r="BZ240" i="1" s="1"/>
  <c r="BZ445" i="1" a="1"/>
  <c r="BZ445" i="1" s="1"/>
  <c r="BZ455" i="1" a="1"/>
  <c r="BZ455" i="1" s="1"/>
  <c r="BZ59" i="1" a="1"/>
  <c r="BZ59" i="1" s="1"/>
  <c r="BZ500" i="1" a="1"/>
  <c r="BZ500" i="1" s="1"/>
  <c r="BZ139" i="1" a="1"/>
  <c r="BZ139" i="1" s="1"/>
  <c r="BZ132" i="1" a="1"/>
  <c r="BZ132" i="1" s="1"/>
  <c r="BZ178" i="1" a="1"/>
  <c r="BZ178" i="1" s="1"/>
  <c r="BZ461" i="1" a="1"/>
  <c r="BZ461" i="1" s="1"/>
  <c r="BZ227" i="1" a="1"/>
  <c r="BZ227" i="1" s="1"/>
  <c r="BZ506" i="1" a="1"/>
  <c r="BZ506" i="1" s="1"/>
  <c r="BZ94" i="1" a="1"/>
  <c r="BZ94" i="1" s="1"/>
  <c r="BZ233" i="1" a="1"/>
  <c r="BZ233" i="1" s="1"/>
  <c r="BZ314" i="1" a="1"/>
  <c r="BZ314" i="1" s="1"/>
  <c r="BZ9" i="1" a="1"/>
  <c r="BZ9" i="1" s="1"/>
  <c r="BZ36" i="1" a="1"/>
  <c r="BZ36" i="1" s="1"/>
  <c r="BZ501" i="1" a="1"/>
  <c r="BZ501" i="1" s="1"/>
  <c r="BZ77" i="1" a="1"/>
  <c r="BZ77" i="1" s="1"/>
  <c r="BZ603" i="1" a="1"/>
  <c r="BZ603" i="1" s="1"/>
  <c r="BZ37" i="1" a="1"/>
  <c r="BZ37" i="1" s="1"/>
  <c r="BZ228" i="1" a="1"/>
  <c r="BZ228" i="1" s="1"/>
  <c r="BZ562" i="1" a="1"/>
  <c r="BZ562" i="1" s="1"/>
  <c r="BZ549" i="1" a="1"/>
  <c r="BZ549" i="1" s="1"/>
  <c r="BZ112" i="1" a="1"/>
  <c r="BZ112" i="1" s="1"/>
  <c r="BZ527" i="1" a="1"/>
  <c r="BZ527" i="1" s="1"/>
  <c r="BZ473" i="1" a="1"/>
  <c r="BZ473" i="1" s="1"/>
  <c r="BZ8" i="1" a="1"/>
  <c r="BZ8" i="1" s="1"/>
  <c r="BZ99" i="1" a="1"/>
  <c r="BZ99" i="1" s="1"/>
  <c r="BZ63" i="1" a="1"/>
  <c r="BZ63" i="1" s="1"/>
  <c r="BZ505" i="1" a="1"/>
  <c r="BZ505" i="1" s="1"/>
  <c r="BZ141" i="1" a="1"/>
  <c r="BZ141" i="1" s="1"/>
  <c r="BZ535" i="1" a="1"/>
  <c r="BZ535" i="1" s="1"/>
  <c r="BZ612" i="1" a="1"/>
  <c r="BZ612" i="1" s="1"/>
  <c r="BZ290" i="1" a="1"/>
  <c r="BZ290" i="1" s="1"/>
  <c r="BZ180" i="1" a="1"/>
  <c r="BZ180" i="1" s="1"/>
  <c r="BZ144" i="1" a="1"/>
  <c r="BZ144" i="1" s="1"/>
  <c r="BZ248" i="1" a="1"/>
  <c r="BZ248" i="1" s="1"/>
  <c r="BZ502" i="1" a="1"/>
  <c r="BZ502" i="1" s="1"/>
  <c r="BZ12" i="1" a="1"/>
  <c r="BZ12" i="1" s="1"/>
  <c r="BZ243" i="1" a="1"/>
  <c r="BZ243" i="1" s="1"/>
  <c r="BZ97" i="1" a="1"/>
  <c r="BZ97" i="1" s="1"/>
  <c r="BZ297" i="1" a="1"/>
  <c r="BZ297" i="1" s="1"/>
  <c r="BZ458" i="1" a="1"/>
  <c r="BZ458" i="1" s="1"/>
  <c r="BZ606" i="1" a="1"/>
  <c r="BZ606" i="1" s="1"/>
  <c r="BZ429" i="1" a="1"/>
  <c r="BZ429" i="1" s="1"/>
  <c r="BZ256" i="1" a="1"/>
  <c r="BZ256" i="1" s="1"/>
  <c r="BZ60" i="1" a="1"/>
  <c r="BZ60" i="1" s="1"/>
  <c r="BZ558" i="1" a="1"/>
  <c r="BZ558" i="1" s="1"/>
  <c r="BZ277" i="1" a="1"/>
  <c r="BZ277" i="1" s="1"/>
  <c r="BZ322" i="1" a="1"/>
  <c r="BZ322" i="1" s="1"/>
  <c r="BZ152" i="1" a="1"/>
  <c r="BZ152" i="1" s="1"/>
  <c r="BZ44" i="1" a="1"/>
  <c r="BZ44" i="1" s="1"/>
  <c r="BZ56" i="1" a="1"/>
  <c r="BZ56" i="1" s="1"/>
  <c r="BZ542" i="1" a="1"/>
  <c r="BZ542" i="1" s="1"/>
  <c r="BZ121" i="1" a="1"/>
  <c r="BZ121" i="1" s="1"/>
  <c r="BZ90" i="1" a="1"/>
  <c r="BZ90" i="1" s="1"/>
  <c r="BZ300" i="1" a="1"/>
  <c r="BZ300" i="1" s="1"/>
  <c r="BZ656" i="1" a="1"/>
  <c r="BZ656" i="1" s="1"/>
  <c r="BZ296" i="1" a="1"/>
  <c r="BZ296" i="1" s="1"/>
  <c r="BZ175" i="1" a="1"/>
  <c r="BZ175" i="1" s="1"/>
  <c r="BZ254" i="1" a="1"/>
  <c r="BZ254" i="1" s="1"/>
  <c r="BZ641" i="1" a="1"/>
  <c r="BZ641" i="1" s="1"/>
  <c r="BZ316" i="1" a="1"/>
  <c r="BZ316" i="1" s="1"/>
  <c r="BZ540" i="1" a="1"/>
  <c r="BZ540" i="1" s="1"/>
  <c r="BZ371" i="1" a="1"/>
  <c r="BZ371" i="1" s="1"/>
  <c r="BZ404" i="1" a="1"/>
  <c r="BZ404" i="1" s="1"/>
  <c r="BZ154" i="1" a="1"/>
  <c r="BZ154" i="1" s="1"/>
  <c r="BZ87" i="1" a="1"/>
  <c r="BZ87" i="1" s="1"/>
  <c r="BZ410" i="1" a="1"/>
  <c r="BZ410" i="1" s="1"/>
  <c r="BZ335" i="1" a="1"/>
  <c r="BZ335" i="1" s="1"/>
  <c r="BZ234" i="1" a="1"/>
  <c r="BZ234" i="1" s="1"/>
  <c r="BZ88" i="1" a="1"/>
  <c r="BZ88" i="1" s="1"/>
  <c r="BZ430" i="1" a="1"/>
  <c r="BZ430" i="1" s="1"/>
  <c r="BZ598" i="1" a="1"/>
  <c r="BZ598" i="1" s="1"/>
  <c r="BZ435" i="1" a="1"/>
  <c r="BZ435" i="1" s="1"/>
  <c r="BZ536" i="1" a="1"/>
  <c r="BZ536" i="1" s="1"/>
  <c r="BZ220" i="1" a="1"/>
  <c r="BZ220" i="1" s="1"/>
  <c r="BX395" i="1" a="1"/>
  <c r="BX395" i="1" s="1"/>
  <c r="BX236" i="1" a="1"/>
  <c r="BX236" i="1" s="1"/>
  <c r="BX495" i="1" a="1"/>
  <c r="BX495" i="1" s="1"/>
  <c r="BX644" i="1" a="1"/>
  <c r="BX644" i="1" s="1"/>
  <c r="BX160" i="1" a="1"/>
  <c r="BX160" i="1" s="1"/>
  <c r="BZ202" i="1" a="1"/>
  <c r="BZ202" i="1" s="1"/>
  <c r="BZ215" i="1" a="1"/>
  <c r="BZ215" i="1" s="1"/>
  <c r="BZ226" i="1" a="1"/>
  <c r="BZ226" i="1" s="1"/>
  <c r="BX337" i="1" a="1"/>
  <c r="BX337" i="1" s="1"/>
  <c r="BX136" i="1" a="1"/>
  <c r="BX136" i="1" s="1"/>
  <c r="BX305" i="1" a="1"/>
  <c r="BX305" i="1" s="1"/>
  <c r="BZ13" i="1" a="1"/>
  <c r="BZ13" i="1" s="1"/>
  <c r="BZ52" i="1" a="1"/>
  <c r="BZ52" i="1" s="1"/>
  <c r="BZ308" i="1" a="1"/>
  <c r="BZ308" i="1" s="1"/>
  <c r="BX556" i="1" a="1"/>
  <c r="BX556" i="1" s="1"/>
  <c r="BX29" i="1" a="1"/>
  <c r="BX29" i="1" s="1"/>
  <c r="BX71" i="1" a="1"/>
  <c r="BX71" i="1" s="1"/>
  <c r="BX80" i="1" a="1"/>
  <c r="BX80" i="1" s="1"/>
  <c r="BZ573" i="1" a="1"/>
  <c r="BZ573" i="1" s="1"/>
  <c r="BZ111" i="1" a="1"/>
  <c r="BZ111" i="1" s="1"/>
  <c r="BZ613" i="1" a="1"/>
  <c r="BZ613" i="1" s="1"/>
  <c r="BX468" i="1" a="1"/>
  <c r="BX468" i="1" s="1"/>
  <c r="BX353" i="1" a="1"/>
  <c r="BX353" i="1" s="1"/>
  <c r="BX212" i="1" a="1"/>
  <c r="BX212" i="1" s="1"/>
  <c r="BX500" i="1" a="1"/>
  <c r="BX500" i="1" s="1"/>
  <c r="BZ403" i="1" a="1"/>
  <c r="BZ403" i="1" s="1"/>
  <c r="BZ148" i="1" a="1"/>
  <c r="BZ148" i="1" s="1"/>
  <c r="BZ624" i="1" a="1"/>
  <c r="BZ624" i="1" s="1"/>
  <c r="BZ474" i="1" a="1"/>
  <c r="BZ474" i="1" s="1"/>
  <c r="BX545" i="1" a="1"/>
  <c r="BX545" i="1" s="1"/>
  <c r="BX119" i="1" a="1"/>
  <c r="BX119" i="1" s="1"/>
  <c r="BX569" i="1" a="1"/>
  <c r="BX569" i="1" s="1"/>
  <c r="BX512" i="1" a="1"/>
  <c r="BX512" i="1" s="1"/>
  <c r="BX517" i="1" a="1"/>
  <c r="BX517" i="1" s="1"/>
  <c r="BZ423" i="1" a="1"/>
  <c r="BZ423" i="1" s="1"/>
  <c r="BZ368" i="1" a="1"/>
  <c r="BZ368" i="1" s="1"/>
  <c r="BZ169" i="1" a="1"/>
  <c r="BZ169" i="1" s="1"/>
  <c r="BZ628" i="1" a="1"/>
  <c r="BZ628" i="1" s="1"/>
  <c r="BX384" i="1" a="1"/>
  <c r="BX384" i="1" s="1"/>
  <c r="BX356" i="1" a="1"/>
  <c r="BX356" i="1" s="1"/>
  <c r="BX203" i="1" a="1"/>
  <c r="BX203" i="1" s="1"/>
  <c r="BX465" i="1" a="1"/>
  <c r="BX465" i="1" s="1"/>
  <c r="BZ630" i="1" a="1"/>
  <c r="BZ630" i="1" s="1"/>
  <c r="BZ204" i="1" a="1"/>
  <c r="BZ204" i="1" s="1"/>
  <c r="BZ392" i="1" a="1"/>
  <c r="BZ392" i="1" s="1"/>
  <c r="BZ432" i="1" a="1"/>
  <c r="BZ432" i="1" s="1"/>
  <c r="BX433" i="1" a="1"/>
  <c r="BX433" i="1" s="1"/>
  <c r="BX189" i="1" a="1"/>
  <c r="BX189" i="1" s="1"/>
  <c r="BX518" i="1" a="1"/>
  <c r="BX518" i="1" s="1"/>
  <c r="BX571" i="1" a="1"/>
  <c r="BX571" i="1" s="1"/>
  <c r="BZ211" i="1" a="1"/>
  <c r="BZ211" i="1" s="1"/>
  <c r="BZ597" i="1" a="1"/>
  <c r="BZ597" i="1" s="1"/>
  <c r="BZ14" i="1" a="1"/>
  <c r="BZ14" i="1" s="1"/>
  <c r="BX269" i="1" a="1"/>
  <c r="BX269" i="1" s="1"/>
  <c r="BZ555" i="1" a="1"/>
  <c r="BZ555" i="1" s="1"/>
  <c r="BZ625" i="1" a="1"/>
  <c r="BZ625" i="1" s="1"/>
  <c r="BZ557" i="1" a="1"/>
  <c r="BZ557" i="1" s="1"/>
  <c r="BZ415" i="1" a="1"/>
  <c r="BZ415" i="1" s="1"/>
  <c r="BZ249" i="1" a="1"/>
  <c r="BZ249" i="1" s="1"/>
  <c r="BZ194" i="1" a="1"/>
  <c r="BZ194" i="1" s="1"/>
  <c r="BZ193" i="1" a="1"/>
  <c r="BZ193" i="1" s="1"/>
  <c r="BX83" i="1" a="1"/>
  <c r="BX83" i="1" s="1"/>
  <c r="BX245" i="1" a="1"/>
  <c r="BX245" i="1" s="1"/>
  <c r="BX488" i="1" a="1"/>
  <c r="BX488" i="1" s="1"/>
  <c r="BX184" i="1" a="1"/>
  <c r="BX184" i="1" s="1"/>
  <c r="BX276" i="1" a="1"/>
  <c r="BX276" i="1" s="1"/>
  <c r="BX63" i="1" a="1"/>
  <c r="BX63" i="1" s="1"/>
  <c r="BX211" i="1" a="1"/>
  <c r="BX211" i="1" s="1"/>
  <c r="BZ170" i="1" a="1"/>
  <c r="BZ170" i="1" s="1"/>
  <c r="BZ201" i="1" a="1"/>
  <c r="BZ201" i="1" s="1"/>
  <c r="BZ140" i="1" a="1"/>
  <c r="BZ140" i="1" s="1"/>
  <c r="BZ54" i="1" a="1"/>
  <c r="BZ54" i="1" s="1"/>
  <c r="BZ123" i="1" a="1"/>
  <c r="BZ123" i="1" s="1"/>
  <c r="BZ637" i="1" a="1"/>
  <c r="BZ637" i="1" s="1"/>
  <c r="BZ483" i="1" a="1"/>
  <c r="BZ483" i="1" s="1"/>
  <c r="BX127" i="1" a="1"/>
  <c r="BX127" i="1" s="1"/>
  <c r="BX354" i="1" a="1"/>
  <c r="BX354" i="1" s="1"/>
  <c r="BX287" i="1" a="1"/>
  <c r="BX287" i="1" s="1"/>
  <c r="BX282" i="1" a="1"/>
  <c r="BX282" i="1" s="1"/>
  <c r="BX123" i="1" a="1"/>
  <c r="BX123" i="1" s="1"/>
  <c r="BX394" i="1" a="1"/>
  <c r="BX394" i="1" s="1"/>
  <c r="BX479" i="1" a="1"/>
  <c r="BX479" i="1" s="1"/>
  <c r="BX413" i="1" a="1"/>
  <c r="BX413" i="1" s="1"/>
  <c r="BZ295" i="1" a="1"/>
  <c r="BZ295" i="1" s="1"/>
  <c r="BZ398" i="1" a="1"/>
  <c r="BZ398" i="1" s="1"/>
  <c r="BZ89" i="1" a="1"/>
  <c r="BZ89" i="1" s="1"/>
  <c r="BZ257" i="1" a="1"/>
  <c r="BZ257" i="1" s="1"/>
  <c r="BZ291" i="1" a="1"/>
  <c r="BZ291" i="1" s="1"/>
  <c r="BZ307" i="1" a="1"/>
  <c r="BZ307" i="1" s="1"/>
  <c r="BX307" i="1" a="1"/>
  <c r="BX307" i="1" s="1"/>
  <c r="BX284" i="1" a="1"/>
  <c r="BX284" i="1" s="1"/>
  <c r="BX155" i="1" a="1"/>
  <c r="BX155" i="1" s="1"/>
  <c r="BX306" i="1" a="1"/>
  <c r="BX306" i="1" s="1"/>
  <c r="BX253" i="1" a="1"/>
  <c r="BX253" i="1" s="1"/>
  <c r="BX240" i="1" a="1"/>
  <c r="BX240" i="1" s="1"/>
  <c r="BX614" i="1" a="1"/>
  <c r="BX614" i="1" s="1"/>
  <c r="BX564" i="1" a="1"/>
  <c r="BX564" i="1" s="1"/>
  <c r="BZ408" i="1" a="1"/>
  <c r="BZ408" i="1" s="1"/>
  <c r="BZ214" i="1" a="1"/>
  <c r="BZ214" i="1" s="1"/>
  <c r="BZ158" i="1" a="1"/>
  <c r="BZ158" i="1" s="1"/>
  <c r="BZ602" i="1" a="1"/>
  <c r="BZ602" i="1" s="1"/>
  <c r="BZ499" i="1" a="1"/>
  <c r="BZ499" i="1" s="1"/>
  <c r="BZ298" i="1" a="1"/>
  <c r="BZ298" i="1" s="1"/>
  <c r="BZ183" i="1" a="1"/>
  <c r="BZ183" i="1" s="1"/>
  <c r="BX42" i="1" a="1"/>
  <c r="BX42" i="1" s="1"/>
  <c r="BX340" i="1" a="1"/>
  <c r="BX340" i="1" s="1"/>
  <c r="BX339" i="1" a="1"/>
  <c r="BX339" i="1" s="1"/>
  <c r="BX247" i="1" a="1"/>
  <c r="BX247" i="1" s="1"/>
  <c r="BX260" i="1" a="1"/>
  <c r="BX260" i="1" s="1"/>
  <c r="BX438" i="1" a="1"/>
  <c r="BX438" i="1" s="1"/>
  <c r="BX291" i="1" a="1"/>
  <c r="BX291" i="1" s="1"/>
  <c r="BX472" i="1" a="1"/>
  <c r="BX472" i="1" s="1"/>
  <c r="BZ163" i="1" a="1"/>
  <c r="BZ163" i="1" s="1"/>
  <c r="BZ556" i="1" a="1"/>
  <c r="BZ556" i="1" s="1"/>
  <c r="BZ42" i="1" a="1"/>
  <c r="BZ42" i="1" s="1"/>
  <c r="BZ160" i="1" a="1"/>
  <c r="BZ160" i="1" s="1"/>
  <c r="BZ576" i="1" a="1"/>
  <c r="BZ576" i="1" s="1"/>
  <c r="BZ145" i="1" a="1"/>
  <c r="BZ145" i="1" s="1"/>
  <c r="BZ370" i="1" a="1"/>
  <c r="BZ370" i="1" s="1"/>
  <c r="BZ414" i="1" a="1"/>
  <c r="BZ414" i="1" s="1"/>
  <c r="BZ325" i="1" a="1"/>
  <c r="BZ325" i="1" s="1"/>
  <c r="BZ372" i="1" a="1"/>
  <c r="BZ372" i="1" s="1"/>
  <c r="BZ34" i="1" a="1"/>
  <c r="BZ34" i="1" s="1"/>
  <c r="BX66" i="1" a="1"/>
  <c r="BX66" i="1" s="1"/>
  <c r="BX53" i="1" a="1"/>
  <c r="BX53" i="1" s="1"/>
  <c r="BX283" i="1" a="1"/>
  <c r="BX283" i="1" s="1"/>
  <c r="BX421" i="1" a="1"/>
  <c r="BX421" i="1" s="1"/>
  <c r="BX389" i="1" a="1"/>
  <c r="BX389" i="1" s="1"/>
  <c r="BX501" i="1" a="1"/>
  <c r="BX501" i="1" s="1"/>
  <c r="BX456" i="1" a="1"/>
  <c r="BX456" i="1" s="1"/>
  <c r="BX32" i="1" a="1"/>
  <c r="BX32" i="1" s="1"/>
  <c r="BX110" i="1" a="1"/>
  <c r="BX110" i="1" s="1"/>
  <c r="BZ440" i="1" a="1"/>
  <c r="BZ440" i="1" s="1"/>
  <c r="BZ531" i="1" a="1"/>
  <c r="BZ531" i="1" s="1"/>
  <c r="BZ605" i="1" a="1"/>
  <c r="BZ605" i="1" s="1"/>
  <c r="BZ267" i="1" a="1"/>
  <c r="BZ267" i="1" s="1"/>
  <c r="BZ122" i="1" a="1"/>
  <c r="BZ122" i="1" s="1"/>
  <c r="BZ321" i="1" a="1"/>
  <c r="BZ321" i="1" s="1"/>
  <c r="BZ456" i="1" a="1"/>
  <c r="BZ456" i="1" s="1"/>
  <c r="BZ137" i="1" a="1"/>
  <c r="BZ137" i="1" s="1"/>
  <c r="BX259" i="1" a="1"/>
  <c r="BX259" i="1" s="1"/>
  <c r="BX40" i="1" a="1"/>
  <c r="BX40" i="1" s="1"/>
  <c r="BX532" i="1" a="1"/>
  <c r="BX532" i="1" s="1"/>
  <c r="BX397" i="1" a="1"/>
  <c r="BX397" i="1" s="1"/>
  <c r="BX117" i="1" a="1"/>
  <c r="BX117" i="1" s="1"/>
  <c r="BX89" i="1" a="1"/>
  <c r="BX89" i="1" s="1"/>
  <c r="BX647" i="1" a="1"/>
  <c r="BX647" i="1" s="1"/>
  <c r="BX383" i="1" a="1"/>
  <c r="BX383" i="1" s="1"/>
  <c r="BX458" i="1" a="1"/>
  <c r="BX458" i="1" s="1"/>
  <c r="BZ420" i="1" a="1"/>
  <c r="BZ420" i="1" s="1"/>
  <c r="BZ288" i="1" a="1"/>
  <c r="BZ288" i="1" s="1"/>
  <c r="BZ115" i="1" a="1"/>
  <c r="BZ115" i="1" s="1"/>
  <c r="BZ76" i="1" a="1"/>
  <c r="BZ76" i="1" s="1"/>
  <c r="BZ634" i="1" a="1"/>
  <c r="BZ634" i="1" s="1"/>
  <c r="BZ604" i="1" a="1"/>
  <c r="BZ604" i="1" s="1"/>
  <c r="BZ11" i="1" a="1"/>
  <c r="BZ11" i="1" s="1"/>
  <c r="BZ263" i="1" a="1"/>
  <c r="BZ263" i="1" s="1"/>
  <c r="BZ73" i="1" a="1"/>
  <c r="BZ73" i="1" s="1"/>
  <c r="BZ493" i="1" a="1"/>
  <c r="BZ493" i="1" s="1"/>
  <c r="BZ620" i="1" a="1"/>
  <c r="BZ620" i="1" s="1"/>
  <c r="BZ41" i="1" a="1"/>
  <c r="BZ41" i="1" s="1"/>
  <c r="BZ591" i="1" a="1"/>
  <c r="BZ591" i="1" s="1"/>
  <c r="BZ250" i="1" a="1"/>
  <c r="BZ250" i="1" s="1"/>
  <c r="BZ377" i="1" a="1"/>
  <c r="BZ377" i="1" s="1"/>
  <c r="BZ644" i="1" a="1"/>
  <c r="BZ644" i="1" s="1"/>
  <c r="BZ285" i="1" a="1"/>
  <c r="BZ285" i="1" s="1"/>
  <c r="BZ356" i="1" a="1"/>
  <c r="BZ356" i="1" s="1"/>
  <c r="BZ519" i="1" a="1"/>
  <c r="BZ519" i="1" s="1"/>
  <c r="BZ221" i="1" a="1"/>
  <c r="BZ221" i="1" s="1"/>
  <c r="BZ64" i="1" a="1"/>
  <c r="BZ64" i="1" s="1"/>
  <c r="BZ348" i="1" a="1"/>
  <c r="BZ348" i="1" s="1"/>
  <c r="BZ350" i="1" a="1"/>
  <c r="BZ350" i="1" s="1"/>
  <c r="BZ91" i="1" a="1"/>
  <c r="BZ91" i="1" s="1"/>
  <c r="BZ374" i="1" a="1"/>
  <c r="BZ374" i="1" s="1"/>
  <c r="BZ611" i="1" a="1"/>
  <c r="BZ611" i="1" s="1"/>
  <c r="BZ17" i="1" a="1"/>
  <c r="BZ17" i="1" s="1"/>
  <c r="BZ210" i="1" a="1"/>
  <c r="BZ210" i="1" s="1"/>
  <c r="BZ24" i="1" a="1"/>
  <c r="BZ24" i="1" s="1"/>
  <c r="BZ276" i="1" a="1"/>
  <c r="BZ276" i="1" s="1"/>
  <c r="BZ274" i="1" a="1"/>
  <c r="BZ274" i="1" s="1"/>
  <c r="BZ68" i="1" a="1"/>
  <c r="BZ68" i="1" s="1"/>
  <c r="BZ171" i="1" a="1"/>
  <c r="BZ171" i="1" s="1"/>
  <c r="BZ273" i="1" a="1"/>
  <c r="BZ273" i="1" s="1"/>
  <c r="BZ610" i="1" a="1"/>
  <c r="BZ610" i="1" s="1"/>
  <c r="BZ543" i="1" a="1"/>
  <c r="BZ543" i="1" s="1"/>
  <c r="BZ126" i="1" a="1"/>
  <c r="BZ126" i="1" s="1"/>
  <c r="BZ582" i="1" a="1"/>
  <c r="BZ582" i="1" s="1"/>
  <c r="BZ575" i="1" a="1"/>
  <c r="BZ575" i="1" s="1"/>
  <c r="BZ561" i="1" a="1"/>
  <c r="BZ561" i="1" s="1"/>
  <c r="BZ390" i="1" a="1"/>
  <c r="BZ390" i="1" s="1"/>
  <c r="BZ188" i="1" a="1"/>
  <c r="BZ188" i="1" s="1"/>
  <c r="BZ467" i="1" a="1"/>
  <c r="BZ467" i="1" s="1"/>
  <c r="BZ441" i="1" a="1"/>
  <c r="BZ441" i="1" s="1"/>
  <c r="BZ631" i="1" a="1"/>
  <c r="BZ631" i="1" s="1"/>
  <c r="BZ22" i="1" a="1"/>
  <c r="BZ22" i="1" s="1"/>
  <c r="BZ159" i="1" a="1"/>
  <c r="BZ159" i="1" s="1"/>
  <c r="BZ142" i="1" a="1"/>
  <c r="BZ142" i="1" s="1"/>
  <c r="BZ616" i="1" a="1"/>
  <c r="BZ616" i="1" s="1"/>
  <c r="BZ101" i="1" a="1"/>
  <c r="BZ101" i="1" s="1"/>
  <c r="BZ185" i="1" a="1"/>
  <c r="BZ185" i="1" s="1"/>
  <c r="BZ428" i="1" a="1"/>
  <c r="BZ428" i="1" s="1"/>
  <c r="BZ541" i="1" a="1"/>
  <c r="BZ541" i="1" s="1"/>
  <c r="BZ495" i="1" a="1"/>
  <c r="BZ495" i="1" s="1"/>
  <c r="BZ353" i="1" a="1"/>
  <c r="BZ353" i="1" s="1"/>
  <c r="BZ15" i="1" a="1"/>
  <c r="BZ15" i="1" s="1"/>
  <c r="BZ33" i="1" a="1"/>
  <c r="BZ33" i="1" s="1"/>
  <c r="BZ608" i="1" a="1"/>
  <c r="BZ608" i="1" s="1"/>
  <c r="BZ465" i="1" a="1"/>
  <c r="BZ465" i="1" s="1"/>
  <c r="BZ355" i="1" a="1"/>
  <c r="BZ355" i="1" s="1"/>
  <c r="BZ48" i="1" a="1"/>
  <c r="BZ48" i="1" s="1"/>
  <c r="BZ45" i="1" a="1"/>
  <c r="BZ45" i="1" s="1"/>
  <c r="BZ568" i="1" a="1"/>
  <c r="BZ568" i="1" s="1"/>
  <c r="BZ623" i="1" a="1"/>
  <c r="BZ623" i="1" s="1"/>
  <c r="BZ468" i="1" a="1"/>
  <c r="BZ468" i="1" s="1"/>
  <c r="BZ130" i="1" a="1"/>
  <c r="BZ130" i="1" s="1"/>
  <c r="BZ116" i="1" a="1"/>
  <c r="BZ116" i="1" s="1"/>
  <c r="BZ481" i="1" a="1"/>
  <c r="BZ481" i="1" s="1"/>
  <c r="BZ345" i="1" a="1"/>
  <c r="BZ345" i="1" s="1"/>
  <c r="BZ405" i="1" a="1"/>
  <c r="BZ405" i="1" s="1"/>
  <c r="BZ593" i="1" a="1"/>
  <c r="BZ593" i="1" s="1"/>
  <c r="BZ258" i="1" a="1"/>
  <c r="BZ258" i="1" s="1"/>
  <c r="BZ102" i="1" a="1"/>
  <c r="BZ102" i="1" s="1"/>
  <c r="BZ566" i="1" a="1"/>
  <c r="BZ566" i="1" s="1"/>
  <c r="BZ433" i="1" a="1"/>
  <c r="BZ433" i="1" s="1"/>
  <c r="BZ200" i="1" a="1"/>
  <c r="BZ200" i="1" s="1"/>
  <c r="BZ479" i="1" a="1"/>
  <c r="BZ479" i="1" s="1"/>
  <c r="BZ324" i="1" a="1"/>
  <c r="BZ324" i="1" s="1"/>
  <c r="BZ632" i="1" a="1"/>
  <c r="BZ632" i="1" s="1"/>
  <c r="BZ199" i="1" a="1"/>
  <c r="BZ199" i="1" s="1"/>
  <c r="BZ74" i="1" a="1"/>
  <c r="BZ74" i="1" s="1"/>
  <c r="BZ337" i="1" a="1"/>
  <c r="BZ337" i="1" s="1"/>
  <c r="BZ208" i="1" a="1"/>
  <c r="BZ208" i="1" s="1"/>
  <c r="BZ367" i="1" a="1"/>
  <c r="BZ367" i="1" s="1"/>
  <c r="BZ67" i="1" a="1"/>
  <c r="BZ67" i="1" s="1"/>
  <c r="BZ518" i="1" a="1"/>
  <c r="BZ518" i="1" s="1"/>
  <c r="BZ577" i="1" a="1"/>
  <c r="BZ577" i="1" s="1"/>
  <c r="BZ216" i="1" a="1"/>
  <c r="BZ216" i="1" s="1"/>
  <c r="BZ453" i="1" a="1"/>
  <c r="BZ453" i="1" s="1"/>
  <c r="BZ614" i="1" a="1"/>
  <c r="BZ614" i="1" s="1"/>
  <c r="BZ419" i="1" a="1"/>
  <c r="BZ419" i="1" s="1"/>
  <c r="BZ572" i="1" a="1"/>
  <c r="BZ572" i="1" s="1"/>
  <c r="BZ279" i="1" a="1"/>
  <c r="BZ279" i="1" s="1"/>
  <c r="BZ438" i="1" a="1"/>
  <c r="BZ438" i="1" s="1"/>
  <c r="BZ278" i="1" a="1"/>
  <c r="BZ278" i="1" s="1"/>
  <c r="BZ23" i="1" a="1"/>
  <c r="BZ23" i="1" s="1"/>
  <c r="BZ173" i="1" a="1"/>
  <c r="BZ173" i="1" s="1"/>
  <c r="BZ272" i="1" a="1"/>
  <c r="BZ272" i="1" s="1"/>
  <c r="BZ497" i="1" a="1"/>
  <c r="BZ497" i="1" s="1"/>
  <c r="BZ342" i="1" a="1"/>
  <c r="BZ342" i="1" s="1"/>
  <c r="BZ647" i="1" a="1"/>
  <c r="BZ647" i="1" s="1"/>
  <c r="BZ563" i="1" a="1"/>
  <c r="BZ563" i="1" s="1"/>
  <c r="BZ155" i="1" a="1"/>
  <c r="BZ155" i="1" s="1"/>
  <c r="BZ619" i="1" a="1"/>
  <c r="BZ619" i="1" s="1"/>
  <c r="BZ330" i="1" a="1"/>
  <c r="BZ330" i="1" s="1"/>
  <c r="BZ584" i="1" a="1"/>
  <c r="BZ584" i="1" s="1"/>
  <c r="BZ334" i="1" a="1"/>
  <c r="BZ334" i="1" s="1"/>
  <c r="BZ538" i="1" a="1"/>
  <c r="BZ538" i="1" s="1"/>
  <c r="BZ166" i="1" a="1"/>
  <c r="BZ166" i="1" s="1"/>
  <c r="BZ241" i="1" a="1"/>
  <c r="BZ241" i="1" s="1"/>
  <c r="BZ347" i="1" a="1"/>
  <c r="BZ347" i="1" s="1"/>
  <c r="BZ381" i="1" a="1"/>
  <c r="BZ381" i="1" s="1"/>
  <c r="BZ96" i="1" a="1"/>
  <c r="BZ96" i="1" s="1"/>
  <c r="BZ446" i="1" a="1"/>
  <c r="BZ446" i="1" s="1"/>
  <c r="BZ544" i="1" a="1"/>
  <c r="BZ544" i="1" s="1"/>
  <c r="BZ10" i="1" a="1"/>
  <c r="BZ10" i="1" s="1"/>
  <c r="BZ346" i="1" a="1"/>
  <c r="BZ346" i="1" s="1"/>
  <c r="BZ526" i="1" a="1"/>
  <c r="BZ526"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<sst xmlns="http://schemas.openxmlformats.org/spreadsheetml/2006/main" count="963" uniqueCount="607">
  <si>
    <t>Period</t>
  </si>
  <si>
    <t>gen_ewaudn</t>
  </si>
  <si>
    <t>gen_ewbgnn</t>
  </si>
  <si>
    <t>gen_ewbrln</t>
  </si>
  <si>
    <t>gen_ewcadn</t>
  </si>
  <si>
    <t>gen_ewchfn</t>
  </si>
  <si>
    <t>gen_ewclpn</t>
  </si>
  <si>
    <t>gen_ewcnyn</t>
  </si>
  <si>
    <t>gen_ewcypn</t>
  </si>
  <si>
    <t>gen_ewczkn</t>
  </si>
  <si>
    <t>gen_ewdkkn</t>
  </si>
  <si>
    <t>gen_eweekn</t>
  </si>
  <si>
    <t>gen_ewgbpn</t>
  </si>
  <si>
    <t>gen_ewgrdn</t>
  </si>
  <si>
    <t>gen_ewhkdn</t>
  </si>
  <si>
    <t>gen_ewhrkn</t>
  </si>
  <si>
    <t>gen_ewhufn</t>
  </si>
  <si>
    <t>gen_ewidrn</t>
  </si>
  <si>
    <t>gen_ewilsn</t>
  </si>
  <si>
    <t>gen_ewinrn</t>
  </si>
  <si>
    <t>gen_ewiskn</t>
  </si>
  <si>
    <t>gen_ewjpyn</t>
  </si>
  <si>
    <t>gen_ewkrwn</t>
  </si>
  <si>
    <t>gen_ewltln</t>
  </si>
  <si>
    <t>gen_ewlvln</t>
  </si>
  <si>
    <t>gen_ewmtln</t>
  </si>
  <si>
    <t>gen_ewmxnn</t>
  </si>
  <si>
    <t>gen_ewmyrn</t>
  </si>
  <si>
    <t>gen_ewnokn</t>
  </si>
  <si>
    <t>gen_ewnzdn</t>
  </si>
  <si>
    <t>gen_ewphpn</t>
  </si>
  <si>
    <t>gen_ewplnn</t>
  </si>
  <si>
    <t>gen_ewroln</t>
  </si>
  <si>
    <t>gen_ewrubn</t>
  </si>
  <si>
    <t>gen_ewsekn</t>
  </si>
  <si>
    <t>gen_ewsgdn</t>
  </si>
  <si>
    <t>gen_ewsitn</t>
  </si>
  <si>
    <t>gen_ewskkn</t>
  </si>
  <si>
    <t>gen_ewthbn</t>
  </si>
  <si>
    <t>gen_ewtrln</t>
  </si>
  <si>
    <t>gen_ewusdn</t>
  </si>
  <si>
    <t>gen_ewvebn</t>
  </si>
  <si>
    <t>gen_ewzarn</t>
  </si>
  <si>
    <t>identifier</t>
  </si>
  <si>
    <t>description</t>
  </si>
  <si>
    <t>Referenzkurs - Australischer Dollar je Euro</t>
  </si>
  <si>
    <t>Referenzkurs - Bulgarischer Lew je Euro</t>
  </si>
  <si>
    <t>Referenzkurs - Brasilianischer Real je Euro</t>
  </si>
  <si>
    <t>Referenzkurs - Kanadischer Dollar je Euro</t>
  </si>
  <si>
    <t>Referenzkurs - Schweizer Franken je Euro</t>
  </si>
  <si>
    <t>Referenzkurs - Chilenischer Peso je Euro</t>
  </si>
  <si>
    <t>Referenzkurs - Chinesischer Renminbi Yuan je Euro</t>
  </si>
  <si>
    <t>Referenzkurs - Zypern-Pfund je Euro</t>
  </si>
  <si>
    <t>Referenzkurs - Tschechische Krone je Euro</t>
  </si>
  <si>
    <t>Referenzkurs - Dänische Krone je Euro</t>
  </si>
  <si>
    <t>Referenzkurs - Estnische Krone je Euro</t>
  </si>
  <si>
    <t>Referenzkurs - Pfund Sterling je Euro</t>
  </si>
  <si>
    <t>Referenzkurs - Griechische Drachme je Euro</t>
  </si>
  <si>
    <t>Referenzkurs - Hongkong-Dollar je Euro</t>
  </si>
  <si>
    <t>Referenzkurs - Kroatische Kuna je Euro</t>
  </si>
  <si>
    <t>Referenzkurs - Ungarischer Forint je Euro</t>
  </si>
  <si>
    <t>Referenzkurs - Indonesische Rupiah je Euro</t>
  </si>
  <si>
    <t>Referenzkurs - Israelischer Schekel je Euro</t>
  </si>
  <si>
    <t>Referenzkurs - Indische Rupie je Euro</t>
  </si>
  <si>
    <t>Referenzkurs - Isländische Krone je Euro</t>
  </si>
  <si>
    <t>Referenzkurs - Japanischer Yen je Euro</t>
  </si>
  <si>
    <t>Referenzkurs - Südkoreanischer Won je Euro</t>
  </si>
  <si>
    <t>Referenzkurs - Litauischer Litas je Euro</t>
  </si>
  <si>
    <t>Referenzkurs - Lettischer Lats je Euro</t>
  </si>
  <si>
    <t>Referenzkurs - Maltesische Lira je Euro</t>
  </si>
  <si>
    <t>Referenzkurs - Mexikanischer Peso je Euro</t>
  </si>
  <si>
    <t>Referenzkurs - Malaysischer Ringgit je Euro</t>
  </si>
  <si>
    <t>Referenzkurs - Norwegische Krone je Euro</t>
  </si>
  <si>
    <t>Referenzkurs - Neuseeland-Dollar je Euro</t>
  </si>
  <si>
    <t>Referenzkurs - Philippinischer Peso je Euro</t>
  </si>
  <si>
    <t>Referenzkurs - Polnischer Zloty je Euro</t>
  </si>
  <si>
    <t>Referenzkurs - Neuer Rumänischer Leu je Euro</t>
  </si>
  <si>
    <t>Referenzkurs - Russischer Rubel je Euro</t>
  </si>
  <si>
    <t>Referenzkurs - Schwedische Krone je Euro</t>
  </si>
  <si>
    <t>Referenzkurs - Singapur-Dollar je Euro</t>
  </si>
  <si>
    <t>Referenzkurs - Slowenischer Tolar je Euro</t>
  </si>
  <si>
    <t>Referenzkurs - Slowakische Krone je Euro</t>
  </si>
  <si>
    <t>Referenzkurs - Thailändischer Baht je Euro</t>
  </si>
  <si>
    <t>Referenzkurs - Türkische Lira je Euro</t>
  </si>
  <si>
    <t>Referenzkurs - US-Dollar je Euro</t>
  </si>
  <si>
    <t>Referenzkurs - Venezolanischer Bolivar je Euro</t>
  </si>
  <si>
    <t>Referenzkurs - Südafrikanische Rand je Euro</t>
  </si>
  <si>
    <t>frequency</t>
  </si>
  <si>
    <t>Monthly</t>
  </si>
  <si>
    <t>startdate</t>
  </si>
  <si>
    <t>enddate</t>
  </si>
  <si>
    <t>lastvalue</t>
  </si>
  <si>
    <t>1,9558</t>
  </si>
  <si>
    <t>703,38</t>
  </si>
  <si>
    <t>0,5851</t>
  </si>
  <si>
    <t>15,6466</t>
  </si>
  <si>
    <t>340,7</t>
  </si>
  <si>
    <t>7,5448</t>
  </si>
  <si>
    <t>3,4528</t>
  </si>
  <si>
    <t>0,7027</t>
  </si>
  <si>
    <t>0,4293</t>
  </si>
  <si>
    <t>239,66</t>
  </si>
  <si>
    <t>30,196</t>
  </si>
  <si>
    <t>2834,2213</t>
  </si>
  <si>
    <t>facttablename</t>
  </si>
  <si>
    <t>facttable_gen_finanz</t>
  </si>
  <si>
    <t>source</t>
  </si>
  <si>
    <t>EZB</t>
  </si>
  <si>
    <t>unit</t>
  </si>
  <si>
    <t>AUD je EUR</t>
  </si>
  <si>
    <t>BGN je EUR</t>
  </si>
  <si>
    <t>BRL je EUR</t>
  </si>
  <si>
    <t>CAD je EUR</t>
  </si>
  <si>
    <t>CHF je EUR</t>
  </si>
  <si>
    <t>CLP je EUR</t>
  </si>
  <si>
    <t>CNY je EUR</t>
  </si>
  <si>
    <t>CYP je EUR</t>
  </si>
  <si>
    <t>CZK je EUR</t>
  </si>
  <si>
    <t>DKK je EUR</t>
  </si>
  <si>
    <t>EEK je EUR</t>
  </si>
  <si>
    <t>GBP je EUR</t>
  </si>
  <si>
    <t>GRD je EUR</t>
  </si>
  <si>
    <t>HKD je EUR</t>
  </si>
  <si>
    <t>HRKK je EUR</t>
  </si>
  <si>
    <t>HUF je EUR</t>
  </si>
  <si>
    <t>IDR je EUR</t>
  </si>
  <si>
    <t>ILS je EUR</t>
  </si>
  <si>
    <t>INR je EUR</t>
  </si>
  <si>
    <t>ISK je EUR</t>
  </si>
  <si>
    <t>JPY je EUR</t>
  </si>
  <si>
    <t>KRW je EUR</t>
  </si>
  <si>
    <t>LTL je EUR</t>
  </si>
  <si>
    <t>LVL je EUR</t>
  </si>
  <si>
    <t>MTL je EUR</t>
  </si>
  <si>
    <t>MXN je EUR</t>
  </si>
  <si>
    <t>MYR je EUR</t>
  </si>
  <si>
    <t>NOK je EUR</t>
  </si>
  <si>
    <t>NZD je EUR</t>
  </si>
  <si>
    <t>PHP je EUR</t>
  </si>
  <si>
    <t>PLN je EUR</t>
  </si>
  <si>
    <t>ROL je EUR</t>
  </si>
  <si>
    <t>RUB je EUR</t>
  </si>
  <si>
    <t>SEK je EUR</t>
  </si>
  <si>
    <t>SGD je EUR</t>
  </si>
  <si>
    <t>SIT je EUR</t>
  </si>
  <si>
    <t>SKK je EUR</t>
  </si>
  <si>
    <t>THB je EUR</t>
  </si>
  <si>
    <t>TRL je EUR</t>
  </si>
  <si>
    <t>USD je EUR</t>
  </si>
  <si>
    <t>VEB je EUR</t>
  </si>
  <si>
    <t>ZAR je EUR</t>
  </si>
  <si>
    <t>flow_stock</t>
  </si>
  <si>
    <t>Stock</t>
  </si>
  <si>
    <t>region</t>
  </si>
  <si>
    <t>currency</t>
  </si>
  <si>
    <t>comment</t>
  </si>
  <si>
    <t>REFERENZKURSE DER EZB: CHILENISCHER PESO JE EURO_x000D_
Last update: 2016-04-25 11:39</t>
  </si>
  <si>
    <t>REFERENZKURSE DER EZB: ZYPERN-PFUND JE EURO_x000D_
Last update: 2016-04-25 11:39</t>
  </si>
  <si>
    <t>REFERENZKURSE DER EZB: ESTLAND KRONEN JE EURO_x000D_
Last update: 2016-04-25 11:39</t>
  </si>
  <si>
    <t>REFERENZKURSE DER EZB: GRIECHISCHE DRACHMEN JE EURO_x000D_
Last update: 2016-04-25 11:39</t>
  </si>
  <si>
    <t>REFERENZKURSE DER EZB: KROATISCHE KUNA JE EURO_x000D_
Last update: 2023-03-06 11:49</t>
  </si>
  <si>
    <t>REFERENZKURSE DER EZB: LITAUISCHE LITAS JE EURO_x000D_
Last update: 2016-04-25 11:39</t>
  </si>
  <si>
    <t>REFERENZKURSE DER EZB: LETTISCHE LAT JE EURO_x000D_
Last update: 2016-04-25 11:39</t>
  </si>
  <si>
    <t>REFERENZKURSE DER EZB: MALTESISCHE LIRA JE EURO_x000D_
Last update: 2016-04-25 11:39</t>
  </si>
  <si>
    <t>REFERENZKURSE DER EZB: SLOWENISCHE TOLAR JE EURO_x000D_
Last update: 2016-04-25 11:39</t>
  </si>
  <si>
    <t>REFERENZKURSE DER EZB: SLOWAKISCHE KRONE JE EURO_x000D_
Last update: 2016-04-25 11:39</t>
  </si>
  <si>
    <t>REFERENZKURSE DER EZB: VENEZUELA BOLIVAR JE EURO_x000D_
Last update: 2016-04-25 11:39</t>
  </si>
  <si>
    <t>lastupdate</t>
  </si>
  <si>
    <t>Schweizer Franken</t>
  </si>
  <si>
    <t>Tschechische Krone</t>
  </si>
  <si>
    <t>Pfund Sterling</t>
  </si>
  <si>
    <t>Kroatische Kuna</t>
  </si>
  <si>
    <t>Ungarischer Forint</t>
  </si>
  <si>
    <t>Japanischer Yen</t>
  </si>
  <si>
    <t>Polnischer Zloty</t>
  </si>
  <si>
    <t>Russischer Rubel</t>
  </si>
  <si>
    <t>Slowenischer Tolar</t>
  </si>
  <si>
    <t>Slowakische Krone</t>
  </si>
  <si>
    <t>Türkische Lira</t>
  </si>
  <si>
    <t>US-Dollar</t>
  </si>
  <si>
    <t>Währung</t>
  </si>
  <si>
    <t>von</t>
  </si>
  <si>
    <t>bis</t>
  </si>
  <si>
    <t>Jahr</t>
  </si>
  <si>
    <t>Monat</t>
  </si>
  <si>
    <t>Jahr von</t>
  </si>
  <si>
    <t>Jahr bis</t>
  </si>
  <si>
    <t>Monat von</t>
  </si>
  <si>
    <t>Monat bis</t>
  </si>
  <si>
    <t>Zeitraum min</t>
  </si>
  <si>
    <t>Zeitraum max</t>
  </si>
  <si>
    <t>Jahre</t>
  </si>
  <si>
    <t>Monate</t>
  </si>
  <si>
    <t>Jahre_2</t>
  </si>
  <si>
    <t>Vorauswahl</t>
  </si>
  <si>
    <t>Spalte</t>
  </si>
  <si>
    <t>Anzahl Jahre</t>
  </si>
  <si>
    <t>Monate2</t>
  </si>
  <si>
    <t>Start</t>
  </si>
  <si>
    <t>Ende</t>
  </si>
  <si>
    <t>Zeilen</t>
  </si>
  <si>
    <t>Länge</t>
  </si>
  <si>
    <t>WDS Wechselkurse EZB.xlsx'</t>
  </si>
  <si>
    <t>Start-Date</t>
  </si>
  <si>
    <t>End-Date</t>
  </si>
  <si>
    <t>Big 4</t>
  </si>
  <si>
    <t>Nachbarländer</t>
  </si>
  <si>
    <t>weitere</t>
  </si>
  <si>
    <t>Min</t>
  </si>
  <si>
    <t>Max</t>
  </si>
  <si>
    <t>Start Year</t>
  </si>
  <si>
    <t>End Month</t>
  </si>
  <si>
    <t>End Year</t>
  </si>
  <si>
    <t>Start Month</t>
  </si>
  <si>
    <t>Start Zeile</t>
  </si>
  <si>
    <t>End Zeile</t>
  </si>
  <si>
    <t>Diff Zeile</t>
  </si>
  <si>
    <t>https://www.computerbase.de/forum/threads/excel-diagrammachsenwerte-min-max-an-zelle-binden.1950295/</t>
  </si>
  <si>
    <t>Kehrwert</t>
  </si>
  <si>
    <t>Währung 2 - Vergleichswährung</t>
  </si>
  <si>
    <t>Basismonat, vertikaler Strich</t>
  </si>
  <si>
    <t>Jahresdurchschnitte? gewichtet?</t>
  </si>
  <si>
    <t>Gerade Jahre</t>
  </si>
  <si>
    <t>Euro</t>
  </si>
  <si>
    <t>Dollar</t>
  </si>
  <si>
    <t>Dollar/Euro</t>
  </si>
  <si>
    <t>Euro/Dollar</t>
  </si>
  <si>
    <t>x</t>
  </si>
  <si>
    <t>Periode</t>
  </si>
  <si>
    <t>Währung 1</t>
  </si>
  <si>
    <t>Währung 2</t>
  </si>
  <si>
    <t>Kehrwert 2</t>
  </si>
  <si>
    <t>Jahre_2zwei</t>
  </si>
  <si>
    <t>Jahrezwei</t>
  </si>
  <si>
    <t>Währung1/Währung2</t>
  </si>
  <si>
    <t>Kehrwert3</t>
  </si>
  <si>
    <t>Währung 1 / Währung 2</t>
  </si>
  <si>
    <t>Index1_vor</t>
  </si>
  <si>
    <t>Index1_zurück</t>
  </si>
  <si>
    <t>Index2_vor</t>
  </si>
  <si>
    <t>Index2_zurück</t>
  </si>
  <si>
    <t>Jahredrei</t>
  </si>
  <si>
    <t>Jahre_2drei</t>
  </si>
  <si>
    <t>t</t>
  </si>
  <si>
    <t>v</t>
  </si>
  <si>
    <t>i</t>
  </si>
  <si>
    <t>k</t>
  </si>
  <si>
    <t>j</t>
  </si>
  <si>
    <t>u</t>
  </si>
  <si>
    <t>Referenz zu Blatt Var</t>
  </si>
  <si>
    <t>ad</t>
  </si>
  <si>
    <t>ae</t>
  </si>
  <si>
    <t>af</t>
  </si>
  <si>
    <t>B5</t>
  </si>
  <si>
    <t>N5</t>
  </si>
  <si>
    <t>X_3, Y_3, JahreGerade_3</t>
  </si>
  <si>
    <t>Währung 1/Währung 2</t>
  </si>
  <si>
    <t>Daten!BU</t>
  </si>
  <si>
    <t>aktuelle Währungen</t>
  </si>
  <si>
    <t>historische Währungen</t>
  </si>
  <si>
    <t>Index</t>
  </si>
  <si>
    <t>Rang Enddate</t>
  </si>
  <si>
    <t>Rang</t>
  </si>
  <si>
    <t>aktuell</t>
  </si>
  <si>
    <t>historisch</t>
  </si>
  <si>
    <t>Alphabetische Sortierung</t>
  </si>
  <si>
    <t>Währung alphabetisch sortiert</t>
  </si>
  <si>
    <t>his+akt</t>
  </si>
  <si>
    <t>Gruppe</t>
  </si>
  <si>
    <t>Index Gruppe+Alphabet</t>
  </si>
  <si>
    <t>Währungen</t>
  </si>
  <si>
    <t>Euro foreign exchange reference rates (europa.eu)</t>
  </si>
  <si>
    <t>Referenzkurse der Europäischen Zentralbank (EZB)</t>
  </si>
  <si>
    <t>Ausgewählte Währungen in Relation zum Euro (Basiswährung)</t>
  </si>
  <si>
    <t>Währungen in Relation zum Euro (Basiswährung) bzw. der Euro in Relation zur gewählten Währung</t>
  </si>
  <si>
    <t xml:space="preserve">   Art der Währung</t>
  </si>
  <si>
    <t xml:space="preserve">   Währung</t>
  </si>
  <si>
    <t xml:space="preserve">   Zeitraum</t>
  </si>
  <si>
    <r>
      <t xml:space="preserve">Die beiden hier dargestellten Währungen können im Blatt </t>
    </r>
    <r>
      <rPr>
        <i/>
        <sz val="10"/>
        <color theme="1"/>
        <rFont val="Trebuchet MS"/>
        <family val="2"/>
      </rPr>
      <t>Show</t>
    </r>
    <r>
      <rPr>
        <sz val="10"/>
        <color theme="1"/>
        <rFont val="Trebuchet MS"/>
        <family val="2"/>
      </rPr>
      <t xml:space="preserve"> ausgewählt werden.</t>
    </r>
  </si>
  <si>
    <t>Kreuzrelation auf Basis der Euro-Relation: Gewählte Währung in Relation zu einer weiteren gewählten Währung</t>
  </si>
  <si>
    <t>Blatt</t>
  </si>
  <si>
    <t>Beschreibung</t>
  </si>
  <si>
    <t>Show fix</t>
  </si>
  <si>
    <t>Show</t>
  </si>
  <si>
    <t>Show Index</t>
  </si>
  <si>
    <t>In diesem Blatt können zwei Währungen und der Betrachtungszeitraum ausgewählt werden. Neben der Entwicklung in Relation zum Euro wird für beide Währungen darunter die Entwicklung des Euro in Relation zur gewählten Währung, dh rein mathematisch der Kehrwert, dargestellt.</t>
  </si>
  <si>
    <r>
      <rPr>
        <u/>
        <sz val="10"/>
        <color theme="1"/>
        <rFont val="Trebuchet MS"/>
        <family val="2"/>
      </rPr>
      <t>Anmerkung</t>
    </r>
    <r>
      <rPr>
        <sz val="10"/>
        <color theme="1"/>
        <rFont val="Trebuchet MS"/>
        <family val="2"/>
      </rPr>
      <t xml:space="preserve">: Bei sehr extremen Entwicklungen wie bei der Türkischen Lira wird deutlich, dass durch die Bildung des Kehrtwertes sich die Vergleichsbasis und in der Folge auch die Skalierung der Grafiken unterscheiden. Die unterschiedliche Verlauf der beiden Kursentwicklungen kann dadurch auf den ersten Blick überraschend sein.  </t>
    </r>
  </si>
  <si>
    <t>In diesem Blatt wird in der ersten Grafik links anstelle des Euro die zweite gewählte Währung als Basis herangezogen. In der Grafik rechts daneben wird der Kehrwert, also die erste Währung als Basiswährung für die zweite Währung, dargestellt. In der zweiten Reihe werden die Kursverläufe als Index dargestellt.</t>
  </si>
  <si>
    <t>In diesem Blatt wird die Entwicklung der vier wichtigsten Währungen in Relation zum Euro für den gesamten zur Verfügung stehenden Zeitraum dargestellt.</t>
  </si>
  <si>
    <t>Die Kursverläufe beruhen auf monatlichen Werten. Zur besseren Unterscheidung der einzelnen Jahre sind jeweils die geraden Jahre als graue Balken hinterlegt.</t>
  </si>
  <si>
    <t>Bezeichnung</t>
  </si>
  <si>
    <t>Einfuhr in Euro - 2022 (E)</t>
  </si>
  <si>
    <t>Einfuhr in Euro - 2023 (E)</t>
  </si>
  <si>
    <t>Verä. in %</t>
  </si>
  <si>
    <t>Ausfuhr in Euro - 2022 (E)</t>
  </si>
  <si>
    <t>Ausfuhr in Euro - 2023 (E)</t>
  </si>
  <si>
    <t>Welt-Summe</t>
  </si>
  <si>
    <t xml:space="preserve">    Deutschland</t>
  </si>
  <si>
    <t xml:space="preserve">    Vereinigte Staaten</t>
  </si>
  <si>
    <t xml:space="preserve">    Italien</t>
  </si>
  <si>
    <t xml:space="preserve">    Schweiz</t>
  </si>
  <si>
    <t xml:space="preserve">    Belgien</t>
  </si>
  <si>
    <t xml:space="preserve">    Polen</t>
  </si>
  <si>
    <t xml:space="preserve">    Frankreich</t>
  </si>
  <si>
    <t xml:space="preserve">    Ungarn</t>
  </si>
  <si>
    <t xml:space="preserve">    Tschechien</t>
  </si>
  <si>
    <t xml:space="preserve">    Vereinigtes Königreich</t>
  </si>
  <si>
    <t xml:space="preserve">    China</t>
  </si>
  <si>
    <t xml:space="preserve">    Slowenien</t>
  </si>
  <si>
    <t xml:space="preserve">    Slowakei</t>
  </si>
  <si>
    <t xml:space="preserve">    Rumänien</t>
  </si>
  <si>
    <t xml:space="preserve">    Niederlande</t>
  </si>
  <si>
    <t xml:space="preserve">    Spanien</t>
  </si>
  <si>
    <t xml:space="preserve">    Türkei</t>
  </si>
  <si>
    <t xml:space="preserve">    Mexiko</t>
  </si>
  <si>
    <t xml:space="preserve">    Kroatien</t>
  </si>
  <si>
    <t xml:space="preserve">    Schweden</t>
  </si>
  <si>
    <t xml:space="preserve">    Japan</t>
  </si>
  <si>
    <t xml:space="preserve">    Kanada</t>
  </si>
  <si>
    <t xml:space="preserve">    Südkorea</t>
  </si>
  <si>
    <t xml:space="preserve">    Irland</t>
  </si>
  <si>
    <t xml:space="preserve">    Russland</t>
  </si>
  <si>
    <t xml:space="preserve">    Australien</t>
  </si>
  <si>
    <t xml:space="preserve">    Indien</t>
  </si>
  <si>
    <t xml:space="preserve">    Dänemark</t>
  </si>
  <si>
    <t xml:space="preserve">    Bulgarien</t>
  </si>
  <si>
    <t xml:space="preserve">    Serbien</t>
  </si>
  <si>
    <t xml:space="preserve">    Brasilien</t>
  </si>
  <si>
    <t xml:space="preserve">    Südafrika</t>
  </si>
  <si>
    <t xml:space="preserve">    Taiwan</t>
  </si>
  <si>
    <t xml:space="preserve">    Finnland</t>
  </si>
  <si>
    <t xml:space="preserve">    Griechenland</t>
  </si>
  <si>
    <t xml:space="preserve">    Vereinigte Arab.Emirate</t>
  </si>
  <si>
    <t xml:space="preserve">    Bosnien und Herzegowina</t>
  </si>
  <si>
    <t xml:space="preserve">    Norwegen</t>
  </si>
  <si>
    <t xml:space="preserve">    Ukraine</t>
  </si>
  <si>
    <t xml:space="preserve">    Malaysia</t>
  </si>
  <si>
    <t xml:space="preserve">    Portugal</t>
  </si>
  <si>
    <t xml:space="preserve">    Israel</t>
  </si>
  <si>
    <t xml:space="preserve">    Saudi-Arabien</t>
  </si>
  <si>
    <t xml:space="preserve">    Singapur</t>
  </si>
  <si>
    <t xml:space="preserve">    Hongkong</t>
  </si>
  <si>
    <t xml:space="preserve">    Litauen</t>
  </si>
  <si>
    <t xml:space="preserve">    Liechtenstein</t>
  </si>
  <si>
    <t xml:space="preserve">    Indonesien</t>
  </si>
  <si>
    <t xml:space="preserve">    Kasachstan</t>
  </si>
  <si>
    <t xml:space="preserve">    Ägypten</t>
  </si>
  <si>
    <t xml:space="preserve">    Thailand</t>
  </si>
  <si>
    <t xml:space="preserve">    Chile</t>
  </si>
  <si>
    <t xml:space="preserve">    Luxemburg</t>
  </si>
  <si>
    <t xml:space="preserve">    Lettland</t>
  </si>
  <si>
    <t xml:space="preserve">    Estland</t>
  </si>
  <si>
    <t xml:space="preserve">    Bordvorräte Drittstatten</t>
  </si>
  <si>
    <t>-</t>
  </si>
  <si>
    <t xml:space="preserve">    Vietnam</t>
  </si>
  <si>
    <t xml:space="preserve">    Marokko</t>
  </si>
  <si>
    <t xml:space="preserve">    Neuseeland</t>
  </si>
  <si>
    <t xml:space="preserve">    Nordmazedonien</t>
  </si>
  <si>
    <t xml:space="preserve">    Algerien</t>
  </si>
  <si>
    <t xml:space="preserve">    Argentinien</t>
  </si>
  <si>
    <t xml:space="preserve">    Philippinen</t>
  </si>
  <si>
    <t xml:space="preserve">    Mali</t>
  </si>
  <si>
    <t xml:space="preserve">    Iran</t>
  </si>
  <si>
    <t xml:space="preserve">    Bordvorräte EU</t>
  </si>
  <si>
    <t xml:space="preserve">    Usbekistan</t>
  </si>
  <si>
    <t xml:space="preserve">    Kolumbien</t>
  </si>
  <si>
    <t xml:space="preserve">    Nigeria</t>
  </si>
  <si>
    <t xml:space="preserve">    Weißrussland</t>
  </si>
  <si>
    <t xml:space="preserve">    Irak</t>
  </si>
  <si>
    <t xml:space="preserve">    Georgien</t>
  </si>
  <si>
    <t xml:space="preserve">    Kosovo</t>
  </si>
  <si>
    <t xml:space="preserve">    Zypern</t>
  </si>
  <si>
    <t xml:space="preserve">    Tunesien</t>
  </si>
  <si>
    <t xml:space="preserve">    Island</t>
  </si>
  <si>
    <t xml:space="preserve">    Republik Moldau</t>
  </si>
  <si>
    <t xml:space="preserve">    Albanien</t>
  </si>
  <si>
    <t xml:space="preserve">    Pakistan</t>
  </si>
  <si>
    <t xml:space="preserve">    Peru</t>
  </si>
  <si>
    <t xml:space="preserve">    Kuwait</t>
  </si>
  <si>
    <t xml:space="preserve">    Aserbaidschan</t>
  </si>
  <si>
    <t xml:space="preserve">    Libyen</t>
  </si>
  <si>
    <t xml:space="preserve">    Ecuador</t>
  </si>
  <si>
    <t xml:space="preserve">    Senegal</t>
  </si>
  <si>
    <t xml:space="preserve">    Bangladesch</t>
  </si>
  <si>
    <t xml:space="preserve">    Oman</t>
  </si>
  <si>
    <t xml:space="preserve">    Katar</t>
  </si>
  <si>
    <t xml:space="preserve">    Armenien</t>
  </si>
  <si>
    <t xml:space="preserve">    Montenegro</t>
  </si>
  <si>
    <t xml:space="preserve">    Malta</t>
  </si>
  <si>
    <t xml:space="preserve">    Uruguay</t>
  </si>
  <si>
    <t xml:space="preserve">    Sri Lanka</t>
  </si>
  <si>
    <t xml:space="preserve">    Jordanien</t>
  </si>
  <si>
    <t xml:space="preserve">    Costa Rica</t>
  </si>
  <si>
    <t xml:space="preserve">    Elfenbeinküste</t>
  </si>
  <si>
    <t xml:space="preserve">    Guatemala</t>
  </si>
  <si>
    <t xml:space="preserve">    Mongolei</t>
  </si>
  <si>
    <t xml:space="preserve">    Bahrain</t>
  </si>
  <si>
    <t xml:space="preserve">    Dominikanische Republik</t>
  </si>
  <si>
    <t xml:space="preserve">    Tansania</t>
  </si>
  <si>
    <t xml:space="preserve">    Britische Jungferninseln</t>
  </si>
  <si>
    <t xml:space="preserve">    Kirgisistan</t>
  </si>
  <si>
    <t xml:space="preserve">    Libanon</t>
  </si>
  <si>
    <t xml:space="preserve">    Panama</t>
  </si>
  <si>
    <t xml:space="preserve">    Turkmenistan</t>
  </si>
  <si>
    <t xml:space="preserve">    Kenia</t>
  </si>
  <si>
    <t xml:space="preserve">    Tadschikistan</t>
  </si>
  <si>
    <t xml:space="preserve">    Trinidad und Tobago</t>
  </si>
  <si>
    <t xml:space="preserve">    Ghana</t>
  </si>
  <si>
    <t xml:space="preserve">    Paraguay</t>
  </si>
  <si>
    <t xml:space="preserve">    Honduras</t>
  </si>
  <si>
    <t xml:space="preserve">    Mauretanien</t>
  </si>
  <si>
    <t xml:space="preserve">    Gabun</t>
  </si>
  <si>
    <t xml:space="preserve">    Burkina Faso</t>
  </si>
  <si>
    <t xml:space="preserve">    Andorra</t>
  </si>
  <si>
    <t xml:space="preserve">    Bahamas</t>
  </si>
  <si>
    <t xml:space="preserve">    Bolivien</t>
  </si>
  <si>
    <t xml:space="preserve">    Afghanistan</t>
  </si>
  <si>
    <t xml:space="preserve">    Namibia</t>
  </si>
  <si>
    <t xml:space="preserve">    Äthiopien</t>
  </si>
  <si>
    <t xml:space="preserve">    Mauritius</t>
  </si>
  <si>
    <t xml:space="preserve">    Myanmar</t>
  </si>
  <si>
    <t xml:space="preserve">    Jamaika</t>
  </si>
  <si>
    <t xml:space="preserve">    Malediven</t>
  </si>
  <si>
    <t xml:space="preserve">    Demokrat.Republik Kongo</t>
  </si>
  <si>
    <t xml:space="preserve">    San Marino</t>
  </si>
  <si>
    <t xml:space="preserve">    Kamerun</t>
  </si>
  <si>
    <t xml:space="preserve">    El Salvador</t>
  </si>
  <si>
    <t xml:space="preserve">    Mosambik</t>
  </si>
  <si>
    <t xml:space="preserve">    Eswatini</t>
  </si>
  <si>
    <t xml:space="preserve">    Nepal</t>
  </si>
  <si>
    <t xml:space="preserve">    Angola</t>
  </si>
  <si>
    <t xml:space="preserve">    Jemen</t>
  </si>
  <si>
    <t xml:space="preserve">    Gambia</t>
  </si>
  <si>
    <t xml:space="preserve">    Kuba</t>
  </si>
  <si>
    <t xml:space="preserve">    Macau</t>
  </si>
  <si>
    <t xml:space="preserve">    Simbabwe</t>
  </si>
  <si>
    <t xml:space="preserve">    Belize</t>
  </si>
  <si>
    <t xml:space="preserve">    Uganda</t>
  </si>
  <si>
    <t xml:space="preserve">    Benin</t>
  </si>
  <si>
    <t xml:space="preserve">    Sudan</t>
  </si>
  <si>
    <t xml:space="preserve">    Niger</t>
  </si>
  <si>
    <t xml:space="preserve">    Venezuela</t>
  </si>
  <si>
    <t xml:space="preserve">    Syrien</t>
  </si>
  <si>
    <t xml:space="preserve">    Laos</t>
  </si>
  <si>
    <t xml:space="preserve">    St. Lucia</t>
  </si>
  <si>
    <t xml:space="preserve">    Togo</t>
  </si>
  <si>
    <t xml:space="preserve">    Neukaledonien</t>
  </si>
  <si>
    <t xml:space="preserve">    Guyana</t>
  </si>
  <si>
    <t xml:space="preserve">    Barbados</t>
  </si>
  <si>
    <t xml:space="preserve">    Südsudan</t>
  </si>
  <si>
    <t xml:space="preserve">    Sambia</t>
  </si>
  <si>
    <t xml:space="preserve">    Ruanda</t>
  </si>
  <si>
    <t xml:space="preserve">    Besetzte palästin.Gebiete</t>
  </si>
  <si>
    <t xml:space="preserve">    Madagaskar</t>
  </si>
  <si>
    <t xml:space="preserve">    Dschibuti</t>
  </si>
  <si>
    <t xml:space="preserve">    Kambodscha</t>
  </si>
  <si>
    <t xml:space="preserve">    St. Martin (niederl.Teil)</t>
  </si>
  <si>
    <t xml:space="preserve">    Tschad</t>
  </si>
  <si>
    <t xml:space="preserve">    Französisch-Polynesien</t>
  </si>
  <si>
    <t xml:space="preserve">    Bhutan</t>
  </si>
  <si>
    <t xml:space="preserve">    Färöer</t>
  </si>
  <si>
    <t xml:space="preserve">    Liberia</t>
  </si>
  <si>
    <t xml:space="preserve">    Guinea</t>
  </si>
  <si>
    <t xml:space="preserve">    Burundi</t>
  </si>
  <si>
    <t xml:space="preserve">    Turks- und Caicosinseln</t>
  </si>
  <si>
    <t xml:space="preserve">    Aruba</t>
  </si>
  <si>
    <t xml:space="preserve">    Kongo</t>
  </si>
  <si>
    <t xml:space="preserve">    Papua-Neuguinea</t>
  </si>
  <si>
    <t xml:space="preserve">    Nicaragua</t>
  </si>
  <si>
    <t xml:space="preserve">    Seychellen</t>
  </si>
  <si>
    <t xml:space="preserve">    Botsuana</t>
  </si>
  <si>
    <t xml:space="preserve">    Somalia</t>
  </si>
  <si>
    <t xml:space="preserve">    Gibraltar</t>
  </si>
  <si>
    <t xml:space="preserve">    Haiti</t>
  </si>
  <si>
    <t xml:space="preserve">    Sierra Leone</t>
  </si>
  <si>
    <t xml:space="preserve">    Fidschi</t>
  </si>
  <si>
    <t xml:space="preserve">    Brunei Darussalam</t>
  </si>
  <si>
    <t xml:space="preserve">    Kaimaninseln</t>
  </si>
  <si>
    <t xml:space="preserve">    Suriname</t>
  </si>
  <si>
    <t xml:space="preserve">    Kap Verde</t>
  </si>
  <si>
    <t xml:space="preserve">    Eritrea</t>
  </si>
  <si>
    <t xml:space="preserve">    Lesotho</t>
  </si>
  <si>
    <t xml:space="preserve">    Malawi</t>
  </si>
  <si>
    <t xml:space="preserve">    Curacao</t>
  </si>
  <si>
    <t xml:space="preserve">    Zentralafrikan.Republik</t>
  </si>
  <si>
    <t xml:space="preserve">    Ceuta</t>
  </si>
  <si>
    <t xml:space="preserve">    Dominica</t>
  </si>
  <si>
    <t xml:space="preserve">    Antigua und Barbuda</t>
  </si>
  <si>
    <t xml:space="preserve">    Grenada</t>
  </si>
  <si>
    <t xml:space="preserve">    Bermuda</t>
  </si>
  <si>
    <t xml:space="preserve">    St.Vincent</t>
  </si>
  <si>
    <t xml:space="preserve">    Äquatorialguinea</t>
  </si>
  <si>
    <t xml:space="preserve">    Timor-Leste</t>
  </si>
  <si>
    <t xml:space="preserve">    Amerik.Jungferninseln</t>
  </si>
  <si>
    <t xml:space="preserve">    Guinea-Bissau</t>
  </si>
  <si>
    <t xml:space="preserve">    Bonaire, St.Eust.u.Saba</t>
  </si>
  <si>
    <t xml:space="preserve">    Vatikanstadt</t>
  </si>
  <si>
    <t xml:space="preserve">    Samoa</t>
  </si>
  <si>
    <t xml:space="preserve">    Guam</t>
  </si>
  <si>
    <t xml:space="preserve">    Grönland</t>
  </si>
  <si>
    <t xml:space="preserve">    St. Kitts und Nevis</t>
  </si>
  <si>
    <t xml:space="preserve">    Salomonen</t>
  </si>
  <si>
    <t xml:space="preserve">    Marshallinseln</t>
  </si>
  <si>
    <t xml:space="preserve">    Melilla</t>
  </si>
  <si>
    <t xml:space="preserve">    Cookinseln</t>
  </si>
  <si>
    <t xml:space="preserve">    Vanuatu</t>
  </si>
  <si>
    <t xml:space="preserve">    Montserrat</t>
  </si>
  <si>
    <t xml:space="preserve">    Hohe See</t>
  </si>
  <si>
    <t xml:space="preserve">    Komoren</t>
  </si>
  <si>
    <t xml:space="preserve">    Tonga</t>
  </si>
  <si>
    <t xml:space="preserve">    St. Barthélemy</t>
  </si>
  <si>
    <t xml:space="preserve">    Tokelau</t>
  </si>
  <si>
    <t xml:space="preserve">    Falklandinseln</t>
  </si>
  <si>
    <t xml:space="preserve">    Amerikanisch-Samoa</t>
  </si>
  <si>
    <t xml:space="preserve">    Kiribati</t>
  </si>
  <si>
    <t xml:space="preserve">    Anguilla</t>
  </si>
  <si>
    <t xml:space="preserve">    Sao Tome und Principe</t>
  </si>
  <si>
    <t xml:space="preserve">    St. Helena</t>
  </si>
  <si>
    <t xml:space="preserve">    Nicht ermitt.Drittstaaten</t>
  </si>
  <si>
    <t xml:space="preserve">    Norfolkinsel</t>
  </si>
  <si>
    <t xml:space="preserve">    Palau</t>
  </si>
  <si>
    <t xml:space="preserve">    Wallis und Futuna</t>
  </si>
  <si>
    <t xml:space="preserve">    Föd.Mikronesien</t>
  </si>
  <si>
    <t xml:space="preserve">    Kl.amerikan.Überseeinseln</t>
  </si>
  <si>
    <t xml:space="preserve">    Kokosinseln</t>
  </si>
  <si>
    <t xml:space="preserve">    Nauru</t>
  </si>
  <si>
    <t xml:space="preserve">    Niue</t>
  </si>
  <si>
    <t xml:space="preserve">    Nordkorea</t>
  </si>
  <si>
    <t xml:space="preserve">    Nördliche Marianen</t>
  </si>
  <si>
    <t xml:space="preserve">    Tuvalu</t>
  </si>
  <si>
    <t xml:space="preserve">    Weihnachtsinseln</t>
  </si>
  <si>
    <t xml:space="preserve">    Westsahara</t>
  </si>
  <si>
    <t>Quelle: Außenhandelsstatistik, Statistik Austria</t>
  </si>
  <si>
    <t>Einfuhr in Euro - 2023/Jän.-März (E)</t>
  </si>
  <si>
    <t>Einfuhr in Euro - 2024/Jän.-März (V)</t>
  </si>
  <si>
    <t>Ausfuhr in Euro - 2023/Jän.-März (E)</t>
  </si>
  <si>
    <t>Ausfuhr in Euro - 2024/Jän.-März (V)</t>
  </si>
  <si>
    <t>Eurozone20</t>
  </si>
  <si>
    <t>Chinesischer Renminbi Yuan</t>
  </si>
  <si>
    <t>Neuer Rumänischer Leu</t>
  </si>
  <si>
    <t>Mexikanischer Peso</t>
  </si>
  <si>
    <t>Schwedische Krone</t>
  </si>
  <si>
    <t>1,6391</t>
  </si>
  <si>
    <t>5,8989</t>
  </si>
  <si>
    <t>1,6165</t>
  </si>
  <si>
    <t>0,9205</t>
  </si>
  <si>
    <t>7,8045</t>
  </si>
  <si>
    <t>24,208</t>
  </si>
  <si>
    <t>7,4744</t>
  </si>
  <si>
    <t>0,86372</t>
  </si>
  <si>
    <t>9,0272</t>
  </si>
  <si>
    <t>353,94</t>
  </si>
  <si>
    <t>20614,71</t>
  </si>
  <si>
    <t>3,3802</t>
  </si>
  <si>
    <t>109,3451</t>
  </si>
  <si>
    <t>143,94</t>
  </si>
  <si>
    <t>185,11</t>
  </si>
  <si>
    <t>1762,32</t>
  </si>
  <si>
    <t>20,0105</t>
  </si>
  <si>
    <t>4,6866</t>
  </si>
  <si>
    <t>11,0338</t>
  </si>
  <si>
    <t>1,9914</t>
  </si>
  <si>
    <t>70,462</t>
  </si>
  <si>
    <t>4,2568</t>
  </si>
  <si>
    <t>5,2421</t>
  </si>
  <si>
    <t>83,5069</t>
  </si>
  <si>
    <t>10,9548</t>
  </si>
  <si>
    <t>1,4833</t>
  </si>
  <si>
    <t>37,874</t>
  </si>
  <si>
    <t>53,309</t>
  </si>
  <si>
    <t>1,1518</t>
  </si>
  <si>
    <t>18,8681</t>
  </si>
  <si>
    <t>REFERENZKURSE DER EZB: AUSTRALISCHE DOLLAR JE EURO_x000D_
Last update: 2026-07-02 11:00</t>
  </si>
  <si>
    <t>REFERENZKURSE DER EZB: BULGARISCHE LEW JE EURO_x000D_
Last update: 2026-01-05 08:52</t>
  </si>
  <si>
    <t>REFERENZKURSE DER EZB: BRASILIANISCHER REAL JE EURO_x000D_
Last update: 2026-07-02 11:00</t>
  </si>
  <si>
    <t>REFERENZKURSE DER EZB: KANADISCHE DOLLAR JE EURO_x000D_
Last update: 2026-07-02 11:00</t>
  </si>
  <si>
    <t>REFERENZKURSE DER EZB: SCHWEIZER FRANKEN JE EURO_x000D_
Last update: 2026-07-02 11:00</t>
  </si>
  <si>
    <t>REFERENZKURSE DER EZB: CHINESISCHER RENMINBI YUAN JE EURO_x000D_
Last update: 2026-07-02 11:00</t>
  </si>
  <si>
    <t>REFERENZKURSE DER EZB: TSCHECHISCHE KRONEN JE EURO_x000D_
Last update: 2026-07-02 11:00</t>
  </si>
  <si>
    <t>REFERENZKURSE DER EZB: DÄNISCHE KRONEN JE EURO_x000D_
Last update: 2026-07-02 11:00</t>
  </si>
  <si>
    <t>REFERENZKURSE DER EZB: BRITISCHE PFUND JE EURO_x000D_
Last update: 2026-07-02 11:00</t>
  </si>
  <si>
    <t>REFERENZKURSE DER EZB: HONGKONG-DOLLAR JE EURO_x000D_
Last update: 2026-07-02 11:00</t>
  </si>
  <si>
    <t>REFERENZKURSE DER EZB: UNGARISCHE FORINT JE EURO_x000D_
Last update: 2026-07-02 11:00</t>
  </si>
  <si>
    <t>REFERENZKURSE DER EZB: INDONESISCHE RUPIAH JE EURO_x000D_
Last update: 2026-07-02 11:00</t>
  </si>
  <si>
    <t>REFERENZKURSE DER EZB: ISRAELISCHER NEUER SCHEKEL JE EURO_x000D_
Last update: 2026-07-02 11:00</t>
  </si>
  <si>
    <t>REFERENZKURSE DER EZB: INDISCHE RUPIE JE EURO_x000D_
Last update: 2026-07-02 11:00</t>
  </si>
  <si>
    <t>REFERENZKURSE DER EZB: ISLAENDISCHE KRONEN JE EURO_x000D_
Last update: 2026-07-02 11:00</t>
  </si>
  <si>
    <t>REFERENZKURSE DER EZB: JAPANISCHE YEN JE EURO_x000D_
Last update: 2026-07-02 11:00</t>
  </si>
  <si>
    <t>REFERENZKURSE DER EZB: SUEDKOREANISCHE WON JE EURO_x000D_
Last update: 2026-07-02 11:00</t>
  </si>
  <si>
    <t>REFERENZKURSE DER EZB: MEXIKANISCHER PESO JE EURO_x000D_
Last update: 2026-07-02 11:00</t>
  </si>
  <si>
    <t>REFERENZKURSE DER EZB: MALAYSISCHER RINGGIT JE EURO_x000D_
Last update: 2026-07-02 11:00</t>
  </si>
  <si>
    <t>REFERENZKURSE DER EZB: NORWEGISCHE KRONEN JE EURO_x000D_
Last update: 2026-07-02 11:00</t>
  </si>
  <si>
    <t>REFERENZKURSE DER EZB: NEUSEELAND-DOLLAR JE EURO_x000D_
Last update: 2026-07-02 11:00</t>
  </si>
  <si>
    <t>REFERENZKURSE DER EZB: PHILIPPINISCHER PESO JE EURO_x000D_
Last update: 2026-07-02 11:00</t>
  </si>
  <si>
    <t>REFERENZKURSE DER EZB: POLNISCHE ZLOTY JE EURO_x000D_
Last update: 2026-07-02 11:00</t>
  </si>
  <si>
    <t>REFERENZKURSE DER EZB: NEUER RUMAENISCHER LEU JE EURO_x000D_
Last update: 2026-07-02 11:00</t>
  </si>
  <si>
    <t>REFERENZKURSE DER EZB: RUSSISCHER RUBEL JE EURO_x000D_
Last update: 2026-07-02 11:00</t>
  </si>
  <si>
    <t>REFERENZKURSE DER EZB: SCHWEDISCHE KRONEN JE EURO_x000D_
Last update: 2026-07-02 11:00</t>
  </si>
  <si>
    <t>REFERENZKURSE DER EZB: SINGAPUR-DOLLAR JE EURO_x000D_
Last update: 2026-07-02 11:00</t>
  </si>
  <si>
    <t>REFERENZKURSE DER EZB: THAILAENDISCHER BAHT JE EURO_x000D_
Last update: 2026-07-02 11:00</t>
  </si>
  <si>
    <t>REFERENZKURSE DER EZB: NEUE TUERKISCHE LIRA JE EURO_x000D_
Last update: 2026-07-02 11:00</t>
  </si>
  <si>
    <t>REFERENZKURSE DER EZB: US-DOLLAR JE EURO_x000D_
Last update: 2026-07-02 11:00</t>
  </si>
  <si>
    <t>REFERENZKURSE DER EZB: SUEDAFRIKANISCHER RAND JE EURO_x000D_
Last update: 2026-07-02 11:00</t>
  </si>
  <si>
    <t>Extracted from WDS - WIFO Data System, 2026-07-14, 09:42:17</t>
  </si>
  <si>
    <t>Extracted from WDS - WIFO Data System, 2026-07-14, 09:42:53</t>
  </si>
  <si>
    <t>X</t>
  </si>
  <si>
    <t>Zeile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</si>
</sst>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theme="1"/>
      <name val="Trebuchet MS"/>
      <family val="2"/>
    </font>
    <font>
      <strike/>
      <sz val="10"/>
      <color theme="1"/>
      <name val="Trebuchet MS"/>
      <family val="2"/>
    </font>
    <font>
      <b/>
      <sz val="10"/>
      <color theme="1"/>
      <name val="Trebuchet MS"/>
      <family val="2"/>
    </font>
    <font>
      <b/>
      <sz val="18"/>
      <color theme="1"/>
      <name val="Trebuchet MS"/>
      <family val="2"/>
    </font>
    <font>
      <sz val="10"/>
      <color theme="0"/>
      <name val="Trebuchet MS"/>
      <family val="2"/>
    </font>
    <font>
      <b/>
      <sz val="20"/>
      <color theme="7"/>
      <name val="Trebuchet MS"/>
      <family val="2"/>
    </font>
    <font>
      <sz val="11"/>
      <color theme="7"/>
      <name val="Trebuchet MS"/>
      <family val="2"/>
    </font>
    <font>
      <sz val="8"/>
      <color theme="7"/>
      <name val="Trebuchet MS"/>
      <family val="2"/>
    </font>
    <font>
      <u/>
      <sz val="10"/>
      <color theme="10"/>
      <name val="Trebuchet MS"/>
      <family val="2"/>
    </font>
    <font>
      <i/>
      <sz val="10"/>
      <color theme="1"/>
      <name val="Trebuchet MS"/>
      <family val="2"/>
    </font>
    <font>
      <b/>
      <sz val="11"/>
      <color theme="1"/>
      <name val="Trebuchet MS"/>
      <family val="2"/>
    </font>
    <font>
      <u/>
      <sz val="10"/>
      <color theme="1"/>
      <name val="Trebuchet MS"/>
      <family val="2"/>
    </font>
    <font>
      <sz val="10"/>
      <color theme="1"/>
      <name val="Trebuchet MS"/>
      <family val="2"/>
    </font>
  </fonts>
  <fills count="14">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9"/>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2"/>
        <bgColor indexed="64"/>
      </patternFill>
    </fill>
    <fill>
      <patternFill patternType="solid">
        <fgColor theme="3" tint="0.59999389629810485"/>
        <bgColor indexed="64"/>
      </patternFill>
    </fill>
    <fill>
      <patternFill patternType="solid">
        <fgColor rgb="FF92D050"/>
        <bgColor indexed="64"/>
      </patternFill>
    </fill>
    <fill>
      <patternFill patternType="solid">
        <fgColor rgb="FF00B0F0"/>
        <bgColor indexed="64"/>
      </patternFill>
    </fill>
  </fills>
  <borders count="1">
    <border>
      <left/>
      <right/>
      <top/>
      <bottom/>
      <diagonal/>
    </border>
  </borders>
  <cellStyleXfs count="3">
    <xf numFmtId="0" fontId="0" fillId="0" borderId="0"/>
    <xf numFmtId="0" fontId="8" fillId="0" borderId="0" applyNumberFormat="0" applyFill="0" applyBorder="0" applyAlignment="0" applyProtection="0"/>
    <xf numFmtId="9" fontId="12" fillId="0" borderId="0" applyFont="0" applyFill="0" applyBorder="0" applyAlignment="0" applyProtection="0"/>
  </cellStyleXfs>
  <cellXfs count="41">
    <xf numFmtId="0" fontId="0" fillId="0" borderId="0" xfId="0"/>
    <xf numFmtId="14" fontId="0" fillId="0" borderId="0" xfId="0" applyNumberFormat="1"/>
    <xf numFmtId="0" fontId="0" fillId="2" borderId="0" xfId="0" applyFill="1"/>
    <xf numFmtId="0" fontId="0" fillId="3" borderId="0" xfId="0" applyFill="1"/>
    <xf numFmtId="0" fontId="0" fillId="0" borderId="0" xfId="0" quotePrefix="1"/>
    <xf numFmtId="0" fontId="1" fillId="0" borderId="0" xfId="0" applyFont="1"/>
    <xf numFmtId="2" fontId="0" fillId="0" borderId="0" xfId="0" applyNumberFormat="1"/>
    <xf numFmtId="0" fontId="0" fillId="4" borderId="0" xfId="0" applyFill="1"/>
    <xf numFmtId="0" fontId="2" fillId="0" borderId="0" xfId="0" applyFont="1"/>
    <xf numFmtId="0" fontId="0" fillId="5" borderId="0" xfId="0" applyFill="1"/>
    <xf numFmtId="0" fontId="0" fillId="6" borderId="0" xfId="0" applyFill="1"/>
    <xf numFmtId="0" fontId="0" fillId="7" borderId="0" xfId="0" applyFill="1"/>
    <xf numFmtId="0" fontId="0" fillId="8" borderId="0" xfId="0" applyFill="1"/>
    <xf numFmtId="0" fontId="0" fillId="9" borderId="0" xfId="0" applyFill="1" applyAlignment="1">
      <alignment horizontal="center" vertical="center"/>
    </xf>
    <xf numFmtId="0" fontId="0" fillId="9" borderId="0" xfId="0" applyFill="1" applyAlignment="1">
      <alignment horizontal="center" vertical="center" wrapText="1"/>
    </xf>
    <xf numFmtId="0" fontId="5" fillId="4" borderId="0" xfId="0" applyFont="1" applyFill="1"/>
    <xf numFmtId="0" fontId="4" fillId="4" borderId="0" xfId="0" applyFont="1" applyFill="1"/>
    <xf numFmtId="0" fontId="6" fillId="4" borderId="0" xfId="0" applyFont="1" applyFill="1"/>
    <xf numFmtId="0" fontId="7" fillId="4" borderId="0" xfId="0" applyFont="1" applyFill="1"/>
    <xf numFmtId="0" fontId="8" fillId="0" borderId="0" xfId="1"/>
    <xf numFmtId="0" fontId="0" fillId="0" borderId="0" xfId="0" applyAlignment="1">
      <alignment horizontal="center" vertical="center"/>
    </xf>
    <xf numFmtId="0" fontId="0" fillId="10" borderId="0" xfId="0" applyFill="1"/>
    <xf numFmtId="0" fontId="0" fillId="10" borderId="0" xfId="0" applyFill="1" applyAlignment="1">
      <alignment horizontal="center" vertical="center"/>
    </xf>
    <xf numFmtId="0" fontId="0" fillId="0" borderId="0" xfId="0" applyAlignment="1">
      <alignment vertical="center"/>
    </xf>
    <xf numFmtId="0" fontId="0" fillId="10" borderId="0" xfId="0" applyFill="1" applyAlignment="1">
      <alignment vertical="center"/>
    </xf>
    <xf numFmtId="0" fontId="2" fillId="10" borderId="0" xfId="0" applyFont="1" applyFill="1"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horizontal="center" vertical="center" wrapText="1"/>
    </xf>
    <xf numFmtId="0" fontId="10" fillId="11" borderId="0" xfId="0" applyFont="1" applyFill="1" applyAlignment="1">
      <alignment horizontal="center" vertical="center"/>
    </xf>
    <xf numFmtId="3" fontId="0" fillId="0" borderId="0" xfId="0" applyNumberFormat="1"/>
    <xf numFmtId="9" fontId="0" fillId="0" borderId="0" xfId="2" applyFont="1"/>
    <xf numFmtId="0" fontId="0" fillId="12" borderId="0" xfId="0" applyFill="1"/>
    <xf numFmtId="0" fontId="0" fillId="13" borderId="0" xfId="0" applyFill="1"/>
    <xf numFmtId="0" fontId="0" fillId="0" borderId="0" xfId="0" applyAlignment="1">
      <alignment horizontal="left"/>
    </xf>
    <xf numFmtId="14" fontId="0" fillId="0" borderId="0" xfId="0" applyNumberFormat="1" applyAlignment="1">
      <alignment horizontal="left"/>
    </xf>
    <xf numFmtId="0" fontId="0" fillId="0" borderId="0" xfId="0" applyAlignment="1">
      <alignment horizontal="right" wrapText="1"/>
    </xf>
    <xf numFmtId="14" fontId="0" fillId="0" borderId="0" xfId="0" applyNumberFormat="1" applyAlignment="1">
      <alignment horizontal="right" wrapText="1"/>
    </xf>
    <xf numFmtId="49" fontId="0" fillId="0" borderId="0" xfId="0" applyNumberFormat="1" applyAlignment="1">
      <alignment horizontal="right" wrapText="1"/>
    </xf>
    <xf numFmtId="0" fontId="0" fillId="0" borderId="0" xfId="0" applyAlignment="1">
      <alignment horizontal="center" vertical="center" wrapText="1"/>
    </xf>
    <xf numFmtId="0" fontId="0" fillId="10" borderId="0" xfId="0" applyFill="1" applyAlignment="1">
      <alignment horizontal="center" vertical="center" wrapText="1"/>
    </xf>
  </cellXfs>
  <cellStyles count="3">
    <cellStyle name="Link" xfId="1" builtinId="8"/>
    <cellStyle name="Prozent" xfId="2" builtinId="5"/>
    <cellStyle name="Standard" xfId="0" builtinId="0"/>
  </cellStyles>
  <dxfs count="3">
    <dxf>
      <fill>
        <patternFill>
          <bgColor theme="9" tint="0.39994506668294322"/>
        </patternFill>
      </fill>
    </dxf>
    <dxf>
      <fill>
        <patternFill>
          <bgColor theme="9" tint="0.79998168889431442"/>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AT"/>
              <a:t>Türkische</a:t>
            </a:r>
            <a:r>
              <a:rPr lang="de-AT" baseline="0"/>
              <a:t> Lira</a:t>
            </a:r>
            <a:endParaRPr lang="de-A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AT"/>
        </a:p>
      </c:txPr>
    </c:title>
    <c:autoTitleDeleted val="0"/>
    <c:plotArea>
      <c:layout/>
      <c:lineChart>
        <c:grouping val="standard"/>
        <c:varyColors val="0"/>
        <c:ser>
          <c:idx val="0"/>
          <c:order val="0"/>
          <c:spPr>
            <a:ln w="28575" cap="rnd">
              <a:solidFill>
                <a:schemeClr val="accent1"/>
              </a:solidFill>
              <a:round/>
            </a:ln>
            <a:effectLst/>
          </c:spPr>
          <c:marker>
            <c:symbol val="none"/>
          </c:marker>
          <c:val>
            <c:numRef>
              <c:f>Daten!$BR$4:$BR$308</c:f>
              <c:numCache>
                <c:formatCode>General</c:formatCode>
                <c:ptCount val="305"/>
                <c:pt idx="0">
                  <c:v>0.37725049999999999</c:v>
                </c:pt>
                <c:pt idx="1">
                  <c:v>0.38715850000000002</c:v>
                </c:pt>
                <c:pt idx="2">
                  <c:v>0.39848749999999999</c:v>
                </c:pt>
                <c:pt idx="3">
                  <c:v>0.41216150000000001</c:v>
                </c:pt>
                <c:pt idx="4">
                  <c:v>0.42289149999999998</c:v>
                </c:pt>
                <c:pt idx="5">
                  <c:v>0.4345405</c:v>
                </c:pt>
                <c:pt idx="6">
                  <c:v>0.45585150000000002</c:v>
                </c:pt>
                <c:pt idx="7">
                  <c:v>0.46443950000000001</c:v>
                </c:pt>
                <c:pt idx="8">
                  <c:v>0.4866065</c:v>
                </c:pt>
                <c:pt idx="9">
                  <c:v>0.50497700000000001</c:v>
                </c:pt>
                <c:pt idx="10">
                  <c:v>0.51952500000000001</c:v>
                </c:pt>
                <c:pt idx="11">
                  <c:v>0.54340350000000004</c:v>
                </c:pt>
                <c:pt idx="12">
                  <c:v>0.54863300000000004</c:v>
                </c:pt>
                <c:pt idx="13">
                  <c:v>0.55454199999999998</c:v>
                </c:pt>
                <c:pt idx="14">
                  <c:v>0.56201900000000005</c:v>
                </c:pt>
                <c:pt idx="15">
                  <c:v>0.55981099999999995</c:v>
                </c:pt>
                <c:pt idx="16">
                  <c:v>0.57472849999999998</c:v>
                </c:pt>
                <c:pt idx="17">
                  <c:v>0.58938400000000002</c:v>
                </c:pt>
                <c:pt idx="18">
                  <c:v>0.58850000000000002</c:v>
                </c:pt>
                <c:pt idx="19">
                  <c:v>0.58519299999999996</c:v>
                </c:pt>
                <c:pt idx="20">
                  <c:v>0.5880225</c:v>
                </c:pt>
                <c:pt idx="21">
                  <c:v>0.57961381999999995</c:v>
                </c:pt>
                <c:pt idx="22">
                  <c:v>0.58614944999999996</c:v>
                </c:pt>
                <c:pt idx="23">
                  <c:v>0.60851411</c:v>
                </c:pt>
                <c:pt idx="24">
                  <c:v>0.63011585999999997</c:v>
                </c:pt>
                <c:pt idx="25">
                  <c:v>0.71924149999999998</c:v>
                </c:pt>
                <c:pt idx="26">
                  <c:v>0.88473217999999998</c:v>
                </c:pt>
                <c:pt idx="27">
                  <c:v>1.0883858399999999</c:v>
                </c:pt>
                <c:pt idx="28">
                  <c:v>0.99625695000000003</c:v>
                </c:pt>
                <c:pt idx="29">
                  <c:v>1.0381147100000001</c:v>
                </c:pt>
                <c:pt idx="30">
                  <c:v>1.14268182</c:v>
                </c:pt>
                <c:pt idx="31">
                  <c:v>1.2657623</c:v>
                </c:pt>
                <c:pt idx="32">
                  <c:v>1.3511500000000001</c:v>
                </c:pt>
                <c:pt idx="33">
                  <c:v>1.4591739100000001</c:v>
                </c:pt>
                <c:pt idx="34">
                  <c:v>1.3503636400000001</c:v>
                </c:pt>
                <c:pt idx="35">
                  <c:v>1.2979722199999999</c:v>
                </c:pt>
                <c:pt idx="36">
                  <c:v>1.20879545</c:v>
                </c:pt>
                <c:pt idx="37">
                  <c:v>1.1835</c:v>
                </c:pt>
                <c:pt idx="38">
                  <c:v>1.1926000000000001</c:v>
                </c:pt>
                <c:pt idx="39">
                  <c:v>1.17009524</c:v>
                </c:pt>
                <c:pt idx="40">
                  <c:v>1.2862272699999999</c:v>
                </c:pt>
                <c:pt idx="41">
                  <c:v>1.4689000000000001</c:v>
                </c:pt>
                <c:pt idx="42">
                  <c:v>1.6505652200000001</c:v>
                </c:pt>
                <c:pt idx="43">
                  <c:v>1.60263636</c:v>
                </c:pt>
                <c:pt idx="44">
                  <c:v>1.6202380999999999</c:v>
                </c:pt>
                <c:pt idx="45">
                  <c:v>1.6256956499999999</c:v>
                </c:pt>
                <c:pt idx="46">
                  <c:v>1.60657143</c:v>
                </c:pt>
                <c:pt idx="47">
                  <c:v>1.6190500000000001</c:v>
                </c:pt>
                <c:pt idx="48">
                  <c:v>1.7671363600000001</c:v>
                </c:pt>
                <c:pt idx="49">
                  <c:v>1.7623500000000001</c:v>
                </c:pt>
                <c:pt idx="50">
                  <c:v>1.80414286</c:v>
                </c:pt>
                <c:pt idx="51">
                  <c:v>1.76755</c:v>
                </c:pt>
                <c:pt idx="52">
                  <c:v>1.7204761900000001</c:v>
                </c:pt>
                <c:pt idx="53">
                  <c:v>1.6639999999999999</c:v>
                </c:pt>
                <c:pt idx="54">
                  <c:v>1.59695652</c:v>
                </c:pt>
                <c:pt idx="55">
                  <c:v>1.56421429</c:v>
                </c:pt>
                <c:pt idx="56">
                  <c:v>1.5466272700000001</c:v>
                </c:pt>
                <c:pt idx="57">
                  <c:v>1.6790665199999999</c:v>
                </c:pt>
                <c:pt idx="58">
                  <c:v>1.7267813000000001</c:v>
                </c:pt>
                <c:pt idx="59">
                  <c:v>1.76155124</c:v>
                </c:pt>
                <c:pt idx="60">
                  <c:v>1.69826214</c:v>
                </c:pt>
                <c:pt idx="61">
                  <c:v>1.6826582000000001</c:v>
                </c:pt>
                <c:pt idx="62">
                  <c:v>1.62037352</c:v>
                </c:pt>
                <c:pt idx="63">
                  <c:v>1.6374225</c:v>
                </c:pt>
                <c:pt idx="64">
                  <c:v>1.81848743</c:v>
                </c:pt>
                <c:pt idx="65">
                  <c:v>1.81426632</c:v>
                </c:pt>
                <c:pt idx="66">
                  <c:v>1.78411641</c:v>
                </c:pt>
                <c:pt idx="67">
                  <c:v>1.7999181799999999</c:v>
                </c:pt>
                <c:pt idx="68">
                  <c:v>1.83849664</c:v>
                </c:pt>
                <c:pt idx="69">
                  <c:v>1.86024652</c:v>
                </c:pt>
                <c:pt idx="70">
                  <c:v>1.88336455</c:v>
                </c:pt>
                <c:pt idx="71">
                  <c:v>1.8706898300000001</c:v>
                </c:pt>
                <c:pt idx="72">
                  <c:v>1.7784</c:v>
                </c:pt>
                <c:pt idx="73">
                  <c:v>1.7103999999999999</c:v>
                </c:pt>
                <c:pt idx="74">
                  <c:v>1.7333000000000001</c:v>
                </c:pt>
                <c:pt idx="75">
                  <c:v>1.7645</c:v>
                </c:pt>
                <c:pt idx="76">
                  <c:v>1.7426999999999999</c:v>
                </c:pt>
                <c:pt idx="77">
                  <c:v>1.6559999999999999</c:v>
                </c:pt>
                <c:pt idx="78">
                  <c:v>1.6133</c:v>
                </c:pt>
                <c:pt idx="79">
                  <c:v>1.6534</c:v>
                </c:pt>
                <c:pt idx="80">
                  <c:v>1.643</c:v>
                </c:pt>
                <c:pt idx="81">
                  <c:v>1.6331</c:v>
                </c:pt>
                <c:pt idx="82">
                  <c:v>1.6032999999999999</c:v>
                </c:pt>
                <c:pt idx="83">
                  <c:v>1.6037999999999999</c:v>
                </c:pt>
                <c:pt idx="84">
                  <c:v>1.6157999999999999</c:v>
                </c:pt>
                <c:pt idx="85">
                  <c:v>1.583</c:v>
                </c:pt>
                <c:pt idx="86">
                  <c:v>1.6071</c:v>
                </c:pt>
                <c:pt idx="87">
                  <c:v>1.6380999999999999</c:v>
                </c:pt>
                <c:pt idx="88">
                  <c:v>1.84</c:v>
                </c:pt>
                <c:pt idx="89">
                  <c:v>2.0257999999999998</c:v>
                </c:pt>
                <c:pt idx="90">
                  <c:v>1.9712000000000001</c:v>
                </c:pt>
                <c:pt idx="91">
                  <c:v>1.8802000000000001</c:v>
                </c:pt>
                <c:pt idx="92">
                  <c:v>1.887</c:v>
                </c:pt>
                <c:pt idx="93">
                  <c:v>1.8653999999999999</c:v>
                </c:pt>
                <c:pt idx="94">
                  <c:v>1.8786</c:v>
                </c:pt>
                <c:pt idx="95">
                  <c:v>1.8919999999999999</c:v>
                </c:pt>
                <c:pt idx="96">
                  <c:v>1.8535999999999999</c:v>
                </c:pt>
                <c:pt idx="97">
                  <c:v>1.8260000000000001</c:v>
                </c:pt>
                <c:pt idx="98">
                  <c:v>1.8658999999999999</c:v>
                </c:pt>
                <c:pt idx="99">
                  <c:v>1.8362000000000001</c:v>
                </c:pt>
                <c:pt idx="100">
                  <c:v>1.8028999999999999</c:v>
                </c:pt>
                <c:pt idx="101">
                  <c:v>1.7727999999999999</c:v>
                </c:pt>
                <c:pt idx="102">
                  <c:v>1.7574000000000001</c:v>
                </c:pt>
                <c:pt idx="103">
                  <c:v>1.7921</c:v>
                </c:pt>
                <c:pt idx="104">
                  <c:v>1.7536</c:v>
                </c:pt>
                <c:pt idx="105">
                  <c:v>1.7089000000000001</c:v>
                </c:pt>
                <c:pt idx="106">
                  <c:v>1.7498</c:v>
                </c:pt>
                <c:pt idx="107">
                  <c:v>1.7195</c:v>
                </c:pt>
                <c:pt idx="108">
                  <c:v>1.7322</c:v>
                </c:pt>
                <c:pt idx="109">
                  <c:v>1.7632000000000001</c:v>
                </c:pt>
                <c:pt idx="110">
                  <c:v>1.9309000000000001</c:v>
                </c:pt>
                <c:pt idx="111">
                  <c:v>2.0499999999999998</c:v>
                </c:pt>
                <c:pt idx="112">
                  <c:v>1.9408000000000001</c:v>
                </c:pt>
                <c:pt idx="113">
                  <c:v>1.9206000000000001</c:v>
                </c:pt>
                <c:pt idx="114">
                  <c:v>1.9128000000000001</c:v>
                </c:pt>
                <c:pt idx="115">
                  <c:v>1.7668999999999999</c:v>
                </c:pt>
                <c:pt idx="116">
                  <c:v>1.7843</c:v>
                </c:pt>
                <c:pt idx="117">
                  <c:v>1.9612000000000001</c:v>
                </c:pt>
                <c:pt idx="118">
                  <c:v>2.0341999999999998</c:v>
                </c:pt>
                <c:pt idx="119">
                  <c:v>2.0893999999999999</c:v>
                </c:pt>
                <c:pt idx="120">
                  <c:v>2.1233</c:v>
                </c:pt>
                <c:pt idx="121">
                  <c:v>2.1280000000000001</c:v>
                </c:pt>
                <c:pt idx="122">
                  <c:v>2.234</c:v>
                </c:pt>
                <c:pt idx="123">
                  <c:v>2.1276999999999999</c:v>
                </c:pt>
                <c:pt idx="124">
                  <c:v>2.1251000000000002</c:v>
                </c:pt>
                <c:pt idx="125">
                  <c:v>2.1675</c:v>
                </c:pt>
                <c:pt idx="126">
                  <c:v>2.1377999999999999</c:v>
                </c:pt>
                <c:pt idx="127">
                  <c:v>2.1236000000000002</c:v>
                </c:pt>
                <c:pt idx="128">
                  <c:v>2.1711</c:v>
                </c:pt>
                <c:pt idx="129">
                  <c:v>2.1823000000000001</c:v>
                </c:pt>
                <c:pt idx="130">
                  <c:v>2.2262</c:v>
                </c:pt>
                <c:pt idx="131">
                  <c:v>2.2012999999999998</c:v>
                </c:pt>
                <c:pt idx="132">
                  <c:v>2.1027999999999998</c:v>
                </c:pt>
                <c:pt idx="133">
                  <c:v>2.0756000000000001</c:v>
                </c:pt>
                <c:pt idx="134">
                  <c:v>2.0821000000000001</c:v>
                </c:pt>
                <c:pt idx="135">
                  <c:v>1.9983</c:v>
                </c:pt>
                <c:pt idx="136">
                  <c:v>1.9459</c:v>
                </c:pt>
                <c:pt idx="137">
                  <c:v>1.9274</c:v>
                </c:pt>
                <c:pt idx="138">
                  <c:v>1.9669000000000001</c:v>
                </c:pt>
                <c:pt idx="139">
                  <c:v>1.9483999999999999</c:v>
                </c:pt>
                <c:pt idx="140">
                  <c:v>1.9528000000000001</c:v>
                </c:pt>
                <c:pt idx="141">
                  <c:v>1.98</c:v>
                </c:pt>
                <c:pt idx="142">
                  <c:v>1.9717</c:v>
                </c:pt>
                <c:pt idx="143">
                  <c:v>2.0158999999999998</c:v>
                </c:pt>
                <c:pt idx="144">
                  <c:v>2.0918999999999999</c:v>
                </c:pt>
                <c:pt idx="145">
                  <c:v>2.1701999999999999</c:v>
                </c:pt>
                <c:pt idx="146">
                  <c:v>2.2107999999999999</c:v>
                </c:pt>
                <c:pt idx="147">
                  <c:v>2.1974999999999998</c:v>
                </c:pt>
                <c:pt idx="148">
                  <c:v>2.2603</c:v>
                </c:pt>
                <c:pt idx="149">
                  <c:v>2.3077000000000001</c:v>
                </c:pt>
                <c:pt idx="150">
                  <c:v>2.3654000000000002</c:v>
                </c:pt>
                <c:pt idx="151">
                  <c:v>2.5146999999999999</c:v>
                </c:pt>
                <c:pt idx="152">
                  <c:v>2.4735999999999998</c:v>
                </c:pt>
                <c:pt idx="153">
                  <c:v>2.5089000000000001</c:v>
                </c:pt>
                <c:pt idx="154">
                  <c:v>2.4565000000000001</c:v>
                </c:pt>
                <c:pt idx="155">
                  <c:v>2.4632000000000001</c:v>
                </c:pt>
                <c:pt idx="156">
                  <c:v>2.3759000000000001</c:v>
                </c:pt>
                <c:pt idx="157">
                  <c:v>2.3264</c:v>
                </c:pt>
                <c:pt idx="158">
                  <c:v>2.3631000000000002</c:v>
                </c:pt>
                <c:pt idx="159">
                  <c:v>2.3519999999999999</c:v>
                </c:pt>
                <c:pt idx="160">
                  <c:v>2.3149000000000002</c:v>
                </c:pt>
                <c:pt idx="161">
                  <c:v>2.2837000000000001</c:v>
                </c:pt>
                <c:pt idx="162">
                  <c:v>2.2281</c:v>
                </c:pt>
                <c:pt idx="163">
                  <c:v>2.2290999999999999</c:v>
                </c:pt>
                <c:pt idx="164">
                  <c:v>2.3176999999999999</c:v>
                </c:pt>
                <c:pt idx="165">
                  <c:v>2.3384</c:v>
                </c:pt>
                <c:pt idx="166">
                  <c:v>2.3010000000000002</c:v>
                </c:pt>
                <c:pt idx="167">
                  <c:v>2.3439000000000001</c:v>
                </c:pt>
                <c:pt idx="168">
                  <c:v>2.3542999999999998</c:v>
                </c:pt>
                <c:pt idx="169">
                  <c:v>2.3738000000000001</c:v>
                </c:pt>
                <c:pt idx="170">
                  <c:v>2.3452999999999999</c:v>
                </c:pt>
                <c:pt idx="171">
                  <c:v>2.3405999999999998</c:v>
                </c:pt>
                <c:pt idx="172">
                  <c:v>2.3738999999999999</c:v>
                </c:pt>
                <c:pt idx="173">
                  <c:v>2.5028000000000001</c:v>
                </c:pt>
                <c:pt idx="174">
                  <c:v>2.5274000000000001</c:v>
                </c:pt>
                <c:pt idx="175">
                  <c:v>2.6124999999999998</c:v>
                </c:pt>
                <c:pt idx="176">
                  <c:v>2.6951999999999998</c:v>
                </c:pt>
                <c:pt idx="177">
                  <c:v>2.7094999999999998</c:v>
                </c:pt>
                <c:pt idx="178">
                  <c:v>2.7315999999999998</c:v>
                </c:pt>
                <c:pt idx="179">
                  <c:v>2.8275999999999999</c:v>
                </c:pt>
                <c:pt idx="180">
                  <c:v>3.0297000000000001</c:v>
                </c:pt>
                <c:pt idx="181">
                  <c:v>3.0184000000000002</c:v>
                </c:pt>
                <c:pt idx="182">
                  <c:v>3.0629</c:v>
                </c:pt>
                <c:pt idx="183">
                  <c:v>2.9392999999999998</c:v>
                </c:pt>
                <c:pt idx="184">
                  <c:v>2.8736000000000002</c:v>
                </c:pt>
                <c:pt idx="185">
                  <c:v>2.8807999999999998</c:v>
                </c:pt>
                <c:pt idx="186">
                  <c:v>2.8698999999999999</c:v>
                </c:pt>
                <c:pt idx="187">
                  <c:v>2.8784000000000001</c:v>
                </c:pt>
                <c:pt idx="188">
                  <c:v>2.8542999999999998</c:v>
                </c:pt>
                <c:pt idx="189">
                  <c:v>2.8576999999999999</c:v>
                </c:pt>
                <c:pt idx="190">
                  <c:v>2.7885</c:v>
                </c:pt>
                <c:pt idx="191">
                  <c:v>2.8304</c:v>
                </c:pt>
                <c:pt idx="192">
                  <c:v>2.7153</c:v>
                </c:pt>
                <c:pt idx="193">
                  <c:v>2.7957999999999998</c:v>
                </c:pt>
                <c:pt idx="194">
                  <c:v>2.8077000000000001</c:v>
                </c:pt>
                <c:pt idx="195">
                  <c:v>2.8742999999999999</c:v>
                </c:pt>
                <c:pt idx="196">
                  <c:v>2.9491000000000001</c:v>
                </c:pt>
                <c:pt idx="197">
                  <c:v>3.0299</c:v>
                </c:pt>
                <c:pt idx="198">
                  <c:v>2.9704999999999999</c:v>
                </c:pt>
                <c:pt idx="199">
                  <c:v>3.1825999999999999</c:v>
                </c:pt>
                <c:pt idx="200">
                  <c:v>3.3835000000000002</c:v>
                </c:pt>
                <c:pt idx="201">
                  <c:v>3.2887</c:v>
                </c:pt>
                <c:pt idx="202">
                  <c:v>3.0849000000000002</c:v>
                </c:pt>
                <c:pt idx="203">
                  <c:v>3.18</c:v>
                </c:pt>
                <c:pt idx="204">
                  <c:v>3.2713000000000001</c:v>
                </c:pt>
                <c:pt idx="205">
                  <c:v>3.2637999999999998</c:v>
                </c:pt>
                <c:pt idx="206">
                  <c:v>3.2071999999999998</c:v>
                </c:pt>
                <c:pt idx="207">
                  <c:v>3.2134999999999998</c:v>
                </c:pt>
                <c:pt idx="208">
                  <c:v>3.323</c:v>
                </c:pt>
                <c:pt idx="209">
                  <c:v>3.2736999999999998</c:v>
                </c:pt>
                <c:pt idx="210">
                  <c:v>3.2786</c:v>
                </c:pt>
                <c:pt idx="211">
                  <c:v>3.3206000000000002</c:v>
                </c:pt>
                <c:pt idx="212">
                  <c:v>3.3283999999999998</c:v>
                </c:pt>
                <c:pt idx="213">
                  <c:v>3.3912</c:v>
                </c:pt>
                <c:pt idx="214">
                  <c:v>3.55</c:v>
                </c:pt>
                <c:pt idx="215">
                  <c:v>3.6917</c:v>
                </c:pt>
                <c:pt idx="216">
                  <c:v>3.9868999999999999</c:v>
                </c:pt>
                <c:pt idx="217">
                  <c:v>3.9011</c:v>
                </c:pt>
                <c:pt idx="218">
                  <c:v>3.9228000000000001</c:v>
                </c:pt>
                <c:pt idx="219">
                  <c:v>3.915</c:v>
                </c:pt>
                <c:pt idx="220">
                  <c:v>3.9462999999999999</c:v>
                </c:pt>
                <c:pt idx="221">
                  <c:v>3.9554</c:v>
                </c:pt>
                <c:pt idx="222">
                  <c:v>4.1021000000000001</c:v>
                </c:pt>
                <c:pt idx="223">
                  <c:v>4.1436000000000002</c:v>
                </c:pt>
                <c:pt idx="224">
                  <c:v>4.1375999999999999</c:v>
                </c:pt>
                <c:pt idx="225">
                  <c:v>4.3234000000000004</c:v>
                </c:pt>
                <c:pt idx="226">
                  <c:v>4.5713999999999997</c:v>
                </c:pt>
                <c:pt idx="227">
                  <c:v>4.5510999999999999</c:v>
                </c:pt>
                <c:pt idx="228">
                  <c:v>4.6026999999999996</c:v>
                </c:pt>
                <c:pt idx="229">
                  <c:v>4.6710000000000003</c:v>
                </c:pt>
                <c:pt idx="230">
                  <c:v>4.7992999999999997</c:v>
                </c:pt>
                <c:pt idx="231">
                  <c:v>5.0003000000000002</c:v>
                </c:pt>
                <c:pt idx="232">
                  <c:v>5.2500999999999998</c:v>
                </c:pt>
                <c:pt idx="233">
                  <c:v>5.4073000000000002</c:v>
                </c:pt>
                <c:pt idx="234">
                  <c:v>5.5747999999999998</c:v>
                </c:pt>
                <c:pt idx="235">
                  <c:v>6.8487999999999998</c:v>
                </c:pt>
                <c:pt idx="236">
                  <c:v>7.3840000000000003</c:v>
                </c:pt>
                <c:pt idx="237">
                  <c:v>6.6919000000000004</c:v>
                </c:pt>
                <c:pt idx="238">
                  <c:v>6.0895999999999999</c:v>
                </c:pt>
                <c:pt idx="239">
                  <c:v>6.0629999999999997</c:v>
                </c:pt>
                <c:pt idx="240">
                  <c:v>6.1364999999999998</c:v>
                </c:pt>
                <c:pt idx="241">
                  <c:v>5.9888000000000003</c:v>
                </c:pt>
                <c:pt idx="242">
                  <c:v>6.1982999999999997</c:v>
                </c:pt>
                <c:pt idx="243">
                  <c:v>6.4706999999999999</c:v>
                </c:pt>
                <c:pt idx="244">
                  <c:v>6.7694000000000001</c:v>
                </c:pt>
                <c:pt idx="245">
                  <c:v>6.5618999999999996</c:v>
                </c:pt>
                <c:pt idx="246">
                  <c:v>6.3528000000000002</c:v>
                </c:pt>
                <c:pt idx="247">
                  <c:v>6.2869000000000002</c:v>
                </c:pt>
                <c:pt idx="248">
                  <c:v>6.2765000000000004</c:v>
                </c:pt>
                <c:pt idx="249">
                  <c:v>6.4023000000000003</c:v>
                </c:pt>
                <c:pt idx="250">
                  <c:v>6.3419999999999996</c:v>
                </c:pt>
                <c:pt idx="251">
                  <c:v>6.5022000000000002</c:v>
                </c:pt>
                <c:pt idx="252">
                  <c:v>6.5808</c:v>
                </c:pt>
                <c:pt idx="253">
                  <c:v>6.6195000000000004</c:v>
                </c:pt>
                <c:pt idx="254">
                  <c:v>7.0170000000000003</c:v>
                </c:pt>
                <c:pt idx="255">
                  <c:v>7.4617000000000004</c:v>
                </c:pt>
                <c:pt idx="256">
                  <c:v>7.5526999999999997</c:v>
                </c:pt>
                <c:pt idx="257">
                  <c:v>7.6806999999999999</c:v>
                </c:pt>
                <c:pt idx="258">
                  <c:v>7.8842999999999996</c:v>
                </c:pt>
                <c:pt idx="259">
                  <c:v>8.6143999999999998</c:v>
                </c:pt>
                <c:pt idx="260">
                  <c:v>8.9084000000000003</c:v>
                </c:pt>
                <c:pt idx="261">
                  <c:v>9.3701000000000008</c:v>
                </c:pt>
                <c:pt idx="262">
                  <c:v>9.4521999999999995</c:v>
                </c:pt>
                <c:pt idx="263">
                  <c:v>9.3817000000000004</c:v>
                </c:pt>
                <c:pt idx="264">
                  <c:v>9.0059000000000005</c:v>
                </c:pt>
                <c:pt idx="265">
                  <c:v>8.5785</c:v>
                </c:pt>
                <c:pt idx="266">
                  <c:v>9.1301000000000005</c:v>
                </c:pt>
                <c:pt idx="267">
                  <c:v>9.7935999999999996</c:v>
                </c:pt>
                <c:pt idx="268">
                  <c:v>10.1852</c:v>
                </c:pt>
                <c:pt idx="269">
                  <c:v>10.382300000000001</c:v>
                </c:pt>
                <c:pt idx="270">
                  <c:v>10.1587</c:v>
                </c:pt>
                <c:pt idx="271">
                  <c:v>9.9787999999999997</c:v>
                </c:pt>
                <c:pt idx="272">
                  <c:v>10.069100000000001</c:v>
                </c:pt>
                <c:pt idx="273">
                  <c:v>10.680899999999999</c:v>
                </c:pt>
                <c:pt idx="274">
                  <c:v>12.2361</c:v>
                </c:pt>
                <c:pt idx="275">
                  <c:v>15.404500000000001</c:v>
                </c:pt>
                <c:pt idx="276">
                  <c:v>15.352499999999999</c:v>
                </c:pt>
                <c:pt idx="277">
                  <c:v>15.4901</c:v>
                </c:pt>
                <c:pt idx="278">
                  <c:v>16.1233</c:v>
                </c:pt>
                <c:pt idx="279">
                  <c:v>15.931100000000001</c:v>
                </c:pt>
                <c:pt idx="280">
                  <c:v>16.5412</c:v>
                </c:pt>
                <c:pt idx="281">
                  <c:v>17.959900000000001</c:v>
                </c:pt>
                <c:pt idx="282">
                  <c:v>17.7896</c:v>
                </c:pt>
                <c:pt idx="283">
                  <c:v>18.270099999999999</c:v>
                </c:pt>
                <c:pt idx="284">
                  <c:v>18.1465</c:v>
                </c:pt>
                <c:pt idx="285">
                  <c:v>18.265499999999999</c:v>
                </c:pt>
                <c:pt idx="286">
                  <c:v>18.9877</c:v>
                </c:pt>
                <c:pt idx="287">
                  <c:v>19.761299999999999</c:v>
                </c:pt>
                <c:pt idx="288">
                  <c:v>20.231200000000001</c:v>
                </c:pt>
                <c:pt idx="289">
                  <c:v>20.1981</c:v>
                </c:pt>
                <c:pt idx="290">
                  <c:v>20.3491</c:v>
                </c:pt>
                <c:pt idx="291">
                  <c:v>21.226700000000001</c:v>
                </c:pt>
                <c:pt idx="292">
                  <c:v>21.491800000000001</c:v>
                </c:pt>
                <c:pt idx="293">
                  <c:v>25.7697</c:v>
                </c:pt>
                <c:pt idx="294">
                  <c:v>29.321200000000001</c:v>
                </c:pt>
                <c:pt idx="295">
                  <c:v>29.378799999999998</c:v>
                </c:pt>
                <c:pt idx="296">
                  <c:v>28.8643</c:v>
                </c:pt>
                <c:pt idx="297">
                  <c:v>29.450600000000001</c:v>
                </c:pt>
                <c:pt idx="298">
                  <c:v>30.9786</c:v>
                </c:pt>
                <c:pt idx="299">
                  <c:v>31.724299999999999</c:v>
                </c:pt>
                <c:pt idx="300">
                  <c:v>32.816499999999998</c:v>
                </c:pt>
                <c:pt idx="301">
                  <c:v>33.264400000000002</c:v>
                </c:pt>
                <c:pt idx="302">
                  <c:v>34.822899999999997</c:v>
                </c:pt>
                <c:pt idx="303">
                  <c:v>34.692599999999999</c:v>
                </c:pt>
                <c:pt idx="304">
                  <c:v>34.860500000000002</c:v>
                </c:pt>
              </c:numCache>
            </c:numRef>
          </c:val>
          <c:smooth val="0"/>
          <c:extLst>
            <c:ext xmlns:c16="http://schemas.microsoft.com/office/drawing/2014/chart" uri="{C3380CC4-5D6E-409C-BE32-E72D297353CC}">
              <c16:uniqueId val="{00000000-8D86-46BD-B76F-C6563EB521F3}"/>
            </c:ext>
          </c:extLst>
        </c:ser>
        <c:dLbls>
          <c:showLegendKey val="0"/>
          <c:showVal val="0"/>
          <c:showCatName val="0"/>
          <c:showSerName val="0"/>
          <c:showPercent val="0"/>
          <c:showBubbleSize val="0"/>
        </c:dLbls>
        <c:marker val="1"/>
        <c:smooth val="0"/>
        <c:axId val="740474751"/>
        <c:axId val="617021903"/>
      </c:lineChart>
      <c:lineChart>
        <c:grouping val="standard"/>
        <c:varyColors val="0"/>
        <c:ser>
          <c:idx val="1"/>
          <c:order val="1"/>
          <c:spPr>
            <a:ln w="28575" cap="rnd">
              <a:solidFill>
                <a:schemeClr val="accent2"/>
              </a:solidFill>
              <a:round/>
            </a:ln>
            <a:effectLst/>
          </c:spPr>
          <c:marker>
            <c:symbol val="none"/>
          </c:marker>
          <c:val>
            <c:numRef>
              <c:f>Daten!$BS$4:$BS$308</c:f>
              <c:numCache>
                <c:formatCode>General</c:formatCode>
                <c:ptCount val="305"/>
                <c:pt idx="0">
                  <c:v>2.6507585808368712</c:v>
                </c:pt>
                <c:pt idx="1">
                  <c:v>2.5829214649813963</c:v>
                </c:pt>
                <c:pt idx="2">
                  <c:v>2.5094890053012957</c:v>
                </c:pt>
                <c:pt idx="3">
                  <c:v>2.426233406079898</c:v>
                </c:pt>
                <c:pt idx="4">
                  <c:v>2.3646727352051298</c:v>
                </c:pt>
                <c:pt idx="5">
                  <c:v>2.3012814685857821</c:v>
                </c:pt>
                <c:pt idx="6">
                  <c:v>2.1936968508384855</c:v>
                </c:pt>
                <c:pt idx="7">
                  <c:v>2.1531329699562591</c:v>
                </c:pt>
                <c:pt idx="8">
                  <c:v>2.055048586486206</c:v>
                </c:pt>
                <c:pt idx="9">
                  <c:v>1.9802882111462501</c:v>
                </c:pt>
                <c:pt idx="10">
                  <c:v>1.9248351859871997</c:v>
                </c:pt>
                <c:pt idx="11">
                  <c:v>1.8402531452226567</c:v>
                </c:pt>
                <c:pt idx="12">
                  <c:v>1.8227120862215724</c:v>
                </c:pt>
                <c:pt idx="13">
                  <c:v>1.8032899221339411</c:v>
                </c:pt>
                <c:pt idx="14">
                  <c:v>1.7792992763589841</c:v>
                </c:pt>
                <c:pt idx="15">
                  <c:v>1.7863171677584044</c:v>
                </c:pt>
                <c:pt idx="16">
                  <c:v>1.7399519947244657</c:v>
                </c:pt>
                <c:pt idx="17">
                  <c:v>1.6966867101923364</c:v>
                </c:pt>
                <c:pt idx="18">
                  <c:v>1.6992353440951571</c:v>
                </c:pt>
                <c:pt idx="19">
                  <c:v>1.7088379389363852</c:v>
                </c:pt>
                <c:pt idx="20">
                  <c:v>1.7006151975477128</c:v>
                </c:pt>
                <c:pt idx="21">
                  <c:v>1.7252866744964779</c:v>
                </c:pt>
                <c:pt idx="22">
                  <c:v>1.70604954077838</c:v>
                </c:pt>
                <c:pt idx="23">
                  <c:v>1.6433472676582634</c:v>
                </c:pt>
                <c:pt idx="24">
                  <c:v>1.5870097286552984</c:v>
                </c:pt>
                <c:pt idx="25">
                  <c:v>1.3903535877726745</c:v>
                </c:pt>
                <c:pt idx="26">
                  <c:v>1.1302855514987598</c:v>
                </c:pt>
                <c:pt idx="27">
                  <c:v>0.91879181375604824</c:v>
                </c:pt>
                <c:pt idx="28">
                  <c:v>1.0037571130620468</c:v>
                </c:pt>
                <c:pt idx="29">
                  <c:v>0.96328468363578035</c:v>
                </c:pt>
                <c:pt idx="30">
                  <c:v>0.87513425215778795</c:v>
                </c:pt>
                <c:pt idx="31">
                  <c:v>0.79003775037382606</c:v>
                </c:pt>
                <c:pt idx="32">
                  <c:v>0.74011027643118821</c:v>
                </c:pt>
                <c:pt idx="33">
                  <c:v>0.68531927081947341</c:v>
                </c:pt>
                <c:pt idx="34">
                  <c:v>0.74054126635104001</c:v>
                </c:pt>
                <c:pt idx="35">
                  <c:v>0.77043251357105325</c:v>
                </c:pt>
                <c:pt idx="36">
                  <c:v>0.82726982468373789</c:v>
                </c:pt>
                <c:pt idx="37">
                  <c:v>0.84495141529362061</c:v>
                </c:pt>
                <c:pt idx="38">
                  <c:v>0.83850410867013236</c:v>
                </c:pt>
                <c:pt idx="39">
                  <c:v>0.85463128625324547</c:v>
                </c:pt>
                <c:pt idx="40">
                  <c:v>0.77746757771665043</c:v>
                </c:pt>
                <c:pt idx="41">
                  <c:v>0.68078153720471102</c:v>
                </c:pt>
                <c:pt idx="42">
                  <c:v>0.60585306650287951</c:v>
                </c:pt>
                <c:pt idx="43">
                  <c:v>0.62397186595716569</c:v>
                </c:pt>
                <c:pt idx="44">
                  <c:v>0.61719323845057095</c:v>
                </c:pt>
                <c:pt idx="45">
                  <c:v>0.61512128669348409</c:v>
                </c:pt>
                <c:pt idx="46">
                  <c:v>0.62244353492580162</c:v>
                </c:pt>
                <c:pt idx="47">
                  <c:v>0.61764615052036687</c:v>
                </c:pt>
                <c:pt idx="48">
                  <c:v>0.56588728670604682</c:v>
                </c:pt>
                <c:pt idx="49">
                  <c:v>0.56742417794422217</c:v>
                </c:pt>
                <c:pt idx="50">
                  <c:v>0.55427983125460478</c:v>
                </c:pt>
                <c:pt idx="51">
                  <c:v>0.56575485841984674</c:v>
                </c:pt>
                <c:pt idx="52">
                  <c:v>0.58123443138146536</c:v>
                </c:pt>
                <c:pt idx="53">
                  <c:v>0.60096153846153844</c:v>
                </c:pt>
                <c:pt idx="54">
                  <c:v>0.62619112510339359</c:v>
                </c:pt>
                <c:pt idx="55">
                  <c:v>0.63929859635791975</c:v>
                </c:pt>
                <c:pt idx="56">
                  <c:v>0.64656819351180839</c:v>
                </c:pt>
                <c:pt idx="57">
                  <c:v>0.59556901890938785</c:v>
                </c:pt>
                <c:pt idx="58">
                  <c:v>0.57911213191850064</c:v>
                </c:pt>
                <c:pt idx="59">
                  <c:v>0.56768147147397197</c:v>
                </c:pt>
                <c:pt idx="60">
                  <c:v>0.58883724511458524</c:v>
                </c:pt>
                <c:pt idx="61">
                  <c:v>0.59429776053152084</c:v>
                </c:pt>
                <c:pt idx="62">
                  <c:v>0.61714165756053574</c:v>
                </c:pt>
                <c:pt idx="63">
                  <c:v>0.61071592701333954</c:v>
                </c:pt>
                <c:pt idx="64">
                  <c:v>0.5499075679615778</c:v>
                </c:pt>
                <c:pt idx="65">
                  <c:v>0.55118699442097341</c:v>
                </c:pt>
                <c:pt idx="66">
                  <c:v>0.5605015426095431</c:v>
                </c:pt>
                <c:pt idx="67">
                  <c:v>0.55558080978992064</c:v>
                </c:pt>
                <c:pt idx="68">
                  <c:v>0.54392266933922706</c:v>
                </c:pt>
                <c:pt idx="69">
                  <c:v>0.53756316125241288</c:v>
                </c:pt>
                <c:pt idx="70">
                  <c:v>0.53096465047088204</c:v>
                </c:pt>
                <c:pt idx="71">
                  <c:v>0.53456216202340712</c:v>
                </c:pt>
                <c:pt idx="72">
                  <c:v>0.56230319388214123</c:v>
                </c:pt>
                <c:pt idx="73">
                  <c:v>0.58465855940130962</c:v>
                </c:pt>
                <c:pt idx="74">
                  <c:v>0.57693417181099638</c:v>
                </c:pt>
                <c:pt idx="75">
                  <c:v>0.56673278549164074</c:v>
                </c:pt>
                <c:pt idx="76">
                  <c:v>0.57382222987318532</c:v>
                </c:pt>
                <c:pt idx="77">
                  <c:v>0.60386473429951693</c:v>
                </c:pt>
                <c:pt idx="78">
                  <c:v>0.61984751751069234</c:v>
                </c:pt>
                <c:pt idx="79">
                  <c:v>0.604814322003145</c:v>
                </c:pt>
                <c:pt idx="80">
                  <c:v>0.60864272671941566</c:v>
                </c:pt>
                <c:pt idx="81">
                  <c:v>0.61233237401261409</c:v>
                </c:pt>
                <c:pt idx="82">
                  <c:v>0.62371359071914179</c:v>
                </c:pt>
                <c:pt idx="83">
                  <c:v>0.62351914203766057</c:v>
                </c:pt>
                <c:pt idx="84">
                  <c:v>0.6188884762965714</c:v>
                </c:pt>
                <c:pt idx="85">
                  <c:v>0.63171193935565384</c:v>
                </c:pt>
                <c:pt idx="86">
                  <c:v>0.62223881525729574</c:v>
                </c:pt>
                <c:pt idx="87">
                  <c:v>0.61046334167633243</c:v>
                </c:pt>
                <c:pt idx="88">
                  <c:v>0.54347826086956519</c:v>
                </c:pt>
                <c:pt idx="89">
                  <c:v>0.49363214532530364</c:v>
                </c:pt>
                <c:pt idx="90">
                  <c:v>0.50730519480519476</c:v>
                </c:pt>
                <c:pt idx="91">
                  <c:v>0.53185831294543129</c:v>
                </c:pt>
                <c:pt idx="92">
                  <c:v>0.52994170641229466</c:v>
                </c:pt>
                <c:pt idx="93">
                  <c:v>0.53607805296451161</c:v>
                </c:pt>
                <c:pt idx="94">
                  <c:v>0.53231129564569357</c:v>
                </c:pt>
                <c:pt idx="95">
                  <c:v>0.52854122621564481</c:v>
                </c:pt>
                <c:pt idx="96">
                  <c:v>0.53949072075960292</c:v>
                </c:pt>
                <c:pt idx="97">
                  <c:v>0.547645125958379</c:v>
                </c:pt>
                <c:pt idx="98">
                  <c:v>0.53593440162924066</c:v>
                </c:pt>
                <c:pt idx="99">
                  <c:v>0.54460298442435462</c:v>
                </c:pt>
                <c:pt idx="100">
                  <c:v>0.5546619335515004</c:v>
                </c:pt>
                <c:pt idx="101">
                  <c:v>0.5640794223826715</c:v>
                </c:pt>
                <c:pt idx="102">
                  <c:v>0.56902241948332766</c:v>
                </c:pt>
                <c:pt idx="103">
                  <c:v>0.55800457563752026</c:v>
                </c:pt>
                <c:pt idx="104">
                  <c:v>0.57025547445255476</c:v>
                </c:pt>
                <c:pt idx="105">
                  <c:v>0.58517174790801096</c:v>
                </c:pt>
                <c:pt idx="106">
                  <c:v>0.5714938850154303</c:v>
                </c:pt>
                <c:pt idx="107">
                  <c:v>0.58156440825821454</c:v>
                </c:pt>
                <c:pt idx="108">
                  <c:v>0.57730054266251007</c:v>
                </c:pt>
                <c:pt idx="109">
                  <c:v>0.56715063520871145</c:v>
                </c:pt>
                <c:pt idx="110">
                  <c:v>0.51789321042001135</c:v>
                </c:pt>
                <c:pt idx="111">
                  <c:v>0.48780487804878053</c:v>
                </c:pt>
                <c:pt idx="112">
                  <c:v>0.51525144270403955</c:v>
                </c:pt>
                <c:pt idx="113">
                  <c:v>0.52067062376340723</c:v>
                </c:pt>
                <c:pt idx="114">
                  <c:v>0.52279381012128812</c:v>
                </c:pt>
                <c:pt idx="115">
                  <c:v>0.56596298602071426</c:v>
                </c:pt>
                <c:pt idx="116">
                  <c:v>0.56044387154626463</c:v>
                </c:pt>
                <c:pt idx="117">
                  <c:v>0.50989190291658171</c:v>
                </c:pt>
                <c:pt idx="118">
                  <c:v>0.49159374692753915</c:v>
                </c:pt>
                <c:pt idx="119">
                  <c:v>0.47860629845888775</c:v>
                </c:pt>
                <c:pt idx="120">
                  <c:v>0.47096500729995761</c:v>
                </c:pt>
                <c:pt idx="121">
                  <c:v>0.46992481203007519</c:v>
                </c:pt>
                <c:pt idx="122">
                  <c:v>0.44762757385854968</c:v>
                </c:pt>
                <c:pt idx="123">
                  <c:v>0.46999107016966679</c:v>
                </c:pt>
                <c:pt idx="124">
                  <c:v>0.47056609100748198</c:v>
                </c:pt>
                <c:pt idx="125">
                  <c:v>0.46136101499423299</c:v>
                </c:pt>
                <c:pt idx="126">
                  <c:v>0.46777060529516329</c:v>
                </c:pt>
                <c:pt idx="127">
                  <c:v>0.47089847428894327</c:v>
                </c:pt>
                <c:pt idx="128">
                  <c:v>0.46059601123854266</c:v>
                </c:pt>
                <c:pt idx="129">
                  <c:v>0.45823214040232779</c:v>
                </c:pt>
                <c:pt idx="130">
                  <c:v>0.44919593926870904</c:v>
                </c:pt>
                <c:pt idx="131">
                  <c:v>0.45427701812565308</c:v>
                </c:pt>
                <c:pt idx="132">
                  <c:v>0.47555640098915736</c:v>
                </c:pt>
                <c:pt idx="133">
                  <c:v>0.48178839853536326</c:v>
                </c:pt>
                <c:pt idx="134">
                  <c:v>0.48028432832236684</c:v>
                </c:pt>
                <c:pt idx="135">
                  <c:v>0.50042536155732376</c:v>
                </c:pt>
                <c:pt idx="136">
                  <c:v>0.51390102266303506</c:v>
                </c:pt>
                <c:pt idx="137">
                  <c:v>0.51883366192798586</c:v>
                </c:pt>
                <c:pt idx="138">
                  <c:v>0.50841425593573641</c:v>
                </c:pt>
                <c:pt idx="139">
                  <c:v>0.51324163416136315</c:v>
                </c:pt>
                <c:pt idx="140">
                  <c:v>0.51208521097910686</c:v>
                </c:pt>
                <c:pt idx="141">
                  <c:v>0.50505050505050508</c:v>
                </c:pt>
                <c:pt idx="142">
                  <c:v>0.50717654815641322</c:v>
                </c:pt>
                <c:pt idx="143">
                  <c:v>0.49605635200158743</c:v>
                </c:pt>
                <c:pt idx="144">
                  <c:v>0.47803432286438169</c:v>
                </c:pt>
                <c:pt idx="145">
                  <c:v>0.46078702423739748</c:v>
                </c:pt>
                <c:pt idx="146">
                  <c:v>0.45232495024425551</c:v>
                </c:pt>
                <c:pt idx="147">
                  <c:v>0.45506257110352677</c:v>
                </c:pt>
                <c:pt idx="148">
                  <c:v>0.44241914790072112</c:v>
                </c:pt>
                <c:pt idx="149">
                  <c:v>0.43333188889370367</c:v>
                </c:pt>
                <c:pt idx="150">
                  <c:v>0.42276147797412694</c:v>
                </c:pt>
                <c:pt idx="151">
                  <c:v>0.39766174891637174</c:v>
                </c:pt>
                <c:pt idx="152">
                  <c:v>0.40426908150064689</c:v>
                </c:pt>
                <c:pt idx="153">
                  <c:v>0.39858105145681372</c:v>
                </c:pt>
                <c:pt idx="154">
                  <c:v>0.4070832485243232</c:v>
                </c:pt>
                <c:pt idx="155">
                  <c:v>0.40597596622279958</c:v>
                </c:pt>
                <c:pt idx="156">
                  <c:v>0.42089313523296434</c:v>
                </c:pt>
                <c:pt idx="157">
                  <c:v>0.42984869325997249</c:v>
                </c:pt>
                <c:pt idx="158">
                  <c:v>0.42317295078498579</c:v>
                </c:pt>
                <c:pt idx="159">
                  <c:v>0.42517006802721091</c:v>
                </c:pt>
                <c:pt idx="160">
                  <c:v>0.43198410298501011</c:v>
                </c:pt>
                <c:pt idx="161">
                  <c:v>0.43788588693786396</c:v>
                </c:pt>
                <c:pt idx="162">
                  <c:v>0.44881288990619811</c:v>
                </c:pt>
                <c:pt idx="163">
                  <c:v>0.44861154726122654</c:v>
                </c:pt>
                <c:pt idx="164">
                  <c:v>0.43146222548215907</c:v>
                </c:pt>
                <c:pt idx="165">
                  <c:v>0.42764283270612385</c:v>
                </c:pt>
                <c:pt idx="166">
                  <c:v>0.43459365493263796</c:v>
                </c:pt>
                <c:pt idx="167">
                  <c:v>0.42663936174751482</c:v>
                </c:pt>
                <c:pt idx="168">
                  <c:v>0.42475470415834859</c:v>
                </c:pt>
                <c:pt idx="169">
                  <c:v>0.42126548150644533</c:v>
                </c:pt>
                <c:pt idx="170">
                  <c:v>0.42638468426214132</c:v>
                </c:pt>
                <c:pt idx="171">
                  <c:v>0.42724087840724606</c:v>
                </c:pt>
                <c:pt idx="172">
                  <c:v>0.42124773579342012</c:v>
                </c:pt>
                <c:pt idx="173">
                  <c:v>0.39955250119865748</c:v>
                </c:pt>
                <c:pt idx="174">
                  <c:v>0.39566352773601327</c:v>
                </c:pt>
                <c:pt idx="175">
                  <c:v>0.38277511961722488</c:v>
                </c:pt>
                <c:pt idx="176">
                  <c:v>0.37102997922232117</c:v>
                </c:pt>
                <c:pt idx="177">
                  <c:v>0.36907178446207789</c:v>
                </c:pt>
                <c:pt idx="178">
                  <c:v>0.36608581051398448</c:v>
                </c:pt>
                <c:pt idx="179">
                  <c:v>0.35365681143018818</c:v>
                </c:pt>
                <c:pt idx="180">
                  <c:v>0.33006568307093109</c:v>
                </c:pt>
                <c:pt idx="181">
                  <c:v>0.33130135170951497</c:v>
                </c:pt>
                <c:pt idx="182">
                  <c:v>0.32648796891834536</c:v>
                </c:pt>
                <c:pt idx="183">
                  <c:v>0.34021705848331235</c:v>
                </c:pt>
                <c:pt idx="184">
                  <c:v>0.34799554565701557</c:v>
                </c:pt>
                <c:pt idx="185">
                  <c:v>0.34712579838933633</c:v>
                </c:pt>
                <c:pt idx="186">
                  <c:v>0.34844419666190463</c:v>
                </c:pt>
                <c:pt idx="187">
                  <c:v>0.34741523068371316</c:v>
                </c:pt>
                <c:pt idx="188">
                  <c:v>0.3503485968538696</c:v>
                </c:pt>
                <c:pt idx="189">
                  <c:v>0.34993176330615533</c:v>
                </c:pt>
                <c:pt idx="190">
                  <c:v>0.35861574323112783</c:v>
                </c:pt>
                <c:pt idx="191">
                  <c:v>0.35330695308083665</c:v>
                </c:pt>
                <c:pt idx="192">
                  <c:v>0.36828343092844251</c:v>
                </c:pt>
                <c:pt idx="193">
                  <c:v>0.35767937620716794</c:v>
                </c:pt>
                <c:pt idx="194">
                  <c:v>0.35616340777148553</c:v>
                </c:pt>
                <c:pt idx="195">
                  <c:v>0.34791079567198974</c:v>
                </c:pt>
                <c:pt idx="196">
                  <c:v>0.33908650096639653</c:v>
                </c:pt>
                <c:pt idx="197">
                  <c:v>0.33004389583814647</c:v>
                </c:pt>
                <c:pt idx="198">
                  <c:v>0.33664366268305002</c:v>
                </c:pt>
                <c:pt idx="199">
                  <c:v>0.31420850876641743</c:v>
                </c:pt>
                <c:pt idx="200">
                  <c:v>0.29555194325402689</c:v>
                </c:pt>
                <c:pt idx="201">
                  <c:v>0.30407151762094448</c:v>
                </c:pt>
                <c:pt idx="202">
                  <c:v>0.32415961619501438</c:v>
                </c:pt>
                <c:pt idx="203">
                  <c:v>0.31446540880503143</c:v>
                </c:pt>
                <c:pt idx="204">
                  <c:v>0.30568886986824811</c:v>
                </c:pt>
                <c:pt idx="205">
                  <c:v>0.3063913229977327</c:v>
                </c:pt>
                <c:pt idx="206">
                  <c:v>0.31179845347967078</c:v>
                </c:pt>
                <c:pt idx="207">
                  <c:v>0.31118717908822158</c:v>
                </c:pt>
                <c:pt idx="208">
                  <c:v>0.30093289196509176</c:v>
                </c:pt>
                <c:pt idx="209">
                  <c:v>0.30546476463939887</c:v>
                </c:pt>
                <c:pt idx="210">
                  <c:v>0.30500823522235099</c:v>
                </c:pt>
                <c:pt idx="211">
                  <c:v>0.30115039450701681</c:v>
                </c:pt>
                <c:pt idx="212">
                  <c:v>0.30044465809397913</c:v>
                </c:pt>
                <c:pt idx="213">
                  <c:v>0.29488086812927577</c:v>
                </c:pt>
                <c:pt idx="214">
                  <c:v>0.28169014084507044</c:v>
                </c:pt>
                <c:pt idx="215">
                  <c:v>0.27087791532356364</c:v>
                </c:pt>
                <c:pt idx="216">
                  <c:v>0.25082144021670971</c:v>
                </c:pt>
                <c:pt idx="217">
                  <c:v>0.25633795596113917</c:v>
                </c:pt>
                <c:pt idx="218">
                  <c:v>0.25491995513408788</c:v>
                </c:pt>
                <c:pt idx="219">
                  <c:v>0.2554278416347382</c:v>
                </c:pt>
                <c:pt idx="220">
                  <c:v>0.25340192078655954</c:v>
                </c:pt>
                <c:pt idx="221">
                  <c:v>0.25281893108155939</c:v>
                </c:pt>
                <c:pt idx="222">
                  <c:v>0.24377757733843641</c:v>
                </c:pt>
                <c:pt idx="223">
                  <c:v>0.24133603629693984</c:v>
                </c:pt>
                <c:pt idx="224">
                  <c:v>0.2416860015467904</c:v>
                </c:pt>
                <c:pt idx="225">
                  <c:v>0.23129944025535457</c:v>
                </c:pt>
                <c:pt idx="226">
                  <c:v>0.21875136719604499</c:v>
                </c:pt>
                <c:pt idx="227">
                  <c:v>0.21972709894311265</c:v>
                </c:pt>
                <c:pt idx="228">
                  <c:v>0.21726377995524368</c:v>
                </c:pt>
                <c:pt idx="229">
                  <c:v>0.2140869192892314</c:v>
                </c:pt>
                <c:pt idx="230">
                  <c:v>0.20836371970912426</c:v>
                </c:pt>
                <c:pt idx="231">
                  <c:v>0.19998800071995679</c:v>
                </c:pt>
                <c:pt idx="232">
                  <c:v>0.19047256242738234</c:v>
                </c:pt>
                <c:pt idx="233">
                  <c:v>0.18493518021933311</c:v>
                </c:pt>
                <c:pt idx="234">
                  <c:v>0.17937863241730645</c:v>
                </c:pt>
                <c:pt idx="235">
                  <c:v>0.14601098002569793</c:v>
                </c:pt>
                <c:pt idx="236">
                  <c:v>0.13542795232936078</c:v>
                </c:pt>
                <c:pt idx="237">
                  <c:v>0.14943439083070578</c:v>
                </c:pt>
                <c:pt idx="238">
                  <c:v>0.16421439831844456</c:v>
                </c:pt>
                <c:pt idx="239">
                  <c:v>0.16493485073396008</c:v>
                </c:pt>
                <c:pt idx="240">
                  <c:v>0.16295934164425976</c:v>
                </c:pt>
                <c:pt idx="241">
                  <c:v>0.16697835960459523</c:v>
                </c:pt>
                <c:pt idx="242">
                  <c:v>0.16133455947598535</c:v>
                </c:pt>
                <c:pt idx="243">
                  <c:v>0.15454278517007433</c:v>
                </c:pt>
                <c:pt idx="244">
                  <c:v>0.14772357963778179</c:v>
                </c:pt>
                <c:pt idx="245">
                  <c:v>0.15239488562763834</c:v>
                </c:pt>
                <c:pt idx="246">
                  <c:v>0.157410905427528</c:v>
                </c:pt>
                <c:pt idx="247">
                  <c:v>0.15906090442030252</c:v>
                </c:pt>
                <c:pt idx="248">
                  <c:v>0.15932446427148889</c:v>
                </c:pt>
                <c:pt idx="249">
                  <c:v>0.15619386782874903</c:v>
                </c:pt>
                <c:pt idx="250">
                  <c:v>0.15767896562598549</c:v>
                </c:pt>
                <c:pt idx="251">
                  <c:v>0.15379410045830641</c:v>
                </c:pt>
                <c:pt idx="252">
                  <c:v>0.15195720884998784</c:v>
                </c:pt>
                <c:pt idx="253">
                  <c:v>0.15106881184379484</c:v>
                </c:pt>
                <c:pt idx="254">
                  <c:v>0.14251104460595695</c:v>
                </c:pt>
                <c:pt idx="255">
                  <c:v>0.1340177171422062</c:v>
                </c:pt>
                <c:pt idx="256">
                  <c:v>0.13240298171514822</c:v>
                </c:pt>
                <c:pt idx="257">
                  <c:v>0.13019646646790006</c:v>
                </c:pt>
                <c:pt idx="258">
                  <c:v>0.12683434166634958</c:v>
                </c:pt>
                <c:pt idx="259">
                  <c:v>0.11608469539375929</c:v>
                </c:pt>
                <c:pt idx="260">
                  <c:v>0.11225360334066724</c:v>
                </c:pt>
                <c:pt idx="261">
                  <c:v>0.10672244693226325</c:v>
                </c:pt>
                <c:pt idx="262">
                  <c:v>0.10579547618543832</c:v>
                </c:pt>
                <c:pt idx="263">
                  <c:v>0.1065904899964825</c:v>
                </c:pt>
                <c:pt idx="264">
                  <c:v>0.11103831932399871</c:v>
                </c:pt>
                <c:pt idx="265">
                  <c:v>0.11657049600746051</c:v>
                </c:pt>
                <c:pt idx="266">
                  <c:v>0.10952782554407947</c:v>
                </c:pt>
                <c:pt idx="267">
                  <c:v>0.10210749877471002</c:v>
                </c:pt>
                <c:pt idx="268">
                  <c:v>9.8181675372108548E-2</c:v>
                </c:pt>
                <c:pt idx="269">
                  <c:v>9.6317771592036444E-2</c:v>
                </c:pt>
                <c:pt idx="270">
                  <c:v>9.8437792237195704E-2</c:v>
                </c:pt>
                <c:pt idx="271">
                  <c:v>0.10021245039483706</c:v>
                </c:pt>
                <c:pt idx="272">
                  <c:v>9.9313742042486414E-2</c:v>
                </c:pt>
                <c:pt idx="273">
                  <c:v>9.3625069048488427E-2</c:v>
                </c:pt>
                <c:pt idx="274">
                  <c:v>8.1725386356764004E-2</c:v>
                </c:pt>
                <c:pt idx="275">
                  <c:v>6.4916095945989807E-2</c:v>
                </c:pt>
                <c:pt idx="276">
                  <c:v>6.5135971340172613E-2</c:v>
                </c:pt>
                <c:pt idx="277">
                  <c:v>6.4557362444399968E-2</c:v>
                </c:pt>
                <c:pt idx="278">
                  <c:v>6.2022042633952106E-2</c:v>
                </c:pt>
                <c:pt idx="279">
                  <c:v>6.2770304624288342E-2</c:v>
                </c:pt>
                <c:pt idx="280">
                  <c:v>6.045510603825599E-2</c:v>
                </c:pt>
                <c:pt idx="281">
                  <c:v>5.5679597325152139E-2</c:v>
                </c:pt>
                <c:pt idx="282">
                  <c:v>5.6212618608625267E-2</c:v>
                </c:pt>
                <c:pt idx="283">
                  <c:v>5.473423790783849E-2</c:v>
                </c:pt>
                <c:pt idx="284">
                  <c:v>5.5107045435758964E-2</c:v>
                </c:pt>
                <c:pt idx="285">
                  <c:v>5.4748022227697028E-2</c:v>
                </c:pt>
                <c:pt idx="286">
                  <c:v>5.2665673040968627E-2</c:v>
                </c:pt>
                <c:pt idx="287">
                  <c:v>5.0603958241613664E-2</c:v>
                </c:pt>
                <c:pt idx="288">
                  <c:v>4.9428605322472216E-2</c:v>
                </c:pt>
                <c:pt idx="289">
                  <c:v>4.9509607339304193E-2</c:v>
                </c:pt>
                <c:pt idx="290">
                  <c:v>4.9142222506155062E-2</c:v>
                </c:pt>
                <c:pt idx="291">
                  <c:v>4.711047878379588E-2</c:v>
                </c:pt>
                <c:pt idx="292">
                  <c:v>4.6529373993802282E-2</c:v>
                </c:pt>
                <c:pt idx="293">
                  <c:v>3.880526354594737E-2</c:v>
                </c:pt>
                <c:pt idx="294">
                  <c:v>3.4105016165777664E-2</c:v>
                </c:pt>
                <c:pt idx="295">
                  <c:v>3.4038149958473457E-2</c:v>
                </c:pt>
                <c:pt idx="296">
                  <c:v>3.4644872732060017E-2</c:v>
                </c:pt>
                <c:pt idx="297">
                  <c:v>3.3955165599342627E-2</c:v>
                </c:pt>
                <c:pt idx="298">
                  <c:v>3.2280348369519603E-2</c:v>
                </c:pt>
                <c:pt idx="299">
                  <c:v>3.1521578096285814E-2</c:v>
                </c:pt>
                <c:pt idx="300">
                  <c:v>3.0472475736291197E-2</c:v>
                </c:pt>
                <c:pt idx="301">
                  <c:v>3.0062168564591575E-2</c:v>
                </c:pt>
                <c:pt idx="302">
                  <c:v>2.8716735251802697E-2</c:v>
                </c:pt>
                <c:pt idx="303">
                  <c:v>2.8824590834933099E-2</c:v>
                </c:pt>
                <c:pt idx="304">
                  <c:v>2.8685761822119588E-2</c:v>
                </c:pt>
              </c:numCache>
            </c:numRef>
          </c:val>
          <c:smooth val="0"/>
          <c:extLst>
            <c:ext xmlns:c16="http://schemas.microsoft.com/office/drawing/2014/chart" uri="{C3380CC4-5D6E-409C-BE32-E72D297353CC}">
              <c16:uniqueId val="{00000001-8D86-46BD-B76F-C6563EB521F3}"/>
            </c:ext>
          </c:extLst>
        </c:ser>
        <c:dLbls>
          <c:showLegendKey val="0"/>
          <c:showVal val="0"/>
          <c:showCatName val="0"/>
          <c:showSerName val="0"/>
          <c:showPercent val="0"/>
          <c:showBubbleSize val="0"/>
        </c:dLbls>
        <c:marker val="1"/>
        <c:smooth val="0"/>
        <c:axId val="1137086831"/>
        <c:axId val="294760047"/>
      </c:lineChart>
      <c:catAx>
        <c:axId val="740474751"/>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617021903"/>
        <c:crosses val="autoZero"/>
        <c:auto val="1"/>
        <c:lblAlgn val="ctr"/>
        <c:lblOffset val="100"/>
        <c:noMultiLvlLbl val="0"/>
      </c:catAx>
      <c:valAx>
        <c:axId val="61702190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740474751"/>
        <c:crosses val="autoZero"/>
        <c:crossBetween val="between"/>
      </c:valAx>
      <c:valAx>
        <c:axId val="294760047"/>
        <c:scaling>
          <c:orientation val="minMax"/>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137086831"/>
        <c:crosses val="max"/>
        <c:crossBetween val="between"/>
      </c:valAx>
      <c:catAx>
        <c:axId val="1137086831"/>
        <c:scaling>
          <c:orientation val="minMax"/>
        </c:scaling>
        <c:delete val="1"/>
        <c:axPos val="b"/>
        <c:majorTickMark val="out"/>
        <c:minorTickMark val="none"/>
        <c:tickLblPos val="nextTo"/>
        <c:crossAx val="294760047"/>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Var!$D$4</c:f>
          <c:strCache>
            <c:ptCount val="1"/>
            <c:pt idx="0">
              <c:v>Indische Rupie je Euro</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1"/>
          <c:order val="1"/>
          <c:tx>
            <c:v>Gerades Jahr</c:v>
          </c:tx>
          <c:spPr>
            <a:solidFill>
              <a:schemeClr val="bg1">
                <a:lumMod val="85000"/>
              </a:schemeClr>
            </a:solidFill>
            <a:ln>
              <a:noFill/>
            </a:ln>
            <a:effectLst/>
          </c:spPr>
          <c:invertIfNegative val="0"/>
          <c:cat>
            <c:numRef>
              <c:f>[0]!X_</c:f>
              <c:numCache>
                <c:formatCode>m/d/yyyy</c:formatCode>
                <c:ptCount val="209"/>
                <c:pt idx="0">
                  <c:v>39845</c:v>
                </c:pt>
                <c:pt idx="1">
                  <c:v>39873</c:v>
                </c:pt>
                <c:pt idx="2">
                  <c:v>39904</c:v>
                </c:pt>
                <c:pt idx="3">
                  <c:v>39934</c:v>
                </c:pt>
                <c:pt idx="4">
                  <c:v>39965</c:v>
                </c:pt>
                <c:pt idx="5">
                  <c:v>39995</c:v>
                </c:pt>
                <c:pt idx="6">
                  <c:v>40026</c:v>
                </c:pt>
                <c:pt idx="7">
                  <c:v>40057</c:v>
                </c:pt>
                <c:pt idx="8">
                  <c:v>40087</c:v>
                </c:pt>
                <c:pt idx="9">
                  <c:v>40118</c:v>
                </c:pt>
                <c:pt idx="10">
                  <c:v>40148</c:v>
                </c:pt>
                <c:pt idx="11">
                  <c:v>40179</c:v>
                </c:pt>
                <c:pt idx="12">
                  <c:v>40210</c:v>
                </c:pt>
                <c:pt idx="13">
                  <c:v>40238</c:v>
                </c:pt>
                <c:pt idx="14">
                  <c:v>40269</c:v>
                </c:pt>
                <c:pt idx="15">
                  <c:v>40299</c:v>
                </c:pt>
                <c:pt idx="16">
                  <c:v>40330</c:v>
                </c:pt>
                <c:pt idx="17">
                  <c:v>40360</c:v>
                </c:pt>
                <c:pt idx="18">
                  <c:v>40391</c:v>
                </c:pt>
                <c:pt idx="19">
                  <c:v>40422</c:v>
                </c:pt>
                <c:pt idx="20">
                  <c:v>40452</c:v>
                </c:pt>
                <c:pt idx="21">
                  <c:v>40483</c:v>
                </c:pt>
                <c:pt idx="22">
                  <c:v>40513</c:v>
                </c:pt>
                <c:pt idx="23">
                  <c:v>40544</c:v>
                </c:pt>
                <c:pt idx="24">
                  <c:v>40575</c:v>
                </c:pt>
                <c:pt idx="25">
                  <c:v>40603</c:v>
                </c:pt>
                <c:pt idx="26">
                  <c:v>40634</c:v>
                </c:pt>
                <c:pt idx="27">
                  <c:v>40664</c:v>
                </c:pt>
                <c:pt idx="28">
                  <c:v>40695</c:v>
                </c:pt>
                <c:pt idx="29">
                  <c:v>40725</c:v>
                </c:pt>
                <c:pt idx="30">
                  <c:v>40756</c:v>
                </c:pt>
                <c:pt idx="31">
                  <c:v>40787</c:v>
                </c:pt>
                <c:pt idx="32">
                  <c:v>40817</c:v>
                </c:pt>
                <c:pt idx="33">
                  <c:v>40848</c:v>
                </c:pt>
                <c:pt idx="34">
                  <c:v>40878</c:v>
                </c:pt>
                <c:pt idx="35">
                  <c:v>40909</c:v>
                </c:pt>
                <c:pt idx="36">
                  <c:v>40940</c:v>
                </c:pt>
                <c:pt idx="37">
                  <c:v>40969</c:v>
                </c:pt>
                <c:pt idx="38">
                  <c:v>41000</c:v>
                </c:pt>
                <c:pt idx="39">
                  <c:v>41030</c:v>
                </c:pt>
                <c:pt idx="40">
                  <c:v>41061</c:v>
                </c:pt>
                <c:pt idx="41">
                  <c:v>41091</c:v>
                </c:pt>
                <c:pt idx="42">
                  <c:v>41122</c:v>
                </c:pt>
                <c:pt idx="43">
                  <c:v>41153</c:v>
                </c:pt>
                <c:pt idx="44">
                  <c:v>41183</c:v>
                </c:pt>
                <c:pt idx="45">
                  <c:v>41214</c:v>
                </c:pt>
                <c:pt idx="46">
                  <c:v>41244</c:v>
                </c:pt>
                <c:pt idx="47">
                  <c:v>41275</c:v>
                </c:pt>
                <c:pt idx="48">
                  <c:v>41306</c:v>
                </c:pt>
                <c:pt idx="49">
                  <c:v>41334</c:v>
                </c:pt>
                <c:pt idx="50">
                  <c:v>41365</c:v>
                </c:pt>
                <c:pt idx="51">
                  <c:v>41395</c:v>
                </c:pt>
                <c:pt idx="52">
                  <c:v>41426</c:v>
                </c:pt>
                <c:pt idx="53">
                  <c:v>41456</c:v>
                </c:pt>
                <c:pt idx="54">
                  <c:v>41487</c:v>
                </c:pt>
                <c:pt idx="55">
                  <c:v>41518</c:v>
                </c:pt>
                <c:pt idx="56">
                  <c:v>41548</c:v>
                </c:pt>
                <c:pt idx="57">
                  <c:v>41579</c:v>
                </c:pt>
                <c:pt idx="58">
                  <c:v>41609</c:v>
                </c:pt>
                <c:pt idx="59">
                  <c:v>41640</c:v>
                </c:pt>
                <c:pt idx="60">
                  <c:v>41671</c:v>
                </c:pt>
                <c:pt idx="61">
                  <c:v>41699</c:v>
                </c:pt>
                <c:pt idx="62">
                  <c:v>41730</c:v>
                </c:pt>
                <c:pt idx="63">
                  <c:v>41760</c:v>
                </c:pt>
                <c:pt idx="64">
                  <c:v>41791</c:v>
                </c:pt>
                <c:pt idx="65">
                  <c:v>41821</c:v>
                </c:pt>
                <c:pt idx="66">
                  <c:v>41852</c:v>
                </c:pt>
                <c:pt idx="67">
                  <c:v>41883</c:v>
                </c:pt>
                <c:pt idx="68">
                  <c:v>41913</c:v>
                </c:pt>
                <c:pt idx="69">
                  <c:v>41944</c:v>
                </c:pt>
                <c:pt idx="70">
                  <c:v>41974</c:v>
                </c:pt>
                <c:pt idx="71">
                  <c:v>42005</c:v>
                </c:pt>
                <c:pt idx="72">
                  <c:v>42036</c:v>
                </c:pt>
                <c:pt idx="73">
                  <c:v>42064</c:v>
                </c:pt>
                <c:pt idx="74">
                  <c:v>42095</c:v>
                </c:pt>
                <c:pt idx="75">
                  <c:v>42125</c:v>
                </c:pt>
                <c:pt idx="76">
                  <c:v>42156</c:v>
                </c:pt>
                <c:pt idx="77">
                  <c:v>42186</c:v>
                </c:pt>
                <c:pt idx="78">
                  <c:v>42217</c:v>
                </c:pt>
                <c:pt idx="79">
                  <c:v>42248</c:v>
                </c:pt>
                <c:pt idx="80">
                  <c:v>42278</c:v>
                </c:pt>
                <c:pt idx="81">
                  <c:v>42309</c:v>
                </c:pt>
                <c:pt idx="82">
                  <c:v>42339</c:v>
                </c:pt>
                <c:pt idx="83">
                  <c:v>42370</c:v>
                </c:pt>
                <c:pt idx="84">
                  <c:v>42401</c:v>
                </c:pt>
                <c:pt idx="85">
                  <c:v>42430</c:v>
                </c:pt>
                <c:pt idx="86">
                  <c:v>42461</c:v>
                </c:pt>
                <c:pt idx="87">
                  <c:v>42491</c:v>
                </c:pt>
                <c:pt idx="88">
                  <c:v>42522</c:v>
                </c:pt>
                <c:pt idx="89">
                  <c:v>42552</c:v>
                </c:pt>
                <c:pt idx="90">
                  <c:v>42583</c:v>
                </c:pt>
                <c:pt idx="91">
                  <c:v>42614</c:v>
                </c:pt>
                <c:pt idx="92">
                  <c:v>42644</c:v>
                </c:pt>
                <c:pt idx="93">
                  <c:v>42675</c:v>
                </c:pt>
                <c:pt idx="94">
                  <c:v>42705</c:v>
                </c:pt>
                <c:pt idx="95">
                  <c:v>42736</c:v>
                </c:pt>
                <c:pt idx="96">
                  <c:v>42767</c:v>
                </c:pt>
                <c:pt idx="97">
                  <c:v>42795</c:v>
                </c:pt>
                <c:pt idx="98">
                  <c:v>42826</c:v>
                </c:pt>
                <c:pt idx="99">
                  <c:v>42856</c:v>
                </c:pt>
                <c:pt idx="100">
                  <c:v>42887</c:v>
                </c:pt>
                <c:pt idx="101">
                  <c:v>42917</c:v>
                </c:pt>
                <c:pt idx="102">
                  <c:v>42948</c:v>
                </c:pt>
                <c:pt idx="103">
                  <c:v>42979</c:v>
                </c:pt>
                <c:pt idx="104">
                  <c:v>43009</c:v>
                </c:pt>
                <c:pt idx="105">
                  <c:v>43040</c:v>
                </c:pt>
                <c:pt idx="106">
                  <c:v>43070</c:v>
                </c:pt>
                <c:pt idx="107">
                  <c:v>43101</c:v>
                </c:pt>
                <c:pt idx="108">
                  <c:v>43132</c:v>
                </c:pt>
                <c:pt idx="109">
                  <c:v>43160</c:v>
                </c:pt>
                <c:pt idx="110">
                  <c:v>43191</c:v>
                </c:pt>
                <c:pt idx="111">
                  <c:v>43221</c:v>
                </c:pt>
                <c:pt idx="112">
                  <c:v>43252</c:v>
                </c:pt>
                <c:pt idx="113">
                  <c:v>43282</c:v>
                </c:pt>
                <c:pt idx="114">
                  <c:v>43313</c:v>
                </c:pt>
                <c:pt idx="115">
                  <c:v>43344</c:v>
                </c:pt>
                <c:pt idx="116">
                  <c:v>43374</c:v>
                </c:pt>
                <c:pt idx="117">
                  <c:v>43405</c:v>
                </c:pt>
                <c:pt idx="118">
                  <c:v>43435</c:v>
                </c:pt>
                <c:pt idx="119">
                  <c:v>43466</c:v>
                </c:pt>
                <c:pt idx="120">
                  <c:v>43497</c:v>
                </c:pt>
                <c:pt idx="121">
                  <c:v>43525</c:v>
                </c:pt>
                <c:pt idx="122">
                  <c:v>43556</c:v>
                </c:pt>
                <c:pt idx="123">
                  <c:v>43586</c:v>
                </c:pt>
                <c:pt idx="124">
                  <c:v>43617</c:v>
                </c:pt>
                <c:pt idx="125">
                  <c:v>43647</c:v>
                </c:pt>
                <c:pt idx="126">
                  <c:v>43678</c:v>
                </c:pt>
                <c:pt idx="127">
                  <c:v>43709</c:v>
                </c:pt>
                <c:pt idx="128">
                  <c:v>43739</c:v>
                </c:pt>
                <c:pt idx="129">
                  <c:v>43770</c:v>
                </c:pt>
                <c:pt idx="130">
                  <c:v>43800</c:v>
                </c:pt>
                <c:pt idx="131">
                  <c:v>43831</c:v>
                </c:pt>
                <c:pt idx="132">
                  <c:v>43862</c:v>
                </c:pt>
                <c:pt idx="133">
                  <c:v>43891</c:v>
                </c:pt>
                <c:pt idx="134">
                  <c:v>43922</c:v>
                </c:pt>
                <c:pt idx="135">
                  <c:v>43952</c:v>
                </c:pt>
                <c:pt idx="136">
                  <c:v>43983</c:v>
                </c:pt>
                <c:pt idx="137">
                  <c:v>44013</c:v>
                </c:pt>
                <c:pt idx="138">
                  <c:v>44044</c:v>
                </c:pt>
                <c:pt idx="139">
                  <c:v>44075</c:v>
                </c:pt>
                <c:pt idx="140">
                  <c:v>44105</c:v>
                </c:pt>
                <c:pt idx="141">
                  <c:v>44136</c:v>
                </c:pt>
                <c:pt idx="142">
                  <c:v>44166</c:v>
                </c:pt>
                <c:pt idx="143">
                  <c:v>44197</c:v>
                </c:pt>
                <c:pt idx="144">
                  <c:v>44228</c:v>
                </c:pt>
                <c:pt idx="145">
                  <c:v>44256</c:v>
                </c:pt>
                <c:pt idx="146">
                  <c:v>44287</c:v>
                </c:pt>
                <c:pt idx="147">
                  <c:v>44317</c:v>
                </c:pt>
                <c:pt idx="148">
                  <c:v>44348</c:v>
                </c:pt>
                <c:pt idx="149">
                  <c:v>44378</c:v>
                </c:pt>
                <c:pt idx="150">
                  <c:v>44409</c:v>
                </c:pt>
                <c:pt idx="151">
                  <c:v>44440</c:v>
                </c:pt>
                <c:pt idx="152">
                  <c:v>44470</c:v>
                </c:pt>
                <c:pt idx="153">
                  <c:v>44501</c:v>
                </c:pt>
                <c:pt idx="154">
                  <c:v>44531</c:v>
                </c:pt>
                <c:pt idx="155">
                  <c:v>44562</c:v>
                </c:pt>
                <c:pt idx="156">
                  <c:v>44593</c:v>
                </c:pt>
                <c:pt idx="157">
                  <c:v>44621</c:v>
                </c:pt>
                <c:pt idx="158">
                  <c:v>44652</c:v>
                </c:pt>
                <c:pt idx="159">
                  <c:v>44682</c:v>
                </c:pt>
                <c:pt idx="160">
                  <c:v>44713</c:v>
                </c:pt>
                <c:pt idx="161">
                  <c:v>44743</c:v>
                </c:pt>
                <c:pt idx="162">
                  <c:v>44774</c:v>
                </c:pt>
                <c:pt idx="163">
                  <c:v>44805</c:v>
                </c:pt>
                <c:pt idx="164">
                  <c:v>44835</c:v>
                </c:pt>
                <c:pt idx="165">
                  <c:v>44866</c:v>
                </c:pt>
                <c:pt idx="166">
                  <c:v>44896</c:v>
                </c:pt>
                <c:pt idx="167">
                  <c:v>44927</c:v>
                </c:pt>
                <c:pt idx="168">
                  <c:v>44958</c:v>
                </c:pt>
                <c:pt idx="169">
                  <c:v>44986</c:v>
                </c:pt>
                <c:pt idx="170">
                  <c:v>45017</c:v>
                </c:pt>
                <c:pt idx="171">
                  <c:v>45047</c:v>
                </c:pt>
                <c:pt idx="172">
                  <c:v>45078</c:v>
                </c:pt>
                <c:pt idx="173">
                  <c:v>45108</c:v>
                </c:pt>
                <c:pt idx="174">
                  <c:v>45139</c:v>
                </c:pt>
                <c:pt idx="175">
                  <c:v>45170</c:v>
                </c:pt>
                <c:pt idx="176">
                  <c:v>45200</c:v>
                </c:pt>
                <c:pt idx="177">
                  <c:v>45231</c:v>
                </c:pt>
                <c:pt idx="178">
                  <c:v>45261</c:v>
                </c:pt>
                <c:pt idx="179">
                  <c:v>45292</c:v>
                </c:pt>
                <c:pt idx="180">
                  <c:v>45323</c:v>
                </c:pt>
                <c:pt idx="181">
                  <c:v>45352</c:v>
                </c:pt>
                <c:pt idx="182">
                  <c:v>45383</c:v>
                </c:pt>
                <c:pt idx="183">
                  <c:v>45413</c:v>
                </c:pt>
                <c:pt idx="184">
                  <c:v>45444</c:v>
                </c:pt>
                <c:pt idx="185">
                  <c:v>45474</c:v>
                </c:pt>
                <c:pt idx="186">
                  <c:v>45505</c:v>
                </c:pt>
                <c:pt idx="187">
                  <c:v>45536</c:v>
                </c:pt>
                <c:pt idx="188">
                  <c:v>45566</c:v>
                </c:pt>
                <c:pt idx="189">
                  <c:v>45597</c:v>
                </c:pt>
                <c:pt idx="190">
                  <c:v>45627</c:v>
                </c:pt>
                <c:pt idx="191">
                  <c:v>45658</c:v>
                </c:pt>
                <c:pt idx="192">
                  <c:v>45689</c:v>
                </c:pt>
                <c:pt idx="193">
                  <c:v>45717</c:v>
                </c:pt>
                <c:pt idx="194">
                  <c:v>45748</c:v>
                </c:pt>
                <c:pt idx="195">
                  <c:v>45778</c:v>
                </c:pt>
                <c:pt idx="196">
                  <c:v>45809</c:v>
                </c:pt>
                <c:pt idx="197">
                  <c:v>45839</c:v>
                </c:pt>
                <c:pt idx="198">
                  <c:v>45870</c:v>
                </c:pt>
                <c:pt idx="199">
                  <c:v>45901</c:v>
                </c:pt>
                <c:pt idx="200">
                  <c:v>45931</c:v>
                </c:pt>
                <c:pt idx="201">
                  <c:v>45962</c:v>
                </c:pt>
                <c:pt idx="202">
                  <c:v>45992</c:v>
                </c:pt>
                <c:pt idx="203">
                  <c:v>46023</c:v>
                </c:pt>
                <c:pt idx="204">
                  <c:v>46054</c:v>
                </c:pt>
                <c:pt idx="205">
                  <c:v>46082</c:v>
                </c:pt>
                <c:pt idx="206">
                  <c:v>46113</c:v>
                </c:pt>
                <c:pt idx="207">
                  <c:v>46143</c:v>
                </c:pt>
                <c:pt idx="208">
                  <c:v>46174</c:v>
                </c:pt>
              </c:numCache>
            </c:numRef>
          </c:cat>
          <c:val>
            <c:numRef>
              <c:f>[0]!Y_JahrGerade</c:f>
              <c:numCache>
                <c:formatCode>General</c:formatCode>
                <c:ptCount val="209"/>
                <c:pt idx="0">
                  <c:v>0</c:v>
                </c:pt>
                <c:pt idx="1">
                  <c:v>0</c:v>
                </c:pt>
                <c:pt idx="2">
                  <c:v>0</c:v>
                </c:pt>
                <c:pt idx="3">
                  <c:v>0</c:v>
                </c:pt>
                <c:pt idx="4">
                  <c:v>0</c:v>
                </c:pt>
                <c:pt idx="5">
                  <c:v>0</c:v>
                </c:pt>
                <c:pt idx="6">
                  <c:v>0</c:v>
                </c:pt>
                <c:pt idx="7">
                  <c:v>0</c:v>
                </c:pt>
                <c:pt idx="8">
                  <c:v>0</c:v>
                </c:pt>
                <c:pt idx="9">
                  <c:v>0</c:v>
                </c:pt>
                <c:pt idx="10">
                  <c:v>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0</c:v>
                </c:pt>
                <c:pt idx="24">
                  <c:v>0</c:v>
                </c:pt>
                <c:pt idx="25">
                  <c:v>0</c:v>
                </c:pt>
                <c:pt idx="26">
                  <c:v>0</c:v>
                </c:pt>
                <c:pt idx="27">
                  <c:v>0</c:v>
                </c:pt>
                <c:pt idx="28">
                  <c:v>0</c:v>
                </c:pt>
                <c:pt idx="29">
                  <c:v>0</c:v>
                </c:pt>
                <c:pt idx="30">
                  <c:v>0</c:v>
                </c:pt>
                <c:pt idx="31">
                  <c:v>0</c:v>
                </c:pt>
                <c:pt idx="32">
                  <c:v>0</c:v>
                </c:pt>
                <c:pt idx="33">
                  <c:v>0</c:v>
                </c:pt>
                <c:pt idx="34">
                  <c:v>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0</c:v>
                </c:pt>
                <c:pt idx="48">
                  <c:v>0</c:v>
                </c:pt>
                <c:pt idx="49">
                  <c:v>0</c:v>
                </c:pt>
                <c:pt idx="50">
                  <c:v>0</c:v>
                </c:pt>
                <c:pt idx="51">
                  <c:v>0</c:v>
                </c:pt>
                <c:pt idx="52">
                  <c:v>0</c:v>
                </c:pt>
                <c:pt idx="53">
                  <c:v>0</c:v>
                </c:pt>
                <c:pt idx="54">
                  <c:v>0</c:v>
                </c:pt>
                <c:pt idx="55">
                  <c:v>0</c:v>
                </c:pt>
                <c:pt idx="56">
                  <c:v>0</c:v>
                </c:pt>
                <c:pt idx="57">
                  <c:v>0</c:v>
                </c:pt>
                <c:pt idx="58">
                  <c:v>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0</c:v>
                </c:pt>
                <c:pt idx="72">
                  <c:v>0</c:v>
                </c:pt>
                <c:pt idx="73">
                  <c:v>0</c:v>
                </c:pt>
                <c:pt idx="74">
                  <c:v>0</c:v>
                </c:pt>
                <c:pt idx="75">
                  <c:v>0</c:v>
                </c:pt>
                <c:pt idx="76">
                  <c:v>0</c:v>
                </c:pt>
                <c:pt idx="77">
                  <c:v>0</c:v>
                </c:pt>
                <c:pt idx="78">
                  <c:v>0</c:v>
                </c:pt>
                <c:pt idx="79">
                  <c:v>0</c:v>
                </c:pt>
                <c:pt idx="80">
                  <c:v>0</c:v>
                </c:pt>
                <c:pt idx="81">
                  <c:v>0</c:v>
                </c:pt>
                <c:pt idx="82">
                  <c:v>0</c:v>
                </c:pt>
                <c:pt idx="83">
                  <c:v>100</c:v>
                </c:pt>
                <c:pt idx="84">
                  <c:v>100</c:v>
                </c:pt>
                <c:pt idx="85">
                  <c:v>100</c:v>
                </c:pt>
                <c:pt idx="86">
                  <c:v>100</c:v>
                </c:pt>
                <c:pt idx="87">
                  <c:v>100</c:v>
                </c:pt>
                <c:pt idx="88">
                  <c:v>100</c:v>
                </c:pt>
                <c:pt idx="89">
                  <c:v>100</c:v>
                </c:pt>
                <c:pt idx="90">
                  <c:v>100</c:v>
                </c:pt>
                <c:pt idx="91">
                  <c:v>100</c:v>
                </c:pt>
                <c:pt idx="92">
                  <c:v>100</c:v>
                </c:pt>
                <c:pt idx="93">
                  <c:v>100</c:v>
                </c:pt>
                <c:pt idx="94">
                  <c:v>100</c:v>
                </c:pt>
                <c:pt idx="95">
                  <c:v>0</c:v>
                </c:pt>
                <c:pt idx="96">
                  <c:v>0</c:v>
                </c:pt>
                <c:pt idx="97">
                  <c:v>0</c:v>
                </c:pt>
                <c:pt idx="98">
                  <c:v>0</c:v>
                </c:pt>
                <c:pt idx="99">
                  <c:v>0</c:v>
                </c:pt>
                <c:pt idx="100">
                  <c:v>0</c:v>
                </c:pt>
                <c:pt idx="101">
                  <c:v>0</c:v>
                </c:pt>
                <c:pt idx="102">
                  <c:v>0</c:v>
                </c:pt>
                <c:pt idx="103">
                  <c:v>0</c:v>
                </c:pt>
                <c:pt idx="104">
                  <c:v>0</c:v>
                </c:pt>
                <c:pt idx="105">
                  <c:v>0</c:v>
                </c:pt>
                <c:pt idx="106">
                  <c:v>0</c:v>
                </c:pt>
                <c:pt idx="107">
                  <c:v>100</c:v>
                </c:pt>
                <c:pt idx="108">
                  <c:v>100</c:v>
                </c:pt>
                <c:pt idx="109">
                  <c:v>100</c:v>
                </c:pt>
                <c:pt idx="110">
                  <c:v>100</c:v>
                </c:pt>
                <c:pt idx="111">
                  <c:v>100</c:v>
                </c:pt>
                <c:pt idx="112">
                  <c:v>100</c:v>
                </c:pt>
                <c:pt idx="113">
                  <c:v>100</c:v>
                </c:pt>
                <c:pt idx="114">
                  <c:v>100</c:v>
                </c:pt>
                <c:pt idx="115">
                  <c:v>100</c:v>
                </c:pt>
                <c:pt idx="116">
                  <c:v>100</c:v>
                </c:pt>
                <c:pt idx="117">
                  <c:v>100</c:v>
                </c:pt>
                <c:pt idx="118">
                  <c:v>100</c:v>
                </c:pt>
                <c:pt idx="119">
                  <c:v>0</c:v>
                </c:pt>
                <c:pt idx="120">
                  <c:v>0</c:v>
                </c:pt>
                <c:pt idx="121">
                  <c:v>0</c:v>
                </c:pt>
                <c:pt idx="122">
                  <c:v>0</c:v>
                </c:pt>
                <c:pt idx="123">
                  <c:v>0</c:v>
                </c:pt>
                <c:pt idx="124">
                  <c:v>0</c:v>
                </c:pt>
                <c:pt idx="125">
                  <c:v>0</c:v>
                </c:pt>
                <c:pt idx="126">
                  <c:v>0</c:v>
                </c:pt>
                <c:pt idx="127">
                  <c:v>0</c:v>
                </c:pt>
                <c:pt idx="128">
                  <c:v>0</c:v>
                </c:pt>
                <c:pt idx="129">
                  <c:v>0</c:v>
                </c:pt>
                <c:pt idx="130">
                  <c:v>0</c:v>
                </c:pt>
                <c:pt idx="131">
                  <c:v>100</c:v>
                </c:pt>
                <c:pt idx="132">
                  <c:v>100</c:v>
                </c:pt>
                <c:pt idx="133">
                  <c:v>100</c:v>
                </c:pt>
                <c:pt idx="134">
                  <c:v>100</c:v>
                </c:pt>
                <c:pt idx="135">
                  <c:v>100</c:v>
                </c:pt>
                <c:pt idx="136">
                  <c:v>100</c:v>
                </c:pt>
                <c:pt idx="137">
                  <c:v>100</c:v>
                </c:pt>
                <c:pt idx="138">
                  <c:v>100</c:v>
                </c:pt>
                <c:pt idx="139">
                  <c:v>100</c:v>
                </c:pt>
                <c:pt idx="140">
                  <c:v>100</c:v>
                </c:pt>
                <c:pt idx="141">
                  <c:v>100</c:v>
                </c:pt>
                <c:pt idx="142">
                  <c:v>100</c:v>
                </c:pt>
                <c:pt idx="143">
                  <c:v>0</c:v>
                </c:pt>
                <c:pt idx="144">
                  <c:v>0</c:v>
                </c:pt>
                <c:pt idx="145">
                  <c:v>0</c:v>
                </c:pt>
                <c:pt idx="146">
                  <c:v>0</c:v>
                </c:pt>
                <c:pt idx="147">
                  <c:v>0</c:v>
                </c:pt>
                <c:pt idx="148">
                  <c:v>0</c:v>
                </c:pt>
                <c:pt idx="149">
                  <c:v>0</c:v>
                </c:pt>
                <c:pt idx="150">
                  <c:v>0</c:v>
                </c:pt>
                <c:pt idx="151">
                  <c:v>0</c:v>
                </c:pt>
                <c:pt idx="152">
                  <c:v>0</c:v>
                </c:pt>
                <c:pt idx="153">
                  <c:v>0</c:v>
                </c:pt>
                <c:pt idx="154">
                  <c:v>0</c:v>
                </c:pt>
                <c:pt idx="155">
                  <c:v>100</c:v>
                </c:pt>
                <c:pt idx="156">
                  <c:v>100</c:v>
                </c:pt>
                <c:pt idx="157">
                  <c:v>100</c:v>
                </c:pt>
                <c:pt idx="158">
                  <c:v>100</c:v>
                </c:pt>
                <c:pt idx="159">
                  <c:v>100</c:v>
                </c:pt>
                <c:pt idx="160">
                  <c:v>100</c:v>
                </c:pt>
                <c:pt idx="161">
                  <c:v>100</c:v>
                </c:pt>
                <c:pt idx="162">
                  <c:v>100</c:v>
                </c:pt>
                <c:pt idx="163">
                  <c:v>100</c:v>
                </c:pt>
                <c:pt idx="164">
                  <c:v>100</c:v>
                </c:pt>
                <c:pt idx="165">
                  <c:v>100</c:v>
                </c:pt>
                <c:pt idx="166">
                  <c:v>100</c:v>
                </c:pt>
                <c:pt idx="167">
                  <c:v>0</c:v>
                </c:pt>
                <c:pt idx="168">
                  <c:v>0</c:v>
                </c:pt>
                <c:pt idx="169">
                  <c:v>0</c:v>
                </c:pt>
                <c:pt idx="170">
                  <c:v>0</c:v>
                </c:pt>
                <c:pt idx="171">
                  <c:v>0</c:v>
                </c:pt>
                <c:pt idx="172">
                  <c:v>0</c:v>
                </c:pt>
                <c:pt idx="173">
                  <c:v>0</c:v>
                </c:pt>
                <c:pt idx="174">
                  <c:v>0</c:v>
                </c:pt>
                <c:pt idx="175">
                  <c:v>0</c:v>
                </c:pt>
                <c:pt idx="176">
                  <c:v>0</c:v>
                </c:pt>
                <c:pt idx="177">
                  <c:v>0</c:v>
                </c:pt>
                <c:pt idx="178">
                  <c:v>0</c:v>
                </c:pt>
                <c:pt idx="179">
                  <c:v>100</c:v>
                </c:pt>
                <c:pt idx="180">
                  <c:v>100</c:v>
                </c:pt>
                <c:pt idx="181">
                  <c:v>100</c:v>
                </c:pt>
                <c:pt idx="182">
                  <c:v>100</c:v>
                </c:pt>
                <c:pt idx="183">
                  <c:v>100</c:v>
                </c:pt>
                <c:pt idx="184">
                  <c:v>100</c:v>
                </c:pt>
                <c:pt idx="185">
                  <c:v>100</c:v>
                </c:pt>
                <c:pt idx="186">
                  <c:v>100</c:v>
                </c:pt>
                <c:pt idx="187">
                  <c:v>100</c:v>
                </c:pt>
                <c:pt idx="188">
                  <c:v>100</c:v>
                </c:pt>
                <c:pt idx="189">
                  <c:v>100</c:v>
                </c:pt>
                <c:pt idx="190">
                  <c:v>100</c:v>
                </c:pt>
                <c:pt idx="191">
                  <c:v>0</c:v>
                </c:pt>
                <c:pt idx="192">
                  <c:v>0</c:v>
                </c:pt>
                <c:pt idx="193">
                  <c:v>0</c:v>
                </c:pt>
                <c:pt idx="194">
                  <c:v>0</c:v>
                </c:pt>
                <c:pt idx="195">
                  <c:v>0</c:v>
                </c:pt>
                <c:pt idx="196">
                  <c:v>0</c:v>
                </c:pt>
                <c:pt idx="197">
                  <c:v>0</c:v>
                </c:pt>
                <c:pt idx="198">
                  <c:v>0</c:v>
                </c:pt>
                <c:pt idx="199">
                  <c:v>0</c:v>
                </c:pt>
                <c:pt idx="200">
                  <c:v>0</c:v>
                </c:pt>
                <c:pt idx="201">
                  <c:v>0</c:v>
                </c:pt>
                <c:pt idx="202">
                  <c:v>0</c:v>
                </c:pt>
                <c:pt idx="203">
                  <c:v>100</c:v>
                </c:pt>
                <c:pt idx="204">
                  <c:v>100</c:v>
                </c:pt>
                <c:pt idx="205">
                  <c:v>100</c:v>
                </c:pt>
                <c:pt idx="206">
                  <c:v>100</c:v>
                </c:pt>
                <c:pt idx="207">
                  <c:v>100</c:v>
                </c:pt>
                <c:pt idx="208">
                  <c:v>100</c:v>
                </c:pt>
              </c:numCache>
            </c:numRef>
          </c:val>
          <c:extLst>
            <c:ext xmlns:c16="http://schemas.microsoft.com/office/drawing/2014/chart" uri="{C3380CC4-5D6E-409C-BE32-E72D297353CC}">
              <c16:uniqueId val="{00000001-DB2B-4FE5-A6EF-761F0050B0D5}"/>
            </c:ext>
          </c:extLst>
        </c:ser>
        <c:dLbls>
          <c:showLegendKey val="0"/>
          <c:showVal val="0"/>
          <c:showCatName val="0"/>
          <c:showSerName val="0"/>
          <c:showPercent val="0"/>
          <c:showBubbleSize val="0"/>
        </c:dLbls>
        <c:gapWidth val="0"/>
        <c:axId val="1902144160"/>
        <c:axId val="1688470752"/>
      </c:barChart>
      <c:lineChart>
        <c:grouping val="standard"/>
        <c:varyColors val="0"/>
        <c:ser>
          <c:idx val="0"/>
          <c:order val="0"/>
          <c:tx>
            <c:strRef>
              <c:f>Var!$D$4</c:f>
              <c:strCache>
                <c:ptCount val="1"/>
                <c:pt idx="0">
                  <c:v>Indische Rupie je Euro</c:v>
                </c:pt>
              </c:strCache>
            </c:strRef>
          </c:tx>
          <c:spPr>
            <a:ln w="28575" cap="rnd">
              <a:solidFill>
                <a:schemeClr val="accent1"/>
              </a:solidFill>
              <a:round/>
            </a:ln>
            <a:effectLst/>
          </c:spPr>
          <c:marker>
            <c:symbol val="none"/>
          </c:marker>
          <c:cat>
            <c:numRef>
              <c:f>[0]!X_</c:f>
              <c:numCache>
                <c:formatCode>m/d/yyyy</c:formatCode>
                <c:ptCount val="209"/>
                <c:pt idx="0">
                  <c:v>39845</c:v>
                </c:pt>
                <c:pt idx="1">
                  <c:v>39873</c:v>
                </c:pt>
                <c:pt idx="2">
                  <c:v>39904</c:v>
                </c:pt>
                <c:pt idx="3">
                  <c:v>39934</c:v>
                </c:pt>
                <c:pt idx="4">
                  <c:v>39965</c:v>
                </c:pt>
                <c:pt idx="5">
                  <c:v>39995</c:v>
                </c:pt>
                <c:pt idx="6">
                  <c:v>40026</c:v>
                </c:pt>
                <c:pt idx="7">
                  <c:v>40057</c:v>
                </c:pt>
                <c:pt idx="8">
                  <c:v>40087</c:v>
                </c:pt>
                <c:pt idx="9">
                  <c:v>40118</c:v>
                </c:pt>
                <c:pt idx="10">
                  <c:v>40148</c:v>
                </c:pt>
                <c:pt idx="11">
                  <c:v>40179</c:v>
                </c:pt>
                <c:pt idx="12">
                  <c:v>40210</c:v>
                </c:pt>
                <c:pt idx="13">
                  <c:v>40238</c:v>
                </c:pt>
                <c:pt idx="14">
                  <c:v>40269</c:v>
                </c:pt>
                <c:pt idx="15">
                  <c:v>40299</c:v>
                </c:pt>
                <c:pt idx="16">
                  <c:v>40330</c:v>
                </c:pt>
                <c:pt idx="17">
                  <c:v>40360</c:v>
                </c:pt>
                <c:pt idx="18">
                  <c:v>40391</c:v>
                </c:pt>
                <c:pt idx="19">
                  <c:v>40422</c:v>
                </c:pt>
                <c:pt idx="20">
                  <c:v>40452</c:v>
                </c:pt>
                <c:pt idx="21">
                  <c:v>40483</c:v>
                </c:pt>
                <c:pt idx="22">
                  <c:v>40513</c:v>
                </c:pt>
                <c:pt idx="23">
                  <c:v>40544</c:v>
                </c:pt>
                <c:pt idx="24">
                  <c:v>40575</c:v>
                </c:pt>
                <c:pt idx="25">
                  <c:v>40603</c:v>
                </c:pt>
                <c:pt idx="26">
                  <c:v>40634</c:v>
                </c:pt>
                <c:pt idx="27">
                  <c:v>40664</c:v>
                </c:pt>
                <c:pt idx="28">
                  <c:v>40695</c:v>
                </c:pt>
                <c:pt idx="29">
                  <c:v>40725</c:v>
                </c:pt>
                <c:pt idx="30">
                  <c:v>40756</c:v>
                </c:pt>
                <c:pt idx="31">
                  <c:v>40787</c:v>
                </c:pt>
                <c:pt idx="32">
                  <c:v>40817</c:v>
                </c:pt>
                <c:pt idx="33">
                  <c:v>40848</c:v>
                </c:pt>
                <c:pt idx="34">
                  <c:v>40878</c:v>
                </c:pt>
                <c:pt idx="35">
                  <c:v>40909</c:v>
                </c:pt>
                <c:pt idx="36">
                  <c:v>40940</c:v>
                </c:pt>
                <c:pt idx="37">
                  <c:v>40969</c:v>
                </c:pt>
                <c:pt idx="38">
                  <c:v>41000</c:v>
                </c:pt>
                <c:pt idx="39">
                  <c:v>41030</c:v>
                </c:pt>
                <c:pt idx="40">
                  <c:v>41061</c:v>
                </c:pt>
                <c:pt idx="41">
                  <c:v>41091</c:v>
                </c:pt>
                <c:pt idx="42">
                  <c:v>41122</c:v>
                </c:pt>
                <c:pt idx="43">
                  <c:v>41153</c:v>
                </c:pt>
                <c:pt idx="44">
                  <c:v>41183</c:v>
                </c:pt>
                <c:pt idx="45">
                  <c:v>41214</c:v>
                </c:pt>
                <c:pt idx="46">
                  <c:v>41244</c:v>
                </c:pt>
                <c:pt idx="47">
                  <c:v>41275</c:v>
                </c:pt>
                <c:pt idx="48">
                  <c:v>41306</c:v>
                </c:pt>
                <c:pt idx="49">
                  <c:v>41334</c:v>
                </c:pt>
                <c:pt idx="50">
                  <c:v>41365</c:v>
                </c:pt>
                <c:pt idx="51">
                  <c:v>41395</c:v>
                </c:pt>
                <c:pt idx="52">
                  <c:v>41426</c:v>
                </c:pt>
                <c:pt idx="53">
                  <c:v>41456</c:v>
                </c:pt>
                <c:pt idx="54">
                  <c:v>41487</c:v>
                </c:pt>
                <c:pt idx="55">
                  <c:v>41518</c:v>
                </c:pt>
                <c:pt idx="56">
                  <c:v>41548</c:v>
                </c:pt>
                <c:pt idx="57">
                  <c:v>41579</c:v>
                </c:pt>
                <c:pt idx="58">
                  <c:v>41609</c:v>
                </c:pt>
                <c:pt idx="59">
                  <c:v>41640</c:v>
                </c:pt>
                <c:pt idx="60">
                  <c:v>41671</c:v>
                </c:pt>
                <c:pt idx="61">
                  <c:v>41699</c:v>
                </c:pt>
                <c:pt idx="62">
                  <c:v>41730</c:v>
                </c:pt>
                <c:pt idx="63">
                  <c:v>41760</c:v>
                </c:pt>
                <c:pt idx="64">
                  <c:v>41791</c:v>
                </c:pt>
                <c:pt idx="65">
                  <c:v>41821</c:v>
                </c:pt>
                <c:pt idx="66">
                  <c:v>41852</c:v>
                </c:pt>
                <c:pt idx="67">
                  <c:v>41883</c:v>
                </c:pt>
                <c:pt idx="68">
                  <c:v>41913</c:v>
                </c:pt>
                <c:pt idx="69">
                  <c:v>41944</c:v>
                </c:pt>
                <c:pt idx="70">
                  <c:v>41974</c:v>
                </c:pt>
                <c:pt idx="71">
                  <c:v>42005</c:v>
                </c:pt>
                <c:pt idx="72">
                  <c:v>42036</c:v>
                </c:pt>
                <c:pt idx="73">
                  <c:v>42064</c:v>
                </c:pt>
                <c:pt idx="74">
                  <c:v>42095</c:v>
                </c:pt>
                <c:pt idx="75">
                  <c:v>42125</c:v>
                </c:pt>
                <c:pt idx="76">
                  <c:v>42156</c:v>
                </c:pt>
                <c:pt idx="77">
                  <c:v>42186</c:v>
                </c:pt>
                <c:pt idx="78">
                  <c:v>42217</c:v>
                </c:pt>
                <c:pt idx="79">
                  <c:v>42248</c:v>
                </c:pt>
                <c:pt idx="80">
                  <c:v>42278</c:v>
                </c:pt>
                <c:pt idx="81">
                  <c:v>42309</c:v>
                </c:pt>
                <c:pt idx="82">
                  <c:v>42339</c:v>
                </c:pt>
                <c:pt idx="83">
                  <c:v>42370</c:v>
                </c:pt>
                <c:pt idx="84">
                  <c:v>42401</c:v>
                </c:pt>
                <c:pt idx="85">
                  <c:v>42430</c:v>
                </c:pt>
                <c:pt idx="86">
                  <c:v>42461</c:v>
                </c:pt>
                <c:pt idx="87">
                  <c:v>42491</c:v>
                </c:pt>
                <c:pt idx="88">
                  <c:v>42522</c:v>
                </c:pt>
                <c:pt idx="89">
                  <c:v>42552</c:v>
                </c:pt>
                <c:pt idx="90">
                  <c:v>42583</c:v>
                </c:pt>
                <c:pt idx="91">
                  <c:v>42614</c:v>
                </c:pt>
                <c:pt idx="92">
                  <c:v>42644</c:v>
                </c:pt>
                <c:pt idx="93">
                  <c:v>42675</c:v>
                </c:pt>
                <c:pt idx="94">
                  <c:v>42705</c:v>
                </c:pt>
                <c:pt idx="95">
                  <c:v>42736</c:v>
                </c:pt>
                <c:pt idx="96">
                  <c:v>42767</c:v>
                </c:pt>
                <c:pt idx="97">
                  <c:v>42795</c:v>
                </c:pt>
                <c:pt idx="98">
                  <c:v>42826</c:v>
                </c:pt>
                <c:pt idx="99">
                  <c:v>42856</c:v>
                </c:pt>
                <c:pt idx="100">
                  <c:v>42887</c:v>
                </c:pt>
                <c:pt idx="101">
                  <c:v>42917</c:v>
                </c:pt>
                <c:pt idx="102">
                  <c:v>42948</c:v>
                </c:pt>
                <c:pt idx="103">
                  <c:v>42979</c:v>
                </c:pt>
                <c:pt idx="104">
                  <c:v>43009</c:v>
                </c:pt>
                <c:pt idx="105">
                  <c:v>43040</c:v>
                </c:pt>
                <c:pt idx="106">
                  <c:v>43070</c:v>
                </c:pt>
                <c:pt idx="107">
                  <c:v>43101</c:v>
                </c:pt>
                <c:pt idx="108">
                  <c:v>43132</c:v>
                </c:pt>
                <c:pt idx="109">
                  <c:v>43160</c:v>
                </c:pt>
                <c:pt idx="110">
                  <c:v>43191</c:v>
                </c:pt>
                <c:pt idx="111">
                  <c:v>43221</c:v>
                </c:pt>
                <c:pt idx="112">
                  <c:v>43252</c:v>
                </c:pt>
                <c:pt idx="113">
                  <c:v>43282</c:v>
                </c:pt>
                <c:pt idx="114">
                  <c:v>43313</c:v>
                </c:pt>
                <c:pt idx="115">
                  <c:v>43344</c:v>
                </c:pt>
                <c:pt idx="116">
                  <c:v>43374</c:v>
                </c:pt>
                <c:pt idx="117">
                  <c:v>43405</c:v>
                </c:pt>
                <c:pt idx="118">
                  <c:v>43435</c:v>
                </c:pt>
                <c:pt idx="119">
                  <c:v>43466</c:v>
                </c:pt>
                <c:pt idx="120">
                  <c:v>43497</c:v>
                </c:pt>
                <c:pt idx="121">
                  <c:v>43525</c:v>
                </c:pt>
                <c:pt idx="122">
                  <c:v>43556</c:v>
                </c:pt>
                <c:pt idx="123">
                  <c:v>43586</c:v>
                </c:pt>
                <c:pt idx="124">
                  <c:v>43617</c:v>
                </c:pt>
                <c:pt idx="125">
                  <c:v>43647</c:v>
                </c:pt>
                <c:pt idx="126">
                  <c:v>43678</c:v>
                </c:pt>
                <c:pt idx="127">
                  <c:v>43709</c:v>
                </c:pt>
                <c:pt idx="128">
                  <c:v>43739</c:v>
                </c:pt>
                <c:pt idx="129">
                  <c:v>43770</c:v>
                </c:pt>
                <c:pt idx="130">
                  <c:v>43800</c:v>
                </c:pt>
                <c:pt idx="131">
                  <c:v>43831</c:v>
                </c:pt>
                <c:pt idx="132">
                  <c:v>43862</c:v>
                </c:pt>
                <c:pt idx="133">
                  <c:v>43891</c:v>
                </c:pt>
                <c:pt idx="134">
                  <c:v>43922</c:v>
                </c:pt>
                <c:pt idx="135">
                  <c:v>43952</c:v>
                </c:pt>
                <c:pt idx="136">
                  <c:v>43983</c:v>
                </c:pt>
                <c:pt idx="137">
                  <c:v>44013</c:v>
                </c:pt>
                <c:pt idx="138">
                  <c:v>44044</c:v>
                </c:pt>
                <c:pt idx="139">
                  <c:v>44075</c:v>
                </c:pt>
                <c:pt idx="140">
                  <c:v>44105</c:v>
                </c:pt>
                <c:pt idx="141">
                  <c:v>44136</c:v>
                </c:pt>
                <c:pt idx="142">
                  <c:v>44166</c:v>
                </c:pt>
                <c:pt idx="143">
                  <c:v>44197</c:v>
                </c:pt>
                <c:pt idx="144">
                  <c:v>44228</c:v>
                </c:pt>
                <c:pt idx="145">
                  <c:v>44256</c:v>
                </c:pt>
                <c:pt idx="146">
                  <c:v>44287</c:v>
                </c:pt>
                <c:pt idx="147">
                  <c:v>44317</c:v>
                </c:pt>
                <c:pt idx="148">
                  <c:v>44348</c:v>
                </c:pt>
                <c:pt idx="149">
                  <c:v>44378</c:v>
                </c:pt>
                <c:pt idx="150">
                  <c:v>44409</c:v>
                </c:pt>
                <c:pt idx="151">
                  <c:v>44440</c:v>
                </c:pt>
                <c:pt idx="152">
                  <c:v>44470</c:v>
                </c:pt>
                <c:pt idx="153">
                  <c:v>44501</c:v>
                </c:pt>
                <c:pt idx="154">
                  <c:v>44531</c:v>
                </c:pt>
                <c:pt idx="155">
                  <c:v>44562</c:v>
                </c:pt>
                <c:pt idx="156">
                  <c:v>44593</c:v>
                </c:pt>
                <c:pt idx="157">
                  <c:v>44621</c:v>
                </c:pt>
                <c:pt idx="158">
                  <c:v>44652</c:v>
                </c:pt>
                <c:pt idx="159">
                  <c:v>44682</c:v>
                </c:pt>
                <c:pt idx="160">
                  <c:v>44713</c:v>
                </c:pt>
                <c:pt idx="161">
                  <c:v>44743</c:v>
                </c:pt>
                <c:pt idx="162">
                  <c:v>44774</c:v>
                </c:pt>
                <c:pt idx="163">
                  <c:v>44805</c:v>
                </c:pt>
                <c:pt idx="164">
                  <c:v>44835</c:v>
                </c:pt>
                <c:pt idx="165">
                  <c:v>44866</c:v>
                </c:pt>
                <c:pt idx="166">
                  <c:v>44896</c:v>
                </c:pt>
                <c:pt idx="167">
                  <c:v>44927</c:v>
                </c:pt>
                <c:pt idx="168">
                  <c:v>44958</c:v>
                </c:pt>
                <c:pt idx="169">
                  <c:v>44986</c:v>
                </c:pt>
                <c:pt idx="170">
                  <c:v>45017</c:v>
                </c:pt>
                <c:pt idx="171">
                  <c:v>45047</c:v>
                </c:pt>
                <c:pt idx="172">
                  <c:v>45078</c:v>
                </c:pt>
                <c:pt idx="173">
                  <c:v>45108</c:v>
                </c:pt>
                <c:pt idx="174">
                  <c:v>45139</c:v>
                </c:pt>
                <c:pt idx="175">
                  <c:v>45170</c:v>
                </c:pt>
                <c:pt idx="176">
                  <c:v>45200</c:v>
                </c:pt>
                <c:pt idx="177">
                  <c:v>45231</c:v>
                </c:pt>
                <c:pt idx="178">
                  <c:v>45261</c:v>
                </c:pt>
                <c:pt idx="179">
                  <c:v>45292</c:v>
                </c:pt>
                <c:pt idx="180">
                  <c:v>45323</c:v>
                </c:pt>
                <c:pt idx="181">
                  <c:v>45352</c:v>
                </c:pt>
                <c:pt idx="182">
                  <c:v>45383</c:v>
                </c:pt>
                <c:pt idx="183">
                  <c:v>45413</c:v>
                </c:pt>
                <c:pt idx="184">
                  <c:v>45444</c:v>
                </c:pt>
                <c:pt idx="185">
                  <c:v>45474</c:v>
                </c:pt>
                <c:pt idx="186">
                  <c:v>45505</c:v>
                </c:pt>
                <c:pt idx="187">
                  <c:v>45536</c:v>
                </c:pt>
                <c:pt idx="188">
                  <c:v>45566</c:v>
                </c:pt>
                <c:pt idx="189">
                  <c:v>45597</c:v>
                </c:pt>
                <c:pt idx="190">
                  <c:v>45627</c:v>
                </c:pt>
                <c:pt idx="191">
                  <c:v>45658</c:v>
                </c:pt>
                <c:pt idx="192">
                  <c:v>45689</c:v>
                </c:pt>
                <c:pt idx="193">
                  <c:v>45717</c:v>
                </c:pt>
                <c:pt idx="194">
                  <c:v>45748</c:v>
                </c:pt>
                <c:pt idx="195">
                  <c:v>45778</c:v>
                </c:pt>
                <c:pt idx="196">
                  <c:v>45809</c:v>
                </c:pt>
                <c:pt idx="197">
                  <c:v>45839</c:v>
                </c:pt>
                <c:pt idx="198">
                  <c:v>45870</c:v>
                </c:pt>
                <c:pt idx="199">
                  <c:v>45901</c:v>
                </c:pt>
                <c:pt idx="200">
                  <c:v>45931</c:v>
                </c:pt>
                <c:pt idx="201">
                  <c:v>45962</c:v>
                </c:pt>
                <c:pt idx="202">
                  <c:v>45992</c:v>
                </c:pt>
                <c:pt idx="203">
                  <c:v>46023</c:v>
                </c:pt>
                <c:pt idx="204">
                  <c:v>46054</c:v>
                </c:pt>
                <c:pt idx="205">
                  <c:v>46082</c:v>
                </c:pt>
                <c:pt idx="206">
                  <c:v>46113</c:v>
                </c:pt>
                <c:pt idx="207">
                  <c:v>46143</c:v>
                </c:pt>
                <c:pt idx="208">
                  <c:v>46174</c:v>
                </c:pt>
              </c:numCache>
            </c:numRef>
          </c:cat>
          <c:val>
            <c:numRef>
              <c:f>[0]!Y_</c:f>
              <c:numCache>
                <c:formatCode>General</c:formatCode>
                <c:ptCount val="209"/>
                <c:pt idx="0">
                  <c:v>62.884900000000002</c:v>
                </c:pt>
                <c:pt idx="1">
                  <c:v>66.802599999999998</c:v>
                </c:pt>
                <c:pt idx="2">
                  <c:v>66.0471</c:v>
                </c:pt>
                <c:pt idx="3">
                  <c:v>66.176199999999994</c:v>
                </c:pt>
                <c:pt idx="4">
                  <c:v>66.9191</c:v>
                </c:pt>
                <c:pt idx="5">
                  <c:v>68.2333</c:v>
                </c:pt>
                <c:pt idx="6">
                  <c:v>68.956999999999994</c:v>
                </c:pt>
                <c:pt idx="7">
                  <c:v>70.415400000000005</c:v>
                </c:pt>
                <c:pt idx="8">
                  <c:v>69.215999999999994</c:v>
                </c:pt>
                <c:pt idx="9">
                  <c:v>69.442099999999996</c:v>
                </c:pt>
                <c:pt idx="10">
                  <c:v>68.092399999999998</c:v>
                </c:pt>
                <c:pt idx="11">
                  <c:v>65.536100000000005</c:v>
                </c:pt>
                <c:pt idx="12">
                  <c:v>63.429099999999998</c:v>
                </c:pt>
                <c:pt idx="13">
                  <c:v>61.735199999999999</c:v>
                </c:pt>
                <c:pt idx="14">
                  <c:v>59.6203</c:v>
                </c:pt>
                <c:pt idx="15">
                  <c:v>57.616599999999998</c:v>
                </c:pt>
                <c:pt idx="16">
                  <c:v>56.858199999999997</c:v>
                </c:pt>
                <c:pt idx="17">
                  <c:v>59.81</c:v>
                </c:pt>
                <c:pt idx="18">
                  <c:v>60.058399999999999</c:v>
                </c:pt>
                <c:pt idx="19">
                  <c:v>60.077100000000002</c:v>
                </c:pt>
                <c:pt idx="20">
                  <c:v>61.739899999999999</c:v>
                </c:pt>
                <c:pt idx="21">
                  <c:v>61.453899999999997</c:v>
                </c:pt>
                <c:pt idx="22">
                  <c:v>59.647199999999998</c:v>
                </c:pt>
                <c:pt idx="23">
                  <c:v>60.716099999999997</c:v>
                </c:pt>
                <c:pt idx="24">
                  <c:v>62.014200000000002</c:v>
                </c:pt>
                <c:pt idx="25">
                  <c:v>62.952599999999997</c:v>
                </c:pt>
                <c:pt idx="26">
                  <c:v>64.112799999999993</c:v>
                </c:pt>
                <c:pt idx="27">
                  <c:v>64.473500000000001</c:v>
                </c:pt>
                <c:pt idx="28">
                  <c:v>64.52</c:v>
                </c:pt>
                <c:pt idx="29">
                  <c:v>63.353700000000003</c:v>
                </c:pt>
                <c:pt idx="30">
                  <c:v>65.071700000000007</c:v>
                </c:pt>
                <c:pt idx="31">
                  <c:v>65.596400000000003</c:v>
                </c:pt>
                <c:pt idx="32">
                  <c:v>67.551900000000003</c:v>
                </c:pt>
                <c:pt idx="33">
                  <c:v>68.832999999999998</c:v>
                </c:pt>
                <c:pt idx="34">
                  <c:v>69.206599999999995</c:v>
                </c:pt>
                <c:pt idx="35">
                  <c:v>66.060100000000006</c:v>
                </c:pt>
                <c:pt idx="36">
                  <c:v>65.058899999999994</c:v>
                </c:pt>
                <c:pt idx="37">
                  <c:v>66.539900000000003</c:v>
                </c:pt>
                <c:pt idx="38">
                  <c:v>68.193899999999999</c:v>
                </c:pt>
                <c:pt idx="39">
                  <c:v>69.640699999999995</c:v>
                </c:pt>
                <c:pt idx="40">
                  <c:v>70.167299999999997</c:v>
                </c:pt>
                <c:pt idx="41">
                  <c:v>68.106099999999998</c:v>
                </c:pt>
                <c:pt idx="42">
                  <c:v>68.863200000000006</c:v>
                </c:pt>
                <c:pt idx="43">
                  <c:v>70.045199999999994</c:v>
                </c:pt>
                <c:pt idx="44">
                  <c:v>68.858900000000006</c:v>
                </c:pt>
                <c:pt idx="45">
                  <c:v>70.325000000000003</c:v>
                </c:pt>
                <c:pt idx="46">
                  <c:v>71.694599999999994</c:v>
                </c:pt>
                <c:pt idx="47">
                  <c:v>72.071600000000004</c:v>
                </c:pt>
                <c:pt idx="48">
                  <c:v>71.934200000000004</c:v>
                </c:pt>
                <c:pt idx="49">
                  <c:v>70.557900000000004</c:v>
                </c:pt>
                <c:pt idx="50">
                  <c:v>70.773799999999994</c:v>
                </c:pt>
                <c:pt idx="51">
                  <c:v>71.475999999999999</c:v>
                </c:pt>
                <c:pt idx="52">
                  <c:v>77.028400000000005</c:v>
                </c:pt>
                <c:pt idx="53">
                  <c:v>78.176199999999994</c:v>
                </c:pt>
                <c:pt idx="54">
                  <c:v>83.947999999999993</c:v>
                </c:pt>
                <c:pt idx="55">
                  <c:v>85.267799999999994</c:v>
                </c:pt>
                <c:pt idx="56">
                  <c:v>84.007099999999994</c:v>
                </c:pt>
                <c:pt idx="57">
                  <c:v>84.498999999999995</c:v>
                </c:pt>
                <c:pt idx="58">
                  <c:v>84.763099999999994</c:v>
                </c:pt>
                <c:pt idx="59">
                  <c:v>84.509900000000002</c:v>
                </c:pt>
                <c:pt idx="60">
                  <c:v>84.950299999999999</c:v>
                </c:pt>
                <c:pt idx="61">
                  <c:v>84.299000000000007</c:v>
                </c:pt>
                <c:pt idx="62">
                  <c:v>83.362399999999994</c:v>
                </c:pt>
                <c:pt idx="63">
                  <c:v>81.431799999999996</c:v>
                </c:pt>
                <c:pt idx="64">
                  <c:v>81.204599999999999</c:v>
                </c:pt>
                <c:pt idx="65">
                  <c:v>81.305800000000005</c:v>
                </c:pt>
                <c:pt idx="66">
                  <c:v>81.070899999999995</c:v>
                </c:pt>
                <c:pt idx="67">
                  <c:v>78.567599999999999</c:v>
                </c:pt>
                <c:pt idx="68">
                  <c:v>77.789599999999993</c:v>
                </c:pt>
                <c:pt idx="69">
                  <c:v>76.956599999999995</c:v>
                </c:pt>
                <c:pt idx="70">
                  <c:v>77.378100000000003</c:v>
                </c:pt>
                <c:pt idx="71">
                  <c:v>72.214100000000002</c:v>
                </c:pt>
                <c:pt idx="72">
                  <c:v>70.435599999999994</c:v>
                </c:pt>
                <c:pt idx="73">
                  <c:v>67.738699999999994</c:v>
                </c:pt>
                <c:pt idx="74">
                  <c:v>67.643199999999993</c:v>
                </c:pt>
                <c:pt idx="75">
                  <c:v>71.115300000000005</c:v>
                </c:pt>
                <c:pt idx="76">
                  <c:v>71.587299999999999</c:v>
                </c:pt>
                <c:pt idx="77">
                  <c:v>69.995999999999995</c:v>
                </c:pt>
                <c:pt idx="78">
                  <c:v>72.536100000000005</c:v>
                </c:pt>
                <c:pt idx="79">
                  <c:v>74.299000000000007</c:v>
                </c:pt>
                <c:pt idx="80">
                  <c:v>73.111599999999996</c:v>
                </c:pt>
                <c:pt idx="81">
                  <c:v>71.040599999999998</c:v>
                </c:pt>
                <c:pt idx="82">
                  <c:v>72.385099999999994</c:v>
                </c:pt>
                <c:pt idx="83">
                  <c:v>73.203599999999994</c:v>
                </c:pt>
                <c:pt idx="84">
                  <c:v>75.717200000000005</c:v>
                </c:pt>
                <c:pt idx="85">
                  <c:v>74.3018</c:v>
                </c:pt>
                <c:pt idx="86">
                  <c:v>75.382300000000001</c:v>
                </c:pt>
                <c:pt idx="87">
                  <c:v>75.701599999999999</c:v>
                </c:pt>
                <c:pt idx="88">
                  <c:v>75.559200000000004</c:v>
                </c:pt>
                <c:pt idx="89">
                  <c:v>74.373800000000003</c:v>
                </c:pt>
                <c:pt idx="90">
                  <c:v>75.030299999999997</c:v>
                </c:pt>
                <c:pt idx="91">
                  <c:v>74.822000000000003</c:v>
                </c:pt>
                <c:pt idx="92">
                  <c:v>73.577500000000001</c:v>
                </c:pt>
                <c:pt idx="93">
                  <c:v>73.055000000000007</c:v>
                </c:pt>
                <c:pt idx="94">
                  <c:v>71.539000000000001</c:v>
                </c:pt>
                <c:pt idx="95">
                  <c:v>72.282300000000006</c:v>
                </c:pt>
                <c:pt idx="96">
                  <c:v>71.290800000000004</c:v>
                </c:pt>
                <c:pt idx="97">
                  <c:v>70.323800000000006</c:v>
                </c:pt>
                <c:pt idx="98">
                  <c:v>69.201599999999999</c:v>
                </c:pt>
                <c:pt idx="99">
                  <c:v>71.268100000000004</c:v>
                </c:pt>
                <c:pt idx="100">
                  <c:v>72.379800000000003</c:v>
                </c:pt>
                <c:pt idx="101">
                  <c:v>74.194500000000005</c:v>
                </c:pt>
                <c:pt idx="102">
                  <c:v>75.546499999999995</c:v>
                </c:pt>
                <c:pt idx="103">
                  <c:v>76.800200000000004</c:v>
                </c:pt>
                <c:pt idx="104">
                  <c:v>76.497699999999995</c:v>
                </c:pt>
                <c:pt idx="105">
                  <c:v>76.124799999999993</c:v>
                </c:pt>
                <c:pt idx="106">
                  <c:v>76.066299999999998</c:v>
                </c:pt>
                <c:pt idx="107">
                  <c:v>77.655799999999999</c:v>
                </c:pt>
                <c:pt idx="108">
                  <c:v>79.561499999999995</c:v>
                </c:pt>
                <c:pt idx="109">
                  <c:v>80.252600000000001</c:v>
                </c:pt>
                <c:pt idx="110">
                  <c:v>80.654799999999994</c:v>
                </c:pt>
                <c:pt idx="111">
                  <c:v>79.789100000000005</c:v>
                </c:pt>
                <c:pt idx="112">
                  <c:v>79.1601</c:v>
                </c:pt>
                <c:pt idx="113">
                  <c:v>80.299599999999998</c:v>
                </c:pt>
                <c:pt idx="114">
                  <c:v>80.426000000000002</c:v>
                </c:pt>
                <c:pt idx="115">
                  <c:v>84.210899999999995</c:v>
                </c:pt>
                <c:pt idx="116">
                  <c:v>84.544700000000006</c:v>
                </c:pt>
                <c:pt idx="117">
                  <c:v>81.561099999999996</c:v>
                </c:pt>
                <c:pt idx="118">
                  <c:v>80.616600000000005</c:v>
                </c:pt>
                <c:pt idx="119">
                  <c:v>80.798299999999998</c:v>
                </c:pt>
                <c:pt idx="120">
                  <c:v>80.860100000000003</c:v>
                </c:pt>
                <c:pt idx="121">
                  <c:v>78.560500000000005</c:v>
                </c:pt>
                <c:pt idx="122">
                  <c:v>78.002700000000004</c:v>
                </c:pt>
                <c:pt idx="123">
                  <c:v>78.079800000000006</c:v>
                </c:pt>
                <c:pt idx="124">
                  <c:v>78.407799999999995</c:v>
                </c:pt>
                <c:pt idx="125">
                  <c:v>77.127899999999997</c:v>
                </c:pt>
                <c:pt idx="126">
                  <c:v>79.190200000000004</c:v>
                </c:pt>
                <c:pt idx="127">
                  <c:v>78.567800000000005</c:v>
                </c:pt>
                <c:pt idx="128">
                  <c:v>78.517700000000005</c:v>
                </c:pt>
                <c:pt idx="129">
                  <c:v>78.979900000000001</c:v>
                </c:pt>
                <c:pt idx="130">
                  <c:v>79.109200000000001</c:v>
                </c:pt>
                <c:pt idx="131">
                  <c:v>79.134200000000007</c:v>
                </c:pt>
                <c:pt idx="132">
                  <c:v>77.981800000000007</c:v>
                </c:pt>
                <c:pt idx="133">
                  <c:v>82.437399999999997</c:v>
                </c:pt>
                <c:pt idx="134">
                  <c:v>82.786900000000003</c:v>
                </c:pt>
                <c:pt idx="135">
                  <c:v>82.4983</c:v>
                </c:pt>
                <c:pt idx="136">
                  <c:v>85.221199999999996</c:v>
                </c:pt>
                <c:pt idx="137">
                  <c:v>85.884699999999995</c:v>
                </c:pt>
                <c:pt idx="138">
                  <c:v>88.230900000000005</c:v>
                </c:pt>
                <c:pt idx="139">
                  <c:v>86.726600000000005</c:v>
                </c:pt>
                <c:pt idx="140">
                  <c:v>86.589100000000002</c:v>
                </c:pt>
                <c:pt idx="141">
                  <c:v>87.8553</c:v>
                </c:pt>
                <c:pt idx="142">
                  <c:v>89.608099999999993</c:v>
                </c:pt>
                <c:pt idx="143">
                  <c:v>88.993600000000001</c:v>
                </c:pt>
                <c:pt idx="144">
                  <c:v>88.075599999999994</c:v>
                </c:pt>
                <c:pt idx="145">
                  <c:v>86.655000000000001</c:v>
                </c:pt>
                <c:pt idx="146">
                  <c:v>89.421000000000006</c:v>
                </c:pt>
                <c:pt idx="147">
                  <c:v>88.917100000000005</c:v>
                </c:pt>
                <c:pt idx="148">
                  <c:v>88.629800000000003</c:v>
                </c:pt>
                <c:pt idx="149">
                  <c:v>88.113399999999999</c:v>
                </c:pt>
                <c:pt idx="150">
                  <c:v>87.257300000000001</c:v>
                </c:pt>
                <c:pt idx="151">
                  <c:v>86.632999999999996</c:v>
                </c:pt>
                <c:pt idx="152">
                  <c:v>86.957099999999997</c:v>
                </c:pt>
                <c:pt idx="153">
                  <c:v>85.003799999999998</c:v>
                </c:pt>
                <c:pt idx="154">
                  <c:v>85.176199999999994</c:v>
                </c:pt>
                <c:pt idx="155">
                  <c:v>84.2273</c:v>
                </c:pt>
                <c:pt idx="156">
                  <c:v>85.031199999999998</c:v>
                </c:pt>
                <c:pt idx="157">
                  <c:v>83.993300000000005</c:v>
                </c:pt>
                <c:pt idx="158">
                  <c:v>82.403300000000002</c:v>
                </c:pt>
                <c:pt idx="159">
                  <c:v>81.782799999999995</c:v>
                </c:pt>
                <c:pt idx="160">
                  <c:v>82.511200000000002</c:v>
                </c:pt>
                <c:pt idx="161">
                  <c:v>81.018199999999993</c:v>
                </c:pt>
                <c:pt idx="162">
                  <c:v>80.556299999999993</c:v>
                </c:pt>
                <c:pt idx="163">
                  <c:v>79.455799999999996</c:v>
                </c:pt>
                <c:pt idx="164">
                  <c:v>80.918000000000006</c:v>
                </c:pt>
                <c:pt idx="165">
                  <c:v>83.338399999999993</c:v>
                </c:pt>
                <c:pt idx="166">
                  <c:v>87.338099999999997</c:v>
                </c:pt>
                <c:pt idx="167">
                  <c:v>88.144099999999995</c:v>
                </c:pt>
                <c:pt idx="168">
                  <c:v>88.500399999999999</c:v>
                </c:pt>
                <c:pt idx="169">
                  <c:v>88.115899999999996</c:v>
                </c:pt>
                <c:pt idx="170">
                  <c:v>89.931100000000001</c:v>
                </c:pt>
                <c:pt idx="171">
                  <c:v>89.4602</c:v>
                </c:pt>
                <c:pt idx="172">
                  <c:v>89.113399999999999</c:v>
                </c:pt>
                <c:pt idx="173">
                  <c:v>90.839500000000001</c:v>
                </c:pt>
                <c:pt idx="174">
                  <c:v>90.351799999999997</c:v>
                </c:pt>
                <c:pt idx="175">
                  <c:v>88.737200000000001</c:v>
                </c:pt>
                <c:pt idx="176">
                  <c:v>87.893699999999995</c:v>
                </c:pt>
                <c:pt idx="177">
                  <c:v>90.010199999999998</c:v>
                </c:pt>
                <c:pt idx="178">
                  <c:v>90.800899999999999</c:v>
                </c:pt>
                <c:pt idx="179">
                  <c:v>90.634699999999995</c:v>
                </c:pt>
                <c:pt idx="180">
                  <c:v>89.5608</c:v>
                </c:pt>
                <c:pt idx="181">
                  <c:v>90.251499999999993</c:v>
                </c:pt>
                <c:pt idx="182">
                  <c:v>89.467600000000004</c:v>
                </c:pt>
                <c:pt idx="183">
                  <c:v>90.157300000000006</c:v>
                </c:pt>
                <c:pt idx="184">
                  <c:v>89.810599999999994</c:v>
                </c:pt>
                <c:pt idx="185">
                  <c:v>90.655699999999996</c:v>
                </c:pt>
                <c:pt idx="186">
                  <c:v>92.406199999999998</c:v>
                </c:pt>
                <c:pt idx="187">
                  <c:v>93.080799999999996</c:v>
                </c:pt>
                <c:pt idx="188">
                  <c:v>91.626599999999996</c:v>
                </c:pt>
                <c:pt idx="189">
                  <c:v>89.671700000000001</c:v>
                </c:pt>
                <c:pt idx="190">
                  <c:v>89.045299999999997</c:v>
                </c:pt>
                <c:pt idx="191">
                  <c:v>89.341800000000006</c:v>
                </c:pt>
                <c:pt idx="192">
                  <c:v>90.634600000000006</c:v>
                </c:pt>
                <c:pt idx="193">
                  <c:v>93.498500000000007</c:v>
                </c:pt>
                <c:pt idx="194">
                  <c:v>95.972300000000004</c:v>
                </c:pt>
                <c:pt idx="195">
                  <c:v>96.142700000000005</c:v>
                </c:pt>
                <c:pt idx="196">
                  <c:v>98.978200000000001</c:v>
                </c:pt>
                <c:pt idx="197">
                  <c:v>100.60429999999999</c:v>
                </c:pt>
                <c:pt idx="198">
                  <c:v>101.8425</c:v>
                </c:pt>
                <c:pt idx="199">
                  <c:v>103.6023</c:v>
                </c:pt>
                <c:pt idx="200">
                  <c:v>102.8353</c:v>
                </c:pt>
                <c:pt idx="201">
                  <c:v>102.7101</c:v>
                </c:pt>
                <c:pt idx="202">
                  <c:v>105.4131</c:v>
                </c:pt>
                <c:pt idx="203">
                  <c:v>106.68259999999999</c:v>
                </c:pt>
                <c:pt idx="204">
                  <c:v>107.3203</c:v>
                </c:pt>
                <c:pt idx="205">
                  <c:v>107.3446</c:v>
                </c:pt>
                <c:pt idx="206">
                  <c:v>109.4829</c:v>
                </c:pt>
                <c:pt idx="207">
                  <c:v>111.5368</c:v>
                </c:pt>
                <c:pt idx="208">
                  <c:v>109.3451</c:v>
                </c:pt>
              </c:numCache>
            </c:numRef>
          </c:val>
          <c:smooth val="0"/>
          <c:extLst>
            <c:ext xmlns:c16="http://schemas.microsoft.com/office/drawing/2014/chart" uri="{C3380CC4-5D6E-409C-BE32-E72D297353CC}">
              <c16:uniqueId val="{00000000-DB2B-4FE5-A6EF-761F0050B0D5}"/>
            </c:ext>
          </c:extLst>
        </c:ser>
        <c:dLbls>
          <c:showLegendKey val="0"/>
          <c:showVal val="0"/>
          <c:showCatName val="0"/>
          <c:showSerName val="0"/>
          <c:showPercent val="0"/>
          <c:showBubbleSize val="0"/>
        </c:dLbls>
        <c:marker val="1"/>
        <c:smooth val="0"/>
        <c:axId val="166326032"/>
        <c:axId val="129150176"/>
      </c:lineChart>
      <c:dateAx>
        <c:axId val="166326032"/>
        <c:scaling>
          <c:orientation val="minMax"/>
        </c:scaling>
        <c:delete val="0"/>
        <c:axPos val="b"/>
        <c:numFmt formatCode="yyyy"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29150176"/>
        <c:crosses val="autoZero"/>
        <c:auto val="1"/>
        <c:lblOffset val="100"/>
        <c:baseTimeUnit val="months"/>
        <c:majorUnit val="12"/>
        <c:majorTimeUnit val="months"/>
      </c:dateAx>
      <c:valAx>
        <c:axId val="129150176"/>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66326032"/>
        <c:crosses val="autoZero"/>
        <c:crossBetween val="between"/>
      </c:valAx>
      <c:valAx>
        <c:axId val="1688470752"/>
        <c:scaling>
          <c:orientation val="minMax"/>
          <c:max val="100"/>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noFill/>
                <a:latin typeface="+mn-lt"/>
                <a:ea typeface="+mn-ea"/>
                <a:cs typeface="+mn-cs"/>
              </a:defRPr>
            </a:pPr>
            <a:endParaRPr lang="de-DE"/>
          </a:p>
        </c:txPr>
        <c:crossAx val="1902144160"/>
        <c:crosses val="max"/>
        <c:crossBetween val="between"/>
      </c:valAx>
      <c:dateAx>
        <c:axId val="1902144160"/>
        <c:scaling>
          <c:orientation val="minMax"/>
        </c:scaling>
        <c:delete val="1"/>
        <c:axPos val="b"/>
        <c:numFmt formatCode="m/d/yyyy" sourceLinked="1"/>
        <c:majorTickMark val="out"/>
        <c:minorTickMark val="none"/>
        <c:tickLblPos val="nextTo"/>
        <c:crossAx val="1688470752"/>
        <c:crosses val="autoZero"/>
        <c:auto val="1"/>
        <c:lblOffset val="100"/>
        <c:baseTimeUnit val="months"/>
      </c:date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Var!$E$4</c:f>
          <c:strCache>
            <c:ptCount val="1"/>
            <c:pt idx="0">
              <c:v>Euro je Indische Rupie</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1"/>
          <c:order val="1"/>
          <c:tx>
            <c:v>Gerades Jahr</c:v>
          </c:tx>
          <c:spPr>
            <a:solidFill>
              <a:schemeClr val="bg1">
                <a:lumMod val="85000"/>
              </a:schemeClr>
            </a:solidFill>
            <a:ln>
              <a:noFill/>
            </a:ln>
            <a:effectLst/>
          </c:spPr>
          <c:invertIfNegative val="0"/>
          <c:cat>
            <c:numRef>
              <c:f>[0]!X_</c:f>
              <c:numCache>
                <c:formatCode>m/d/yyyy</c:formatCode>
                <c:ptCount val="209"/>
                <c:pt idx="0">
                  <c:v>39845</c:v>
                </c:pt>
                <c:pt idx="1">
                  <c:v>39873</c:v>
                </c:pt>
                <c:pt idx="2">
                  <c:v>39904</c:v>
                </c:pt>
                <c:pt idx="3">
                  <c:v>39934</c:v>
                </c:pt>
                <c:pt idx="4">
                  <c:v>39965</c:v>
                </c:pt>
                <c:pt idx="5">
                  <c:v>39995</c:v>
                </c:pt>
                <c:pt idx="6">
                  <c:v>40026</c:v>
                </c:pt>
                <c:pt idx="7">
                  <c:v>40057</c:v>
                </c:pt>
                <c:pt idx="8">
                  <c:v>40087</c:v>
                </c:pt>
                <c:pt idx="9">
                  <c:v>40118</c:v>
                </c:pt>
                <c:pt idx="10">
                  <c:v>40148</c:v>
                </c:pt>
                <c:pt idx="11">
                  <c:v>40179</c:v>
                </c:pt>
                <c:pt idx="12">
                  <c:v>40210</c:v>
                </c:pt>
                <c:pt idx="13">
                  <c:v>40238</c:v>
                </c:pt>
                <c:pt idx="14">
                  <c:v>40269</c:v>
                </c:pt>
                <c:pt idx="15">
                  <c:v>40299</c:v>
                </c:pt>
                <c:pt idx="16">
                  <c:v>40330</c:v>
                </c:pt>
                <c:pt idx="17">
                  <c:v>40360</c:v>
                </c:pt>
                <c:pt idx="18">
                  <c:v>40391</c:v>
                </c:pt>
                <c:pt idx="19">
                  <c:v>40422</c:v>
                </c:pt>
                <c:pt idx="20">
                  <c:v>40452</c:v>
                </c:pt>
                <c:pt idx="21">
                  <c:v>40483</c:v>
                </c:pt>
                <c:pt idx="22">
                  <c:v>40513</c:v>
                </c:pt>
                <c:pt idx="23">
                  <c:v>40544</c:v>
                </c:pt>
                <c:pt idx="24">
                  <c:v>40575</c:v>
                </c:pt>
                <c:pt idx="25">
                  <c:v>40603</c:v>
                </c:pt>
                <c:pt idx="26">
                  <c:v>40634</c:v>
                </c:pt>
                <c:pt idx="27">
                  <c:v>40664</c:v>
                </c:pt>
                <c:pt idx="28">
                  <c:v>40695</c:v>
                </c:pt>
                <c:pt idx="29">
                  <c:v>40725</c:v>
                </c:pt>
                <c:pt idx="30">
                  <c:v>40756</c:v>
                </c:pt>
                <c:pt idx="31">
                  <c:v>40787</c:v>
                </c:pt>
                <c:pt idx="32">
                  <c:v>40817</c:v>
                </c:pt>
                <c:pt idx="33">
                  <c:v>40848</c:v>
                </c:pt>
                <c:pt idx="34">
                  <c:v>40878</c:v>
                </c:pt>
                <c:pt idx="35">
                  <c:v>40909</c:v>
                </c:pt>
                <c:pt idx="36">
                  <c:v>40940</c:v>
                </c:pt>
                <c:pt idx="37">
                  <c:v>40969</c:v>
                </c:pt>
                <c:pt idx="38">
                  <c:v>41000</c:v>
                </c:pt>
                <c:pt idx="39">
                  <c:v>41030</c:v>
                </c:pt>
                <c:pt idx="40">
                  <c:v>41061</c:v>
                </c:pt>
                <c:pt idx="41">
                  <c:v>41091</c:v>
                </c:pt>
                <c:pt idx="42">
                  <c:v>41122</c:v>
                </c:pt>
                <c:pt idx="43">
                  <c:v>41153</c:v>
                </c:pt>
                <c:pt idx="44">
                  <c:v>41183</c:v>
                </c:pt>
                <c:pt idx="45">
                  <c:v>41214</c:v>
                </c:pt>
                <c:pt idx="46">
                  <c:v>41244</c:v>
                </c:pt>
                <c:pt idx="47">
                  <c:v>41275</c:v>
                </c:pt>
                <c:pt idx="48">
                  <c:v>41306</c:v>
                </c:pt>
                <c:pt idx="49">
                  <c:v>41334</c:v>
                </c:pt>
                <c:pt idx="50">
                  <c:v>41365</c:v>
                </c:pt>
                <c:pt idx="51">
                  <c:v>41395</c:v>
                </c:pt>
                <c:pt idx="52">
                  <c:v>41426</c:v>
                </c:pt>
                <c:pt idx="53">
                  <c:v>41456</c:v>
                </c:pt>
                <c:pt idx="54">
                  <c:v>41487</c:v>
                </c:pt>
                <c:pt idx="55">
                  <c:v>41518</c:v>
                </c:pt>
                <c:pt idx="56">
                  <c:v>41548</c:v>
                </c:pt>
                <c:pt idx="57">
                  <c:v>41579</c:v>
                </c:pt>
                <c:pt idx="58">
                  <c:v>41609</c:v>
                </c:pt>
                <c:pt idx="59">
                  <c:v>41640</c:v>
                </c:pt>
                <c:pt idx="60">
                  <c:v>41671</c:v>
                </c:pt>
                <c:pt idx="61">
                  <c:v>41699</c:v>
                </c:pt>
                <c:pt idx="62">
                  <c:v>41730</c:v>
                </c:pt>
                <c:pt idx="63">
                  <c:v>41760</c:v>
                </c:pt>
                <c:pt idx="64">
                  <c:v>41791</c:v>
                </c:pt>
                <c:pt idx="65">
                  <c:v>41821</c:v>
                </c:pt>
                <c:pt idx="66">
                  <c:v>41852</c:v>
                </c:pt>
                <c:pt idx="67">
                  <c:v>41883</c:v>
                </c:pt>
                <c:pt idx="68">
                  <c:v>41913</c:v>
                </c:pt>
                <c:pt idx="69">
                  <c:v>41944</c:v>
                </c:pt>
                <c:pt idx="70">
                  <c:v>41974</c:v>
                </c:pt>
                <c:pt idx="71">
                  <c:v>42005</c:v>
                </c:pt>
                <c:pt idx="72">
                  <c:v>42036</c:v>
                </c:pt>
                <c:pt idx="73">
                  <c:v>42064</c:v>
                </c:pt>
                <c:pt idx="74">
                  <c:v>42095</c:v>
                </c:pt>
                <c:pt idx="75">
                  <c:v>42125</c:v>
                </c:pt>
                <c:pt idx="76">
                  <c:v>42156</c:v>
                </c:pt>
                <c:pt idx="77">
                  <c:v>42186</c:v>
                </c:pt>
                <c:pt idx="78">
                  <c:v>42217</c:v>
                </c:pt>
                <c:pt idx="79">
                  <c:v>42248</c:v>
                </c:pt>
                <c:pt idx="80">
                  <c:v>42278</c:v>
                </c:pt>
                <c:pt idx="81">
                  <c:v>42309</c:v>
                </c:pt>
                <c:pt idx="82">
                  <c:v>42339</c:v>
                </c:pt>
                <c:pt idx="83">
                  <c:v>42370</c:v>
                </c:pt>
                <c:pt idx="84">
                  <c:v>42401</c:v>
                </c:pt>
                <c:pt idx="85">
                  <c:v>42430</c:v>
                </c:pt>
                <c:pt idx="86">
                  <c:v>42461</c:v>
                </c:pt>
                <c:pt idx="87">
                  <c:v>42491</c:v>
                </c:pt>
                <c:pt idx="88">
                  <c:v>42522</c:v>
                </c:pt>
                <c:pt idx="89">
                  <c:v>42552</c:v>
                </c:pt>
                <c:pt idx="90">
                  <c:v>42583</c:v>
                </c:pt>
                <c:pt idx="91">
                  <c:v>42614</c:v>
                </c:pt>
                <c:pt idx="92">
                  <c:v>42644</c:v>
                </c:pt>
                <c:pt idx="93">
                  <c:v>42675</c:v>
                </c:pt>
                <c:pt idx="94">
                  <c:v>42705</c:v>
                </c:pt>
                <c:pt idx="95">
                  <c:v>42736</c:v>
                </c:pt>
                <c:pt idx="96">
                  <c:v>42767</c:v>
                </c:pt>
                <c:pt idx="97">
                  <c:v>42795</c:v>
                </c:pt>
                <c:pt idx="98">
                  <c:v>42826</c:v>
                </c:pt>
                <c:pt idx="99">
                  <c:v>42856</c:v>
                </c:pt>
                <c:pt idx="100">
                  <c:v>42887</c:v>
                </c:pt>
                <c:pt idx="101">
                  <c:v>42917</c:v>
                </c:pt>
                <c:pt idx="102">
                  <c:v>42948</c:v>
                </c:pt>
                <c:pt idx="103">
                  <c:v>42979</c:v>
                </c:pt>
                <c:pt idx="104">
                  <c:v>43009</c:v>
                </c:pt>
                <c:pt idx="105">
                  <c:v>43040</c:v>
                </c:pt>
                <c:pt idx="106">
                  <c:v>43070</c:v>
                </c:pt>
                <c:pt idx="107">
                  <c:v>43101</c:v>
                </c:pt>
                <c:pt idx="108">
                  <c:v>43132</c:v>
                </c:pt>
                <c:pt idx="109">
                  <c:v>43160</c:v>
                </c:pt>
                <c:pt idx="110">
                  <c:v>43191</c:v>
                </c:pt>
                <c:pt idx="111">
                  <c:v>43221</c:v>
                </c:pt>
                <c:pt idx="112">
                  <c:v>43252</c:v>
                </c:pt>
                <c:pt idx="113">
                  <c:v>43282</c:v>
                </c:pt>
                <c:pt idx="114">
                  <c:v>43313</c:v>
                </c:pt>
                <c:pt idx="115">
                  <c:v>43344</c:v>
                </c:pt>
                <c:pt idx="116">
                  <c:v>43374</c:v>
                </c:pt>
                <c:pt idx="117">
                  <c:v>43405</c:v>
                </c:pt>
                <c:pt idx="118">
                  <c:v>43435</c:v>
                </c:pt>
                <c:pt idx="119">
                  <c:v>43466</c:v>
                </c:pt>
                <c:pt idx="120">
                  <c:v>43497</c:v>
                </c:pt>
                <c:pt idx="121">
                  <c:v>43525</c:v>
                </c:pt>
                <c:pt idx="122">
                  <c:v>43556</c:v>
                </c:pt>
                <c:pt idx="123">
                  <c:v>43586</c:v>
                </c:pt>
                <c:pt idx="124">
                  <c:v>43617</c:v>
                </c:pt>
                <c:pt idx="125">
                  <c:v>43647</c:v>
                </c:pt>
                <c:pt idx="126">
                  <c:v>43678</c:v>
                </c:pt>
                <c:pt idx="127">
                  <c:v>43709</c:v>
                </c:pt>
                <c:pt idx="128">
                  <c:v>43739</c:v>
                </c:pt>
                <c:pt idx="129">
                  <c:v>43770</c:v>
                </c:pt>
                <c:pt idx="130">
                  <c:v>43800</c:v>
                </c:pt>
                <c:pt idx="131">
                  <c:v>43831</c:v>
                </c:pt>
                <c:pt idx="132">
                  <c:v>43862</c:v>
                </c:pt>
                <c:pt idx="133">
                  <c:v>43891</c:v>
                </c:pt>
                <c:pt idx="134">
                  <c:v>43922</c:v>
                </c:pt>
                <c:pt idx="135">
                  <c:v>43952</c:v>
                </c:pt>
                <c:pt idx="136">
                  <c:v>43983</c:v>
                </c:pt>
                <c:pt idx="137">
                  <c:v>44013</c:v>
                </c:pt>
                <c:pt idx="138">
                  <c:v>44044</c:v>
                </c:pt>
                <c:pt idx="139">
                  <c:v>44075</c:v>
                </c:pt>
                <c:pt idx="140">
                  <c:v>44105</c:v>
                </c:pt>
                <c:pt idx="141">
                  <c:v>44136</c:v>
                </c:pt>
                <c:pt idx="142">
                  <c:v>44166</c:v>
                </c:pt>
                <c:pt idx="143">
                  <c:v>44197</c:v>
                </c:pt>
                <c:pt idx="144">
                  <c:v>44228</c:v>
                </c:pt>
                <c:pt idx="145">
                  <c:v>44256</c:v>
                </c:pt>
                <c:pt idx="146">
                  <c:v>44287</c:v>
                </c:pt>
                <c:pt idx="147">
                  <c:v>44317</c:v>
                </c:pt>
                <c:pt idx="148">
                  <c:v>44348</c:v>
                </c:pt>
                <c:pt idx="149">
                  <c:v>44378</c:v>
                </c:pt>
                <c:pt idx="150">
                  <c:v>44409</c:v>
                </c:pt>
                <c:pt idx="151">
                  <c:v>44440</c:v>
                </c:pt>
                <c:pt idx="152">
                  <c:v>44470</c:v>
                </c:pt>
                <c:pt idx="153">
                  <c:v>44501</c:v>
                </c:pt>
                <c:pt idx="154">
                  <c:v>44531</c:v>
                </c:pt>
                <c:pt idx="155">
                  <c:v>44562</c:v>
                </c:pt>
                <c:pt idx="156">
                  <c:v>44593</c:v>
                </c:pt>
                <c:pt idx="157">
                  <c:v>44621</c:v>
                </c:pt>
                <c:pt idx="158">
                  <c:v>44652</c:v>
                </c:pt>
                <c:pt idx="159">
                  <c:v>44682</c:v>
                </c:pt>
                <c:pt idx="160">
                  <c:v>44713</c:v>
                </c:pt>
                <c:pt idx="161">
                  <c:v>44743</c:v>
                </c:pt>
                <c:pt idx="162">
                  <c:v>44774</c:v>
                </c:pt>
                <c:pt idx="163">
                  <c:v>44805</c:v>
                </c:pt>
                <c:pt idx="164">
                  <c:v>44835</c:v>
                </c:pt>
                <c:pt idx="165">
                  <c:v>44866</c:v>
                </c:pt>
                <c:pt idx="166">
                  <c:v>44896</c:v>
                </c:pt>
                <c:pt idx="167">
                  <c:v>44927</c:v>
                </c:pt>
                <c:pt idx="168">
                  <c:v>44958</c:v>
                </c:pt>
                <c:pt idx="169">
                  <c:v>44986</c:v>
                </c:pt>
                <c:pt idx="170">
                  <c:v>45017</c:v>
                </c:pt>
                <c:pt idx="171">
                  <c:v>45047</c:v>
                </c:pt>
                <c:pt idx="172">
                  <c:v>45078</c:v>
                </c:pt>
                <c:pt idx="173">
                  <c:v>45108</c:v>
                </c:pt>
                <c:pt idx="174">
                  <c:v>45139</c:v>
                </c:pt>
                <c:pt idx="175">
                  <c:v>45170</c:v>
                </c:pt>
                <c:pt idx="176">
                  <c:v>45200</c:v>
                </c:pt>
                <c:pt idx="177">
                  <c:v>45231</c:v>
                </c:pt>
                <c:pt idx="178">
                  <c:v>45261</c:v>
                </c:pt>
                <c:pt idx="179">
                  <c:v>45292</c:v>
                </c:pt>
                <c:pt idx="180">
                  <c:v>45323</c:v>
                </c:pt>
                <c:pt idx="181">
                  <c:v>45352</c:v>
                </c:pt>
                <c:pt idx="182">
                  <c:v>45383</c:v>
                </c:pt>
                <c:pt idx="183">
                  <c:v>45413</c:v>
                </c:pt>
                <c:pt idx="184">
                  <c:v>45444</c:v>
                </c:pt>
                <c:pt idx="185">
                  <c:v>45474</c:v>
                </c:pt>
                <c:pt idx="186">
                  <c:v>45505</c:v>
                </c:pt>
                <c:pt idx="187">
                  <c:v>45536</c:v>
                </c:pt>
                <c:pt idx="188">
                  <c:v>45566</c:v>
                </c:pt>
                <c:pt idx="189">
                  <c:v>45597</c:v>
                </c:pt>
                <c:pt idx="190">
                  <c:v>45627</c:v>
                </c:pt>
                <c:pt idx="191">
                  <c:v>45658</c:v>
                </c:pt>
                <c:pt idx="192">
                  <c:v>45689</c:v>
                </c:pt>
                <c:pt idx="193">
                  <c:v>45717</c:v>
                </c:pt>
                <c:pt idx="194">
                  <c:v>45748</c:v>
                </c:pt>
                <c:pt idx="195">
                  <c:v>45778</c:v>
                </c:pt>
                <c:pt idx="196">
                  <c:v>45809</c:v>
                </c:pt>
                <c:pt idx="197">
                  <c:v>45839</c:v>
                </c:pt>
                <c:pt idx="198">
                  <c:v>45870</c:v>
                </c:pt>
                <c:pt idx="199">
                  <c:v>45901</c:v>
                </c:pt>
                <c:pt idx="200">
                  <c:v>45931</c:v>
                </c:pt>
                <c:pt idx="201">
                  <c:v>45962</c:v>
                </c:pt>
                <c:pt idx="202">
                  <c:v>45992</c:v>
                </c:pt>
                <c:pt idx="203">
                  <c:v>46023</c:v>
                </c:pt>
                <c:pt idx="204">
                  <c:v>46054</c:v>
                </c:pt>
                <c:pt idx="205">
                  <c:v>46082</c:v>
                </c:pt>
                <c:pt idx="206">
                  <c:v>46113</c:v>
                </c:pt>
                <c:pt idx="207">
                  <c:v>46143</c:v>
                </c:pt>
                <c:pt idx="208">
                  <c:v>46174</c:v>
                </c:pt>
              </c:numCache>
            </c:numRef>
          </c:cat>
          <c:val>
            <c:numRef>
              <c:f>[0]!Y_JahrGerade</c:f>
              <c:numCache>
                <c:formatCode>General</c:formatCode>
                <c:ptCount val="209"/>
                <c:pt idx="0">
                  <c:v>0</c:v>
                </c:pt>
                <c:pt idx="1">
                  <c:v>0</c:v>
                </c:pt>
                <c:pt idx="2">
                  <c:v>0</c:v>
                </c:pt>
                <c:pt idx="3">
                  <c:v>0</c:v>
                </c:pt>
                <c:pt idx="4">
                  <c:v>0</c:v>
                </c:pt>
                <c:pt idx="5">
                  <c:v>0</c:v>
                </c:pt>
                <c:pt idx="6">
                  <c:v>0</c:v>
                </c:pt>
                <c:pt idx="7">
                  <c:v>0</c:v>
                </c:pt>
                <c:pt idx="8">
                  <c:v>0</c:v>
                </c:pt>
                <c:pt idx="9">
                  <c:v>0</c:v>
                </c:pt>
                <c:pt idx="10">
                  <c:v>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0</c:v>
                </c:pt>
                <c:pt idx="24">
                  <c:v>0</c:v>
                </c:pt>
                <c:pt idx="25">
                  <c:v>0</c:v>
                </c:pt>
                <c:pt idx="26">
                  <c:v>0</c:v>
                </c:pt>
                <c:pt idx="27">
                  <c:v>0</c:v>
                </c:pt>
                <c:pt idx="28">
                  <c:v>0</c:v>
                </c:pt>
                <c:pt idx="29">
                  <c:v>0</c:v>
                </c:pt>
                <c:pt idx="30">
                  <c:v>0</c:v>
                </c:pt>
                <c:pt idx="31">
                  <c:v>0</c:v>
                </c:pt>
                <c:pt idx="32">
                  <c:v>0</c:v>
                </c:pt>
                <c:pt idx="33">
                  <c:v>0</c:v>
                </c:pt>
                <c:pt idx="34">
                  <c:v>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0</c:v>
                </c:pt>
                <c:pt idx="48">
                  <c:v>0</c:v>
                </c:pt>
                <c:pt idx="49">
                  <c:v>0</c:v>
                </c:pt>
                <c:pt idx="50">
                  <c:v>0</c:v>
                </c:pt>
                <c:pt idx="51">
                  <c:v>0</c:v>
                </c:pt>
                <c:pt idx="52">
                  <c:v>0</c:v>
                </c:pt>
                <c:pt idx="53">
                  <c:v>0</c:v>
                </c:pt>
                <c:pt idx="54">
                  <c:v>0</c:v>
                </c:pt>
                <c:pt idx="55">
                  <c:v>0</c:v>
                </c:pt>
                <c:pt idx="56">
                  <c:v>0</c:v>
                </c:pt>
                <c:pt idx="57">
                  <c:v>0</c:v>
                </c:pt>
                <c:pt idx="58">
                  <c:v>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0</c:v>
                </c:pt>
                <c:pt idx="72">
                  <c:v>0</c:v>
                </c:pt>
                <c:pt idx="73">
                  <c:v>0</c:v>
                </c:pt>
                <c:pt idx="74">
                  <c:v>0</c:v>
                </c:pt>
                <c:pt idx="75">
                  <c:v>0</c:v>
                </c:pt>
                <c:pt idx="76">
                  <c:v>0</c:v>
                </c:pt>
                <c:pt idx="77">
                  <c:v>0</c:v>
                </c:pt>
                <c:pt idx="78">
                  <c:v>0</c:v>
                </c:pt>
                <c:pt idx="79">
                  <c:v>0</c:v>
                </c:pt>
                <c:pt idx="80">
                  <c:v>0</c:v>
                </c:pt>
                <c:pt idx="81">
                  <c:v>0</c:v>
                </c:pt>
                <c:pt idx="82">
                  <c:v>0</c:v>
                </c:pt>
                <c:pt idx="83">
                  <c:v>100</c:v>
                </c:pt>
                <c:pt idx="84">
                  <c:v>100</c:v>
                </c:pt>
                <c:pt idx="85">
                  <c:v>100</c:v>
                </c:pt>
                <c:pt idx="86">
                  <c:v>100</c:v>
                </c:pt>
                <c:pt idx="87">
                  <c:v>100</c:v>
                </c:pt>
                <c:pt idx="88">
                  <c:v>100</c:v>
                </c:pt>
                <c:pt idx="89">
                  <c:v>100</c:v>
                </c:pt>
                <c:pt idx="90">
                  <c:v>100</c:v>
                </c:pt>
                <c:pt idx="91">
                  <c:v>100</c:v>
                </c:pt>
                <c:pt idx="92">
                  <c:v>100</c:v>
                </c:pt>
                <c:pt idx="93">
                  <c:v>100</c:v>
                </c:pt>
                <c:pt idx="94">
                  <c:v>100</c:v>
                </c:pt>
                <c:pt idx="95">
                  <c:v>0</c:v>
                </c:pt>
                <c:pt idx="96">
                  <c:v>0</c:v>
                </c:pt>
                <c:pt idx="97">
                  <c:v>0</c:v>
                </c:pt>
                <c:pt idx="98">
                  <c:v>0</c:v>
                </c:pt>
                <c:pt idx="99">
                  <c:v>0</c:v>
                </c:pt>
                <c:pt idx="100">
                  <c:v>0</c:v>
                </c:pt>
                <c:pt idx="101">
                  <c:v>0</c:v>
                </c:pt>
                <c:pt idx="102">
                  <c:v>0</c:v>
                </c:pt>
                <c:pt idx="103">
                  <c:v>0</c:v>
                </c:pt>
                <c:pt idx="104">
                  <c:v>0</c:v>
                </c:pt>
                <c:pt idx="105">
                  <c:v>0</c:v>
                </c:pt>
                <c:pt idx="106">
                  <c:v>0</c:v>
                </c:pt>
                <c:pt idx="107">
                  <c:v>100</c:v>
                </c:pt>
                <c:pt idx="108">
                  <c:v>100</c:v>
                </c:pt>
                <c:pt idx="109">
                  <c:v>100</c:v>
                </c:pt>
                <c:pt idx="110">
                  <c:v>100</c:v>
                </c:pt>
                <c:pt idx="111">
                  <c:v>100</c:v>
                </c:pt>
                <c:pt idx="112">
                  <c:v>100</c:v>
                </c:pt>
                <c:pt idx="113">
                  <c:v>100</c:v>
                </c:pt>
                <c:pt idx="114">
                  <c:v>100</c:v>
                </c:pt>
                <c:pt idx="115">
                  <c:v>100</c:v>
                </c:pt>
                <c:pt idx="116">
                  <c:v>100</c:v>
                </c:pt>
                <c:pt idx="117">
                  <c:v>100</c:v>
                </c:pt>
                <c:pt idx="118">
                  <c:v>100</c:v>
                </c:pt>
                <c:pt idx="119">
                  <c:v>0</c:v>
                </c:pt>
                <c:pt idx="120">
                  <c:v>0</c:v>
                </c:pt>
                <c:pt idx="121">
                  <c:v>0</c:v>
                </c:pt>
                <c:pt idx="122">
                  <c:v>0</c:v>
                </c:pt>
                <c:pt idx="123">
                  <c:v>0</c:v>
                </c:pt>
                <c:pt idx="124">
                  <c:v>0</c:v>
                </c:pt>
                <c:pt idx="125">
                  <c:v>0</c:v>
                </c:pt>
                <c:pt idx="126">
                  <c:v>0</c:v>
                </c:pt>
                <c:pt idx="127">
                  <c:v>0</c:v>
                </c:pt>
                <c:pt idx="128">
                  <c:v>0</c:v>
                </c:pt>
                <c:pt idx="129">
                  <c:v>0</c:v>
                </c:pt>
                <c:pt idx="130">
                  <c:v>0</c:v>
                </c:pt>
                <c:pt idx="131">
                  <c:v>100</c:v>
                </c:pt>
                <c:pt idx="132">
                  <c:v>100</c:v>
                </c:pt>
                <c:pt idx="133">
                  <c:v>100</c:v>
                </c:pt>
                <c:pt idx="134">
                  <c:v>100</c:v>
                </c:pt>
                <c:pt idx="135">
                  <c:v>100</c:v>
                </c:pt>
                <c:pt idx="136">
                  <c:v>100</c:v>
                </c:pt>
                <c:pt idx="137">
                  <c:v>100</c:v>
                </c:pt>
                <c:pt idx="138">
                  <c:v>100</c:v>
                </c:pt>
                <c:pt idx="139">
                  <c:v>100</c:v>
                </c:pt>
                <c:pt idx="140">
                  <c:v>100</c:v>
                </c:pt>
                <c:pt idx="141">
                  <c:v>100</c:v>
                </c:pt>
                <c:pt idx="142">
                  <c:v>100</c:v>
                </c:pt>
                <c:pt idx="143">
                  <c:v>0</c:v>
                </c:pt>
                <c:pt idx="144">
                  <c:v>0</c:v>
                </c:pt>
                <c:pt idx="145">
                  <c:v>0</c:v>
                </c:pt>
                <c:pt idx="146">
                  <c:v>0</c:v>
                </c:pt>
                <c:pt idx="147">
                  <c:v>0</c:v>
                </c:pt>
                <c:pt idx="148">
                  <c:v>0</c:v>
                </c:pt>
                <c:pt idx="149">
                  <c:v>0</c:v>
                </c:pt>
                <c:pt idx="150">
                  <c:v>0</c:v>
                </c:pt>
                <c:pt idx="151">
                  <c:v>0</c:v>
                </c:pt>
                <c:pt idx="152">
                  <c:v>0</c:v>
                </c:pt>
                <c:pt idx="153">
                  <c:v>0</c:v>
                </c:pt>
                <c:pt idx="154">
                  <c:v>0</c:v>
                </c:pt>
                <c:pt idx="155">
                  <c:v>100</c:v>
                </c:pt>
                <c:pt idx="156">
                  <c:v>100</c:v>
                </c:pt>
                <c:pt idx="157">
                  <c:v>100</c:v>
                </c:pt>
                <c:pt idx="158">
                  <c:v>100</c:v>
                </c:pt>
                <c:pt idx="159">
                  <c:v>100</c:v>
                </c:pt>
                <c:pt idx="160">
                  <c:v>100</c:v>
                </c:pt>
                <c:pt idx="161">
                  <c:v>100</c:v>
                </c:pt>
                <c:pt idx="162">
                  <c:v>100</c:v>
                </c:pt>
                <c:pt idx="163">
                  <c:v>100</c:v>
                </c:pt>
                <c:pt idx="164">
                  <c:v>100</c:v>
                </c:pt>
                <c:pt idx="165">
                  <c:v>100</c:v>
                </c:pt>
                <c:pt idx="166">
                  <c:v>100</c:v>
                </c:pt>
                <c:pt idx="167">
                  <c:v>0</c:v>
                </c:pt>
                <c:pt idx="168">
                  <c:v>0</c:v>
                </c:pt>
                <c:pt idx="169">
                  <c:v>0</c:v>
                </c:pt>
                <c:pt idx="170">
                  <c:v>0</c:v>
                </c:pt>
                <c:pt idx="171">
                  <c:v>0</c:v>
                </c:pt>
                <c:pt idx="172">
                  <c:v>0</c:v>
                </c:pt>
                <c:pt idx="173">
                  <c:v>0</c:v>
                </c:pt>
                <c:pt idx="174">
                  <c:v>0</c:v>
                </c:pt>
                <c:pt idx="175">
                  <c:v>0</c:v>
                </c:pt>
                <c:pt idx="176">
                  <c:v>0</c:v>
                </c:pt>
                <c:pt idx="177">
                  <c:v>0</c:v>
                </c:pt>
                <c:pt idx="178">
                  <c:v>0</c:v>
                </c:pt>
                <c:pt idx="179">
                  <c:v>100</c:v>
                </c:pt>
                <c:pt idx="180">
                  <c:v>100</c:v>
                </c:pt>
                <c:pt idx="181">
                  <c:v>100</c:v>
                </c:pt>
                <c:pt idx="182">
                  <c:v>100</c:v>
                </c:pt>
                <c:pt idx="183">
                  <c:v>100</c:v>
                </c:pt>
                <c:pt idx="184">
                  <c:v>100</c:v>
                </c:pt>
                <c:pt idx="185">
                  <c:v>100</c:v>
                </c:pt>
                <c:pt idx="186">
                  <c:v>100</c:v>
                </c:pt>
                <c:pt idx="187">
                  <c:v>100</c:v>
                </c:pt>
                <c:pt idx="188">
                  <c:v>100</c:v>
                </c:pt>
                <c:pt idx="189">
                  <c:v>100</c:v>
                </c:pt>
                <c:pt idx="190">
                  <c:v>100</c:v>
                </c:pt>
                <c:pt idx="191">
                  <c:v>0</c:v>
                </c:pt>
                <c:pt idx="192">
                  <c:v>0</c:v>
                </c:pt>
                <c:pt idx="193">
                  <c:v>0</c:v>
                </c:pt>
                <c:pt idx="194">
                  <c:v>0</c:v>
                </c:pt>
                <c:pt idx="195">
                  <c:v>0</c:v>
                </c:pt>
                <c:pt idx="196">
                  <c:v>0</c:v>
                </c:pt>
                <c:pt idx="197">
                  <c:v>0</c:v>
                </c:pt>
                <c:pt idx="198">
                  <c:v>0</c:v>
                </c:pt>
                <c:pt idx="199">
                  <c:v>0</c:v>
                </c:pt>
                <c:pt idx="200">
                  <c:v>0</c:v>
                </c:pt>
                <c:pt idx="201">
                  <c:v>0</c:v>
                </c:pt>
                <c:pt idx="202">
                  <c:v>0</c:v>
                </c:pt>
                <c:pt idx="203">
                  <c:v>100</c:v>
                </c:pt>
                <c:pt idx="204">
                  <c:v>100</c:v>
                </c:pt>
                <c:pt idx="205">
                  <c:v>100</c:v>
                </c:pt>
                <c:pt idx="206">
                  <c:v>100</c:v>
                </c:pt>
                <c:pt idx="207">
                  <c:v>100</c:v>
                </c:pt>
                <c:pt idx="208">
                  <c:v>100</c:v>
                </c:pt>
              </c:numCache>
            </c:numRef>
          </c:val>
          <c:extLst>
            <c:ext xmlns:c16="http://schemas.microsoft.com/office/drawing/2014/chart" uri="{C3380CC4-5D6E-409C-BE32-E72D297353CC}">
              <c16:uniqueId val="{00000000-15F9-46E6-AA63-10B07A42267C}"/>
            </c:ext>
          </c:extLst>
        </c:ser>
        <c:dLbls>
          <c:showLegendKey val="0"/>
          <c:showVal val="0"/>
          <c:showCatName val="0"/>
          <c:showSerName val="0"/>
          <c:showPercent val="0"/>
          <c:showBubbleSize val="0"/>
        </c:dLbls>
        <c:gapWidth val="0"/>
        <c:axId val="1902144160"/>
        <c:axId val="1688470752"/>
      </c:barChart>
      <c:lineChart>
        <c:grouping val="standard"/>
        <c:varyColors val="0"/>
        <c:ser>
          <c:idx val="0"/>
          <c:order val="0"/>
          <c:tx>
            <c:strRef>
              <c:f>Var!$E$4</c:f>
              <c:strCache>
                <c:ptCount val="1"/>
                <c:pt idx="0">
                  <c:v>Euro je Indische Rupie</c:v>
                </c:pt>
              </c:strCache>
            </c:strRef>
          </c:tx>
          <c:spPr>
            <a:ln w="28575" cap="rnd">
              <a:solidFill>
                <a:schemeClr val="accent1"/>
              </a:solidFill>
              <a:round/>
            </a:ln>
            <a:effectLst/>
          </c:spPr>
          <c:marker>
            <c:symbol val="none"/>
          </c:marker>
          <c:cat>
            <c:numRef>
              <c:f>[0]!X_</c:f>
              <c:numCache>
                <c:formatCode>m/d/yyyy</c:formatCode>
                <c:ptCount val="209"/>
                <c:pt idx="0">
                  <c:v>39845</c:v>
                </c:pt>
                <c:pt idx="1">
                  <c:v>39873</c:v>
                </c:pt>
                <c:pt idx="2">
                  <c:v>39904</c:v>
                </c:pt>
                <c:pt idx="3">
                  <c:v>39934</c:v>
                </c:pt>
                <c:pt idx="4">
                  <c:v>39965</c:v>
                </c:pt>
                <c:pt idx="5">
                  <c:v>39995</c:v>
                </c:pt>
                <c:pt idx="6">
                  <c:v>40026</c:v>
                </c:pt>
                <c:pt idx="7">
                  <c:v>40057</c:v>
                </c:pt>
                <c:pt idx="8">
                  <c:v>40087</c:v>
                </c:pt>
                <c:pt idx="9">
                  <c:v>40118</c:v>
                </c:pt>
                <c:pt idx="10">
                  <c:v>40148</c:v>
                </c:pt>
                <c:pt idx="11">
                  <c:v>40179</c:v>
                </c:pt>
                <c:pt idx="12">
                  <c:v>40210</c:v>
                </c:pt>
                <c:pt idx="13">
                  <c:v>40238</c:v>
                </c:pt>
                <c:pt idx="14">
                  <c:v>40269</c:v>
                </c:pt>
                <c:pt idx="15">
                  <c:v>40299</c:v>
                </c:pt>
                <c:pt idx="16">
                  <c:v>40330</c:v>
                </c:pt>
                <c:pt idx="17">
                  <c:v>40360</c:v>
                </c:pt>
                <c:pt idx="18">
                  <c:v>40391</c:v>
                </c:pt>
                <c:pt idx="19">
                  <c:v>40422</c:v>
                </c:pt>
                <c:pt idx="20">
                  <c:v>40452</c:v>
                </c:pt>
                <c:pt idx="21">
                  <c:v>40483</c:v>
                </c:pt>
                <c:pt idx="22">
                  <c:v>40513</c:v>
                </c:pt>
                <c:pt idx="23">
                  <c:v>40544</c:v>
                </c:pt>
                <c:pt idx="24">
                  <c:v>40575</c:v>
                </c:pt>
                <c:pt idx="25">
                  <c:v>40603</c:v>
                </c:pt>
                <c:pt idx="26">
                  <c:v>40634</c:v>
                </c:pt>
                <c:pt idx="27">
                  <c:v>40664</c:v>
                </c:pt>
                <c:pt idx="28">
                  <c:v>40695</c:v>
                </c:pt>
                <c:pt idx="29">
                  <c:v>40725</c:v>
                </c:pt>
                <c:pt idx="30">
                  <c:v>40756</c:v>
                </c:pt>
                <c:pt idx="31">
                  <c:v>40787</c:v>
                </c:pt>
                <c:pt idx="32">
                  <c:v>40817</c:v>
                </c:pt>
                <c:pt idx="33">
                  <c:v>40848</c:v>
                </c:pt>
                <c:pt idx="34">
                  <c:v>40878</c:v>
                </c:pt>
                <c:pt idx="35">
                  <c:v>40909</c:v>
                </c:pt>
                <c:pt idx="36">
                  <c:v>40940</c:v>
                </c:pt>
                <c:pt idx="37">
                  <c:v>40969</c:v>
                </c:pt>
                <c:pt idx="38">
                  <c:v>41000</c:v>
                </c:pt>
                <c:pt idx="39">
                  <c:v>41030</c:v>
                </c:pt>
                <c:pt idx="40">
                  <c:v>41061</c:v>
                </c:pt>
                <c:pt idx="41">
                  <c:v>41091</c:v>
                </c:pt>
                <c:pt idx="42">
                  <c:v>41122</c:v>
                </c:pt>
                <c:pt idx="43">
                  <c:v>41153</c:v>
                </c:pt>
                <c:pt idx="44">
                  <c:v>41183</c:v>
                </c:pt>
                <c:pt idx="45">
                  <c:v>41214</c:v>
                </c:pt>
                <c:pt idx="46">
                  <c:v>41244</c:v>
                </c:pt>
                <c:pt idx="47">
                  <c:v>41275</c:v>
                </c:pt>
                <c:pt idx="48">
                  <c:v>41306</c:v>
                </c:pt>
                <c:pt idx="49">
                  <c:v>41334</c:v>
                </c:pt>
                <c:pt idx="50">
                  <c:v>41365</c:v>
                </c:pt>
                <c:pt idx="51">
                  <c:v>41395</c:v>
                </c:pt>
                <c:pt idx="52">
                  <c:v>41426</c:v>
                </c:pt>
                <c:pt idx="53">
                  <c:v>41456</c:v>
                </c:pt>
                <c:pt idx="54">
                  <c:v>41487</c:v>
                </c:pt>
                <c:pt idx="55">
                  <c:v>41518</c:v>
                </c:pt>
                <c:pt idx="56">
                  <c:v>41548</c:v>
                </c:pt>
                <c:pt idx="57">
                  <c:v>41579</c:v>
                </c:pt>
                <c:pt idx="58">
                  <c:v>41609</c:v>
                </c:pt>
                <c:pt idx="59">
                  <c:v>41640</c:v>
                </c:pt>
                <c:pt idx="60">
                  <c:v>41671</c:v>
                </c:pt>
                <c:pt idx="61">
                  <c:v>41699</c:v>
                </c:pt>
                <c:pt idx="62">
                  <c:v>41730</c:v>
                </c:pt>
                <c:pt idx="63">
                  <c:v>41760</c:v>
                </c:pt>
                <c:pt idx="64">
                  <c:v>41791</c:v>
                </c:pt>
                <c:pt idx="65">
                  <c:v>41821</c:v>
                </c:pt>
                <c:pt idx="66">
                  <c:v>41852</c:v>
                </c:pt>
                <c:pt idx="67">
                  <c:v>41883</c:v>
                </c:pt>
                <c:pt idx="68">
                  <c:v>41913</c:v>
                </c:pt>
                <c:pt idx="69">
                  <c:v>41944</c:v>
                </c:pt>
                <c:pt idx="70">
                  <c:v>41974</c:v>
                </c:pt>
                <c:pt idx="71">
                  <c:v>42005</c:v>
                </c:pt>
                <c:pt idx="72">
                  <c:v>42036</c:v>
                </c:pt>
                <c:pt idx="73">
                  <c:v>42064</c:v>
                </c:pt>
                <c:pt idx="74">
                  <c:v>42095</c:v>
                </c:pt>
                <c:pt idx="75">
                  <c:v>42125</c:v>
                </c:pt>
                <c:pt idx="76">
                  <c:v>42156</c:v>
                </c:pt>
                <c:pt idx="77">
                  <c:v>42186</c:v>
                </c:pt>
                <c:pt idx="78">
                  <c:v>42217</c:v>
                </c:pt>
                <c:pt idx="79">
                  <c:v>42248</c:v>
                </c:pt>
                <c:pt idx="80">
                  <c:v>42278</c:v>
                </c:pt>
                <c:pt idx="81">
                  <c:v>42309</c:v>
                </c:pt>
                <c:pt idx="82">
                  <c:v>42339</c:v>
                </c:pt>
                <c:pt idx="83">
                  <c:v>42370</c:v>
                </c:pt>
                <c:pt idx="84">
                  <c:v>42401</c:v>
                </c:pt>
                <c:pt idx="85">
                  <c:v>42430</c:v>
                </c:pt>
                <c:pt idx="86">
                  <c:v>42461</c:v>
                </c:pt>
                <c:pt idx="87">
                  <c:v>42491</c:v>
                </c:pt>
                <c:pt idx="88">
                  <c:v>42522</c:v>
                </c:pt>
                <c:pt idx="89">
                  <c:v>42552</c:v>
                </c:pt>
                <c:pt idx="90">
                  <c:v>42583</c:v>
                </c:pt>
                <c:pt idx="91">
                  <c:v>42614</c:v>
                </c:pt>
                <c:pt idx="92">
                  <c:v>42644</c:v>
                </c:pt>
                <c:pt idx="93">
                  <c:v>42675</c:v>
                </c:pt>
                <c:pt idx="94">
                  <c:v>42705</c:v>
                </c:pt>
                <c:pt idx="95">
                  <c:v>42736</c:v>
                </c:pt>
                <c:pt idx="96">
                  <c:v>42767</c:v>
                </c:pt>
                <c:pt idx="97">
                  <c:v>42795</c:v>
                </c:pt>
                <c:pt idx="98">
                  <c:v>42826</c:v>
                </c:pt>
                <c:pt idx="99">
                  <c:v>42856</c:v>
                </c:pt>
                <c:pt idx="100">
                  <c:v>42887</c:v>
                </c:pt>
                <c:pt idx="101">
                  <c:v>42917</c:v>
                </c:pt>
                <c:pt idx="102">
                  <c:v>42948</c:v>
                </c:pt>
                <c:pt idx="103">
                  <c:v>42979</c:v>
                </c:pt>
                <c:pt idx="104">
                  <c:v>43009</c:v>
                </c:pt>
                <c:pt idx="105">
                  <c:v>43040</c:v>
                </c:pt>
                <c:pt idx="106">
                  <c:v>43070</c:v>
                </c:pt>
                <c:pt idx="107">
                  <c:v>43101</c:v>
                </c:pt>
                <c:pt idx="108">
                  <c:v>43132</c:v>
                </c:pt>
                <c:pt idx="109">
                  <c:v>43160</c:v>
                </c:pt>
                <c:pt idx="110">
                  <c:v>43191</c:v>
                </c:pt>
                <c:pt idx="111">
                  <c:v>43221</c:v>
                </c:pt>
                <c:pt idx="112">
                  <c:v>43252</c:v>
                </c:pt>
                <c:pt idx="113">
                  <c:v>43282</c:v>
                </c:pt>
                <c:pt idx="114">
                  <c:v>43313</c:v>
                </c:pt>
                <c:pt idx="115">
                  <c:v>43344</c:v>
                </c:pt>
                <c:pt idx="116">
                  <c:v>43374</c:v>
                </c:pt>
                <c:pt idx="117">
                  <c:v>43405</c:v>
                </c:pt>
                <c:pt idx="118">
                  <c:v>43435</c:v>
                </c:pt>
                <c:pt idx="119">
                  <c:v>43466</c:v>
                </c:pt>
                <c:pt idx="120">
                  <c:v>43497</c:v>
                </c:pt>
                <c:pt idx="121">
                  <c:v>43525</c:v>
                </c:pt>
                <c:pt idx="122">
                  <c:v>43556</c:v>
                </c:pt>
                <c:pt idx="123">
                  <c:v>43586</c:v>
                </c:pt>
                <c:pt idx="124">
                  <c:v>43617</c:v>
                </c:pt>
                <c:pt idx="125">
                  <c:v>43647</c:v>
                </c:pt>
                <c:pt idx="126">
                  <c:v>43678</c:v>
                </c:pt>
                <c:pt idx="127">
                  <c:v>43709</c:v>
                </c:pt>
                <c:pt idx="128">
                  <c:v>43739</c:v>
                </c:pt>
                <c:pt idx="129">
                  <c:v>43770</c:v>
                </c:pt>
                <c:pt idx="130">
                  <c:v>43800</c:v>
                </c:pt>
                <c:pt idx="131">
                  <c:v>43831</c:v>
                </c:pt>
                <c:pt idx="132">
                  <c:v>43862</c:v>
                </c:pt>
                <c:pt idx="133">
                  <c:v>43891</c:v>
                </c:pt>
                <c:pt idx="134">
                  <c:v>43922</c:v>
                </c:pt>
                <c:pt idx="135">
                  <c:v>43952</c:v>
                </c:pt>
                <c:pt idx="136">
                  <c:v>43983</c:v>
                </c:pt>
                <c:pt idx="137">
                  <c:v>44013</c:v>
                </c:pt>
                <c:pt idx="138">
                  <c:v>44044</c:v>
                </c:pt>
                <c:pt idx="139">
                  <c:v>44075</c:v>
                </c:pt>
                <c:pt idx="140">
                  <c:v>44105</c:v>
                </c:pt>
                <c:pt idx="141">
                  <c:v>44136</c:v>
                </c:pt>
                <c:pt idx="142">
                  <c:v>44166</c:v>
                </c:pt>
                <c:pt idx="143">
                  <c:v>44197</c:v>
                </c:pt>
                <c:pt idx="144">
                  <c:v>44228</c:v>
                </c:pt>
                <c:pt idx="145">
                  <c:v>44256</c:v>
                </c:pt>
                <c:pt idx="146">
                  <c:v>44287</c:v>
                </c:pt>
                <c:pt idx="147">
                  <c:v>44317</c:v>
                </c:pt>
                <c:pt idx="148">
                  <c:v>44348</c:v>
                </c:pt>
                <c:pt idx="149">
                  <c:v>44378</c:v>
                </c:pt>
                <c:pt idx="150">
                  <c:v>44409</c:v>
                </c:pt>
                <c:pt idx="151">
                  <c:v>44440</c:v>
                </c:pt>
                <c:pt idx="152">
                  <c:v>44470</c:v>
                </c:pt>
                <c:pt idx="153">
                  <c:v>44501</c:v>
                </c:pt>
                <c:pt idx="154">
                  <c:v>44531</c:v>
                </c:pt>
                <c:pt idx="155">
                  <c:v>44562</c:v>
                </c:pt>
                <c:pt idx="156">
                  <c:v>44593</c:v>
                </c:pt>
                <c:pt idx="157">
                  <c:v>44621</c:v>
                </c:pt>
                <c:pt idx="158">
                  <c:v>44652</c:v>
                </c:pt>
                <c:pt idx="159">
                  <c:v>44682</c:v>
                </c:pt>
                <c:pt idx="160">
                  <c:v>44713</c:v>
                </c:pt>
                <c:pt idx="161">
                  <c:v>44743</c:v>
                </c:pt>
                <c:pt idx="162">
                  <c:v>44774</c:v>
                </c:pt>
                <c:pt idx="163">
                  <c:v>44805</c:v>
                </c:pt>
                <c:pt idx="164">
                  <c:v>44835</c:v>
                </c:pt>
                <c:pt idx="165">
                  <c:v>44866</c:v>
                </c:pt>
                <c:pt idx="166">
                  <c:v>44896</c:v>
                </c:pt>
                <c:pt idx="167">
                  <c:v>44927</c:v>
                </c:pt>
                <c:pt idx="168">
                  <c:v>44958</c:v>
                </c:pt>
                <c:pt idx="169">
                  <c:v>44986</c:v>
                </c:pt>
                <c:pt idx="170">
                  <c:v>45017</c:v>
                </c:pt>
                <c:pt idx="171">
                  <c:v>45047</c:v>
                </c:pt>
                <c:pt idx="172">
                  <c:v>45078</c:v>
                </c:pt>
                <c:pt idx="173">
                  <c:v>45108</c:v>
                </c:pt>
                <c:pt idx="174">
                  <c:v>45139</c:v>
                </c:pt>
                <c:pt idx="175">
                  <c:v>45170</c:v>
                </c:pt>
                <c:pt idx="176">
                  <c:v>45200</c:v>
                </c:pt>
                <c:pt idx="177">
                  <c:v>45231</c:v>
                </c:pt>
                <c:pt idx="178">
                  <c:v>45261</c:v>
                </c:pt>
                <c:pt idx="179">
                  <c:v>45292</c:v>
                </c:pt>
                <c:pt idx="180">
                  <c:v>45323</c:v>
                </c:pt>
                <c:pt idx="181">
                  <c:v>45352</c:v>
                </c:pt>
                <c:pt idx="182">
                  <c:v>45383</c:v>
                </c:pt>
                <c:pt idx="183">
                  <c:v>45413</c:v>
                </c:pt>
                <c:pt idx="184">
                  <c:v>45444</c:v>
                </c:pt>
                <c:pt idx="185">
                  <c:v>45474</c:v>
                </c:pt>
                <c:pt idx="186">
                  <c:v>45505</c:v>
                </c:pt>
                <c:pt idx="187">
                  <c:v>45536</c:v>
                </c:pt>
                <c:pt idx="188">
                  <c:v>45566</c:v>
                </c:pt>
                <c:pt idx="189">
                  <c:v>45597</c:v>
                </c:pt>
                <c:pt idx="190">
                  <c:v>45627</c:v>
                </c:pt>
                <c:pt idx="191">
                  <c:v>45658</c:v>
                </c:pt>
                <c:pt idx="192">
                  <c:v>45689</c:v>
                </c:pt>
                <c:pt idx="193">
                  <c:v>45717</c:v>
                </c:pt>
                <c:pt idx="194">
                  <c:v>45748</c:v>
                </c:pt>
                <c:pt idx="195">
                  <c:v>45778</c:v>
                </c:pt>
                <c:pt idx="196">
                  <c:v>45809</c:v>
                </c:pt>
                <c:pt idx="197">
                  <c:v>45839</c:v>
                </c:pt>
                <c:pt idx="198">
                  <c:v>45870</c:v>
                </c:pt>
                <c:pt idx="199">
                  <c:v>45901</c:v>
                </c:pt>
                <c:pt idx="200">
                  <c:v>45931</c:v>
                </c:pt>
                <c:pt idx="201">
                  <c:v>45962</c:v>
                </c:pt>
                <c:pt idx="202">
                  <c:v>45992</c:v>
                </c:pt>
                <c:pt idx="203">
                  <c:v>46023</c:v>
                </c:pt>
                <c:pt idx="204">
                  <c:v>46054</c:v>
                </c:pt>
                <c:pt idx="205">
                  <c:v>46082</c:v>
                </c:pt>
                <c:pt idx="206">
                  <c:v>46113</c:v>
                </c:pt>
                <c:pt idx="207">
                  <c:v>46143</c:v>
                </c:pt>
                <c:pt idx="208">
                  <c:v>46174</c:v>
                </c:pt>
              </c:numCache>
            </c:numRef>
          </c:cat>
          <c:val>
            <c:numRef>
              <c:f>[0]!Kehrwert</c:f>
              <c:numCache>
                <c:formatCode>General</c:formatCode>
                <c:ptCount val="209"/>
                <c:pt idx="0">
                  <c:v>1.5902068700117199E-2</c:v>
                </c:pt>
                <c:pt idx="1">
                  <c:v>1.4969477235915967E-2</c:v>
                </c:pt>
                <c:pt idx="2">
                  <c:v>1.5140710190152179E-2</c:v>
                </c:pt>
                <c:pt idx="3">
                  <c:v>1.5111172899018078E-2</c:v>
                </c:pt>
                <c:pt idx="4">
                  <c:v>1.4943416752466784E-2</c:v>
                </c:pt>
                <c:pt idx="5">
                  <c:v>1.4655600711089747E-2</c:v>
                </c:pt>
                <c:pt idx="6">
                  <c:v>1.4501790971184942E-2</c:v>
                </c:pt>
                <c:pt idx="7">
                  <c:v>1.4201438889788313E-2</c:v>
                </c:pt>
                <c:pt idx="8">
                  <c:v>1.4447526583448915E-2</c:v>
                </c:pt>
                <c:pt idx="9">
                  <c:v>1.4400486160412776E-2</c:v>
                </c:pt>
                <c:pt idx="10">
                  <c:v>1.4685926770094754E-2</c:v>
                </c:pt>
                <c:pt idx="11">
                  <c:v>1.525876577947116E-2</c:v>
                </c:pt>
                <c:pt idx="12">
                  <c:v>1.5765634385479222E-2</c:v>
                </c:pt>
                <c:pt idx="13">
                  <c:v>1.6198214308854594E-2</c:v>
                </c:pt>
                <c:pt idx="14">
                  <c:v>1.6772810603099951E-2</c:v>
                </c:pt>
                <c:pt idx="15">
                  <c:v>1.7356109176869167E-2</c:v>
                </c:pt>
                <c:pt idx="16">
                  <c:v>1.7587612692628329E-2</c:v>
                </c:pt>
                <c:pt idx="17">
                  <c:v>1.6719612104999164E-2</c:v>
                </c:pt>
                <c:pt idx="18">
                  <c:v>1.6650460218720447E-2</c:v>
                </c:pt>
                <c:pt idx="19">
                  <c:v>1.6645277485098316E-2</c:v>
                </c:pt>
                <c:pt idx="20">
                  <c:v>1.6196981206642706E-2</c:v>
                </c:pt>
                <c:pt idx="21">
                  <c:v>1.6272360257038203E-2</c:v>
                </c:pt>
                <c:pt idx="22">
                  <c:v>1.6765246314998861E-2</c:v>
                </c:pt>
                <c:pt idx="23">
                  <c:v>1.6470096070070377E-2</c:v>
                </c:pt>
                <c:pt idx="24">
                  <c:v>1.6125339035253216E-2</c:v>
                </c:pt>
                <c:pt idx="25">
                  <c:v>1.5884967419931822E-2</c:v>
                </c:pt>
                <c:pt idx="26">
                  <c:v>1.5597509389700654E-2</c:v>
                </c:pt>
                <c:pt idx="27">
                  <c:v>1.5510248396628071E-2</c:v>
                </c:pt>
                <c:pt idx="28">
                  <c:v>1.5499070055796654E-2</c:v>
                </c:pt>
                <c:pt idx="29">
                  <c:v>1.5784397754195888E-2</c:v>
                </c:pt>
                <c:pt idx="30">
                  <c:v>1.5367663669459995E-2</c:v>
                </c:pt>
                <c:pt idx="31">
                  <c:v>1.5244739040557103E-2</c:v>
                </c:pt>
                <c:pt idx="32">
                  <c:v>1.4803432619955915E-2</c:v>
                </c:pt>
                <c:pt idx="33">
                  <c:v>1.4527915389420772E-2</c:v>
                </c:pt>
                <c:pt idx="34">
                  <c:v>1.4449488921576844E-2</c:v>
                </c:pt>
                <c:pt idx="35">
                  <c:v>1.5137730642248496E-2</c:v>
                </c:pt>
                <c:pt idx="36">
                  <c:v>1.5370687177311637E-2</c:v>
                </c:pt>
                <c:pt idx="37">
                  <c:v>1.502857683885909E-2</c:v>
                </c:pt>
                <c:pt idx="38">
                  <c:v>1.4664068193782728E-2</c:v>
                </c:pt>
                <c:pt idx="39">
                  <c:v>1.4359419132777242E-2</c:v>
                </c:pt>
                <c:pt idx="40">
                  <c:v>1.4251652835437591E-2</c:v>
                </c:pt>
                <c:pt idx="41">
                  <c:v>1.4682972597168243E-2</c:v>
                </c:pt>
                <c:pt idx="42">
                  <c:v>1.4521544162920107E-2</c:v>
                </c:pt>
                <c:pt idx="43">
                  <c:v>1.4276495748459567E-2</c:v>
                </c:pt>
                <c:pt idx="44">
                  <c:v>1.4522450983097318E-2</c:v>
                </c:pt>
                <c:pt idx="45">
                  <c:v>1.4219694276573052E-2</c:v>
                </c:pt>
                <c:pt idx="46">
                  <c:v>1.3948051875594537E-2</c:v>
                </c:pt>
                <c:pt idx="47">
                  <c:v>1.3875090881845275E-2</c:v>
                </c:pt>
                <c:pt idx="48">
                  <c:v>1.3901593400635581E-2</c:v>
                </c:pt>
                <c:pt idx="49">
                  <c:v>1.4172757409163253E-2</c:v>
                </c:pt>
                <c:pt idx="50">
                  <c:v>1.4129522506916403E-2</c:v>
                </c:pt>
                <c:pt idx="51">
                  <c:v>1.3990710168448151E-2</c:v>
                </c:pt>
                <c:pt idx="52">
                  <c:v>1.2982224737888882E-2</c:v>
                </c:pt>
                <c:pt idx="53">
                  <c:v>1.279161688595762E-2</c:v>
                </c:pt>
                <c:pt idx="54">
                  <c:v>1.1912136084242627E-2</c:v>
                </c:pt>
                <c:pt idx="55">
                  <c:v>1.1727756550538423E-2</c:v>
                </c:pt>
                <c:pt idx="56">
                  <c:v>1.1903755753977938E-2</c:v>
                </c:pt>
                <c:pt idx="57">
                  <c:v>1.1834459579403307E-2</c:v>
                </c:pt>
                <c:pt idx="58">
                  <c:v>1.1797586449764108E-2</c:v>
                </c:pt>
                <c:pt idx="59">
                  <c:v>1.1832933182976195E-2</c:v>
                </c:pt>
                <c:pt idx="60">
                  <c:v>1.1771588799568689E-2</c:v>
                </c:pt>
                <c:pt idx="61">
                  <c:v>1.186253692214617E-2</c:v>
                </c:pt>
                <c:pt idx="62">
                  <c:v>1.1995815859428232E-2</c:v>
                </c:pt>
                <c:pt idx="63">
                  <c:v>1.2280214854639097E-2</c:v>
                </c:pt>
                <c:pt idx="64">
                  <c:v>1.23145733123493E-2</c:v>
                </c:pt>
                <c:pt idx="65">
                  <c:v>1.2299245564277087E-2</c:v>
                </c:pt>
                <c:pt idx="66">
                  <c:v>1.2334882183372826E-2</c:v>
                </c:pt>
                <c:pt idx="67">
                  <c:v>1.2727892922782419E-2</c:v>
                </c:pt>
                <c:pt idx="68">
                  <c:v>1.2855188868434857E-2</c:v>
                </c:pt>
                <c:pt idx="69">
                  <c:v>1.2994337067905808E-2</c:v>
                </c:pt>
                <c:pt idx="70">
                  <c:v>1.2923553305134139E-2</c:v>
                </c:pt>
                <c:pt idx="71">
                  <c:v>1.3847711181057439E-2</c:v>
                </c:pt>
                <c:pt idx="72">
                  <c:v>1.4197366104640268E-2</c:v>
                </c:pt>
                <c:pt idx="73">
                  <c:v>1.4762609852270564E-2</c:v>
                </c:pt>
                <c:pt idx="74">
                  <c:v>1.4783451995174684E-2</c:v>
                </c:pt>
                <c:pt idx="75">
                  <c:v>1.406167167965262E-2</c:v>
                </c:pt>
                <c:pt idx="76">
                  <c:v>1.3968958181129894E-2</c:v>
                </c:pt>
                <c:pt idx="77">
                  <c:v>1.4286530658894795E-2</c:v>
                </c:pt>
                <c:pt idx="78">
                  <c:v>1.3786238852102606E-2</c:v>
                </c:pt>
                <c:pt idx="79">
                  <c:v>1.3459131347662821E-2</c:v>
                </c:pt>
                <c:pt idx="80">
                  <c:v>1.3677720088193939E-2</c:v>
                </c:pt>
                <c:pt idx="81">
                  <c:v>1.4076457687575837E-2</c:v>
                </c:pt>
                <c:pt idx="82">
                  <c:v>1.381499783795284E-2</c:v>
                </c:pt>
                <c:pt idx="83">
                  <c:v>1.3660530356430559E-2</c:v>
                </c:pt>
                <c:pt idx="84">
                  <c:v>1.3207038823411324E-2</c:v>
                </c:pt>
                <c:pt idx="85">
                  <c:v>1.3458624151770213E-2</c:v>
                </c:pt>
                <c:pt idx="86">
                  <c:v>1.3265713569365753E-2</c:v>
                </c:pt>
                <c:pt idx="87">
                  <c:v>1.3209760427784881E-2</c:v>
                </c:pt>
                <c:pt idx="88">
                  <c:v>1.3234655740134887E-2</c:v>
                </c:pt>
                <c:pt idx="89">
                  <c:v>1.3445595088593025E-2</c:v>
                </c:pt>
                <c:pt idx="90">
                  <c:v>1.3327948842001166E-2</c:v>
                </c:pt>
                <c:pt idx="91">
                  <c:v>1.3365053059260645E-2</c:v>
                </c:pt>
                <c:pt idx="92">
                  <c:v>1.359111141313581E-2</c:v>
                </c:pt>
                <c:pt idx="93">
                  <c:v>1.3688317021422215E-2</c:v>
                </c:pt>
                <c:pt idx="94">
                  <c:v>1.3978389409972182E-2</c:v>
                </c:pt>
                <c:pt idx="95">
                  <c:v>1.3834645549463698E-2</c:v>
                </c:pt>
                <c:pt idx="96">
                  <c:v>1.4027055384425479E-2</c:v>
                </c:pt>
                <c:pt idx="97">
                  <c:v>1.421993692035982E-2</c:v>
                </c:pt>
                <c:pt idx="98">
                  <c:v>1.4450532935654667E-2</c:v>
                </c:pt>
                <c:pt idx="99">
                  <c:v>1.40315232200662E-2</c:v>
                </c:pt>
                <c:pt idx="100">
                  <c:v>1.3816009439097648E-2</c:v>
                </c:pt>
                <c:pt idx="101">
                  <c:v>1.3478087998436541E-2</c:v>
                </c:pt>
                <c:pt idx="102">
                  <c:v>1.3236880596718579E-2</c:v>
                </c:pt>
                <c:pt idx="103">
                  <c:v>1.3020799425001497E-2</c:v>
                </c:pt>
                <c:pt idx="104">
                  <c:v>1.3072288447887976E-2</c:v>
                </c:pt>
                <c:pt idx="105">
                  <c:v>1.3136323510866368E-2</c:v>
                </c:pt>
                <c:pt idx="106">
                  <c:v>1.3146426209767007E-2</c:v>
                </c:pt>
                <c:pt idx="107">
                  <c:v>1.2877338202684153E-2</c:v>
                </c:pt>
                <c:pt idx="108">
                  <c:v>1.2568893246105215E-2</c:v>
                </c:pt>
                <c:pt idx="109">
                  <c:v>1.2460655480320887E-2</c:v>
                </c:pt>
                <c:pt idx="110">
                  <c:v>1.2398518129113209E-2</c:v>
                </c:pt>
                <c:pt idx="111">
                  <c:v>1.2533040227299216E-2</c:v>
                </c:pt>
                <c:pt idx="112">
                  <c:v>1.2632626790516939E-2</c:v>
                </c:pt>
                <c:pt idx="113">
                  <c:v>1.2453362158715611E-2</c:v>
                </c:pt>
                <c:pt idx="114">
                  <c:v>1.2433790067888494E-2</c:v>
                </c:pt>
                <c:pt idx="115">
                  <c:v>1.1874947304921335E-2</c:v>
                </c:pt>
                <c:pt idx="116">
                  <c:v>1.1828062551525997E-2</c:v>
                </c:pt>
                <c:pt idx="117">
                  <c:v>1.2260746851133691E-2</c:v>
                </c:pt>
                <c:pt idx="118">
                  <c:v>1.2404393139874417E-2</c:v>
                </c:pt>
                <c:pt idx="119">
                  <c:v>1.2376498020379142E-2</c:v>
                </c:pt>
                <c:pt idx="120">
                  <c:v>1.236703887331329E-2</c:v>
                </c:pt>
                <c:pt idx="121">
                  <c:v>1.2729043221466257E-2</c:v>
                </c:pt>
                <c:pt idx="122">
                  <c:v>1.2820069048891897E-2</c:v>
                </c:pt>
                <c:pt idx="123">
                  <c:v>1.2807409855045734E-2</c:v>
                </c:pt>
                <c:pt idx="124">
                  <c:v>1.2753833164557608E-2</c:v>
                </c:pt>
                <c:pt idx="125">
                  <c:v>1.2965476824858451E-2</c:v>
                </c:pt>
                <c:pt idx="126">
                  <c:v>1.2627825160183962E-2</c:v>
                </c:pt>
                <c:pt idx="127">
                  <c:v>1.2727860523013244E-2</c:v>
                </c:pt>
                <c:pt idx="128">
                  <c:v>1.2735981823206741E-2</c:v>
                </c:pt>
                <c:pt idx="129">
                  <c:v>1.2661449305456198E-2</c:v>
                </c:pt>
                <c:pt idx="130">
                  <c:v>1.2640754804750902E-2</c:v>
                </c:pt>
                <c:pt idx="131">
                  <c:v>1.2636761349707206E-2</c:v>
                </c:pt>
                <c:pt idx="132">
                  <c:v>1.2823504971672877E-2</c:v>
                </c:pt>
                <c:pt idx="133">
                  <c:v>1.2130416534242953E-2</c:v>
                </c:pt>
                <c:pt idx="134">
                  <c:v>1.2079205768062339E-2</c:v>
                </c:pt>
                <c:pt idx="135">
                  <c:v>1.21214618967906E-2</c:v>
                </c:pt>
                <c:pt idx="136">
                  <c:v>1.1734169432019263E-2</c:v>
                </c:pt>
                <c:pt idx="137">
                  <c:v>1.1643517413462468E-2</c:v>
                </c:pt>
                <c:pt idx="138">
                  <c:v>1.1333897761441853E-2</c:v>
                </c:pt>
                <c:pt idx="139">
                  <c:v>1.1530487762693336E-2</c:v>
                </c:pt>
                <c:pt idx="140">
                  <c:v>1.1548797712414148E-2</c:v>
                </c:pt>
                <c:pt idx="141">
                  <c:v>1.1382352572923887E-2</c:v>
                </c:pt>
                <c:pt idx="142">
                  <c:v>1.1159705428415512E-2</c:v>
                </c:pt>
                <c:pt idx="143">
                  <c:v>1.1236763093076356E-2</c:v>
                </c:pt>
                <c:pt idx="144">
                  <c:v>1.1353882346529573E-2</c:v>
                </c:pt>
                <c:pt idx="145">
                  <c:v>1.1540015002019503E-2</c:v>
                </c:pt>
                <c:pt idx="146">
                  <c:v>1.1183055434405788E-2</c:v>
                </c:pt>
                <c:pt idx="147">
                  <c:v>1.1246430664067992E-2</c:v>
                </c:pt>
                <c:pt idx="148">
                  <c:v>1.1282886794283638E-2</c:v>
                </c:pt>
                <c:pt idx="149">
                  <c:v>1.1349011614578486E-2</c:v>
                </c:pt>
                <c:pt idx="150">
                  <c:v>1.1460359190577751E-2</c:v>
                </c:pt>
                <c:pt idx="151">
                  <c:v>1.1542945528840051E-2</c:v>
                </c:pt>
                <c:pt idx="152">
                  <c:v>1.1499923525508556E-2</c:v>
                </c:pt>
                <c:pt idx="153">
                  <c:v>1.1764179954307926E-2</c:v>
                </c:pt>
                <c:pt idx="154">
                  <c:v>1.1740368788464383E-2</c:v>
                </c:pt>
                <c:pt idx="155">
                  <c:v>1.1872635119492136E-2</c:v>
                </c:pt>
                <c:pt idx="156">
                  <c:v>1.1760389127755459E-2</c:v>
                </c:pt>
                <c:pt idx="157">
                  <c:v>1.1905711526990843E-2</c:v>
                </c:pt>
                <c:pt idx="158">
                  <c:v>1.2135436323545294E-2</c:v>
                </c:pt>
                <c:pt idx="159">
                  <c:v>1.2227509940965582E-2</c:v>
                </c:pt>
                <c:pt idx="160">
                  <c:v>1.2119566798204365E-2</c:v>
                </c:pt>
                <c:pt idx="161">
                  <c:v>1.2342905668109142E-2</c:v>
                </c:pt>
                <c:pt idx="162">
                  <c:v>1.2413678383937695E-2</c:v>
                </c:pt>
                <c:pt idx="163">
                  <c:v>1.2585613636764088E-2</c:v>
                </c:pt>
                <c:pt idx="164">
                  <c:v>1.2358189772362143E-2</c:v>
                </c:pt>
                <c:pt idx="165">
                  <c:v>1.1999270444356985E-2</c:v>
                </c:pt>
                <c:pt idx="166">
                  <c:v>1.1449756749917848E-2</c:v>
                </c:pt>
                <c:pt idx="167">
                  <c:v>1.1345058829802563E-2</c:v>
                </c:pt>
                <c:pt idx="168">
                  <c:v>1.1299383957586633E-2</c:v>
                </c:pt>
                <c:pt idx="169">
                  <c:v>1.1348689623552616E-2</c:v>
                </c:pt>
                <c:pt idx="170">
                  <c:v>1.1119623800887568E-2</c:v>
                </c:pt>
                <c:pt idx="171">
                  <c:v>1.1178155201978086E-2</c:v>
                </c:pt>
                <c:pt idx="172">
                  <c:v>1.1221656900084611E-2</c:v>
                </c:pt>
                <c:pt idx="173">
                  <c:v>1.100842695083086E-2</c:v>
                </c:pt>
                <c:pt idx="174">
                  <c:v>1.1067848122560923E-2</c:v>
                </c:pt>
                <c:pt idx="175">
                  <c:v>1.1269230942603552E-2</c:v>
                </c:pt>
                <c:pt idx="176">
                  <c:v>1.1377379721185934E-2</c:v>
                </c:pt>
                <c:pt idx="177">
                  <c:v>1.110985199455173E-2</c:v>
                </c:pt>
                <c:pt idx="178">
                  <c:v>1.1013106698281625E-2</c:v>
                </c:pt>
                <c:pt idx="179">
                  <c:v>1.1033301814867816E-2</c:v>
                </c:pt>
                <c:pt idx="180">
                  <c:v>1.1165599235379764E-2</c:v>
                </c:pt>
                <c:pt idx="181">
                  <c:v>1.1080148252383617E-2</c:v>
                </c:pt>
                <c:pt idx="182">
                  <c:v>1.1177230639918809E-2</c:v>
                </c:pt>
                <c:pt idx="183">
                  <c:v>1.1091725240219039E-2</c:v>
                </c:pt>
                <c:pt idx="184">
                  <c:v>1.1134543138560483E-2</c:v>
                </c:pt>
                <c:pt idx="185">
                  <c:v>1.1030745998321122E-2</c:v>
                </c:pt>
                <c:pt idx="186">
                  <c:v>1.0821784685443184E-2</c:v>
                </c:pt>
                <c:pt idx="187">
                  <c:v>1.0743354161115935E-2</c:v>
                </c:pt>
                <c:pt idx="188">
                  <c:v>1.0913861258630137E-2</c:v>
                </c:pt>
                <c:pt idx="189">
                  <c:v>1.1151790364184018E-2</c:v>
                </c:pt>
                <c:pt idx="190">
                  <c:v>1.1230238990715962E-2</c:v>
                </c:pt>
                <c:pt idx="191">
                  <c:v>1.1192969024577521E-2</c:v>
                </c:pt>
                <c:pt idx="192">
                  <c:v>1.103331398825614E-2</c:v>
                </c:pt>
                <c:pt idx="193">
                  <c:v>1.069535874907084E-2</c:v>
                </c:pt>
                <c:pt idx="194">
                  <c:v>1.0419673176531145E-2</c:v>
                </c:pt>
                <c:pt idx="195">
                  <c:v>1.0401205707765643E-2</c:v>
                </c:pt>
                <c:pt idx="196">
                  <c:v>1.0103234853735469E-2</c:v>
                </c:pt>
                <c:pt idx="197">
                  <c:v>9.9399329849718162E-3</c:v>
                </c:pt>
                <c:pt idx="198">
                  <c:v>9.8190833885656772E-3</c:v>
                </c:pt>
                <c:pt idx="199">
                  <c:v>9.6522953640990599E-3</c:v>
                </c:pt>
                <c:pt idx="200">
                  <c:v>9.7242872826743335E-3</c:v>
                </c:pt>
                <c:pt idx="201">
                  <c:v>9.7361408469079473E-3</c:v>
                </c:pt>
                <c:pt idx="202">
                  <c:v>9.486486973630413E-3</c:v>
                </c:pt>
                <c:pt idx="203">
                  <c:v>9.3735998185271088E-3</c:v>
                </c:pt>
                <c:pt idx="204">
                  <c:v>9.3179016458209678E-3</c:v>
                </c:pt>
                <c:pt idx="205">
                  <c:v>9.3157923174523923E-3</c:v>
                </c:pt>
                <c:pt idx="206">
                  <c:v>9.1338464728281769E-3</c:v>
                </c:pt>
                <c:pt idx="207">
                  <c:v>8.9656507986601731E-3</c:v>
                </c:pt>
                <c:pt idx="208">
                  <c:v>9.1453572222257792E-3</c:v>
                </c:pt>
              </c:numCache>
            </c:numRef>
          </c:val>
          <c:smooth val="0"/>
          <c:extLst>
            <c:ext xmlns:c16="http://schemas.microsoft.com/office/drawing/2014/chart" uri="{C3380CC4-5D6E-409C-BE32-E72D297353CC}">
              <c16:uniqueId val="{00000001-15F9-46E6-AA63-10B07A42267C}"/>
            </c:ext>
          </c:extLst>
        </c:ser>
        <c:dLbls>
          <c:showLegendKey val="0"/>
          <c:showVal val="0"/>
          <c:showCatName val="0"/>
          <c:showSerName val="0"/>
          <c:showPercent val="0"/>
          <c:showBubbleSize val="0"/>
        </c:dLbls>
        <c:marker val="1"/>
        <c:smooth val="0"/>
        <c:axId val="166326032"/>
        <c:axId val="129150176"/>
      </c:lineChart>
      <c:dateAx>
        <c:axId val="166326032"/>
        <c:scaling>
          <c:orientation val="minMax"/>
        </c:scaling>
        <c:delete val="0"/>
        <c:axPos val="b"/>
        <c:numFmt formatCode="yyyy"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29150176"/>
        <c:crosses val="autoZero"/>
        <c:auto val="1"/>
        <c:lblOffset val="100"/>
        <c:baseTimeUnit val="months"/>
        <c:majorUnit val="12"/>
        <c:majorTimeUnit val="months"/>
      </c:dateAx>
      <c:valAx>
        <c:axId val="129150176"/>
        <c:scaling>
          <c:orientation val="minMax"/>
        </c:scaling>
        <c:delete val="0"/>
        <c:axPos val="l"/>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66326032"/>
        <c:crosses val="autoZero"/>
        <c:crossBetween val="between"/>
      </c:valAx>
      <c:valAx>
        <c:axId val="1688470752"/>
        <c:scaling>
          <c:orientation val="minMax"/>
          <c:max val="100"/>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noFill/>
                <a:latin typeface="+mn-lt"/>
                <a:ea typeface="+mn-ea"/>
                <a:cs typeface="+mn-cs"/>
              </a:defRPr>
            </a:pPr>
            <a:endParaRPr lang="de-DE"/>
          </a:p>
        </c:txPr>
        <c:crossAx val="1902144160"/>
        <c:crosses val="max"/>
        <c:crossBetween val="between"/>
      </c:valAx>
      <c:dateAx>
        <c:axId val="1902144160"/>
        <c:scaling>
          <c:orientation val="minMax"/>
        </c:scaling>
        <c:delete val="1"/>
        <c:axPos val="b"/>
        <c:numFmt formatCode="m/d/yyyy" sourceLinked="1"/>
        <c:majorTickMark val="out"/>
        <c:minorTickMark val="none"/>
        <c:tickLblPos val="nextTo"/>
        <c:crossAx val="1688470752"/>
        <c:crosses val="autoZero"/>
        <c:auto val="1"/>
        <c:lblOffset val="100"/>
        <c:baseTimeUnit val="months"/>
      </c:date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Var!$P$4</c:f>
          <c:strCache>
            <c:ptCount val="1"/>
            <c:pt idx="0">
              <c:v>Mexikanischer Peso je Euro</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1"/>
          <c:order val="1"/>
          <c:tx>
            <c:v>Gerades Jahr</c:v>
          </c:tx>
          <c:spPr>
            <a:solidFill>
              <a:schemeClr val="bg1">
                <a:lumMod val="85000"/>
              </a:schemeClr>
            </a:solidFill>
            <a:ln>
              <a:noFill/>
            </a:ln>
            <a:effectLst/>
          </c:spPr>
          <c:invertIfNegative val="0"/>
          <c:cat>
            <c:numRef>
              <c:f>[0]!X_2</c:f>
              <c:numCache>
                <c:formatCode>m/d/yyyy</c:formatCode>
                <c:ptCount val="221"/>
                <c:pt idx="0">
                  <c:v>39479</c:v>
                </c:pt>
                <c:pt idx="1">
                  <c:v>39508</c:v>
                </c:pt>
                <c:pt idx="2">
                  <c:v>39539</c:v>
                </c:pt>
                <c:pt idx="3">
                  <c:v>39569</c:v>
                </c:pt>
                <c:pt idx="4">
                  <c:v>39600</c:v>
                </c:pt>
                <c:pt idx="5">
                  <c:v>39630</c:v>
                </c:pt>
                <c:pt idx="6">
                  <c:v>39661</c:v>
                </c:pt>
                <c:pt idx="7">
                  <c:v>39692</c:v>
                </c:pt>
                <c:pt idx="8">
                  <c:v>39722</c:v>
                </c:pt>
                <c:pt idx="9">
                  <c:v>39753</c:v>
                </c:pt>
                <c:pt idx="10">
                  <c:v>39783</c:v>
                </c:pt>
                <c:pt idx="11">
                  <c:v>39814</c:v>
                </c:pt>
                <c:pt idx="12">
                  <c:v>39845</c:v>
                </c:pt>
                <c:pt idx="13">
                  <c:v>39873</c:v>
                </c:pt>
                <c:pt idx="14">
                  <c:v>39904</c:v>
                </c:pt>
                <c:pt idx="15">
                  <c:v>39934</c:v>
                </c:pt>
                <c:pt idx="16">
                  <c:v>39965</c:v>
                </c:pt>
                <c:pt idx="17">
                  <c:v>39995</c:v>
                </c:pt>
                <c:pt idx="18">
                  <c:v>40026</c:v>
                </c:pt>
                <c:pt idx="19">
                  <c:v>40057</c:v>
                </c:pt>
                <c:pt idx="20">
                  <c:v>40087</c:v>
                </c:pt>
                <c:pt idx="21">
                  <c:v>40118</c:v>
                </c:pt>
                <c:pt idx="22">
                  <c:v>40148</c:v>
                </c:pt>
                <c:pt idx="23">
                  <c:v>40179</c:v>
                </c:pt>
                <c:pt idx="24">
                  <c:v>40210</c:v>
                </c:pt>
                <c:pt idx="25">
                  <c:v>40238</c:v>
                </c:pt>
                <c:pt idx="26">
                  <c:v>40269</c:v>
                </c:pt>
                <c:pt idx="27">
                  <c:v>40299</c:v>
                </c:pt>
                <c:pt idx="28">
                  <c:v>40330</c:v>
                </c:pt>
                <c:pt idx="29">
                  <c:v>40360</c:v>
                </c:pt>
                <c:pt idx="30">
                  <c:v>40391</c:v>
                </c:pt>
                <c:pt idx="31">
                  <c:v>40422</c:v>
                </c:pt>
                <c:pt idx="32">
                  <c:v>40452</c:v>
                </c:pt>
                <c:pt idx="33">
                  <c:v>40483</c:v>
                </c:pt>
                <c:pt idx="34">
                  <c:v>40513</c:v>
                </c:pt>
                <c:pt idx="35">
                  <c:v>40544</c:v>
                </c:pt>
                <c:pt idx="36">
                  <c:v>40575</c:v>
                </c:pt>
                <c:pt idx="37">
                  <c:v>40603</c:v>
                </c:pt>
                <c:pt idx="38">
                  <c:v>40634</c:v>
                </c:pt>
                <c:pt idx="39">
                  <c:v>40664</c:v>
                </c:pt>
                <c:pt idx="40">
                  <c:v>40695</c:v>
                </c:pt>
                <c:pt idx="41">
                  <c:v>40725</c:v>
                </c:pt>
                <c:pt idx="42">
                  <c:v>40756</c:v>
                </c:pt>
                <c:pt idx="43">
                  <c:v>40787</c:v>
                </c:pt>
                <c:pt idx="44">
                  <c:v>40817</c:v>
                </c:pt>
                <c:pt idx="45">
                  <c:v>40848</c:v>
                </c:pt>
                <c:pt idx="46">
                  <c:v>40878</c:v>
                </c:pt>
                <c:pt idx="47">
                  <c:v>40909</c:v>
                </c:pt>
                <c:pt idx="48">
                  <c:v>40940</c:v>
                </c:pt>
                <c:pt idx="49">
                  <c:v>40969</c:v>
                </c:pt>
                <c:pt idx="50">
                  <c:v>41000</c:v>
                </c:pt>
                <c:pt idx="51">
                  <c:v>41030</c:v>
                </c:pt>
                <c:pt idx="52">
                  <c:v>41061</c:v>
                </c:pt>
                <c:pt idx="53">
                  <c:v>41091</c:v>
                </c:pt>
                <c:pt idx="54">
                  <c:v>41122</c:v>
                </c:pt>
                <c:pt idx="55">
                  <c:v>41153</c:v>
                </c:pt>
                <c:pt idx="56">
                  <c:v>41183</c:v>
                </c:pt>
                <c:pt idx="57">
                  <c:v>41214</c:v>
                </c:pt>
                <c:pt idx="58">
                  <c:v>41244</c:v>
                </c:pt>
                <c:pt idx="59">
                  <c:v>41275</c:v>
                </c:pt>
                <c:pt idx="60">
                  <c:v>41306</c:v>
                </c:pt>
                <c:pt idx="61">
                  <c:v>41334</c:v>
                </c:pt>
                <c:pt idx="62">
                  <c:v>41365</c:v>
                </c:pt>
                <c:pt idx="63">
                  <c:v>41395</c:v>
                </c:pt>
                <c:pt idx="64">
                  <c:v>41426</c:v>
                </c:pt>
                <c:pt idx="65">
                  <c:v>41456</c:v>
                </c:pt>
                <c:pt idx="66">
                  <c:v>41487</c:v>
                </c:pt>
                <c:pt idx="67">
                  <c:v>41518</c:v>
                </c:pt>
                <c:pt idx="68">
                  <c:v>41548</c:v>
                </c:pt>
                <c:pt idx="69">
                  <c:v>41579</c:v>
                </c:pt>
                <c:pt idx="70">
                  <c:v>41609</c:v>
                </c:pt>
                <c:pt idx="71">
                  <c:v>41640</c:v>
                </c:pt>
                <c:pt idx="72">
                  <c:v>41671</c:v>
                </c:pt>
                <c:pt idx="73">
                  <c:v>41699</c:v>
                </c:pt>
                <c:pt idx="74">
                  <c:v>41730</c:v>
                </c:pt>
                <c:pt idx="75">
                  <c:v>41760</c:v>
                </c:pt>
                <c:pt idx="76">
                  <c:v>41791</c:v>
                </c:pt>
                <c:pt idx="77">
                  <c:v>41821</c:v>
                </c:pt>
                <c:pt idx="78">
                  <c:v>41852</c:v>
                </c:pt>
                <c:pt idx="79">
                  <c:v>41883</c:v>
                </c:pt>
                <c:pt idx="80">
                  <c:v>41913</c:v>
                </c:pt>
                <c:pt idx="81">
                  <c:v>41944</c:v>
                </c:pt>
                <c:pt idx="82">
                  <c:v>41974</c:v>
                </c:pt>
                <c:pt idx="83">
                  <c:v>42005</c:v>
                </c:pt>
                <c:pt idx="84">
                  <c:v>42036</c:v>
                </c:pt>
                <c:pt idx="85">
                  <c:v>42064</c:v>
                </c:pt>
                <c:pt idx="86">
                  <c:v>42095</c:v>
                </c:pt>
                <c:pt idx="87">
                  <c:v>42125</c:v>
                </c:pt>
                <c:pt idx="88">
                  <c:v>42156</c:v>
                </c:pt>
                <c:pt idx="89">
                  <c:v>42186</c:v>
                </c:pt>
                <c:pt idx="90">
                  <c:v>42217</c:v>
                </c:pt>
                <c:pt idx="91">
                  <c:v>42248</c:v>
                </c:pt>
                <c:pt idx="92">
                  <c:v>42278</c:v>
                </c:pt>
                <c:pt idx="93">
                  <c:v>42309</c:v>
                </c:pt>
                <c:pt idx="94">
                  <c:v>42339</c:v>
                </c:pt>
                <c:pt idx="95">
                  <c:v>42370</c:v>
                </c:pt>
                <c:pt idx="96">
                  <c:v>42401</c:v>
                </c:pt>
                <c:pt idx="97">
                  <c:v>42430</c:v>
                </c:pt>
                <c:pt idx="98">
                  <c:v>42461</c:v>
                </c:pt>
                <c:pt idx="99">
                  <c:v>42491</c:v>
                </c:pt>
                <c:pt idx="100">
                  <c:v>42522</c:v>
                </c:pt>
                <c:pt idx="101">
                  <c:v>42552</c:v>
                </c:pt>
                <c:pt idx="102">
                  <c:v>42583</c:v>
                </c:pt>
                <c:pt idx="103">
                  <c:v>42614</c:v>
                </c:pt>
                <c:pt idx="104">
                  <c:v>42644</c:v>
                </c:pt>
                <c:pt idx="105">
                  <c:v>42675</c:v>
                </c:pt>
                <c:pt idx="106">
                  <c:v>42705</c:v>
                </c:pt>
                <c:pt idx="107">
                  <c:v>42736</c:v>
                </c:pt>
                <c:pt idx="108">
                  <c:v>42767</c:v>
                </c:pt>
                <c:pt idx="109">
                  <c:v>42795</c:v>
                </c:pt>
                <c:pt idx="110">
                  <c:v>42826</c:v>
                </c:pt>
                <c:pt idx="111">
                  <c:v>42856</c:v>
                </c:pt>
                <c:pt idx="112">
                  <c:v>42887</c:v>
                </c:pt>
                <c:pt idx="113">
                  <c:v>42917</c:v>
                </c:pt>
                <c:pt idx="114">
                  <c:v>42948</c:v>
                </c:pt>
                <c:pt idx="115">
                  <c:v>42979</c:v>
                </c:pt>
                <c:pt idx="116">
                  <c:v>43009</c:v>
                </c:pt>
                <c:pt idx="117">
                  <c:v>43040</c:v>
                </c:pt>
                <c:pt idx="118">
                  <c:v>43070</c:v>
                </c:pt>
                <c:pt idx="119">
                  <c:v>43101</c:v>
                </c:pt>
                <c:pt idx="120">
                  <c:v>43132</c:v>
                </c:pt>
                <c:pt idx="121">
                  <c:v>43160</c:v>
                </c:pt>
                <c:pt idx="122">
                  <c:v>43191</c:v>
                </c:pt>
                <c:pt idx="123">
                  <c:v>43221</c:v>
                </c:pt>
                <c:pt idx="124">
                  <c:v>43252</c:v>
                </c:pt>
                <c:pt idx="125">
                  <c:v>43282</c:v>
                </c:pt>
                <c:pt idx="126">
                  <c:v>43313</c:v>
                </c:pt>
                <c:pt idx="127">
                  <c:v>43344</c:v>
                </c:pt>
                <c:pt idx="128">
                  <c:v>43374</c:v>
                </c:pt>
                <c:pt idx="129">
                  <c:v>43405</c:v>
                </c:pt>
                <c:pt idx="130">
                  <c:v>43435</c:v>
                </c:pt>
                <c:pt idx="131">
                  <c:v>43466</c:v>
                </c:pt>
                <c:pt idx="132">
                  <c:v>43497</c:v>
                </c:pt>
                <c:pt idx="133">
                  <c:v>43525</c:v>
                </c:pt>
                <c:pt idx="134">
                  <c:v>43556</c:v>
                </c:pt>
                <c:pt idx="135">
                  <c:v>43586</c:v>
                </c:pt>
                <c:pt idx="136">
                  <c:v>43617</c:v>
                </c:pt>
                <c:pt idx="137">
                  <c:v>43647</c:v>
                </c:pt>
                <c:pt idx="138">
                  <c:v>43678</c:v>
                </c:pt>
                <c:pt idx="139">
                  <c:v>43709</c:v>
                </c:pt>
                <c:pt idx="140">
                  <c:v>43739</c:v>
                </c:pt>
                <c:pt idx="141">
                  <c:v>43770</c:v>
                </c:pt>
                <c:pt idx="142">
                  <c:v>43800</c:v>
                </c:pt>
                <c:pt idx="143">
                  <c:v>43831</c:v>
                </c:pt>
                <c:pt idx="144">
                  <c:v>43862</c:v>
                </c:pt>
                <c:pt idx="145">
                  <c:v>43891</c:v>
                </c:pt>
                <c:pt idx="146">
                  <c:v>43922</c:v>
                </c:pt>
                <c:pt idx="147">
                  <c:v>43952</c:v>
                </c:pt>
                <c:pt idx="148">
                  <c:v>43983</c:v>
                </c:pt>
                <c:pt idx="149">
                  <c:v>44013</c:v>
                </c:pt>
                <c:pt idx="150">
                  <c:v>44044</c:v>
                </c:pt>
                <c:pt idx="151">
                  <c:v>44075</c:v>
                </c:pt>
                <c:pt idx="152">
                  <c:v>44105</c:v>
                </c:pt>
                <c:pt idx="153">
                  <c:v>44136</c:v>
                </c:pt>
                <c:pt idx="154">
                  <c:v>44166</c:v>
                </c:pt>
                <c:pt idx="155">
                  <c:v>44197</c:v>
                </c:pt>
                <c:pt idx="156">
                  <c:v>44228</c:v>
                </c:pt>
                <c:pt idx="157">
                  <c:v>44256</c:v>
                </c:pt>
                <c:pt idx="158">
                  <c:v>44287</c:v>
                </c:pt>
                <c:pt idx="159">
                  <c:v>44317</c:v>
                </c:pt>
                <c:pt idx="160">
                  <c:v>44348</c:v>
                </c:pt>
                <c:pt idx="161">
                  <c:v>44378</c:v>
                </c:pt>
                <c:pt idx="162">
                  <c:v>44409</c:v>
                </c:pt>
                <c:pt idx="163">
                  <c:v>44440</c:v>
                </c:pt>
                <c:pt idx="164">
                  <c:v>44470</c:v>
                </c:pt>
                <c:pt idx="165">
                  <c:v>44501</c:v>
                </c:pt>
                <c:pt idx="166">
                  <c:v>44531</c:v>
                </c:pt>
                <c:pt idx="167">
                  <c:v>44562</c:v>
                </c:pt>
                <c:pt idx="168">
                  <c:v>44593</c:v>
                </c:pt>
                <c:pt idx="169">
                  <c:v>44621</c:v>
                </c:pt>
                <c:pt idx="170">
                  <c:v>44652</c:v>
                </c:pt>
                <c:pt idx="171">
                  <c:v>44682</c:v>
                </c:pt>
                <c:pt idx="172">
                  <c:v>44713</c:v>
                </c:pt>
                <c:pt idx="173">
                  <c:v>44743</c:v>
                </c:pt>
                <c:pt idx="174">
                  <c:v>44774</c:v>
                </c:pt>
                <c:pt idx="175">
                  <c:v>44805</c:v>
                </c:pt>
                <c:pt idx="176">
                  <c:v>44835</c:v>
                </c:pt>
                <c:pt idx="177">
                  <c:v>44866</c:v>
                </c:pt>
                <c:pt idx="178">
                  <c:v>44896</c:v>
                </c:pt>
                <c:pt idx="179">
                  <c:v>44927</c:v>
                </c:pt>
                <c:pt idx="180">
                  <c:v>44958</c:v>
                </c:pt>
                <c:pt idx="181">
                  <c:v>44986</c:v>
                </c:pt>
                <c:pt idx="182">
                  <c:v>45017</c:v>
                </c:pt>
                <c:pt idx="183">
                  <c:v>45047</c:v>
                </c:pt>
                <c:pt idx="184">
                  <c:v>45078</c:v>
                </c:pt>
                <c:pt idx="185">
                  <c:v>45108</c:v>
                </c:pt>
                <c:pt idx="186">
                  <c:v>45139</c:v>
                </c:pt>
                <c:pt idx="187">
                  <c:v>45170</c:v>
                </c:pt>
                <c:pt idx="188">
                  <c:v>45200</c:v>
                </c:pt>
                <c:pt idx="189">
                  <c:v>45231</c:v>
                </c:pt>
                <c:pt idx="190">
                  <c:v>45261</c:v>
                </c:pt>
                <c:pt idx="191">
                  <c:v>45292</c:v>
                </c:pt>
                <c:pt idx="192">
                  <c:v>45323</c:v>
                </c:pt>
                <c:pt idx="193">
                  <c:v>45352</c:v>
                </c:pt>
                <c:pt idx="194">
                  <c:v>45383</c:v>
                </c:pt>
                <c:pt idx="195">
                  <c:v>45413</c:v>
                </c:pt>
                <c:pt idx="196">
                  <c:v>45444</c:v>
                </c:pt>
                <c:pt idx="197">
                  <c:v>45474</c:v>
                </c:pt>
                <c:pt idx="198">
                  <c:v>45505</c:v>
                </c:pt>
                <c:pt idx="199">
                  <c:v>45536</c:v>
                </c:pt>
                <c:pt idx="200">
                  <c:v>45566</c:v>
                </c:pt>
                <c:pt idx="201">
                  <c:v>45597</c:v>
                </c:pt>
                <c:pt idx="202">
                  <c:v>45627</c:v>
                </c:pt>
                <c:pt idx="203">
                  <c:v>45658</c:v>
                </c:pt>
                <c:pt idx="204">
                  <c:v>45689</c:v>
                </c:pt>
                <c:pt idx="205">
                  <c:v>45717</c:v>
                </c:pt>
                <c:pt idx="206">
                  <c:v>45748</c:v>
                </c:pt>
                <c:pt idx="207">
                  <c:v>45778</c:v>
                </c:pt>
                <c:pt idx="208">
                  <c:v>45809</c:v>
                </c:pt>
                <c:pt idx="209">
                  <c:v>45839</c:v>
                </c:pt>
                <c:pt idx="210">
                  <c:v>45870</c:v>
                </c:pt>
                <c:pt idx="211">
                  <c:v>45901</c:v>
                </c:pt>
                <c:pt idx="212">
                  <c:v>45931</c:v>
                </c:pt>
                <c:pt idx="213">
                  <c:v>45962</c:v>
                </c:pt>
                <c:pt idx="214">
                  <c:v>45992</c:v>
                </c:pt>
                <c:pt idx="215">
                  <c:v>46023</c:v>
                </c:pt>
                <c:pt idx="216">
                  <c:v>46054</c:v>
                </c:pt>
                <c:pt idx="217">
                  <c:v>46082</c:v>
                </c:pt>
                <c:pt idx="218">
                  <c:v>46113</c:v>
                </c:pt>
                <c:pt idx="219">
                  <c:v>46143</c:v>
                </c:pt>
                <c:pt idx="220">
                  <c:v>46174</c:v>
                </c:pt>
              </c:numCache>
            </c:numRef>
          </c:cat>
          <c:val>
            <c:numRef>
              <c:f>[0]!Y_JahrGerade2</c:f>
              <c:numCache>
                <c:formatCode>General</c:formatCode>
                <c:ptCount val="221"/>
                <c:pt idx="0">
                  <c:v>100</c:v>
                </c:pt>
                <c:pt idx="1">
                  <c:v>100</c:v>
                </c:pt>
                <c:pt idx="2">
                  <c:v>100</c:v>
                </c:pt>
                <c:pt idx="3">
                  <c:v>100</c:v>
                </c:pt>
                <c:pt idx="4">
                  <c:v>100</c:v>
                </c:pt>
                <c:pt idx="5">
                  <c:v>100</c:v>
                </c:pt>
                <c:pt idx="6">
                  <c:v>100</c:v>
                </c:pt>
                <c:pt idx="7">
                  <c:v>100</c:v>
                </c:pt>
                <c:pt idx="8">
                  <c:v>100</c:v>
                </c:pt>
                <c:pt idx="9">
                  <c:v>100</c:v>
                </c:pt>
                <c:pt idx="10">
                  <c:v>100</c:v>
                </c:pt>
                <c:pt idx="11">
                  <c:v>0</c:v>
                </c:pt>
                <c:pt idx="12">
                  <c:v>0</c:v>
                </c:pt>
                <c:pt idx="13">
                  <c:v>0</c:v>
                </c:pt>
                <c:pt idx="14">
                  <c:v>0</c:v>
                </c:pt>
                <c:pt idx="15">
                  <c:v>0</c:v>
                </c:pt>
                <c:pt idx="16">
                  <c:v>0</c:v>
                </c:pt>
                <c:pt idx="17">
                  <c:v>0</c:v>
                </c:pt>
                <c:pt idx="18">
                  <c:v>0</c:v>
                </c:pt>
                <c:pt idx="19">
                  <c:v>0</c:v>
                </c:pt>
                <c:pt idx="20">
                  <c:v>0</c:v>
                </c:pt>
                <c:pt idx="21">
                  <c:v>0</c:v>
                </c:pt>
                <c:pt idx="22">
                  <c:v>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0</c:v>
                </c:pt>
                <c:pt idx="36">
                  <c:v>0</c:v>
                </c:pt>
                <c:pt idx="37">
                  <c:v>0</c:v>
                </c:pt>
                <c:pt idx="38">
                  <c:v>0</c:v>
                </c:pt>
                <c:pt idx="39">
                  <c:v>0</c:v>
                </c:pt>
                <c:pt idx="40">
                  <c:v>0</c:v>
                </c:pt>
                <c:pt idx="41">
                  <c:v>0</c:v>
                </c:pt>
                <c:pt idx="42">
                  <c:v>0</c:v>
                </c:pt>
                <c:pt idx="43">
                  <c:v>0</c:v>
                </c:pt>
                <c:pt idx="44">
                  <c:v>0</c:v>
                </c:pt>
                <c:pt idx="45">
                  <c:v>0</c:v>
                </c:pt>
                <c:pt idx="46">
                  <c:v>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0</c:v>
                </c:pt>
                <c:pt idx="60">
                  <c:v>0</c:v>
                </c:pt>
                <c:pt idx="61">
                  <c:v>0</c:v>
                </c:pt>
                <c:pt idx="62">
                  <c:v>0</c:v>
                </c:pt>
                <c:pt idx="63">
                  <c:v>0</c:v>
                </c:pt>
                <c:pt idx="64">
                  <c:v>0</c:v>
                </c:pt>
                <c:pt idx="65">
                  <c:v>0</c:v>
                </c:pt>
                <c:pt idx="66">
                  <c:v>0</c:v>
                </c:pt>
                <c:pt idx="67">
                  <c:v>0</c:v>
                </c:pt>
                <c:pt idx="68">
                  <c:v>0</c:v>
                </c:pt>
                <c:pt idx="69">
                  <c:v>0</c:v>
                </c:pt>
                <c:pt idx="70">
                  <c:v>0</c:v>
                </c:pt>
                <c:pt idx="71">
                  <c:v>100</c:v>
                </c:pt>
                <c:pt idx="72">
                  <c:v>100</c:v>
                </c:pt>
                <c:pt idx="73">
                  <c:v>100</c:v>
                </c:pt>
                <c:pt idx="74">
                  <c:v>100</c:v>
                </c:pt>
                <c:pt idx="75">
                  <c:v>100</c:v>
                </c:pt>
                <c:pt idx="76">
                  <c:v>100</c:v>
                </c:pt>
                <c:pt idx="77">
                  <c:v>100</c:v>
                </c:pt>
                <c:pt idx="78">
                  <c:v>100</c:v>
                </c:pt>
                <c:pt idx="79">
                  <c:v>100</c:v>
                </c:pt>
                <c:pt idx="80">
                  <c:v>100</c:v>
                </c:pt>
                <c:pt idx="81">
                  <c:v>100</c:v>
                </c:pt>
                <c:pt idx="82">
                  <c:v>100</c:v>
                </c:pt>
                <c:pt idx="83">
                  <c:v>0</c:v>
                </c:pt>
                <c:pt idx="84">
                  <c:v>0</c:v>
                </c:pt>
                <c:pt idx="85">
                  <c:v>0</c:v>
                </c:pt>
                <c:pt idx="86">
                  <c:v>0</c:v>
                </c:pt>
                <c:pt idx="87">
                  <c:v>0</c:v>
                </c:pt>
                <c:pt idx="88">
                  <c:v>0</c:v>
                </c:pt>
                <c:pt idx="89">
                  <c:v>0</c:v>
                </c:pt>
                <c:pt idx="90">
                  <c:v>0</c:v>
                </c:pt>
                <c:pt idx="91">
                  <c:v>0</c:v>
                </c:pt>
                <c:pt idx="92">
                  <c:v>0</c:v>
                </c:pt>
                <c:pt idx="93">
                  <c:v>0</c:v>
                </c:pt>
                <c:pt idx="94">
                  <c:v>0</c:v>
                </c:pt>
                <c:pt idx="95">
                  <c:v>100</c:v>
                </c:pt>
                <c:pt idx="96">
                  <c:v>100</c:v>
                </c:pt>
                <c:pt idx="97">
                  <c:v>100</c:v>
                </c:pt>
                <c:pt idx="98">
                  <c:v>100</c:v>
                </c:pt>
                <c:pt idx="99">
                  <c:v>100</c:v>
                </c:pt>
                <c:pt idx="100">
                  <c:v>100</c:v>
                </c:pt>
                <c:pt idx="101">
                  <c:v>100</c:v>
                </c:pt>
                <c:pt idx="102">
                  <c:v>100</c:v>
                </c:pt>
                <c:pt idx="103">
                  <c:v>100</c:v>
                </c:pt>
                <c:pt idx="104">
                  <c:v>100</c:v>
                </c:pt>
                <c:pt idx="105">
                  <c:v>100</c:v>
                </c:pt>
                <c:pt idx="106">
                  <c:v>100</c:v>
                </c:pt>
                <c:pt idx="107">
                  <c:v>0</c:v>
                </c:pt>
                <c:pt idx="108">
                  <c:v>0</c:v>
                </c:pt>
                <c:pt idx="109">
                  <c:v>0</c:v>
                </c:pt>
                <c:pt idx="110">
                  <c:v>0</c:v>
                </c:pt>
                <c:pt idx="111">
                  <c:v>0</c:v>
                </c:pt>
                <c:pt idx="112">
                  <c:v>0</c:v>
                </c:pt>
                <c:pt idx="113">
                  <c:v>0</c:v>
                </c:pt>
                <c:pt idx="114">
                  <c:v>0</c:v>
                </c:pt>
                <c:pt idx="115">
                  <c:v>0</c:v>
                </c:pt>
                <c:pt idx="116">
                  <c:v>0</c:v>
                </c:pt>
                <c:pt idx="117">
                  <c:v>0</c:v>
                </c:pt>
                <c:pt idx="118">
                  <c:v>0</c:v>
                </c:pt>
                <c:pt idx="119">
                  <c:v>100</c:v>
                </c:pt>
                <c:pt idx="120">
                  <c:v>100</c:v>
                </c:pt>
                <c:pt idx="121">
                  <c:v>100</c:v>
                </c:pt>
                <c:pt idx="122">
                  <c:v>100</c:v>
                </c:pt>
                <c:pt idx="123">
                  <c:v>100</c:v>
                </c:pt>
                <c:pt idx="124">
                  <c:v>100</c:v>
                </c:pt>
                <c:pt idx="125">
                  <c:v>100</c:v>
                </c:pt>
                <c:pt idx="126">
                  <c:v>100</c:v>
                </c:pt>
                <c:pt idx="127">
                  <c:v>100</c:v>
                </c:pt>
                <c:pt idx="128">
                  <c:v>100</c:v>
                </c:pt>
                <c:pt idx="129">
                  <c:v>100</c:v>
                </c:pt>
                <c:pt idx="130">
                  <c:v>100</c:v>
                </c:pt>
                <c:pt idx="131">
                  <c:v>0</c:v>
                </c:pt>
                <c:pt idx="132">
                  <c:v>0</c:v>
                </c:pt>
                <c:pt idx="133">
                  <c:v>0</c:v>
                </c:pt>
                <c:pt idx="134">
                  <c:v>0</c:v>
                </c:pt>
                <c:pt idx="135">
                  <c:v>0</c:v>
                </c:pt>
                <c:pt idx="136">
                  <c:v>0</c:v>
                </c:pt>
                <c:pt idx="137">
                  <c:v>0</c:v>
                </c:pt>
                <c:pt idx="138">
                  <c:v>0</c:v>
                </c:pt>
                <c:pt idx="139">
                  <c:v>0</c:v>
                </c:pt>
                <c:pt idx="140">
                  <c:v>0</c:v>
                </c:pt>
                <c:pt idx="141">
                  <c:v>0</c:v>
                </c:pt>
                <c:pt idx="142">
                  <c:v>0</c:v>
                </c:pt>
                <c:pt idx="143">
                  <c:v>100</c:v>
                </c:pt>
                <c:pt idx="144">
                  <c:v>100</c:v>
                </c:pt>
                <c:pt idx="145">
                  <c:v>100</c:v>
                </c:pt>
                <c:pt idx="146">
                  <c:v>100</c:v>
                </c:pt>
                <c:pt idx="147">
                  <c:v>100</c:v>
                </c:pt>
                <c:pt idx="148">
                  <c:v>100</c:v>
                </c:pt>
                <c:pt idx="149">
                  <c:v>100</c:v>
                </c:pt>
                <c:pt idx="150">
                  <c:v>100</c:v>
                </c:pt>
                <c:pt idx="151">
                  <c:v>100</c:v>
                </c:pt>
                <c:pt idx="152">
                  <c:v>100</c:v>
                </c:pt>
                <c:pt idx="153">
                  <c:v>100</c:v>
                </c:pt>
                <c:pt idx="154">
                  <c:v>100</c:v>
                </c:pt>
                <c:pt idx="155">
                  <c:v>0</c:v>
                </c:pt>
                <c:pt idx="156">
                  <c:v>0</c:v>
                </c:pt>
                <c:pt idx="157">
                  <c:v>0</c:v>
                </c:pt>
                <c:pt idx="158">
                  <c:v>0</c:v>
                </c:pt>
                <c:pt idx="159">
                  <c:v>0</c:v>
                </c:pt>
                <c:pt idx="160">
                  <c:v>0</c:v>
                </c:pt>
                <c:pt idx="161">
                  <c:v>0</c:v>
                </c:pt>
                <c:pt idx="162">
                  <c:v>0</c:v>
                </c:pt>
                <c:pt idx="163">
                  <c:v>0</c:v>
                </c:pt>
                <c:pt idx="164">
                  <c:v>0</c:v>
                </c:pt>
                <c:pt idx="165">
                  <c:v>0</c:v>
                </c:pt>
                <c:pt idx="166">
                  <c:v>0</c:v>
                </c:pt>
                <c:pt idx="167">
                  <c:v>100</c:v>
                </c:pt>
                <c:pt idx="168">
                  <c:v>100</c:v>
                </c:pt>
                <c:pt idx="169">
                  <c:v>100</c:v>
                </c:pt>
                <c:pt idx="170">
                  <c:v>100</c:v>
                </c:pt>
                <c:pt idx="171">
                  <c:v>100</c:v>
                </c:pt>
                <c:pt idx="172">
                  <c:v>100</c:v>
                </c:pt>
                <c:pt idx="173">
                  <c:v>100</c:v>
                </c:pt>
                <c:pt idx="174">
                  <c:v>100</c:v>
                </c:pt>
                <c:pt idx="175">
                  <c:v>100</c:v>
                </c:pt>
                <c:pt idx="176">
                  <c:v>100</c:v>
                </c:pt>
                <c:pt idx="177">
                  <c:v>100</c:v>
                </c:pt>
                <c:pt idx="178">
                  <c:v>100</c:v>
                </c:pt>
                <c:pt idx="179">
                  <c:v>0</c:v>
                </c:pt>
                <c:pt idx="180">
                  <c:v>0</c:v>
                </c:pt>
                <c:pt idx="181">
                  <c:v>0</c:v>
                </c:pt>
                <c:pt idx="182">
                  <c:v>0</c:v>
                </c:pt>
                <c:pt idx="183">
                  <c:v>0</c:v>
                </c:pt>
                <c:pt idx="184">
                  <c:v>0</c:v>
                </c:pt>
                <c:pt idx="185">
                  <c:v>0</c:v>
                </c:pt>
                <c:pt idx="186">
                  <c:v>0</c:v>
                </c:pt>
                <c:pt idx="187">
                  <c:v>0</c:v>
                </c:pt>
                <c:pt idx="188">
                  <c:v>0</c:v>
                </c:pt>
                <c:pt idx="189">
                  <c:v>0</c:v>
                </c:pt>
                <c:pt idx="190">
                  <c:v>0</c:v>
                </c:pt>
                <c:pt idx="191">
                  <c:v>100</c:v>
                </c:pt>
                <c:pt idx="192">
                  <c:v>100</c:v>
                </c:pt>
                <c:pt idx="193">
                  <c:v>100</c:v>
                </c:pt>
                <c:pt idx="194">
                  <c:v>100</c:v>
                </c:pt>
                <c:pt idx="195">
                  <c:v>100</c:v>
                </c:pt>
                <c:pt idx="196">
                  <c:v>100</c:v>
                </c:pt>
                <c:pt idx="197">
                  <c:v>100</c:v>
                </c:pt>
                <c:pt idx="198">
                  <c:v>100</c:v>
                </c:pt>
                <c:pt idx="199">
                  <c:v>100</c:v>
                </c:pt>
                <c:pt idx="200">
                  <c:v>100</c:v>
                </c:pt>
                <c:pt idx="201">
                  <c:v>100</c:v>
                </c:pt>
                <c:pt idx="202">
                  <c:v>100</c:v>
                </c:pt>
                <c:pt idx="203">
                  <c:v>0</c:v>
                </c:pt>
                <c:pt idx="204">
                  <c:v>0</c:v>
                </c:pt>
                <c:pt idx="205">
                  <c:v>0</c:v>
                </c:pt>
                <c:pt idx="206">
                  <c:v>0</c:v>
                </c:pt>
                <c:pt idx="207">
                  <c:v>0</c:v>
                </c:pt>
                <c:pt idx="208">
                  <c:v>0</c:v>
                </c:pt>
                <c:pt idx="209">
                  <c:v>0</c:v>
                </c:pt>
                <c:pt idx="210">
                  <c:v>0</c:v>
                </c:pt>
                <c:pt idx="211">
                  <c:v>0</c:v>
                </c:pt>
                <c:pt idx="212">
                  <c:v>0</c:v>
                </c:pt>
                <c:pt idx="213">
                  <c:v>0</c:v>
                </c:pt>
                <c:pt idx="214">
                  <c:v>0</c:v>
                </c:pt>
                <c:pt idx="215">
                  <c:v>100</c:v>
                </c:pt>
                <c:pt idx="216">
                  <c:v>100</c:v>
                </c:pt>
                <c:pt idx="217">
                  <c:v>100</c:v>
                </c:pt>
                <c:pt idx="218">
                  <c:v>100</c:v>
                </c:pt>
                <c:pt idx="219">
                  <c:v>100</c:v>
                </c:pt>
                <c:pt idx="220">
                  <c:v>100</c:v>
                </c:pt>
              </c:numCache>
            </c:numRef>
          </c:val>
          <c:extLst>
            <c:ext xmlns:c16="http://schemas.microsoft.com/office/drawing/2014/chart" uri="{C3380CC4-5D6E-409C-BE32-E72D297353CC}">
              <c16:uniqueId val="{00000000-B8EB-4EE4-AD16-51C42CF713D9}"/>
            </c:ext>
          </c:extLst>
        </c:ser>
        <c:dLbls>
          <c:showLegendKey val="0"/>
          <c:showVal val="0"/>
          <c:showCatName val="0"/>
          <c:showSerName val="0"/>
          <c:showPercent val="0"/>
          <c:showBubbleSize val="0"/>
        </c:dLbls>
        <c:gapWidth val="0"/>
        <c:axId val="1902144160"/>
        <c:axId val="1688470752"/>
      </c:barChart>
      <c:lineChart>
        <c:grouping val="standard"/>
        <c:varyColors val="0"/>
        <c:ser>
          <c:idx val="0"/>
          <c:order val="0"/>
          <c:tx>
            <c:strRef>
              <c:f>Var!$P$4</c:f>
              <c:strCache>
                <c:ptCount val="1"/>
                <c:pt idx="0">
                  <c:v>Mexikanischer Peso je Euro</c:v>
                </c:pt>
              </c:strCache>
            </c:strRef>
          </c:tx>
          <c:spPr>
            <a:ln w="28575" cap="rnd">
              <a:solidFill>
                <a:schemeClr val="accent1"/>
              </a:solidFill>
              <a:round/>
            </a:ln>
            <a:effectLst/>
          </c:spPr>
          <c:marker>
            <c:symbol val="none"/>
          </c:marker>
          <c:cat>
            <c:numRef>
              <c:f>[0]!X_2</c:f>
              <c:numCache>
                <c:formatCode>m/d/yyyy</c:formatCode>
                <c:ptCount val="221"/>
                <c:pt idx="0">
                  <c:v>39479</c:v>
                </c:pt>
                <c:pt idx="1">
                  <c:v>39508</c:v>
                </c:pt>
                <c:pt idx="2">
                  <c:v>39539</c:v>
                </c:pt>
                <c:pt idx="3">
                  <c:v>39569</c:v>
                </c:pt>
                <c:pt idx="4">
                  <c:v>39600</c:v>
                </c:pt>
                <c:pt idx="5">
                  <c:v>39630</c:v>
                </c:pt>
                <c:pt idx="6">
                  <c:v>39661</c:v>
                </c:pt>
                <c:pt idx="7">
                  <c:v>39692</c:v>
                </c:pt>
                <c:pt idx="8">
                  <c:v>39722</c:v>
                </c:pt>
                <c:pt idx="9">
                  <c:v>39753</c:v>
                </c:pt>
                <c:pt idx="10">
                  <c:v>39783</c:v>
                </c:pt>
                <c:pt idx="11">
                  <c:v>39814</c:v>
                </c:pt>
                <c:pt idx="12">
                  <c:v>39845</c:v>
                </c:pt>
                <c:pt idx="13">
                  <c:v>39873</c:v>
                </c:pt>
                <c:pt idx="14">
                  <c:v>39904</c:v>
                </c:pt>
                <c:pt idx="15">
                  <c:v>39934</c:v>
                </c:pt>
                <c:pt idx="16">
                  <c:v>39965</c:v>
                </c:pt>
                <c:pt idx="17">
                  <c:v>39995</c:v>
                </c:pt>
                <c:pt idx="18">
                  <c:v>40026</c:v>
                </c:pt>
                <c:pt idx="19">
                  <c:v>40057</c:v>
                </c:pt>
                <c:pt idx="20">
                  <c:v>40087</c:v>
                </c:pt>
                <c:pt idx="21">
                  <c:v>40118</c:v>
                </c:pt>
                <c:pt idx="22">
                  <c:v>40148</c:v>
                </c:pt>
                <c:pt idx="23">
                  <c:v>40179</c:v>
                </c:pt>
                <c:pt idx="24">
                  <c:v>40210</c:v>
                </c:pt>
                <c:pt idx="25">
                  <c:v>40238</c:v>
                </c:pt>
                <c:pt idx="26">
                  <c:v>40269</c:v>
                </c:pt>
                <c:pt idx="27">
                  <c:v>40299</c:v>
                </c:pt>
                <c:pt idx="28">
                  <c:v>40330</c:v>
                </c:pt>
                <c:pt idx="29">
                  <c:v>40360</c:v>
                </c:pt>
                <c:pt idx="30">
                  <c:v>40391</c:v>
                </c:pt>
                <c:pt idx="31">
                  <c:v>40422</c:v>
                </c:pt>
                <c:pt idx="32">
                  <c:v>40452</c:v>
                </c:pt>
                <c:pt idx="33">
                  <c:v>40483</c:v>
                </c:pt>
                <c:pt idx="34">
                  <c:v>40513</c:v>
                </c:pt>
                <c:pt idx="35">
                  <c:v>40544</c:v>
                </c:pt>
                <c:pt idx="36">
                  <c:v>40575</c:v>
                </c:pt>
                <c:pt idx="37">
                  <c:v>40603</c:v>
                </c:pt>
                <c:pt idx="38">
                  <c:v>40634</c:v>
                </c:pt>
                <c:pt idx="39">
                  <c:v>40664</c:v>
                </c:pt>
                <c:pt idx="40">
                  <c:v>40695</c:v>
                </c:pt>
                <c:pt idx="41">
                  <c:v>40725</c:v>
                </c:pt>
                <c:pt idx="42">
                  <c:v>40756</c:v>
                </c:pt>
                <c:pt idx="43">
                  <c:v>40787</c:v>
                </c:pt>
                <c:pt idx="44">
                  <c:v>40817</c:v>
                </c:pt>
                <c:pt idx="45">
                  <c:v>40848</c:v>
                </c:pt>
                <c:pt idx="46">
                  <c:v>40878</c:v>
                </c:pt>
                <c:pt idx="47">
                  <c:v>40909</c:v>
                </c:pt>
                <c:pt idx="48">
                  <c:v>40940</c:v>
                </c:pt>
                <c:pt idx="49">
                  <c:v>40969</c:v>
                </c:pt>
                <c:pt idx="50">
                  <c:v>41000</c:v>
                </c:pt>
                <c:pt idx="51">
                  <c:v>41030</c:v>
                </c:pt>
                <c:pt idx="52">
                  <c:v>41061</c:v>
                </c:pt>
                <c:pt idx="53">
                  <c:v>41091</c:v>
                </c:pt>
                <c:pt idx="54">
                  <c:v>41122</c:v>
                </c:pt>
                <c:pt idx="55">
                  <c:v>41153</c:v>
                </c:pt>
                <c:pt idx="56">
                  <c:v>41183</c:v>
                </c:pt>
                <c:pt idx="57">
                  <c:v>41214</c:v>
                </c:pt>
                <c:pt idx="58">
                  <c:v>41244</c:v>
                </c:pt>
                <c:pt idx="59">
                  <c:v>41275</c:v>
                </c:pt>
                <c:pt idx="60">
                  <c:v>41306</c:v>
                </c:pt>
                <c:pt idx="61">
                  <c:v>41334</c:v>
                </c:pt>
                <c:pt idx="62">
                  <c:v>41365</c:v>
                </c:pt>
                <c:pt idx="63">
                  <c:v>41395</c:v>
                </c:pt>
                <c:pt idx="64">
                  <c:v>41426</c:v>
                </c:pt>
                <c:pt idx="65">
                  <c:v>41456</c:v>
                </c:pt>
                <c:pt idx="66">
                  <c:v>41487</c:v>
                </c:pt>
                <c:pt idx="67">
                  <c:v>41518</c:v>
                </c:pt>
                <c:pt idx="68">
                  <c:v>41548</c:v>
                </c:pt>
                <c:pt idx="69">
                  <c:v>41579</c:v>
                </c:pt>
                <c:pt idx="70">
                  <c:v>41609</c:v>
                </c:pt>
                <c:pt idx="71">
                  <c:v>41640</c:v>
                </c:pt>
                <c:pt idx="72">
                  <c:v>41671</c:v>
                </c:pt>
                <c:pt idx="73">
                  <c:v>41699</c:v>
                </c:pt>
                <c:pt idx="74">
                  <c:v>41730</c:v>
                </c:pt>
                <c:pt idx="75">
                  <c:v>41760</c:v>
                </c:pt>
                <c:pt idx="76">
                  <c:v>41791</c:v>
                </c:pt>
                <c:pt idx="77">
                  <c:v>41821</c:v>
                </c:pt>
                <c:pt idx="78">
                  <c:v>41852</c:v>
                </c:pt>
                <c:pt idx="79">
                  <c:v>41883</c:v>
                </c:pt>
                <c:pt idx="80">
                  <c:v>41913</c:v>
                </c:pt>
                <c:pt idx="81">
                  <c:v>41944</c:v>
                </c:pt>
                <c:pt idx="82">
                  <c:v>41974</c:v>
                </c:pt>
                <c:pt idx="83">
                  <c:v>42005</c:v>
                </c:pt>
                <c:pt idx="84">
                  <c:v>42036</c:v>
                </c:pt>
                <c:pt idx="85">
                  <c:v>42064</c:v>
                </c:pt>
                <c:pt idx="86">
                  <c:v>42095</c:v>
                </c:pt>
                <c:pt idx="87">
                  <c:v>42125</c:v>
                </c:pt>
                <c:pt idx="88">
                  <c:v>42156</c:v>
                </c:pt>
                <c:pt idx="89">
                  <c:v>42186</c:v>
                </c:pt>
                <c:pt idx="90">
                  <c:v>42217</c:v>
                </c:pt>
                <c:pt idx="91">
                  <c:v>42248</c:v>
                </c:pt>
                <c:pt idx="92">
                  <c:v>42278</c:v>
                </c:pt>
                <c:pt idx="93">
                  <c:v>42309</c:v>
                </c:pt>
                <c:pt idx="94">
                  <c:v>42339</c:v>
                </c:pt>
                <c:pt idx="95">
                  <c:v>42370</c:v>
                </c:pt>
                <c:pt idx="96">
                  <c:v>42401</c:v>
                </c:pt>
                <c:pt idx="97">
                  <c:v>42430</c:v>
                </c:pt>
                <c:pt idx="98">
                  <c:v>42461</c:v>
                </c:pt>
                <c:pt idx="99">
                  <c:v>42491</c:v>
                </c:pt>
                <c:pt idx="100">
                  <c:v>42522</c:v>
                </c:pt>
                <c:pt idx="101">
                  <c:v>42552</c:v>
                </c:pt>
                <c:pt idx="102">
                  <c:v>42583</c:v>
                </c:pt>
                <c:pt idx="103">
                  <c:v>42614</c:v>
                </c:pt>
                <c:pt idx="104">
                  <c:v>42644</c:v>
                </c:pt>
                <c:pt idx="105">
                  <c:v>42675</c:v>
                </c:pt>
                <c:pt idx="106">
                  <c:v>42705</c:v>
                </c:pt>
                <c:pt idx="107">
                  <c:v>42736</c:v>
                </c:pt>
                <c:pt idx="108">
                  <c:v>42767</c:v>
                </c:pt>
                <c:pt idx="109">
                  <c:v>42795</c:v>
                </c:pt>
                <c:pt idx="110">
                  <c:v>42826</c:v>
                </c:pt>
                <c:pt idx="111">
                  <c:v>42856</c:v>
                </c:pt>
                <c:pt idx="112">
                  <c:v>42887</c:v>
                </c:pt>
                <c:pt idx="113">
                  <c:v>42917</c:v>
                </c:pt>
                <c:pt idx="114">
                  <c:v>42948</c:v>
                </c:pt>
                <c:pt idx="115">
                  <c:v>42979</c:v>
                </c:pt>
                <c:pt idx="116">
                  <c:v>43009</c:v>
                </c:pt>
                <c:pt idx="117">
                  <c:v>43040</c:v>
                </c:pt>
                <c:pt idx="118">
                  <c:v>43070</c:v>
                </c:pt>
                <c:pt idx="119">
                  <c:v>43101</c:v>
                </c:pt>
                <c:pt idx="120">
                  <c:v>43132</c:v>
                </c:pt>
                <c:pt idx="121">
                  <c:v>43160</c:v>
                </c:pt>
                <c:pt idx="122">
                  <c:v>43191</c:v>
                </c:pt>
                <c:pt idx="123">
                  <c:v>43221</c:v>
                </c:pt>
                <c:pt idx="124">
                  <c:v>43252</c:v>
                </c:pt>
                <c:pt idx="125">
                  <c:v>43282</c:v>
                </c:pt>
                <c:pt idx="126">
                  <c:v>43313</c:v>
                </c:pt>
                <c:pt idx="127">
                  <c:v>43344</c:v>
                </c:pt>
                <c:pt idx="128">
                  <c:v>43374</c:v>
                </c:pt>
                <c:pt idx="129">
                  <c:v>43405</c:v>
                </c:pt>
                <c:pt idx="130">
                  <c:v>43435</c:v>
                </c:pt>
                <c:pt idx="131">
                  <c:v>43466</c:v>
                </c:pt>
                <c:pt idx="132">
                  <c:v>43497</c:v>
                </c:pt>
                <c:pt idx="133">
                  <c:v>43525</c:v>
                </c:pt>
                <c:pt idx="134">
                  <c:v>43556</c:v>
                </c:pt>
                <c:pt idx="135">
                  <c:v>43586</c:v>
                </c:pt>
                <c:pt idx="136">
                  <c:v>43617</c:v>
                </c:pt>
                <c:pt idx="137">
                  <c:v>43647</c:v>
                </c:pt>
                <c:pt idx="138">
                  <c:v>43678</c:v>
                </c:pt>
                <c:pt idx="139">
                  <c:v>43709</c:v>
                </c:pt>
                <c:pt idx="140">
                  <c:v>43739</c:v>
                </c:pt>
                <c:pt idx="141">
                  <c:v>43770</c:v>
                </c:pt>
                <c:pt idx="142">
                  <c:v>43800</c:v>
                </c:pt>
                <c:pt idx="143">
                  <c:v>43831</c:v>
                </c:pt>
                <c:pt idx="144">
                  <c:v>43862</c:v>
                </c:pt>
                <c:pt idx="145">
                  <c:v>43891</c:v>
                </c:pt>
                <c:pt idx="146">
                  <c:v>43922</c:v>
                </c:pt>
                <c:pt idx="147">
                  <c:v>43952</c:v>
                </c:pt>
                <c:pt idx="148">
                  <c:v>43983</c:v>
                </c:pt>
                <c:pt idx="149">
                  <c:v>44013</c:v>
                </c:pt>
                <c:pt idx="150">
                  <c:v>44044</c:v>
                </c:pt>
                <c:pt idx="151">
                  <c:v>44075</c:v>
                </c:pt>
                <c:pt idx="152">
                  <c:v>44105</c:v>
                </c:pt>
                <c:pt idx="153">
                  <c:v>44136</c:v>
                </c:pt>
                <c:pt idx="154">
                  <c:v>44166</c:v>
                </c:pt>
                <c:pt idx="155">
                  <c:v>44197</c:v>
                </c:pt>
                <c:pt idx="156">
                  <c:v>44228</c:v>
                </c:pt>
                <c:pt idx="157">
                  <c:v>44256</c:v>
                </c:pt>
                <c:pt idx="158">
                  <c:v>44287</c:v>
                </c:pt>
                <c:pt idx="159">
                  <c:v>44317</c:v>
                </c:pt>
                <c:pt idx="160">
                  <c:v>44348</c:v>
                </c:pt>
                <c:pt idx="161">
                  <c:v>44378</c:v>
                </c:pt>
                <c:pt idx="162">
                  <c:v>44409</c:v>
                </c:pt>
                <c:pt idx="163">
                  <c:v>44440</c:v>
                </c:pt>
                <c:pt idx="164">
                  <c:v>44470</c:v>
                </c:pt>
                <c:pt idx="165">
                  <c:v>44501</c:v>
                </c:pt>
                <c:pt idx="166">
                  <c:v>44531</c:v>
                </c:pt>
                <c:pt idx="167">
                  <c:v>44562</c:v>
                </c:pt>
                <c:pt idx="168">
                  <c:v>44593</c:v>
                </c:pt>
                <c:pt idx="169">
                  <c:v>44621</c:v>
                </c:pt>
                <c:pt idx="170">
                  <c:v>44652</c:v>
                </c:pt>
                <c:pt idx="171">
                  <c:v>44682</c:v>
                </c:pt>
                <c:pt idx="172">
                  <c:v>44713</c:v>
                </c:pt>
                <c:pt idx="173">
                  <c:v>44743</c:v>
                </c:pt>
                <c:pt idx="174">
                  <c:v>44774</c:v>
                </c:pt>
                <c:pt idx="175">
                  <c:v>44805</c:v>
                </c:pt>
                <c:pt idx="176">
                  <c:v>44835</c:v>
                </c:pt>
                <c:pt idx="177">
                  <c:v>44866</c:v>
                </c:pt>
                <c:pt idx="178">
                  <c:v>44896</c:v>
                </c:pt>
                <c:pt idx="179">
                  <c:v>44927</c:v>
                </c:pt>
                <c:pt idx="180">
                  <c:v>44958</c:v>
                </c:pt>
                <c:pt idx="181">
                  <c:v>44986</c:v>
                </c:pt>
                <c:pt idx="182">
                  <c:v>45017</c:v>
                </c:pt>
                <c:pt idx="183">
                  <c:v>45047</c:v>
                </c:pt>
                <c:pt idx="184">
                  <c:v>45078</c:v>
                </c:pt>
                <c:pt idx="185">
                  <c:v>45108</c:v>
                </c:pt>
                <c:pt idx="186">
                  <c:v>45139</c:v>
                </c:pt>
                <c:pt idx="187">
                  <c:v>45170</c:v>
                </c:pt>
                <c:pt idx="188">
                  <c:v>45200</c:v>
                </c:pt>
                <c:pt idx="189">
                  <c:v>45231</c:v>
                </c:pt>
                <c:pt idx="190">
                  <c:v>45261</c:v>
                </c:pt>
                <c:pt idx="191">
                  <c:v>45292</c:v>
                </c:pt>
                <c:pt idx="192">
                  <c:v>45323</c:v>
                </c:pt>
                <c:pt idx="193">
                  <c:v>45352</c:v>
                </c:pt>
                <c:pt idx="194">
                  <c:v>45383</c:v>
                </c:pt>
                <c:pt idx="195">
                  <c:v>45413</c:v>
                </c:pt>
                <c:pt idx="196">
                  <c:v>45444</c:v>
                </c:pt>
                <c:pt idx="197">
                  <c:v>45474</c:v>
                </c:pt>
                <c:pt idx="198">
                  <c:v>45505</c:v>
                </c:pt>
                <c:pt idx="199">
                  <c:v>45536</c:v>
                </c:pt>
                <c:pt idx="200">
                  <c:v>45566</c:v>
                </c:pt>
                <c:pt idx="201">
                  <c:v>45597</c:v>
                </c:pt>
                <c:pt idx="202">
                  <c:v>45627</c:v>
                </c:pt>
                <c:pt idx="203">
                  <c:v>45658</c:v>
                </c:pt>
                <c:pt idx="204">
                  <c:v>45689</c:v>
                </c:pt>
                <c:pt idx="205">
                  <c:v>45717</c:v>
                </c:pt>
                <c:pt idx="206">
                  <c:v>45748</c:v>
                </c:pt>
                <c:pt idx="207">
                  <c:v>45778</c:v>
                </c:pt>
                <c:pt idx="208">
                  <c:v>45809</c:v>
                </c:pt>
                <c:pt idx="209">
                  <c:v>45839</c:v>
                </c:pt>
                <c:pt idx="210">
                  <c:v>45870</c:v>
                </c:pt>
                <c:pt idx="211">
                  <c:v>45901</c:v>
                </c:pt>
                <c:pt idx="212">
                  <c:v>45931</c:v>
                </c:pt>
                <c:pt idx="213">
                  <c:v>45962</c:v>
                </c:pt>
                <c:pt idx="214">
                  <c:v>45992</c:v>
                </c:pt>
                <c:pt idx="215">
                  <c:v>46023</c:v>
                </c:pt>
                <c:pt idx="216">
                  <c:v>46054</c:v>
                </c:pt>
                <c:pt idx="217">
                  <c:v>46082</c:v>
                </c:pt>
                <c:pt idx="218">
                  <c:v>46113</c:v>
                </c:pt>
                <c:pt idx="219">
                  <c:v>46143</c:v>
                </c:pt>
                <c:pt idx="220">
                  <c:v>46174</c:v>
                </c:pt>
              </c:numCache>
            </c:numRef>
          </c:cat>
          <c:val>
            <c:numRef>
              <c:f>[0]!Y_2</c:f>
              <c:numCache>
                <c:formatCode>General</c:formatCode>
                <c:ptCount val="221"/>
                <c:pt idx="0">
                  <c:v>15.8786</c:v>
                </c:pt>
                <c:pt idx="1">
                  <c:v>16.6678</c:v>
                </c:pt>
                <c:pt idx="2">
                  <c:v>16.5608</c:v>
                </c:pt>
                <c:pt idx="3">
                  <c:v>16.240200000000002</c:v>
                </c:pt>
                <c:pt idx="4">
                  <c:v>16.061699999999998</c:v>
                </c:pt>
                <c:pt idx="5">
                  <c:v>16.111899999999999</c:v>
                </c:pt>
                <c:pt idx="6">
                  <c:v>15.126899999999999</c:v>
                </c:pt>
                <c:pt idx="7">
                  <c:v>15.2805</c:v>
                </c:pt>
                <c:pt idx="8">
                  <c:v>16.817699999999999</c:v>
                </c:pt>
                <c:pt idx="9">
                  <c:v>16.673500000000001</c:v>
                </c:pt>
                <c:pt idx="10">
                  <c:v>18.0764</c:v>
                </c:pt>
                <c:pt idx="11">
                  <c:v>18.376200000000001</c:v>
                </c:pt>
                <c:pt idx="12">
                  <c:v>18.653600000000001</c:v>
                </c:pt>
                <c:pt idx="13">
                  <c:v>19.127800000000001</c:v>
                </c:pt>
                <c:pt idx="14">
                  <c:v>17.764500000000002</c:v>
                </c:pt>
                <c:pt idx="15">
                  <c:v>17.9969</c:v>
                </c:pt>
                <c:pt idx="16">
                  <c:v>18.6813</c:v>
                </c:pt>
                <c:pt idx="17">
                  <c:v>18.814299999999999</c:v>
                </c:pt>
                <c:pt idx="18">
                  <c:v>18.557099999999998</c:v>
                </c:pt>
                <c:pt idx="19">
                  <c:v>19.525500000000001</c:v>
                </c:pt>
                <c:pt idx="20">
                  <c:v>19.585599999999999</c:v>
                </c:pt>
                <c:pt idx="21">
                  <c:v>19.547799999999999</c:v>
                </c:pt>
                <c:pt idx="22">
                  <c:v>18.778700000000001</c:v>
                </c:pt>
                <c:pt idx="23">
                  <c:v>18.282</c:v>
                </c:pt>
                <c:pt idx="24">
                  <c:v>17.715399999999999</c:v>
                </c:pt>
                <c:pt idx="25">
                  <c:v>17.058700000000002</c:v>
                </c:pt>
                <c:pt idx="26">
                  <c:v>16.395700000000001</c:v>
                </c:pt>
                <c:pt idx="27">
                  <c:v>15.9856</c:v>
                </c:pt>
                <c:pt idx="28">
                  <c:v>15.534599999999999</c:v>
                </c:pt>
                <c:pt idx="29">
                  <c:v>16.369900000000001</c:v>
                </c:pt>
                <c:pt idx="30">
                  <c:v>16.457100000000001</c:v>
                </c:pt>
                <c:pt idx="31">
                  <c:v>16.7361</c:v>
                </c:pt>
                <c:pt idx="32">
                  <c:v>17.284500000000001</c:v>
                </c:pt>
                <c:pt idx="33">
                  <c:v>16.8386</c:v>
                </c:pt>
                <c:pt idx="34">
                  <c:v>16.3797</c:v>
                </c:pt>
                <c:pt idx="35">
                  <c:v>16.192599999999999</c:v>
                </c:pt>
                <c:pt idx="36">
                  <c:v>16.4727</c:v>
                </c:pt>
                <c:pt idx="37">
                  <c:v>16.8063</c:v>
                </c:pt>
                <c:pt idx="38">
                  <c:v>16.921099999999999</c:v>
                </c:pt>
                <c:pt idx="39">
                  <c:v>16.717700000000001</c:v>
                </c:pt>
                <c:pt idx="40">
                  <c:v>16.993099999999998</c:v>
                </c:pt>
                <c:pt idx="41">
                  <c:v>16.649100000000001</c:v>
                </c:pt>
                <c:pt idx="42">
                  <c:v>17.5456</c:v>
                </c:pt>
                <c:pt idx="43">
                  <c:v>17.937000000000001</c:v>
                </c:pt>
                <c:pt idx="44">
                  <c:v>18.4315</c:v>
                </c:pt>
                <c:pt idx="45">
                  <c:v>18.564599999999999</c:v>
                </c:pt>
                <c:pt idx="46">
                  <c:v>18.1174</c:v>
                </c:pt>
                <c:pt idx="47">
                  <c:v>17.314</c:v>
                </c:pt>
                <c:pt idx="48">
                  <c:v>16.915900000000001</c:v>
                </c:pt>
                <c:pt idx="49">
                  <c:v>16.823899999999998</c:v>
                </c:pt>
                <c:pt idx="50">
                  <c:v>17.190000000000001</c:v>
                </c:pt>
                <c:pt idx="51">
                  <c:v>17.4237</c:v>
                </c:pt>
                <c:pt idx="52">
                  <c:v>17.4529</c:v>
                </c:pt>
                <c:pt idx="53">
                  <c:v>16.426300000000001</c:v>
                </c:pt>
                <c:pt idx="54">
                  <c:v>16.36</c:v>
                </c:pt>
                <c:pt idx="55">
                  <c:v>16.641300000000001</c:v>
                </c:pt>
                <c:pt idx="56">
                  <c:v>16.720700000000001</c:v>
                </c:pt>
                <c:pt idx="57">
                  <c:v>16.768899999999999</c:v>
                </c:pt>
                <c:pt idx="58">
                  <c:v>16.866399999999999</c:v>
                </c:pt>
                <c:pt idx="59">
                  <c:v>16.876000000000001</c:v>
                </c:pt>
                <c:pt idx="60">
                  <c:v>16.987200000000001</c:v>
                </c:pt>
                <c:pt idx="61">
                  <c:v>16.232199999999999</c:v>
                </c:pt>
                <c:pt idx="62">
                  <c:v>15.8895</c:v>
                </c:pt>
                <c:pt idx="63">
                  <c:v>15.977600000000001</c:v>
                </c:pt>
                <c:pt idx="64">
                  <c:v>17.0716</c:v>
                </c:pt>
                <c:pt idx="65">
                  <c:v>16.689299999999999</c:v>
                </c:pt>
                <c:pt idx="66">
                  <c:v>17.1996</c:v>
                </c:pt>
                <c:pt idx="67">
                  <c:v>17.447099999999999</c:v>
                </c:pt>
                <c:pt idx="68">
                  <c:v>17.741299999999999</c:v>
                </c:pt>
                <c:pt idx="69">
                  <c:v>17.634</c:v>
                </c:pt>
                <c:pt idx="70">
                  <c:v>17.8278</c:v>
                </c:pt>
                <c:pt idx="71">
                  <c:v>17.996400000000001</c:v>
                </c:pt>
                <c:pt idx="72">
                  <c:v>18.156099999999999</c:v>
                </c:pt>
                <c:pt idx="73">
                  <c:v>18.244700000000002</c:v>
                </c:pt>
                <c:pt idx="74">
                  <c:v>18.048500000000001</c:v>
                </c:pt>
                <c:pt idx="75">
                  <c:v>17.762</c:v>
                </c:pt>
                <c:pt idx="76">
                  <c:v>17.651599999999998</c:v>
                </c:pt>
                <c:pt idx="77">
                  <c:v>17.583400000000001</c:v>
                </c:pt>
                <c:pt idx="78">
                  <c:v>17.505099999999999</c:v>
                </c:pt>
                <c:pt idx="79">
                  <c:v>17.0717</c:v>
                </c:pt>
                <c:pt idx="80">
                  <c:v>17.071300000000001</c:v>
                </c:pt>
                <c:pt idx="81">
                  <c:v>16.984999999999999</c:v>
                </c:pt>
                <c:pt idx="82">
                  <c:v>17.869199999999999</c:v>
                </c:pt>
                <c:pt idx="83">
                  <c:v>17.078199999999999</c:v>
                </c:pt>
                <c:pt idx="84">
                  <c:v>16.931000000000001</c:v>
                </c:pt>
                <c:pt idx="85">
                  <c:v>16.4941</c:v>
                </c:pt>
                <c:pt idx="86">
                  <c:v>16.428799999999999</c:v>
                </c:pt>
                <c:pt idx="87">
                  <c:v>17.037800000000001</c:v>
                </c:pt>
                <c:pt idx="88">
                  <c:v>17.346699999999998</c:v>
                </c:pt>
                <c:pt idx="89">
                  <c:v>17.529699999999998</c:v>
                </c:pt>
                <c:pt idx="90">
                  <c:v>18.433299999999999</c:v>
                </c:pt>
                <c:pt idx="91">
                  <c:v>18.882100000000001</c:v>
                </c:pt>
                <c:pt idx="92">
                  <c:v>18.621600000000001</c:v>
                </c:pt>
                <c:pt idx="93">
                  <c:v>17.860499999999998</c:v>
                </c:pt>
                <c:pt idx="94">
                  <c:v>18.55</c:v>
                </c:pt>
                <c:pt idx="95">
                  <c:v>19.603899999999999</c:v>
                </c:pt>
                <c:pt idx="96">
                  <c:v>20.482600000000001</c:v>
                </c:pt>
                <c:pt idx="97">
                  <c:v>19.5943</c:v>
                </c:pt>
                <c:pt idx="98">
                  <c:v>19.840199999999999</c:v>
                </c:pt>
                <c:pt idx="99">
                  <c:v>20.4956</c:v>
                </c:pt>
                <c:pt idx="100">
                  <c:v>20.943000000000001</c:v>
                </c:pt>
                <c:pt idx="101">
                  <c:v>20.545300000000001</c:v>
                </c:pt>
                <c:pt idx="102">
                  <c:v>20.7136</c:v>
                </c:pt>
                <c:pt idx="103">
                  <c:v>21.503399999999999</c:v>
                </c:pt>
                <c:pt idx="104">
                  <c:v>20.838899999999999</c:v>
                </c:pt>
                <c:pt idx="105">
                  <c:v>21.68</c:v>
                </c:pt>
                <c:pt idx="106">
                  <c:v>21.6189</c:v>
                </c:pt>
                <c:pt idx="107">
                  <c:v>22.657599999999999</c:v>
                </c:pt>
                <c:pt idx="108">
                  <c:v>21.602699999999999</c:v>
                </c:pt>
                <c:pt idx="109">
                  <c:v>20.633299999999998</c:v>
                </c:pt>
                <c:pt idx="110">
                  <c:v>20.1297</c:v>
                </c:pt>
                <c:pt idx="111">
                  <c:v>20.765899999999998</c:v>
                </c:pt>
                <c:pt idx="112">
                  <c:v>20.378599999999999</c:v>
                </c:pt>
                <c:pt idx="113">
                  <c:v>20.5291</c:v>
                </c:pt>
                <c:pt idx="114">
                  <c:v>21.033300000000001</c:v>
                </c:pt>
                <c:pt idx="115">
                  <c:v>21.243099999999998</c:v>
                </c:pt>
                <c:pt idx="116">
                  <c:v>22.103300000000001</c:v>
                </c:pt>
                <c:pt idx="117">
                  <c:v>22.218800000000002</c:v>
                </c:pt>
                <c:pt idx="118">
                  <c:v>22.638400000000001</c:v>
                </c:pt>
                <c:pt idx="119">
                  <c:v>23.090299999999999</c:v>
                </c:pt>
                <c:pt idx="120">
                  <c:v>23.025099999999998</c:v>
                </c:pt>
                <c:pt idx="121">
                  <c:v>22.993200000000002</c:v>
                </c:pt>
                <c:pt idx="122">
                  <c:v>22.561</c:v>
                </c:pt>
                <c:pt idx="123">
                  <c:v>23.098500000000001</c:v>
                </c:pt>
                <c:pt idx="124">
                  <c:v>23.7134</c:v>
                </c:pt>
                <c:pt idx="125">
                  <c:v>22.248100000000001</c:v>
                </c:pt>
                <c:pt idx="126">
                  <c:v>21.7835</c:v>
                </c:pt>
                <c:pt idx="127">
                  <c:v>22.1891</c:v>
                </c:pt>
                <c:pt idx="128">
                  <c:v>21.995000000000001</c:v>
                </c:pt>
                <c:pt idx="129">
                  <c:v>23.0062</c:v>
                </c:pt>
                <c:pt idx="130">
                  <c:v>22.8889</c:v>
                </c:pt>
                <c:pt idx="131">
                  <c:v>21.898499999999999</c:v>
                </c:pt>
                <c:pt idx="132">
                  <c:v>21.776599999999998</c:v>
                </c:pt>
                <c:pt idx="133">
                  <c:v>21.7363</c:v>
                </c:pt>
                <c:pt idx="134">
                  <c:v>21.3367</c:v>
                </c:pt>
                <c:pt idx="135">
                  <c:v>21.392600000000002</c:v>
                </c:pt>
                <c:pt idx="136">
                  <c:v>21.782699999999998</c:v>
                </c:pt>
                <c:pt idx="137">
                  <c:v>21.3614</c:v>
                </c:pt>
                <c:pt idx="138">
                  <c:v>21.892499999999998</c:v>
                </c:pt>
                <c:pt idx="139">
                  <c:v>21.537400000000002</c:v>
                </c:pt>
                <c:pt idx="140">
                  <c:v>21.3687</c:v>
                </c:pt>
                <c:pt idx="141">
                  <c:v>21.3399</c:v>
                </c:pt>
                <c:pt idx="142">
                  <c:v>21.263999999999999</c:v>
                </c:pt>
                <c:pt idx="143">
                  <c:v>20.8733</c:v>
                </c:pt>
                <c:pt idx="144">
                  <c:v>20.535599999999999</c:v>
                </c:pt>
                <c:pt idx="145">
                  <c:v>24.725000000000001</c:v>
                </c:pt>
                <c:pt idx="146">
                  <c:v>26.360700000000001</c:v>
                </c:pt>
                <c:pt idx="147">
                  <c:v>25.565200000000001</c:v>
                </c:pt>
                <c:pt idx="148">
                  <c:v>25.082799999999999</c:v>
                </c:pt>
                <c:pt idx="149">
                  <c:v>25.6999</c:v>
                </c:pt>
                <c:pt idx="150">
                  <c:v>26.2544</c:v>
                </c:pt>
                <c:pt idx="151">
                  <c:v>25.536100000000001</c:v>
                </c:pt>
                <c:pt idx="152">
                  <c:v>25.061299999999999</c:v>
                </c:pt>
                <c:pt idx="153">
                  <c:v>24.1554</c:v>
                </c:pt>
                <c:pt idx="154">
                  <c:v>24.291399999999999</c:v>
                </c:pt>
                <c:pt idx="155">
                  <c:v>24.2483</c:v>
                </c:pt>
                <c:pt idx="156">
                  <c:v>24.555700000000002</c:v>
                </c:pt>
                <c:pt idx="157">
                  <c:v>24.745100000000001</c:v>
                </c:pt>
                <c:pt idx="158">
                  <c:v>24.000499999999999</c:v>
                </c:pt>
                <c:pt idx="159">
                  <c:v>24.2682</c:v>
                </c:pt>
                <c:pt idx="160">
                  <c:v>24.1066</c:v>
                </c:pt>
                <c:pt idx="161">
                  <c:v>23.610099999999999</c:v>
                </c:pt>
                <c:pt idx="162">
                  <c:v>23.623699999999999</c:v>
                </c:pt>
                <c:pt idx="163">
                  <c:v>23.567499999999999</c:v>
                </c:pt>
                <c:pt idx="164">
                  <c:v>23.730799999999999</c:v>
                </c:pt>
                <c:pt idx="165">
                  <c:v>23.811299999999999</c:v>
                </c:pt>
                <c:pt idx="166">
                  <c:v>23.6159</c:v>
                </c:pt>
                <c:pt idx="167">
                  <c:v>23.1891</c:v>
                </c:pt>
                <c:pt idx="168">
                  <c:v>23.180800000000001</c:v>
                </c:pt>
                <c:pt idx="169">
                  <c:v>22.647600000000001</c:v>
                </c:pt>
                <c:pt idx="170">
                  <c:v>21.720600000000001</c:v>
                </c:pt>
                <c:pt idx="171">
                  <c:v>21.1861</c:v>
                </c:pt>
                <c:pt idx="172">
                  <c:v>21.123999999999999</c:v>
                </c:pt>
                <c:pt idx="173">
                  <c:v>20.895499999999998</c:v>
                </c:pt>
                <c:pt idx="174">
                  <c:v>20.390899999999998</c:v>
                </c:pt>
                <c:pt idx="175">
                  <c:v>19.8718</c:v>
                </c:pt>
                <c:pt idx="176">
                  <c:v>19.648099999999999</c:v>
                </c:pt>
                <c:pt idx="177">
                  <c:v>19.839300000000001</c:v>
                </c:pt>
                <c:pt idx="178">
                  <c:v>20.7608</c:v>
                </c:pt>
                <c:pt idx="179">
                  <c:v>20.4573</c:v>
                </c:pt>
                <c:pt idx="180">
                  <c:v>19.9543</c:v>
                </c:pt>
                <c:pt idx="181">
                  <c:v>19.7242</c:v>
                </c:pt>
                <c:pt idx="182">
                  <c:v>19.819500000000001</c:v>
                </c:pt>
                <c:pt idx="183">
                  <c:v>19.275500000000001</c:v>
                </c:pt>
                <c:pt idx="184">
                  <c:v>18.699300000000001</c:v>
                </c:pt>
                <c:pt idx="185">
                  <c:v>18.708500000000001</c:v>
                </c:pt>
                <c:pt idx="186">
                  <c:v>18.520199999999999</c:v>
                </c:pt>
                <c:pt idx="187">
                  <c:v>18.4757</c:v>
                </c:pt>
                <c:pt idx="188">
                  <c:v>19.088200000000001</c:v>
                </c:pt>
                <c:pt idx="189">
                  <c:v>18.787700000000001</c:v>
                </c:pt>
                <c:pt idx="190">
                  <c:v>18.766500000000001</c:v>
                </c:pt>
                <c:pt idx="191">
                  <c:v>18.626799999999999</c:v>
                </c:pt>
                <c:pt idx="192">
                  <c:v>18.442499999999999</c:v>
                </c:pt>
                <c:pt idx="193">
                  <c:v>18.260999999999999</c:v>
                </c:pt>
                <c:pt idx="194">
                  <c:v>18.006599999999999</c:v>
                </c:pt>
                <c:pt idx="195">
                  <c:v>18.154900000000001</c:v>
                </c:pt>
                <c:pt idx="196">
                  <c:v>19.613399999999999</c:v>
                </c:pt>
                <c:pt idx="197">
                  <c:v>19.639700000000001</c:v>
                </c:pt>
                <c:pt idx="198">
                  <c:v>21.0823</c:v>
                </c:pt>
                <c:pt idx="199">
                  <c:v>21.762499999999999</c:v>
                </c:pt>
                <c:pt idx="200">
                  <c:v>21.4603</c:v>
                </c:pt>
                <c:pt idx="201">
                  <c:v>21.615200000000002</c:v>
                </c:pt>
                <c:pt idx="202">
                  <c:v>21.233799999999999</c:v>
                </c:pt>
                <c:pt idx="203">
                  <c:v>21.295100000000001</c:v>
                </c:pt>
                <c:pt idx="204">
                  <c:v>21.326799999999999</c:v>
                </c:pt>
                <c:pt idx="205">
                  <c:v>21.876000000000001</c:v>
                </c:pt>
                <c:pt idx="206">
                  <c:v>22.507100000000001</c:v>
                </c:pt>
                <c:pt idx="207">
                  <c:v>21.925000000000001</c:v>
                </c:pt>
                <c:pt idx="208">
                  <c:v>21.926100000000002</c:v>
                </c:pt>
                <c:pt idx="209">
                  <c:v>21.834700000000002</c:v>
                </c:pt>
                <c:pt idx="210">
                  <c:v>21.7728</c:v>
                </c:pt>
                <c:pt idx="211">
                  <c:v>21.706299999999999</c:v>
                </c:pt>
                <c:pt idx="212">
                  <c:v>21.430499999999999</c:v>
                </c:pt>
                <c:pt idx="213">
                  <c:v>21.2957</c:v>
                </c:pt>
                <c:pt idx="214">
                  <c:v>21.178699999999999</c:v>
                </c:pt>
                <c:pt idx="215">
                  <c:v>20.7288</c:v>
                </c:pt>
                <c:pt idx="216">
                  <c:v>20.380600000000001</c:v>
                </c:pt>
                <c:pt idx="217">
                  <c:v>20.528400000000001</c:v>
                </c:pt>
                <c:pt idx="218">
                  <c:v>20.4023</c:v>
                </c:pt>
                <c:pt idx="219">
                  <c:v>20.205500000000001</c:v>
                </c:pt>
                <c:pt idx="220">
                  <c:v>20.0105</c:v>
                </c:pt>
              </c:numCache>
            </c:numRef>
          </c:val>
          <c:smooth val="0"/>
          <c:extLst>
            <c:ext xmlns:c16="http://schemas.microsoft.com/office/drawing/2014/chart" uri="{C3380CC4-5D6E-409C-BE32-E72D297353CC}">
              <c16:uniqueId val="{00000001-B8EB-4EE4-AD16-51C42CF713D9}"/>
            </c:ext>
          </c:extLst>
        </c:ser>
        <c:dLbls>
          <c:showLegendKey val="0"/>
          <c:showVal val="0"/>
          <c:showCatName val="0"/>
          <c:showSerName val="0"/>
          <c:showPercent val="0"/>
          <c:showBubbleSize val="0"/>
        </c:dLbls>
        <c:marker val="1"/>
        <c:smooth val="0"/>
        <c:axId val="166326032"/>
        <c:axId val="129150176"/>
      </c:lineChart>
      <c:dateAx>
        <c:axId val="166326032"/>
        <c:scaling>
          <c:orientation val="minMax"/>
        </c:scaling>
        <c:delete val="0"/>
        <c:axPos val="b"/>
        <c:numFmt formatCode="yyyy"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29150176"/>
        <c:crosses val="autoZero"/>
        <c:auto val="1"/>
        <c:lblOffset val="100"/>
        <c:baseTimeUnit val="months"/>
        <c:majorUnit val="12"/>
        <c:majorTimeUnit val="months"/>
      </c:dateAx>
      <c:valAx>
        <c:axId val="129150176"/>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66326032"/>
        <c:crosses val="autoZero"/>
        <c:crossBetween val="between"/>
      </c:valAx>
      <c:valAx>
        <c:axId val="1688470752"/>
        <c:scaling>
          <c:orientation val="minMax"/>
          <c:max val="100"/>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noFill/>
                <a:latin typeface="+mn-lt"/>
                <a:ea typeface="+mn-ea"/>
                <a:cs typeface="+mn-cs"/>
              </a:defRPr>
            </a:pPr>
            <a:endParaRPr lang="de-DE"/>
          </a:p>
        </c:txPr>
        <c:crossAx val="1902144160"/>
        <c:crosses val="max"/>
        <c:crossBetween val="between"/>
      </c:valAx>
      <c:dateAx>
        <c:axId val="1902144160"/>
        <c:scaling>
          <c:orientation val="minMax"/>
        </c:scaling>
        <c:delete val="1"/>
        <c:axPos val="b"/>
        <c:numFmt formatCode="m/d/yyyy" sourceLinked="1"/>
        <c:majorTickMark val="out"/>
        <c:minorTickMark val="none"/>
        <c:tickLblPos val="nextTo"/>
        <c:crossAx val="1688470752"/>
        <c:crosses val="autoZero"/>
        <c:auto val="1"/>
        <c:lblOffset val="100"/>
        <c:baseTimeUnit val="months"/>
      </c:date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2"/>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Var!$Q$4</c:f>
          <c:strCache>
            <c:ptCount val="1"/>
            <c:pt idx="0">
              <c:v>Euro je Mexikanischer Peso</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1"/>
          <c:order val="1"/>
          <c:tx>
            <c:v>Gerades Jahr</c:v>
          </c:tx>
          <c:spPr>
            <a:solidFill>
              <a:schemeClr val="bg1">
                <a:lumMod val="85000"/>
              </a:schemeClr>
            </a:solidFill>
            <a:ln>
              <a:noFill/>
            </a:ln>
            <a:effectLst/>
          </c:spPr>
          <c:invertIfNegative val="0"/>
          <c:cat>
            <c:numRef>
              <c:f>[0]!X_2</c:f>
              <c:numCache>
                <c:formatCode>m/d/yyyy</c:formatCode>
                <c:ptCount val="221"/>
                <c:pt idx="0">
                  <c:v>39479</c:v>
                </c:pt>
                <c:pt idx="1">
                  <c:v>39508</c:v>
                </c:pt>
                <c:pt idx="2">
                  <c:v>39539</c:v>
                </c:pt>
                <c:pt idx="3">
                  <c:v>39569</c:v>
                </c:pt>
                <c:pt idx="4">
                  <c:v>39600</c:v>
                </c:pt>
                <c:pt idx="5">
                  <c:v>39630</c:v>
                </c:pt>
                <c:pt idx="6">
                  <c:v>39661</c:v>
                </c:pt>
                <c:pt idx="7">
                  <c:v>39692</c:v>
                </c:pt>
                <c:pt idx="8">
                  <c:v>39722</c:v>
                </c:pt>
                <c:pt idx="9">
                  <c:v>39753</c:v>
                </c:pt>
                <c:pt idx="10">
                  <c:v>39783</c:v>
                </c:pt>
                <c:pt idx="11">
                  <c:v>39814</c:v>
                </c:pt>
                <c:pt idx="12">
                  <c:v>39845</c:v>
                </c:pt>
                <c:pt idx="13">
                  <c:v>39873</c:v>
                </c:pt>
                <c:pt idx="14">
                  <c:v>39904</c:v>
                </c:pt>
                <c:pt idx="15">
                  <c:v>39934</c:v>
                </c:pt>
                <c:pt idx="16">
                  <c:v>39965</c:v>
                </c:pt>
                <c:pt idx="17">
                  <c:v>39995</c:v>
                </c:pt>
                <c:pt idx="18">
                  <c:v>40026</c:v>
                </c:pt>
                <c:pt idx="19">
                  <c:v>40057</c:v>
                </c:pt>
                <c:pt idx="20">
                  <c:v>40087</c:v>
                </c:pt>
                <c:pt idx="21">
                  <c:v>40118</c:v>
                </c:pt>
                <c:pt idx="22">
                  <c:v>40148</c:v>
                </c:pt>
                <c:pt idx="23">
                  <c:v>40179</c:v>
                </c:pt>
                <c:pt idx="24">
                  <c:v>40210</c:v>
                </c:pt>
                <c:pt idx="25">
                  <c:v>40238</c:v>
                </c:pt>
                <c:pt idx="26">
                  <c:v>40269</c:v>
                </c:pt>
                <c:pt idx="27">
                  <c:v>40299</c:v>
                </c:pt>
                <c:pt idx="28">
                  <c:v>40330</c:v>
                </c:pt>
                <c:pt idx="29">
                  <c:v>40360</c:v>
                </c:pt>
                <c:pt idx="30">
                  <c:v>40391</c:v>
                </c:pt>
                <c:pt idx="31">
                  <c:v>40422</c:v>
                </c:pt>
                <c:pt idx="32">
                  <c:v>40452</c:v>
                </c:pt>
                <c:pt idx="33">
                  <c:v>40483</c:v>
                </c:pt>
                <c:pt idx="34">
                  <c:v>40513</c:v>
                </c:pt>
                <c:pt idx="35">
                  <c:v>40544</c:v>
                </c:pt>
                <c:pt idx="36">
                  <c:v>40575</c:v>
                </c:pt>
                <c:pt idx="37">
                  <c:v>40603</c:v>
                </c:pt>
                <c:pt idx="38">
                  <c:v>40634</c:v>
                </c:pt>
                <c:pt idx="39">
                  <c:v>40664</c:v>
                </c:pt>
                <c:pt idx="40">
                  <c:v>40695</c:v>
                </c:pt>
                <c:pt idx="41">
                  <c:v>40725</c:v>
                </c:pt>
                <c:pt idx="42">
                  <c:v>40756</c:v>
                </c:pt>
                <c:pt idx="43">
                  <c:v>40787</c:v>
                </c:pt>
                <c:pt idx="44">
                  <c:v>40817</c:v>
                </c:pt>
                <c:pt idx="45">
                  <c:v>40848</c:v>
                </c:pt>
                <c:pt idx="46">
                  <c:v>40878</c:v>
                </c:pt>
                <c:pt idx="47">
                  <c:v>40909</c:v>
                </c:pt>
                <c:pt idx="48">
                  <c:v>40940</c:v>
                </c:pt>
                <c:pt idx="49">
                  <c:v>40969</c:v>
                </c:pt>
                <c:pt idx="50">
                  <c:v>41000</c:v>
                </c:pt>
                <c:pt idx="51">
                  <c:v>41030</c:v>
                </c:pt>
                <c:pt idx="52">
                  <c:v>41061</c:v>
                </c:pt>
                <c:pt idx="53">
                  <c:v>41091</c:v>
                </c:pt>
                <c:pt idx="54">
                  <c:v>41122</c:v>
                </c:pt>
                <c:pt idx="55">
                  <c:v>41153</c:v>
                </c:pt>
                <c:pt idx="56">
                  <c:v>41183</c:v>
                </c:pt>
                <c:pt idx="57">
                  <c:v>41214</c:v>
                </c:pt>
                <c:pt idx="58">
                  <c:v>41244</c:v>
                </c:pt>
                <c:pt idx="59">
                  <c:v>41275</c:v>
                </c:pt>
                <c:pt idx="60">
                  <c:v>41306</c:v>
                </c:pt>
                <c:pt idx="61">
                  <c:v>41334</c:v>
                </c:pt>
                <c:pt idx="62">
                  <c:v>41365</c:v>
                </c:pt>
                <c:pt idx="63">
                  <c:v>41395</c:v>
                </c:pt>
                <c:pt idx="64">
                  <c:v>41426</c:v>
                </c:pt>
                <c:pt idx="65">
                  <c:v>41456</c:v>
                </c:pt>
                <c:pt idx="66">
                  <c:v>41487</c:v>
                </c:pt>
                <c:pt idx="67">
                  <c:v>41518</c:v>
                </c:pt>
                <c:pt idx="68">
                  <c:v>41548</c:v>
                </c:pt>
                <c:pt idx="69">
                  <c:v>41579</c:v>
                </c:pt>
                <c:pt idx="70">
                  <c:v>41609</c:v>
                </c:pt>
                <c:pt idx="71">
                  <c:v>41640</c:v>
                </c:pt>
                <c:pt idx="72">
                  <c:v>41671</c:v>
                </c:pt>
                <c:pt idx="73">
                  <c:v>41699</c:v>
                </c:pt>
                <c:pt idx="74">
                  <c:v>41730</c:v>
                </c:pt>
                <c:pt idx="75">
                  <c:v>41760</c:v>
                </c:pt>
                <c:pt idx="76">
                  <c:v>41791</c:v>
                </c:pt>
                <c:pt idx="77">
                  <c:v>41821</c:v>
                </c:pt>
                <c:pt idx="78">
                  <c:v>41852</c:v>
                </c:pt>
                <c:pt idx="79">
                  <c:v>41883</c:v>
                </c:pt>
                <c:pt idx="80">
                  <c:v>41913</c:v>
                </c:pt>
                <c:pt idx="81">
                  <c:v>41944</c:v>
                </c:pt>
                <c:pt idx="82">
                  <c:v>41974</c:v>
                </c:pt>
                <c:pt idx="83">
                  <c:v>42005</c:v>
                </c:pt>
                <c:pt idx="84">
                  <c:v>42036</c:v>
                </c:pt>
                <c:pt idx="85">
                  <c:v>42064</c:v>
                </c:pt>
                <c:pt idx="86">
                  <c:v>42095</c:v>
                </c:pt>
                <c:pt idx="87">
                  <c:v>42125</c:v>
                </c:pt>
                <c:pt idx="88">
                  <c:v>42156</c:v>
                </c:pt>
                <c:pt idx="89">
                  <c:v>42186</c:v>
                </c:pt>
                <c:pt idx="90">
                  <c:v>42217</c:v>
                </c:pt>
                <c:pt idx="91">
                  <c:v>42248</c:v>
                </c:pt>
                <c:pt idx="92">
                  <c:v>42278</c:v>
                </c:pt>
                <c:pt idx="93">
                  <c:v>42309</c:v>
                </c:pt>
                <c:pt idx="94">
                  <c:v>42339</c:v>
                </c:pt>
                <c:pt idx="95">
                  <c:v>42370</c:v>
                </c:pt>
                <c:pt idx="96">
                  <c:v>42401</c:v>
                </c:pt>
                <c:pt idx="97">
                  <c:v>42430</c:v>
                </c:pt>
                <c:pt idx="98">
                  <c:v>42461</c:v>
                </c:pt>
                <c:pt idx="99">
                  <c:v>42491</c:v>
                </c:pt>
                <c:pt idx="100">
                  <c:v>42522</c:v>
                </c:pt>
                <c:pt idx="101">
                  <c:v>42552</c:v>
                </c:pt>
                <c:pt idx="102">
                  <c:v>42583</c:v>
                </c:pt>
                <c:pt idx="103">
                  <c:v>42614</c:v>
                </c:pt>
                <c:pt idx="104">
                  <c:v>42644</c:v>
                </c:pt>
                <c:pt idx="105">
                  <c:v>42675</c:v>
                </c:pt>
                <c:pt idx="106">
                  <c:v>42705</c:v>
                </c:pt>
                <c:pt idx="107">
                  <c:v>42736</c:v>
                </c:pt>
                <c:pt idx="108">
                  <c:v>42767</c:v>
                </c:pt>
                <c:pt idx="109">
                  <c:v>42795</c:v>
                </c:pt>
                <c:pt idx="110">
                  <c:v>42826</c:v>
                </c:pt>
                <c:pt idx="111">
                  <c:v>42856</c:v>
                </c:pt>
                <c:pt idx="112">
                  <c:v>42887</c:v>
                </c:pt>
                <c:pt idx="113">
                  <c:v>42917</c:v>
                </c:pt>
                <c:pt idx="114">
                  <c:v>42948</c:v>
                </c:pt>
                <c:pt idx="115">
                  <c:v>42979</c:v>
                </c:pt>
                <c:pt idx="116">
                  <c:v>43009</c:v>
                </c:pt>
                <c:pt idx="117">
                  <c:v>43040</c:v>
                </c:pt>
                <c:pt idx="118">
                  <c:v>43070</c:v>
                </c:pt>
                <c:pt idx="119">
                  <c:v>43101</c:v>
                </c:pt>
                <c:pt idx="120">
                  <c:v>43132</c:v>
                </c:pt>
                <c:pt idx="121">
                  <c:v>43160</c:v>
                </c:pt>
                <c:pt idx="122">
                  <c:v>43191</c:v>
                </c:pt>
                <c:pt idx="123">
                  <c:v>43221</c:v>
                </c:pt>
                <c:pt idx="124">
                  <c:v>43252</c:v>
                </c:pt>
                <c:pt idx="125">
                  <c:v>43282</c:v>
                </c:pt>
                <c:pt idx="126">
                  <c:v>43313</c:v>
                </c:pt>
                <c:pt idx="127">
                  <c:v>43344</c:v>
                </c:pt>
                <c:pt idx="128">
                  <c:v>43374</c:v>
                </c:pt>
                <c:pt idx="129">
                  <c:v>43405</c:v>
                </c:pt>
                <c:pt idx="130">
                  <c:v>43435</c:v>
                </c:pt>
                <c:pt idx="131">
                  <c:v>43466</c:v>
                </c:pt>
                <c:pt idx="132">
                  <c:v>43497</c:v>
                </c:pt>
                <c:pt idx="133">
                  <c:v>43525</c:v>
                </c:pt>
                <c:pt idx="134">
                  <c:v>43556</c:v>
                </c:pt>
                <c:pt idx="135">
                  <c:v>43586</c:v>
                </c:pt>
                <c:pt idx="136">
                  <c:v>43617</c:v>
                </c:pt>
                <c:pt idx="137">
                  <c:v>43647</c:v>
                </c:pt>
                <c:pt idx="138">
                  <c:v>43678</c:v>
                </c:pt>
                <c:pt idx="139">
                  <c:v>43709</c:v>
                </c:pt>
                <c:pt idx="140">
                  <c:v>43739</c:v>
                </c:pt>
                <c:pt idx="141">
                  <c:v>43770</c:v>
                </c:pt>
                <c:pt idx="142">
                  <c:v>43800</c:v>
                </c:pt>
                <c:pt idx="143">
                  <c:v>43831</c:v>
                </c:pt>
                <c:pt idx="144">
                  <c:v>43862</c:v>
                </c:pt>
                <c:pt idx="145">
                  <c:v>43891</c:v>
                </c:pt>
                <c:pt idx="146">
                  <c:v>43922</c:v>
                </c:pt>
                <c:pt idx="147">
                  <c:v>43952</c:v>
                </c:pt>
                <c:pt idx="148">
                  <c:v>43983</c:v>
                </c:pt>
                <c:pt idx="149">
                  <c:v>44013</c:v>
                </c:pt>
                <c:pt idx="150">
                  <c:v>44044</c:v>
                </c:pt>
                <c:pt idx="151">
                  <c:v>44075</c:v>
                </c:pt>
                <c:pt idx="152">
                  <c:v>44105</c:v>
                </c:pt>
                <c:pt idx="153">
                  <c:v>44136</c:v>
                </c:pt>
                <c:pt idx="154">
                  <c:v>44166</c:v>
                </c:pt>
                <c:pt idx="155">
                  <c:v>44197</c:v>
                </c:pt>
                <c:pt idx="156">
                  <c:v>44228</c:v>
                </c:pt>
                <c:pt idx="157">
                  <c:v>44256</c:v>
                </c:pt>
                <c:pt idx="158">
                  <c:v>44287</c:v>
                </c:pt>
                <c:pt idx="159">
                  <c:v>44317</c:v>
                </c:pt>
                <c:pt idx="160">
                  <c:v>44348</c:v>
                </c:pt>
                <c:pt idx="161">
                  <c:v>44378</c:v>
                </c:pt>
                <c:pt idx="162">
                  <c:v>44409</c:v>
                </c:pt>
                <c:pt idx="163">
                  <c:v>44440</c:v>
                </c:pt>
                <c:pt idx="164">
                  <c:v>44470</c:v>
                </c:pt>
                <c:pt idx="165">
                  <c:v>44501</c:v>
                </c:pt>
                <c:pt idx="166">
                  <c:v>44531</c:v>
                </c:pt>
                <c:pt idx="167">
                  <c:v>44562</c:v>
                </c:pt>
                <c:pt idx="168">
                  <c:v>44593</c:v>
                </c:pt>
                <c:pt idx="169">
                  <c:v>44621</c:v>
                </c:pt>
                <c:pt idx="170">
                  <c:v>44652</c:v>
                </c:pt>
                <c:pt idx="171">
                  <c:v>44682</c:v>
                </c:pt>
                <c:pt idx="172">
                  <c:v>44713</c:v>
                </c:pt>
                <c:pt idx="173">
                  <c:v>44743</c:v>
                </c:pt>
                <c:pt idx="174">
                  <c:v>44774</c:v>
                </c:pt>
                <c:pt idx="175">
                  <c:v>44805</c:v>
                </c:pt>
                <c:pt idx="176">
                  <c:v>44835</c:v>
                </c:pt>
                <c:pt idx="177">
                  <c:v>44866</c:v>
                </c:pt>
                <c:pt idx="178">
                  <c:v>44896</c:v>
                </c:pt>
                <c:pt idx="179">
                  <c:v>44927</c:v>
                </c:pt>
                <c:pt idx="180">
                  <c:v>44958</c:v>
                </c:pt>
                <c:pt idx="181">
                  <c:v>44986</c:v>
                </c:pt>
                <c:pt idx="182">
                  <c:v>45017</c:v>
                </c:pt>
                <c:pt idx="183">
                  <c:v>45047</c:v>
                </c:pt>
                <c:pt idx="184">
                  <c:v>45078</c:v>
                </c:pt>
                <c:pt idx="185">
                  <c:v>45108</c:v>
                </c:pt>
                <c:pt idx="186">
                  <c:v>45139</c:v>
                </c:pt>
                <c:pt idx="187">
                  <c:v>45170</c:v>
                </c:pt>
                <c:pt idx="188">
                  <c:v>45200</c:v>
                </c:pt>
                <c:pt idx="189">
                  <c:v>45231</c:v>
                </c:pt>
                <c:pt idx="190">
                  <c:v>45261</c:v>
                </c:pt>
                <c:pt idx="191">
                  <c:v>45292</c:v>
                </c:pt>
                <c:pt idx="192">
                  <c:v>45323</c:v>
                </c:pt>
                <c:pt idx="193">
                  <c:v>45352</c:v>
                </c:pt>
                <c:pt idx="194">
                  <c:v>45383</c:v>
                </c:pt>
                <c:pt idx="195">
                  <c:v>45413</c:v>
                </c:pt>
                <c:pt idx="196">
                  <c:v>45444</c:v>
                </c:pt>
                <c:pt idx="197">
                  <c:v>45474</c:v>
                </c:pt>
                <c:pt idx="198">
                  <c:v>45505</c:v>
                </c:pt>
                <c:pt idx="199">
                  <c:v>45536</c:v>
                </c:pt>
                <c:pt idx="200">
                  <c:v>45566</c:v>
                </c:pt>
                <c:pt idx="201">
                  <c:v>45597</c:v>
                </c:pt>
                <c:pt idx="202">
                  <c:v>45627</c:v>
                </c:pt>
                <c:pt idx="203">
                  <c:v>45658</c:v>
                </c:pt>
                <c:pt idx="204">
                  <c:v>45689</c:v>
                </c:pt>
                <c:pt idx="205">
                  <c:v>45717</c:v>
                </c:pt>
                <c:pt idx="206">
                  <c:v>45748</c:v>
                </c:pt>
                <c:pt idx="207">
                  <c:v>45778</c:v>
                </c:pt>
                <c:pt idx="208">
                  <c:v>45809</c:v>
                </c:pt>
                <c:pt idx="209">
                  <c:v>45839</c:v>
                </c:pt>
                <c:pt idx="210">
                  <c:v>45870</c:v>
                </c:pt>
                <c:pt idx="211">
                  <c:v>45901</c:v>
                </c:pt>
                <c:pt idx="212">
                  <c:v>45931</c:v>
                </c:pt>
                <c:pt idx="213">
                  <c:v>45962</c:v>
                </c:pt>
                <c:pt idx="214">
                  <c:v>45992</c:v>
                </c:pt>
                <c:pt idx="215">
                  <c:v>46023</c:v>
                </c:pt>
                <c:pt idx="216">
                  <c:v>46054</c:v>
                </c:pt>
                <c:pt idx="217">
                  <c:v>46082</c:v>
                </c:pt>
                <c:pt idx="218">
                  <c:v>46113</c:v>
                </c:pt>
                <c:pt idx="219">
                  <c:v>46143</c:v>
                </c:pt>
                <c:pt idx="220">
                  <c:v>46174</c:v>
                </c:pt>
              </c:numCache>
            </c:numRef>
          </c:cat>
          <c:val>
            <c:numRef>
              <c:f>[0]!Y_JahrGerade2</c:f>
              <c:numCache>
                <c:formatCode>General</c:formatCode>
                <c:ptCount val="221"/>
                <c:pt idx="0">
                  <c:v>100</c:v>
                </c:pt>
                <c:pt idx="1">
                  <c:v>100</c:v>
                </c:pt>
                <c:pt idx="2">
                  <c:v>100</c:v>
                </c:pt>
                <c:pt idx="3">
                  <c:v>100</c:v>
                </c:pt>
                <c:pt idx="4">
                  <c:v>100</c:v>
                </c:pt>
                <c:pt idx="5">
                  <c:v>100</c:v>
                </c:pt>
                <c:pt idx="6">
                  <c:v>100</c:v>
                </c:pt>
                <c:pt idx="7">
                  <c:v>100</c:v>
                </c:pt>
                <c:pt idx="8">
                  <c:v>100</c:v>
                </c:pt>
                <c:pt idx="9">
                  <c:v>100</c:v>
                </c:pt>
                <c:pt idx="10">
                  <c:v>100</c:v>
                </c:pt>
                <c:pt idx="11">
                  <c:v>0</c:v>
                </c:pt>
                <c:pt idx="12">
                  <c:v>0</c:v>
                </c:pt>
                <c:pt idx="13">
                  <c:v>0</c:v>
                </c:pt>
                <c:pt idx="14">
                  <c:v>0</c:v>
                </c:pt>
                <c:pt idx="15">
                  <c:v>0</c:v>
                </c:pt>
                <c:pt idx="16">
                  <c:v>0</c:v>
                </c:pt>
                <c:pt idx="17">
                  <c:v>0</c:v>
                </c:pt>
                <c:pt idx="18">
                  <c:v>0</c:v>
                </c:pt>
                <c:pt idx="19">
                  <c:v>0</c:v>
                </c:pt>
                <c:pt idx="20">
                  <c:v>0</c:v>
                </c:pt>
                <c:pt idx="21">
                  <c:v>0</c:v>
                </c:pt>
                <c:pt idx="22">
                  <c:v>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0</c:v>
                </c:pt>
                <c:pt idx="36">
                  <c:v>0</c:v>
                </c:pt>
                <c:pt idx="37">
                  <c:v>0</c:v>
                </c:pt>
                <c:pt idx="38">
                  <c:v>0</c:v>
                </c:pt>
                <c:pt idx="39">
                  <c:v>0</c:v>
                </c:pt>
                <c:pt idx="40">
                  <c:v>0</c:v>
                </c:pt>
                <c:pt idx="41">
                  <c:v>0</c:v>
                </c:pt>
                <c:pt idx="42">
                  <c:v>0</c:v>
                </c:pt>
                <c:pt idx="43">
                  <c:v>0</c:v>
                </c:pt>
                <c:pt idx="44">
                  <c:v>0</c:v>
                </c:pt>
                <c:pt idx="45">
                  <c:v>0</c:v>
                </c:pt>
                <c:pt idx="46">
                  <c:v>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0</c:v>
                </c:pt>
                <c:pt idx="60">
                  <c:v>0</c:v>
                </c:pt>
                <c:pt idx="61">
                  <c:v>0</c:v>
                </c:pt>
                <c:pt idx="62">
                  <c:v>0</c:v>
                </c:pt>
                <c:pt idx="63">
                  <c:v>0</c:v>
                </c:pt>
                <c:pt idx="64">
                  <c:v>0</c:v>
                </c:pt>
                <c:pt idx="65">
                  <c:v>0</c:v>
                </c:pt>
                <c:pt idx="66">
                  <c:v>0</c:v>
                </c:pt>
                <c:pt idx="67">
                  <c:v>0</c:v>
                </c:pt>
                <c:pt idx="68">
                  <c:v>0</c:v>
                </c:pt>
                <c:pt idx="69">
                  <c:v>0</c:v>
                </c:pt>
                <c:pt idx="70">
                  <c:v>0</c:v>
                </c:pt>
                <c:pt idx="71">
                  <c:v>100</c:v>
                </c:pt>
                <c:pt idx="72">
                  <c:v>100</c:v>
                </c:pt>
                <c:pt idx="73">
                  <c:v>100</c:v>
                </c:pt>
                <c:pt idx="74">
                  <c:v>100</c:v>
                </c:pt>
                <c:pt idx="75">
                  <c:v>100</c:v>
                </c:pt>
                <c:pt idx="76">
                  <c:v>100</c:v>
                </c:pt>
                <c:pt idx="77">
                  <c:v>100</c:v>
                </c:pt>
                <c:pt idx="78">
                  <c:v>100</c:v>
                </c:pt>
                <c:pt idx="79">
                  <c:v>100</c:v>
                </c:pt>
                <c:pt idx="80">
                  <c:v>100</c:v>
                </c:pt>
                <c:pt idx="81">
                  <c:v>100</c:v>
                </c:pt>
                <c:pt idx="82">
                  <c:v>100</c:v>
                </c:pt>
                <c:pt idx="83">
                  <c:v>0</c:v>
                </c:pt>
                <c:pt idx="84">
                  <c:v>0</c:v>
                </c:pt>
                <c:pt idx="85">
                  <c:v>0</c:v>
                </c:pt>
                <c:pt idx="86">
                  <c:v>0</c:v>
                </c:pt>
                <c:pt idx="87">
                  <c:v>0</c:v>
                </c:pt>
                <c:pt idx="88">
                  <c:v>0</c:v>
                </c:pt>
                <c:pt idx="89">
                  <c:v>0</c:v>
                </c:pt>
                <c:pt idx="90">
                  <c:v>0</c:v>
                </c:pt>
                <c:pt idx="91">
                  <c:v>0</c:v>
                </c:pt>
                <c:pt idx="92">
                  <c:v>0</c:v>
                </c:pt>
                <c:pt idx="93">
                  <c:v>0</c:v>
                </c:pt>
                <c:pt idx="94">
                  <c:v>0</c:v>
                </c:pt>
                <c:pt idx="95">
                  <c:v>100</c:v>
                </c:pt>
                <c:pt idx="96">
                  <c:v>100</c:v>
                </c:pt>
                <c:pt idx="97">
                  <c:v>100</c:v>
                </c:pt>
                <c:pt idx="98">
                  <c:v>100</c:v>
                </c:pt>
                <c:pt idx="99">
                  <c:v>100</c:v>
                </c:pt>
                <c:pt idx="100">
                  <c:v>100</c:v>
                </c:pt>
                <c:pt idx="101">
                  <c:v>100</c:v>
                </c:pt>
                <c:pt idx="102">
                  <c:v>100</c:v>
                </c:pt>
                <c:pt idx="103">
                  <c:v>100</c:v>
                </c:pt>
                <c:pt idx="104">
                  <c:v>100</c:v>
                </c:pt>
                <c:pt idx="105">
                  <c:v>100</c:v>
                </c:pt>
                <c:pt idx="106">
                  <c:v>100</c:v>
                </c:pt>
                <c:pt idx="107">
                  <c:v>0</c:v>
                </c:pt>
                <c:pt idx="108">
                  <c:v>0</c:v>
                </c:pt>
                <c:pt idx="109">
                  <c:v>0</c:v>
                </c:pt>
                <c:pt idx="110">
                  <c:v>0</c:v>
                </c:pt>
                <c:pt idx="111">
                  <c:v>0</c:v>
                </c:pt>
                <c:pt idx="112">
                  <c:v>0</c:v>
                </c:pt>
                <c:pt idx="113">
                  <c:v>0</c:v>
                </c:pt>
                <c:pt idx="114">
                  <c:v>0</c:v>
                </c:pt>
                <c:pt idx="115">
                  <c:v>0</c:v>
                </c:pt>
                <c:pt idx="116">
                  <c:v>0</c:v>
                </c:pt>
                <c:pt idx="117">
                  <c:v>0</c:v>
                </c:pt>
                <c:pt idx="118">
                  <c:v>0</c:v>
                </c:pt>
                <c:pt idx="119">
                  <c:v>100</c:v>
                </c:pt>
                <c:pt idx="120">
                  <c:v>100</c:v>
                </c:pt>
                <c:pt idx="121">
                  <c:v>100</c:v>
                </c:pt>
                <c:pt idx="122">
                  <c:v>100</c:v>
                </c:pt>
                <c:pt idx="123">
                  <c:v>100</c:v>
                </c:pt>
                <c:pt idx="124">
                  <c:v>100</c:v>
                </c:pt>
                <c:pt idx="125">
                  <c:v>100</c:v>
                </c:pt>
                <c:pt idx="126">
                  <c:v>100</c:v>
                </c:pt>
                <c:pt idx="127">
                  <c:v>100</c:v>
                </c:pt>
                <c:pt idx="128">
                  <c:v>100</c:v>
                </c:pt>
                <c:pt idx="129">
                  <c:v>100</c:v>
                </c:pt>
                <c:pt idx="130">
                  <c:v>100</c:v>
                </c:pt>
                <c:pt idx="131">
                  <c:v>0</c:v>
                </c:pt>
                <c:pt idx="132">
                  <c:v>0</c:v>
                </c:pt>
                <c:pt idx="133">
                  <c:v>0</c:v>
                </c:pt>
                <c:pt idx="134">
                  <c:v>0</c:v>
                </c:pt>
                <c:pt idx="135">
                  <c:v>0</c:v>
                </c:pt>
                <c:pt idx="136">
                  <c:v>0</c:v>
                </c:pt>
                <c:pt idx="137">
                  <c:v>0</c:v>
                </c:pt>
                <c:pt idx="138">
                  <c:v>0</c:v>
                </c:pt>
                <c:pt idx="139">
                  <c:v>0</c:v>
                </c:pt>
                <c:pt idx="140">
                  <c:v>0</c:v>
                </c:pt>
                <c:pt idx="141">
                  <c:v>0</c:v>
                </c:pt>
                <c:pt idx="142">
                  <c:v>0</c:v>
                </c:pt>
                <c:pt idx="143">
                  <c:v>100</c:v>
                </c:pt>
                <c:pt idx="144">
                  <c:v>100</c:v>
                </c:pt>
                <c:pt idx="145">
                  <c:v>100</c:v>
                </c:pt>
                <c:pt idx="146">
                  <c:v>100</c:v>
                </c:pt>
                <c:pt idx="147">
                  <c:v>100</c:v>
                </c:pt>
                <c:pt idx="148">
                  <c:v>100</c:v>
                </c:pt>
                <c:pt idx="149">
                  <c:v>100</c:v>
                </c:pt>
                <c:pt idx="150">
                  <c:v>100</c:v>
                </c:pt>
                <c:pt idx="151">
                  <c:v>100</c:v>
                </c:pt>
                <c:pt idx="152">
                  <c:v>100</c:v>
                </c:pt>
                <c:pt idx="153">
                  <c:v>100</c:v>
                </c:pt>
                <c:pt idx="154">
                  <c:v>100</c:v>
                </c:pt>
                <c:pt idx="155">
                  <c:v>0</c:v>
                </c:pt>
                <c:pt idx="156">
                  <c:v>0</c:v>
                </c:pt>
                <c:pt idx="157">
                  <c:v>0</c:v>
                </c:pt>
                <c:pt idx="158">
                  <c:v>0</c:v>
                </c:pt>
                <c:pt idx="159">
                  <c:v>0</c:v>
                </c:pt>
                <c:pt idx="160">
                  <c:v>0</c:v>
                </c:pt>
                <c:pt idx="161">
                  <c:v>0</c:v>
                </c:pt>
                <c:pt idx="162">
                  <c:v>0</c:v>
                </c:pt>
                <c:pt idx="163">
                  <c:v>0</c:v>
                </c:pt>
                <c:pt idx="164">
                  <c:v>0</c:v>
                </c:pt>
                <c:pt idx="165">
                  <c:v>0</c:v>
                </c:pt>
                <c:pt idx="166">
                  <c:v>0</c:v>
                </c:pt>
                <c:pt idx="167">
                  <c:v>100</c:v>
                </c:pt>
                <c:pt idx="168">
                  <c:v>100</c:v>
                </c:pt>
                <c:pt idx="169">
                  <c:v>100</c:v>
                </c:pt>
                <c:pt idx="170">
                  <c:v>100</c:v>
                </c:pt>
                <c:pt idx="171">
                  <c:v>100</c:v>
                </c:pt>
                <c:pt idx="172">
                  <c:v>100</c:v>
                </c:pt>
                <c:pt idx="173">
                  <c:v>100</c:v>
                </c:pt>
                <c:pt idx="174">
                  <c:v>100</c:v>
                </c:pt>
                <c:pt idx="175">
                  <c:v>100</c:v>
                </c:pt>
                <c:pt idx="176">
                  <c:v>100</c:v>
                </c:pt>
                <c:pt idx="177">
                  <c:v>100</c:v>
                </c:pt>
                <c:pt idx="178">
                  <c:v>100</c:v>
                </c:pt>
                <c:pt idx="179">
                  <c:v>0</c:v>
                </c:pt>
                <c:pt idx="180">
                  <c:v>0</c:v>
                </c:pt>
                <c:pt idx="181">
                  <c:v>0</c:v>
                </c:pt>
                <c:pt idx="182">
                  <c:v>0</c:v>
                </c:pt>
                <c:pt idx="183">
                  <c:v>0</c:v>
                </c:pt>
                <c:pt idx="184">
                  <c:v>0</c:v>
                </c:pt>
                <c:pt idx="185">
                  <c:v>0</c:v>
                </c:pt>
                <c:pt idx="186">
                  <c:v>0</c:v>
                </c:pt>
                <c:pt idx="187">
                  <c:v>0</c:v>
                </c:pt>
                <c:pt idx="188">
                  <c:v>0</c:v>
                </c:pt>
                <c:pt idx="189">
                  <c:v>0</c:v>
                </c:pt>
                <c:pt idx="190">
                  <c:v>0</c:v>
                </c:pt>
                <c:pt idx="191">
                  <c:v>100</c:v>
                </c:pt>
                <c:pt idx="192">
                  <c:v>100</c:v>
                </c:pt>
                <c:pt idx="193">
                  <c:v>100</c:v>
                </c:pt>
                <c:pt idx="194">
                  <c:v>100</c:v>
                </c:pt>
                <c:pt idx="195">
                  <c:v>100</c:v>
                </c:pt>
                <c:pt idx="196">
                  <c:v>100</c:v>
                </c:pt>
                <c:pt idx="197">
                  <c:v>100</c:v>
                </c:pt>
                <c:pt idx="198">
                  <c:v>100</c:v>
                </c:pt>
                <c:pt idx="199">
                  <c:v>100</c:v>
                </c:pt>
                <c:pt idx="200">
                  <c:v>100</c:v>
                </c:pt>
                <c:pt idx="201">
                  <c:v>100</c:v>
                </c:pt>
                <c:pt idx="202">
                  <c:v>100</c:v>
                </c:pt>
                <c:pt idx="203">
                  <c:v>0</c:v>
                </c:pt>
                <c:pt idx="204">
                  <c:v>0</c:v>
                </c:pt>
                <c:pt idx="205">
                  <c:v>0</c:v>
                </c:pt>
                <c:pt idx="206">
                  <c:v>0</c:v>
                </c:pt>
                <c:pt idx="207">
                  <c:v>0</c:v>
                </c:pt>
                <c:pt idx="208">
                  <c:v>0</c:v>
                </c:pt>
                <c:pt idx="209">
                  <c:v>0</c:v>
                </c:pt>
                <c:pt idx="210">
                  <c:v>0</c:v>
                </c:pt>
                <c:pt idx="211">
                  <c:v>0</c:v>
                </c:pt>
                <c:pt idx="212">
                  <c:v>0</c:v>
                </c:pt>
                <c:pt idx="213">
                  <c:v>0</c:v>
                </c:pt>
                <c:pt idx="214">
                  <c:v>0</c:v>
                </c:pt>
                <c:pt idx="215">
                  <c:v>100</c:v>
                </c:pt>
                <c:pt idx="216">
                  <c:v>100</c:v>
                </c:pt>
                <c:pt idx="217">
                  <c:v>100</c:v>
                </c:pt>
                <c:pt idx="218">
                  <c:v>100</c:v>
                </c:pt>
                <c:pt idx="219">
                  <c:v>100</c:v>
                </c:pt>
                <c:pt idx="220">
                  <c:v>100</c:v>
                </c:pt>
              </c:numCache>
            </c:numRef>
          </c:val>
          <c:extLst>
            <c:ext xmlns:c16="http://schemas.microsoft.com/office/drawing/2014/chart" uri="{C3380CC4-5D6E-409C-BE32-E72D297353CC}">
              <c16:uniqueId val="{00000000-7F18-407B-9B51-E03ABDEB2167}"/>
            </c:ext>
          </c:extLst>
        </c:ser>
        <c:dLbls>
          <c:showLegendKey val="0"/>
          <c:showVal val="0"/>
          <c:showCatName val="0"/>
          <c:showSerName val="0"/>
          <c:showPercent val="0"/>
          <c:showBubbleSize val="0"/>
        </c:dLbls>
        <c:gapWidth val="0"/>
        <c:axId val="1902144160"/>
        <c:axId val="1688470752"/>
      </c:barChart>
      <c:lineChart>
        <c:grouping val="standard"/>
        <c:varyColors val="0"/>
        <c:ser>
          <c:idx val="0"/>
          <c:order val="0"/>
          <c:tx>
            <c:strRef>
              <c:f>Var!$Q$4</c:f>
              <c:strCache>
                <c:ptCount val="1"/>
                <c:pt idx="0">
                  <c:v>Euro je Mexikanischer Peso</c:v>
                </c:pt>
              </c:strCache>
            </c:strRef>
          </c:tx>
          <c:spPr>
            <a:ln w="28575" cap="rnd">
              <a:solidFill>
                <a:schemeClr val="accent1"/>
              </a:solidFill>
              <a:round/>
            </a:ln>
            <a:effectLst/>
          </c:spPr>
          <c:marker>
            <c:symbol val="none"/>
          </c:marker>
          <c:cat>
            <c:numRef>
              <c:f>[0]!X_2</c:f>
              <c:numCache>
                <c:formatCode>m/d/yyyy</c:formatCode>
                <c:ptCount val="221"/>
                <c:pt idx="0">
                  <c:v>39479</c:v>
                </c:pt>
                <c:pt idx="1">
                  <c:v>39508</c:v>
                </c:pt>
                <c:pt idx="2">
                  <c:v>39539</c:v>
                </c:pt>
                <c:pt idx="3">
                  <c:v>39569</c:v>
                </c:pt>
                <c:pt idx="4">
                  <c:v>39600</c:v>
                </c:pt>
                <c:pt idx="5">
                  <c:v>39630</c:v>
                </c:pt>
                <c:pt idx="6">
                  <c:v>39661</c:v>
                </c:pt>
                <c:pt idx="7">
                  <c:v>39692</c:v>
                </c:pt>
                <c:pt idx="8">
                  <c:v>39722</c:v>
                </c:pt>
                <c:pt idx="9">
                  <c:v>39753</c:v>
                </c:pt>
                <c:pt idx="10">
                  <c:v>39783</c:v>
                </c:pt>
                <c:pt idx="11">
                  <c:v>39814</c:v>
                </c:pt>
                <c:pt idx="12">
                  <c:v>39845</c:v>
                </c:pt>
                <c:pt idx="13">
                  <c:v>39873</c:v>
                </c:pt>
                <c:pt idx="14">
                  <c:v>39904</c:v>
                </c:pt>
                <c:pt idx="15">
                  <c:v>39934</c:v>
                </c:pt>
                <c:pt idx="16">
                  <c:v>39965</c:v>
                </c:pt>
                <c:pt idx="17">
                  <c:v>39995</c:v>
                </c:pt>
                <c:pt idx="18">
                  <c:v>40026</c:v>
                </c:pt>
                <c:pt idx="19">
                  <c:v>40057</c:v>
                </c:pt>
                <c:pt idx="20">
                  <c:v>40087</c:v>
                </c:pt>
                <c:pt idx="21">
                  <c:v>40118</c:v>
                </c:pt>
                <c:pt idx="22">
                  <c:v>40148</c:v>
                </c:pt>
                <c:pt idx="23">
                  <c:v>40179</c:v>
                </c:pt>
                <c:pt idx="24">
                  <c:v>40210</c:v>
                </c:pt>
                <c:pt idx="25">
                  <c:v>40238</c:v>
                </c:pt>
                <c:pt idx="26">
                  <c:v>40269</c:v>
                </c:pt>
                <c:pt idx="27">
                  <c:v>40299</c:v>
                </c:pt>
                <c:pt idx="28">
                  <c:v>40330</c:v>
                </c:pt>
                <c:pt idx="29">
                  <c:v>40360</c:v>
                </c:pt>
                <c:pt idx="30">
                  <c:v>40391</c:v>
                </c:pt>
                <c:pt idx="31">
                  <c:v>40422</c:v>
                </c:pt>
                <c:pt idx="32">
                  <c:v>40452</c:v>
                </c:pt>
                <c:pt idx="33">
                  <c:v>40483</c:v>
                </c:pt>
                <c:pt idx="34">
                  <c:v>40513</c:v>
                </c:pt>
                <c:pt idx="35">
                  <c:v>40544</c:v>
                </c:pt>
                <c:pt idx="36">
                  <c:v>40575</c:v>
                </c:pt>
                <c:pt idx="37">
                  <c:v>40603</c:v>
                </c:pt>
                <c:pt idx="38">
                  <c:v>40634</c:v>
                </c:pt>
                <c:pt idx="39">
                  <c:v>40664</c:v>
                </c:pt>
                <c:pt idx="40">
                  <c:v>40695</c:v>
                </c:pt>
                <c:pt idx="41">
                  <c:v>40725</c:v>
                </c:pt>
                <c:pt idx="42">
                  <c:v>40756</c:v>
                </c:pt>
                <c:pt idx="43">
                  <c:v>40787</c:v>
                </c:pt>
                <c:pt idx="44">
                  <c:v>40817</c:v>
                </c:pt>
                <c:pt idx="45">
                  <c:v>40848</c:v>
                </c:pt>
                <c:pt idx="46">
                  <c:v>40878</c:v>
                </c:pt>
                <c:pt idx="47">
                  <c:v>40909</c:v>
                </c:pt>
                <c:pt idx="48">
                  <c:v>40940</c:v>
                </c:pt>
                <c:pt idx="49">
                  <c:v>40969</c:v>
                </c:pt>
                <c:pt idx="50">
                  <c:v>41000</c:v>
                </c:pt>
                <c:pt idx="51">
                  <c:v>41030</c:v>
                </c:pt>
                <c:pt idx="52">
                  <c:v>41061</c:v>
                </c:pt>
                <c:pt idx="53">
                  <c:v>41091</c:v>
                </c:pt>
                <c:pt idx="54">
                  <c:v>41122</c:v>
                </c:pt>
                <c:pt idx="55">
                  <c:v>41153</c:v>
                </c:pt>
                <c:pt idx="56">
                  <c:v>41183</c:v>
                </c:pt>
                <c:pt idx="57">
                  <c:v>41214</c:v>
                </c:pt>
                <c:pt idx="58">
                  <c:v>41244</c:v>
                </c:pt>
                <c:pt idx="59">
                  <c:v>41275</c:v>
                </c:pt>
                <c:pt idx="60">
                  <c:v>41306</c:v>
                </c:pt>
                <c:pt idx="61">
                  <c:v>41334</c:v>
                </c:pt>
                <c:pt idx="62">
                  <c:v>41365</c:v>
                </c:pt>
                <c:pt idx="63">
                  <c:v>41395</c:v>
                </c:pt>
                <c:pt idx="64">
                  <c:v>41426</c:v>
                </c:pt>
                <c:pt idx="65">
                  <c:v>41456</c:v>
                </c:pt>
                <c:pt idx="66">
                  <c:v>41487</c:v>
                </c:pt>
                <c:pt idx="67">
                  <c:v>41518</c:v>
                </c:pt>
                <c:pt idx="68">
                  <c:v>41548</c:v>
                </c:pt>
                <c:pt idx="69">
                  <c:v>41579</c:v>
                </c:pt>
                <c:pt idx="70">
                  <c:v>41609</c:v>
                </c:pt>
                <c:pt idx="71">
                  <c:v>41640</c:v>
                </c:pt>
                <c:pt idx="72">
                  <c:v>41671</c:v>
                </c:pt>
                <c:pt idx="73">
                  <c:v>41699</c:v>
                </c:pt>
                <c:pt idx="74">
                  <c:v>41730</c:v>
                </c:pt>
                <c:pt idx="75">
                  <c:v>41760</c:v>
                </c:pt>
                <c:pt idx="76">
                  <c:v>41791</c:v>
                </c:pt>
                <c:pt idx="77">
                  <c:v>41821</c:v>
                </c:pt>
                <c:pt idx="78">
                  <c:v>41852</c:v>
                </c:pt>
                <c:pt idx="79">
                  <c:v>41883</c:v>
                </c:pt>
                <c:pt idx="80">
                  <c:v>41913</c:v>
                </c:pt>
                <c:pt idx="81">
                  <c:v>41944</c:v>
                </c:pt>
                <c:pt idx="82">
                  <c:v>41974</c:v>
                </c:pt>
                <c:pt idx="83">
                  <c:v>42005</c:v>
                </c:pt>
                <c:pt idx="84">
                  <c:v>42036</c:v>
                </c:pt>
                <c:pt idx="85">
                  <c:v>42064</c:v>
                </c:pt>
                <c:pt idx="86">
                  <c:v>42095</c:v>
                </c:pt>
                <c:pt idx="87">
                  <c:v>42125</c:v>
                </c:pt>
                <c:pt idx="88">
                  <c:v>42156</c:v>
                </c:pt>
                <c:pt idx="89">
                  <c:v>42186</c:v>
                </c:pt>
                <c:pt idx="90">
                  <c:v>42217</c:v>
                </c:pt>
                <c:pt idx="91">
                  <c:v>42248</c:v>
                </c:pt>
                <c:pt idx="92">
                  <c:v>42278</c:v>
                </c:pt>
                <c:pt idx="93">
                  <c:v>42309</c:v>
                </c:pt>
                <c:pt idx="94">
                  <c:v>42339</c:v>
                </c:pt>
                <c:pt idx="95">
                  <c:v>42370</c:v>
                </c:pt>
                <c:pt idx="96">
                  <c:v>42401</c:v>
                </c:pt>
                <c:pt idx="97">
                  <c:v>42430</c:v>
                </c:pt>
                <c:pt idx="98">
                  <c:v>42461</c:v>
                </c:pt>
                <c:pt idx="99">
                  <c:v>42491</c:v>
                </c:pt>
                <c:pt idx="100">
                  <c:v>42522</c:v>
                </c:pt>
                <c:pt idx="101">
                  <c:v>42552</c:v>
                </c:pt>
                <c:pt idx="102">
                  <c:v>42583</c:v>
                </c:pt>
                <c:pt idx="103">
                  <c:v>42614</c:v>
                </c:pt>
                <c:pt idx="104">
                  <c:v>42644</c:v>
                </c:pt>
                <c:pt idx="105">
                  <c:v>42675</c:v>
                </c:pt>
                <c:pt idx="106">
                  <c:v>42705</c:v>
                </c:pt>
                <c:pt idx="107">
                  <c:v>42736</c:v>
                </c:pt>
                <c:pt idx="108">
                  <c:v>42767</c:v>
                </c:pt>
                <c:pt idx="109">
                  <c:v>42795</c:v>
                </c:pt>
                <c:pt idx="110">
                  <c:v>42826</c:v>
                </c:pt>
                <c:pt idx="111">
                  <c:v>42856</c:v>
                </c:pt>
                <c:pt idx="112">
                  <c:v>42887</c:v>
                </c:pt>
                <c:pt idx="113">
                  <c:v>42917</c:v>
                </c:pt>
                <c:pt idx="114">
                  <c:v>42948</c:v>
                </c:pt>
                <c:pt idx="115">
                  <c:v>42979</c:v>
                </c:pt>
                <c:pt idx="116">
                  <c:v>43009</c:v>
                </c:pt>
                <c:pt idx="117">
                  <c:v>43040</c:v>
                </c:pt>
                <c:pt idx="118">
                  <c:v>43070</c:v>
                </c:pt>
                <c:pt idx="119">
                  <c:v>43101</c:v>
                </c:pt>
                <c:pt idx="120">
                  <c:v>43132</c:v>
                </c:pt>
                <c:pt idx="121">
                  <c:v>43160</c:v>
                </c:pt>
                <c:pt idx="122">
                  <c:v>43191</c:v>
                </c:pt>
                <c:pt idx="123">
                  <c:v>43221</c:v>
                </c:pt>
                <c:pt idx="124">
                  <c:v>43252</c:v>
                </c:pt>
                <c:pt idx="125">
                  <c:v>43282</c:v>
                </c:pt>
                <c:pt idx="126">
                  <c:v>43313</c:v>
                </c:pt>
                <c:pt idx="127">
                  <c:v>43344</c:v>
                </c:pt>
                <c:pt idx="128">
                  <c:v>43374</c:v>
                </c:pt>
                <c:pt idx="129">
                  <c:v>43405</c:v>
                </c:pt>
                <c:pt idx="130">
                  <c:v>43435</c:v>
                </c:pt>
                <c:pt idx="131">
                  <c:v>43466</c:v>
                </c:pt>
                <c:pt idx="132">
                  <c:v>43497</c:v>
                </c:pt>
                <c:pt idx="133">
                  <c:v>43525</c:v>
                </c:pt>
                <c:pt idx="134">
                  <c:v>43556</c:v>
                </c:pt>
                <c:pt idx="135">
                  <c:v>43586</c:v>
                </c:pt>
                <c:pt idx="136">
                  <c:v>43617</c:v>
                </c:pt>
                <c:pt idx="137">
                  <c:v>43647</c:v>
                </c:pt>
                <c:pt idx="138">
                  <c:v>43678</c:v>
                </c:pt>
                <c:pt idx="139">
                  <c:v>43709</c:v>
                </c:pt>
                <c:pt idx="140">
                  <c:v>43739</c:v>
                </c:pt>
                <c:pt idx="141">
                  <c:v>43770</c:v>
                </c:pt>
                <c:pt idx="142">
                  <c:v>43800</c:v>
                </c:pt>
                <c:pt idx="143">
                  <c:v>43831</c:v>
                </c:pt>
                <c:pt idx="144">
                  <c:v>43862</c:v>
                </c:pt>
                <c:pt idx="145">
                  <c:v>43891</c:v>
                </c:pt>
                <c:pt idx="146">
                  <c:v>43922</c:v>
                </c:pt>
                <c:pt idx="147">
                  <c:v>43952</c:v>
                </c:pt>
                <c:pt idx="148">
                  <c:v>43983</c:v>
                </c:pt>
                <c:pt idx="149">
                  <c:v>44013</c:v>
                </c:pt>
                <c:pt idx="150">
                  <c:v>44044</c:v>
                </c:pt>
                <c:pt idx="151">
                  <c:v>44075</c:v>
                </c:pt>
                <c:pt idx="152">
                  <c:v>44105</c:v>
                </c:pt>
                <c:pt idx="153">
                  <c:v>44136</c:v>
                </c:pt>
                <c:pt idx="154">
                  <c:v>44166</c:v>
                </c:pt>
                <c:pt idx="155">
                  <c:v>44197</c:v>
                </c:pt>
                <c:pt idx="156">
                  <c:v>44228</c:v>
                </c:pt>
                <c:pt idx="157">
                  <c:v>44256</c:v>
                </c:pt>
                <c:pt idx="158">
                  <c:v>44287</c:v>
                </c:pt>
                <c:pt idx="159">
                  <c:v>44317</c:v>
                </c:pt>
                <c:pt idx="160">
                  <c:v>44348</c:v>
                </c:pt>
                <c:pt idx="161">
                  <c:v>44378</c:v>
                </c:pt>
                <c:pt idx="162">
                  <c:v>44409</c:v>
                </c:pt>
                <c:pt idx="163">
                  <c:v>44440</c:v>
                </c:pt>
                <c:pt idx="164">
                  <c:v>44470</c:v>
                </c:pt>
                <c:pt idx="165">
                  <c:v>44501</c:v>
                </c:pt>
                <c:pt idx="166">
                  <c:v>44531</c:v>
                </c:pt>
                <c:pt idx="167">
                  <c:v>44562</c:v>
                </c:pt>
                <c:pt idx="168">
                  <c:v>44593</c:v>
                </c:pt>
                <c:pt idx="169">
                  <c:v>44621</c:v>
                </c:pt>
                <c:pt idx="170">
                  <c:v>44652</c:v>
                </c:pt>
                <c:pt idx="171">
                  <c:v>44682</c:v>
                </c:pt>
                <c:pt idx="172">
                  <c:v>44713</c:v>
                </c:pt>
                <c:pt idx="173">
                  <c:v>44743</c:v>
                </c:pt>
                <c:pt idx="174">
                  <c:v>44774</c:v>
                </c:pt>
                <c:pt idx="175">
                  <c:v>44805</c:v>
                </c:pt>
                <c:pt idx="176">
                  <c:v>44835</c:v>
                </c:pt>
                <c:pt idx="177">
                  <c:v>44866</c:v>
                </c:pt>
                <c:pt idx="178">
                  <c:v>44896</c:v>
                </c:pt>
                <c:pt idx="179">
                  <c:v>44927</c:v>
                </c:pt>
                <c:pt idx="180">
                  <c:v>44958</c:v>
                </c:pt>
                <c:pt idx="181">
                  <c:v>44986</c:v>
                </c:pt>
                <c:pt idx="182">
                  <c:v>45017</c:v>
                </c:pt>
                <c:pt idx="183">
                  <c:v>45047</c:v>
                </c:pt>
                <c:pt idx="184">
                  <c:v>45078</c:v>
                </c:pt>
                <c:pt idx="185">
                  <c:v>45108</c:v>
                </c:pt>
                <c:pt idx="186">
                  <c:v>45139</c:v>
                </c:pt>
                <c:pt idx="187">
                  <c:v>45170</c:v>
                </c:pt>
                <c:pt idx="188">
                  <c:v>45200</c:v>
                </c:pt>
                <c:pt idx="189">
                  <c:v>45231</c:v>
                </c:pt>
                <c:pt idx="190">
                  <c:v>45261</c:v>
                </c:pt>
                <c:pt idx="191">
                  <c:v>45292</c:v>
                </c:pt>
                <c:pt idx="192">
                  <c:v>45323</c:v>
                </c:pt>
                <c:pt idx="193">
                  <c:v>45352</c:v>
                </c:pt>
                <c:pt idx="194">
                  <c:v>45383</c:v>
                </c:pt>
                <c:pt idx="195">
                  <c:v>45413</c:v>
                </c:pt>
                <c:pt idx="196">
                  <c:v>45444</c:v>
                </c:pt>
                <c:pt idx="197">
                  <c:v>45474</c:v>
                </c:pt>
                <c:pt idx="198">
                  <c:v>45505</c:v>
                </c:pt>
                <c:pt idx="199">
                  <c:v>45536</c:v>
                </c:pt>
                <c:pt idx="200">
                  <c:v>45566</c:v>
                </c:pt>
                <c:pt idx="201">
                  <c:v>45597</c:v>
                </c:pt>
                <c:pt idx="202">
                  <c:v>45627</c:v>
                </c:pt>
                <c:pt idx="203">
                  <c:v>45658</c:v>
                </c:pt>
                <c:pt idx="204">
                  <c:v>45689</c:v>
                </c:pt>
                <c:pt idx="205">
                  <c:v>45717</c:v>
                </c:pt>
                <c:pt idx="206">
                  <c:v>45748</c:v>
                </c:pt>
                <c:pt idx="207">
                  <c:v>45778</c:v>
                </c:pt>
                <c:pt idx="208">
                  <c:v>45809</c:v>
                </c:pt>
                <c:pt idx="209">
                  <c:v>45839</c:v>
                </c:pt>
                <c:pt idx="210">
                  <c:v>45870</c:v>
                </c:pt>
                <c:pt idx="211">
                  <c:v>45901</c:v>
                </c:pt>
                <c:pt idx="212">
                  <c:v>45931</c:v>
                </c:pt>
                <c:pt idx="213">
                  <c:v>45962</c:v>
                </c:pt>
                <c:pt idx="214">
                  <c:v>45992</c:v>
                </c:pt>
                <c:pt idx="215">
                  <c:v>46023</c:v>
                </c:pt>
                <c:pt idx="216">
                  <c:v>46054</c:v>
                </c:pt>
                <c:pt idx="217">
                  <c:v>46082</c:v>
                </c:pt>
                <c:pt idx="218">
                  <c:v>46113</c:v>
                </c:pt>
                <c:pt idx="219">
                  <c:v>46143</c:v>
                </c:pt>
                <c:pt idx="220">
                  <c:v>46174</c:v>
                </c:pt>
              </c:numCache>
            </c:numRef>
          </c:cat>
          <c:val>
            <c:numRef>
              <c:f>[0]!Kehrwert2</c:f>
              <c:numCache>
                <c:formatCode>General</c:formatCode>
                <c:ptCount val="221"/>
                <c:pt idx="0">
                  <c:v>6.2977844394342064E-2</c:v>
                </c:pt>
                <c:pt idx="1">
                  <c:v>5.9995920277421136E-2</c:v>
                </c:pt>
                <c:pt idx="2">
                  <c:v>6.0383556349934787E-2</c:v>
                </c:pt>
                <c:pt idx="3">
                  <c:v>6.1575596359650736E-2</c:v>
                </c:pt>
                <c:pt idx="4">
                  <c:v>6.2259910221209469E-2</c:v>
                </c:pt>
                <c:pt idx="5">
                  <c:v>6.2065926427050819E-2</c:v>
                </c:pt>
                <c:pt idx="6">
                  <c:v>6.6107398078919022E-2</c:v>
                </c:pt>
                <c:pt idx="7">
                  <c:v>6.5442884722358569E-2</c:v>
                </c:pt>
                <c:pt idx="8">
                  <c:v>5.9461162941424811E-2</c:v>
                </c:pt>
                <c:pt idx="9">
                  <c:v>5.997541008186643E-2</c:v>
                </c:pt>
                <c:pt idx="10">
                  <c:v>5.5320749706800031E-2</c:v>
                </c:pt>
                <c:pt idx="11">
                  <c:v>5.441821486487957E-2</c:v>
                </c:pt>
                <c:pt idx="12">
                  <c:v>5.3608954839816439E-2</c:v>
                </c:pt>
                <c:pt idx="13">
                  <c:v>5.2279927644580136E-2</c:v>
                </c:pt>
                <c:pt idx="14">
                  <c:v>5.6292043119705024E-2</c:v>
                </c:pt>
                <c:pt idx="15">
                  <c:v>5.5565125104879175E-2</c:v>
                </c:pt>
                <c:pt idx="16">
                  <c:v>5.3529465294171179E-2</c:v>
                </c:pt>
                <c:pt idx="17">
                  <c:v>5.315106062941486E-2</c:v>
                </c:pt>
                <c:pt idx="18">
                  <c:v>5.3887730302687384E-2</c:v>
                </c:pt>
                <c:pt idx="19">
                  <c:v>5.1215077718880439E-2</c:v>
                </c:pt>
                <c:pt idx="20">
                  <c:v>5.1057920104566619E-2</c:v>
                </c:pt>
                <c:pt idx="21">
                  <c:v>5.1156651899446487E-2</c:v>
                </c:pt>
                <c:pt idx="22">
                  <c:v>5.3251822543626551E-2</c:v>
                </c:pt>
                <c:pt idx="23">
                  <c:v>5.4698610655289352E-2</c:v>
                </c:pt>
                <c:pt idx="24">
                  <c:v>5.6448062138026806E-2</c:v>
                </c:pt>
                <c:pt idx="25">
                  <c:v>5.8621114152895587E-2</c:v>
                </c:pt>
                <c:pt idx="26">
                  <c:v>6.0991601456479437E-2</c:v>
                </c:pt>
                <c:pt idx="27">
                  <c:v>6.255630067060354E-2</c:v>
                </c:pt>
                <c:pt idx="28">
                  <c:v>6.4372433149228178E-2</c:v>
                </c:pt>
                <c:pt idx="29">
                  <c:v>6.1087728086304735E-2</c:v>
                </c:pt>
                <c:pt idx="30">
                  <c:v>6.0764047128594949E-2</c:v>
                </c:pt>
                <c:pt idx="31">
                  <c:v>5.9751077013163158E-2</c:v>
                </c:pt>
                <c:pt idx="32">
                  <c:v>5.7855303884983653E-2</c:v>
                </c:pt>
                <c:pt idx="33">
                  <c:v>5.9387359994298818E-2</c:v>
                </c:pt>
                <c:pt idx="34">
                  <c:v>6.1051179203526318E-2</c:v>
                </c:pt>
                <c:pt idx="35">
                  <c:v>6.175660486889073E-2</c:v>
                </c:pt>
                <c:pt idx="36">
                  <c:v>6.0706502273458508E-2</c:v>
                </c:pt>
                <c:pt idx="37">
                  <c:v>5.9501496462636035E-2</c:v>
                </c:pt>
                <c:pt idx="38">
                  <c:v>5.9097812789948648E-2</c:v>
                </c:pt>
                <c:pt idx="39">
                  <c:v>5.9816840833368225E-2</c:v>
                </c:pt>
                <c:pt idx="40">
                  <c:v>5.8847414538842242E-2</c:v>
                </c:pt>
                <c:pt idx="41">
                  <c:v>6.0063306725288451E-2</c:v>
                </c:pt>
                <c:pt idx="42">
                  <c:v>5.699434616086084E-2</c:v>
                </c:pt>
                <c:pt idx="43">
                  <c:v>5.5750682945866083E-2</c:v>
                </c:pt>
                <c:pt idx="44">
                  <c:v>5.4254943981770339E-2</c:v>
                </c:pt>
                <c:pt idx="45">
                  <c:v>5.3865959945272192E-2</c:v>
                </c:pt>
                <c:pt idx="46">
                  <c:v>5.5195557861503305E-2</c:v>
                </c:pt>
                <c:pt idx="47">
                  <c:v>5.7756728658888763E-2</c:v>
                </c:pt>
                <c:pt idx="48">
                  <c:v>5.911597964045661E-2</c:v>
                </c:pt>
                <c:pt idx="49">
                  <c:v>5.9439250114420562E-2</c:v>
                </c:pt>
                <c:pt idx="50">
                  <c:v>5.8173356602675967E-2</c:v>
                </c:pt>
                <c:pt idx="51">
                  <c:v>5.7393091019703045E-2</c:v>
                </c:pt>
                <c:pt idx="52">
                  <c:v>5.7297068109024865E-2</c:v>
                </c:pt>
                <c:pt idx="53">
                  <c:v>6.0877982260155963E-2</c:v>
                </c:pt>
                <c:pt idx="54">
                  <c:v>6.1124694376528121E-2</c:v>
                </c:pt>
                <c:pt idx="55">
                  <c:v>6.0091459200903773E-2</c:v>
                </c:pt>
                <c:pt idx="56">
                  <c:v>5.9806108595931988E-2</c:v>
                </c:pt>
                <c:pt idx="57">
                  <c:v>5.9634203793928052E-2</c:v>
                </c:pt>
                <c:pt idx="58">
                  <c:v>5.9289474932410005E-2</c:v>
                </c:pt>
                <c:pt idx="59">
                  <c:v>5.9255747807537326E-2</c:v>
                </c:pt>
                <c:pt idx="60">
                  <c:v>5.8867853442592065E-2</c:v>
                </c:pt>
                <c:pt idx="61">
                  <c:v>6.1605943741452181E-2</c:v>
                </c:pt>
                <c:pt idx="62">
                  <c:v>6.2934642373894706E-2</c:v>
                </c:pt>
                <c:pt idx="63">
                  <c:v>6.2587622671740437E-2</c:v>
                </c:pt>
                <c:pt idx="64">
                  <c:v>5.857681763865133E-2</c:v>
                </c:pt>
                <c:pt idx="65">
                  <c:v>5.99186304997813E-2</c:v>
                </c:pt>
                <c:pt idx="66">
                  <c:v>5.8140886997372028E-2</c:v>
                </c:pt>
                <c:pt idx="67">
                  <c:v>5.7316115572215443E-2</c:v>
                </c:pt>
                <c:pt idx="68">
                  <c:v>5.6365655278925446E-2</c:v>
                </c:pt>
                <c:pt idx="69">
                  <c:v>5.6708631053646361E-2</c:v>
                </c:pt>
                <c:pt idx="70">
                  <c:v>5.6092170654820001E-2</c:v>
                </c:pt>
                <c:pt idx="71">
                  <c:v>5.5566668889333419E-2</c:v>
                </c:pt>
                <c:pt idx="72">
                  <c:v>5.5077907700442283E-2</c:v>
                </c:pt>
                <c:pt idx="73">
                  <c:v>5.4810438099831729E-2</c:v>
                </c:pt>
                <c:pt idx="74">
                  <c:v>5.540626644873535E-2</c:v>
                </c:pt>
                <c:pt idx="75">
                  <c:v>5.6299966220020266E-2</c:v>
                </c:pt>
                <c:pt idx="76">
                  <c:v>5.6652088195970909E-2</c:v>
                </c:pt>
                <c:pt idx="77">
                  <c:v>5.6871822286929712E-2</c:v>
                </c:pt>
                <c:pt idx="78">
                  <c:v>5.7126208933396559E-2</c:v>
                </c:pt>
                <c:pt idx="79">
                  <c:v>5.8576474516304759E-2</c:v>
                </c:pt>
                <c:pt idx="80">
                  <c:v>5.8577847029810261E-2</c:v>
                </c:pt>
                <c:pt idx="81">
                  <c:v>5.88754783632617E-2</c:v>
                </c:pt>
                <c:pt idx="82">
                  <c:v>5.5962214312895935E-2</c:v>
                </c:pt>
                <c:pt idx="83">
                  <c:v>5.8554180182923264E-2</c:v>
                </c:pt>
                <c:pt idx="84">
                  <c:v>5.9063256747977078E-2</c:v>
                </c:pt>
                <c:pt idx="85">
                  <c:v>6.0627739615983896E-2</c:v>
                </c:pt>
                <c:pt idx="86">
                  <c:v>6.086871834826646E-2</c:v>
                </c:pt>
                <c:pt idx="87">
                  <c:v>5.8693023747197405E-2</c:v>
                </c:pt>
                <c:pt idx="88">
                  <c:v>5.7647852329261479E-2</c:v>
                </c:pt>
                <c:pt idx="89">
                  <c:v>5.7046041860385525E-2</c:v>
                </c:pt>
                <c:pt idx="90">
                  <c:v>5.4249646021059715E-2</c:v>
                </c:pt>
                <c:pt idx="91">
                  <c:v>5.2960210993480597E-2</c:v>
                </c:pt>
                <c:pt idx="92">
                  <c:v>5.3701078317652619E-2</c:v>
                </c:pt>
                <c:pt idx="93">
                  <c:v>5.5989473978891972E-2</c:v>
                </c:pt>
                <c:pt idx="94">
                  <c:v>5.3908355795148244E-2</c:v>
                </c:pt>
                <c:pt idx="95">
                  <c:v>5.1010258162916565E-2</c:v>
                </c:pt>
                <c:pt idx="96">
                  <c:v>4.8821926903811035E-2</c:v>
                </c:pt>
                <c:pt idx="97">
                  <c:v>5.1035250047207603E-2</c:v>
                </c:pt>
                <c:pt idx="98">
                  <c:v>5.0402717714539171E-2</c:v>
                </c:pt>
                <c:pt idx="99">
                  <c:v>4.8790960010929176E-2</c:v>
                </c:pt>
                <c:pt idx="100">
                  <c:v>4.7748651100606401E-2</c:v>
                </c:pt>
                <c:pt idx="101">
                  <c:v>4.867293249550992E-2</c:v>
                </c:pt>
                <c:pt idx="102">
                  <c:v>4.8277460219372778E-2</c:v>
                </c:pt>
                <c:pt idx="103">
                  <c:v>4.6504273742756959E-2</c:v>
                </c:pt>
                <c:pt idx="104">
                  <c:v>4.7987177826084873E-2</c:v>
                </c:pt>
                <c:pt idx="105">
                  <c:v>4.6125461254612546E-2</c:v>
                </c:pt>
                <c:pt idx="106">
                  <c:v>4.62558224516511E-2</c:v>
                </c:pt>
                <c:pt idx="107">
                  <c:v>4.4135301179295247E-2</c:v>
                </c:pt>
                <c:pt idx="108">
                  <c:v>4.6290509982548481E-2</c:v>
                </c:pt>
                <c:pt idx="109">
                  <c:v>4.8465344855161317E-2</c:v>
                </c:pt>
                <c:pt idx="110">
                  <c:v>4.9677839212705605E-2</c:v>
                </c:pt>
                <c:pt idx="111">
                  <c:v>4.815587092300358E-2</c:v>
                </c:pt>
                <c:pt idx="112">
                  <c:v>4.9071084372822475E-2</c:v>
                </c:pt>
                <c:pt idx="113">
                  <c:v>4.8711341461632515E-2</c:v>
                </c:pt>
                <c:pt idx="114">
                  <c:v>4.7543656963006282E-2</c:v>
                </c:pt>
                <c:pt idx="115">
                  <c:v>4.7074108769435727E-2</c:v>
                </c:pt>
                <c:pt idx="116">
                  <c:v>4.5242113168621881E-2</c:v>
                </c:pt>
                <c:pt idx="117">
                  <c:v>4.5006931067384376E-2</c:v>
                </c:pt>
                <c:pt idx="118">
                  <c:v>4.41727330553396E-2</c:v>
                </c:pt>
                <c:pt idx="119">
                  <c:v>4.3308228996591647E-2</c:v>
                </c:pt>
                <c:pt idx="120">
                  <c:v>4.3430864578221165E-2</c:v>
                </c:pt>
                <c:pt idx="121">
                  <c:v>4.3491119113477028E-2</c:v>
                </c:pt>
                <c:pt idx="122">
                  <c:v>4.432427640618767E-2</c:v>
                </c:pt>
                <c:pt idx="123">
                  <c:v>4.3292854514362399E-2</c:v>
                </c:pt>
                <c:pt idx="124">
                  <c:v>4.2170249732218917E-2</c:v>
                </c:pt>
                <c:pt idx="125">
                  <c:v>4.4947658451732958E-2</c:v>
                </c:pt>
                <c:pt idx="126">
                  <c:v>4.590630523102348E-2</c:v>
                </c:pt>
                <c:pt idx="127">
                  <c:v>4.5067172620791289E-2</c:v>
                </c:pt>
                <c:pt idx="128">
                  <c:v>4.546487838145033E-2</c:v>
                </c:pt>
                <c:pt idx="129">
                  <c:v>4.3466543801236192E-2</c:v>
                </c:pt>
                <c:pt idx="130">
                  <c:v>4.3689299179951853E-2</c:v>
                </c:pt>
                <c:pt idx="131">
                  <c:v>4.5665228211977993E-2</c:v>
                </c:pt>
                <c:pt idx="132">
                  <c:v>4.5920850821524022E-2</c:v>
                </c:pt>
                <c:pt idx="133">
                  <c:v>4.6005989979895384E-2</c:v>
                </c:pt>
                <c:pt idx="134">
                  <c:v>4.6867603706290104E-2</c:v>
                </c:pt>
                <c:pt idx="135">
                  <c:v>4.6745136168581655E-2</c:v>
                </c:pt>
                <c:pt idx="136">
                  <c:v>4.5907991204028886E-2</c:v>
                </c:pt>
                <c:pt idx="137">
                  <c:v>4.6813411106013648E-2</c:v>
                </c:pt>
                <c:pt idx="138">
                  <c:v>4.567774351947014E-2</c:v>
                </c:pt>
                <c:pt idx="139">
                  <c:v>4.6430859806661895E-2</c:v>
                </c:pt>
                <c:pt idx="140">
                  <c:v>4.6797418654387024E-2</c:v>
                </c:pt>
                <c:pt idx="141">
                  <c:v>4.6860575729033405E-2</c:v>
                </c:pt>
                <c:pt idx="142">
                  <c:v>4.7027840481565088E-2</c:v>
                </c:pt>
                <c:pt idx="143">
                  <c:v>4.7908093114169777E-2</c:v>
                </c:pt>
                <c:pt idx="144">
                  <c:v>4.8695923177311598E-2</c:v>
                </c:pt>
                <c:pt idx="145">
                  <c:v>4.0444893832153689E-2</c:v>
                </c:pt>
                <c:pt idx="146">
                  <c:v>3.7935259685820177E-2</c:v>
                </c:pt>
                <c:pt idx="147">
                  <c:v>3.9115672867804673E-2</c:v>
                </c:pt>
                <c:pt idx="148">
                  <c:v>3.9867957325338481E-2</c:v>
                </c:pt>
                <c:pt idx="149">
                  <c:v>3.8910657239911439E-2</c:v>
                </c:pt>
                <c:pt idx="150">
                  <c:v>3.8088853677859712E-2</c:v>
                </c:pt>
                <c:pt idx="151">
                  <c:v>3.9160247649406135E-2</c:v>
                </c:pt>
                <c:pt idx="152">
                  <c:v>3.9902159903915602E-2</c:v>
                </c:pt>
                <c:pt idx="153">
                  <c:v>4.1398610662626165E-2</c:v>
                </c:pt>
                <c:pt idx="154">
                  <c:v>4.1166832706225252E-2</c:v>
                </c:pt>
                <c:pt idx="155">
                  <c:v>4.1240004453920481E-2</c:v>
                </c:pt>
                <c:pt idx="156">
                  <c:v>4.0723742349026905E-2</c:v>
                </c:pt>
                <c:pt idx="157">
                  <c:v>4.0412041171787545E-2</c:v>
                </c:pt>
                <c:pt idx="158">
                  <c:v>4.1665798629195228E-2</c:v>
                </c:pt>
                <c:pt idx="159">
                  <c:v>4.1206187521118168E-2</c:v>
                </c:pt>
                <c:pt idx="160">
                  <c:v>4.1482415604025456E-2</c:v>
                </c:pt>
                <c:pt idx="161">
                  <c:v>4.2354754956565203E-2</c:v>
                </c:pt>
                <c:pt idx="162">
                  <c:v>4.2330371618332439E-2</c:v>
                </c:pt>
                <c:pt idx="163">
                  <c:v>4.2431314309960756E-2</c:v>
                </c:pt>
                <c:pt idx="164">
                  <c:v>4.2139329478989331E-2</c:v>
                </c:pt>
                <c:pt idx="165">
                  <c:v>4.1996867033719285E-2</c:v>
                </c:pt>
                <c:pt idx="166">
                  <c:v>4.2344352745396108E-2</c:v>
                </c:pt>
                <c:pt idx="167">
                  <c:v>4.312370898396229E-2</c:v>
                </c:pt>
                <c:pt idx="168">
                  <c:v>4.3139149641082272E-2</c:v>
                </c:pt>
                <c:pt idx="169">
                  <c:v>4.4154789028418018E-2</c:v>
                </c:pt>
                <c:pt idx="170">
                  <c:v>4.603924385145898E-2</c:v>
                </c:pt>
                <c:pt idx="171">
                  <c:v>4.7200758988204528E-2</c:v>
                </c:pt>
                <c:pt idx="172">
                  <c:v>4.7339519030486651E-2</c:v>
                </c:pt>
                <c:pt idx="173">
                  <c:v>4.7857194132708003E-2</c:v>
                </c:pt>
                <c:pt idx="174">
                  <c:v>4.9041484191477573E-2</c:v>
                </c:pt>
                <c:pt idx="175">
                  <c:v>5.0322567658692217E-2</c:v>
                </c:pt>
                <c:pt idx="176">
                  <c:v>5.0895506435736787E-2</c:v>
                </c:pt>
                <c:pt idx="177">
                  <c:v>5.0405004208817848E-2</c:v>
                </c:pt>
                <c:pt idx="178">
                  <c:v>4.8167700666640979E-2</c:v>
                </c:pt>
                <c:pt idx="179">
                  <c:v>4.8882306071671239E-2</c:v>
                </c:pt>
                <c:pt idx="180">
                  <c:v>5.0114511659141138E-2</c:v>
                </c:pt>
                <c:pt idx="181">
                  <c:v>5.0699141156548812E-2</c:v>
                </c:pt>
                <c:pt idx="182">
                  <c:v>5.0455359620575693E-2</c:v>
                </c:pt>
                <c:pt idx="183">
                  <c:v>5.1879328681486862E-2</c:v>
                </c:pt>
                <c:pt idx="184">
                  <c:v>5.347793767681143E-2</c:v>
                </c:pt>
                <c:pt idx="185">
                  <c:v>5.3451639629045616E-2</c:v>
                </c:pt>
                <c:pt idx="186">
                  <c:v>5.399509724517014E-2</c:v>
                </c:pt>
                <c:pt idx="187">
                  <c:v>5.4125148167593111E-2</c:v>
                </c:pt>
                <c:pt idx="188">
                  <c:v>5.2388386542471264E-2</c:v>
                </c:pt>
                <c:pt idx="189">
                  <c:v>5.3226312960074941E-2</c:v>
                </c:pt>
                <c:pt idx="190">
                  <c:v>5.3286441265020114E-2</c:v>
                </c:pt>
                <c:pt idx="191">
                  <c:v>5.3686086713767261E-2</c:v>
                </c:pt>
                <c:pt idx="192">
                  <c:v>5.4222583706113596E-2</c:v>
                </c:pt>
                <c:pt idx="193">
                  <c:v>5.4761513608236133E-2</c:v>
                </c:pt>
                <c:pt idx="194">
                  <c:v>5.5535192651583312E-2</c:v>
                </c:pt>
                <c:pt idx="195">
                  <c:v>5.5081548232157704E-2</c:v>
                </c:pt>
                <c:pt idx="196">
                  <c:v>5.098555069493306E-2</c:v>
                </c:pt>
                <c:pt idx="197">
                  <c:v>5.0917274703788748E-2</c:v>
                </c:pt>
                <c:pt idx="198">
                  <c:v>4.7433154826560672E-2</c:v>
                </c:pt>
                <c:pt idx="199">
                  <c:v>4.595060310166571E-2</c:v>
                </c:pt>
                <c:pt idx="200">
                  <c:v>4.6597671048400999E-2</c:v>
                </c:pt>
                <c:pt idx="201">
                  <c:v>4.6263740330878267E-2</c:v>
                </c:pt>
                <c:pt idx="202">
                  <c:v>4.7094726332545286E-2</c:v>
                </c:pt>
                <c:pt idx="203">
                  <c:v>4.6959159618879455E-2</c:v>
                </c:pt>
                <c:pt idx="204">
                  <c:v>4.6889359866459104E-2</c:v>
                </c:pt>
                <c:pt idx="205">
                  <c:v>4.5712196013896506E-2</c:v>
                </c:pt>
                <c:pt idx="206">
                  <c:v>4.443042417725962E-2</c:v>
                </c:pt>
                <c:pt idx="207">
                  <c:v>4.5610034207525657E-2</c:v>
                </c:pt>
                <c:pt idx="208">
                  <c:v>4.5607746019583964E-2</c:v>
                </c:pt>
                <c:pt idx="209">
                  <c:v>4.5798659931210413E-2</c:v>
                </c:pt>
                <c:pt idx="210">
                  <c:v>4.592886537330982E-2</c:v>
                </c:pt>
                <c:pt idx="211">
                  <c:v>4.6069574271064166E-2</c:v>
                </c:pt>
                <c:pt idx="212">
                  <c:v>4.6662467044632651E-2</c:v>
                </c:pt>
                <c:pt idx="213">
                  <c:v>4.6957836558554074E-2</c:v>
                </c:pt>
                <c:pt idx="214">
                  <c:v>4.7217251294933121E-2</c:v>
                </c:pt>
                <c:pt idx="215">
                  <c:v>4.8242059357029833E-2</c:v>
                </c:pt>
                <c:pt idx="216">
                  <c:v>4.906626890278009E-2</c:v>
                </c:pt>
                <c:pt idx="217">
                  <c:v>4.8713002474620522E-2</c:v>
                </c:pt>
                <c:pt idx="218">
                  <c:v>4.9014081745685535E-2</c:v>
                </c:pt>
                <c:pt idx="219">
                  <c:v>4.9491475093415158E-2</c:v>
                </c:pt>
                <c:pt idx="220">
                  <c:v>4.9973763774018638E-2</c:v>
                </c:pt>
              </c:numCache>
            </c:numRef>
          </c:val>
          <c:smooth val="0"/>
          <c:extLst>
            <c:ext xmlns:c16="http://schemas.microsoft.com/office/drawing/2014/chart" uri="{C3380CC4-5D6E-409C-BE32-E72D297353CC}">
              <c16:uniqueId val="{00000001-7F18-407B-9B51-E03ABDEB2167}"/>
            </c:ext>
          </c:extLst>
        </c:ser>
        <c:dLbls>
          <c:showLegendKey val="0"/>
          <c:showVal val="0"/>
          <c:showCatName val="0"/>
          <c:showSerName val="0"/>
          <c:showPercent val="0"/>
          <c:showBubbleSize val="0"/>
        </c:dLbls>
        <c:marker val="1"/>
        <c:smooth val="0"/>
        <c:axId val="166326032"/>
        <c:axId val="129150176"/>
      </c:lineChart>
      <c:dateAx>
        <c:axId val="166326032"/>
        <c:scaling>
          <c:orientation val="minMax"/>
        </c:scaling>
        <c:delete val="0"/>
        <c:axPos val="b"/>
        <c:numFmt formatCode="yyyy"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29150176"/>
        <c:crosses val="autoZero"/>
        <c:auto val="1"/>
        <c:lblOffset val="100"/>
        <c:baseTimeUnit val="months"/>
        <c:majorUnit val="12"/>
        <c:majorTimeUnit val="months"/>
      </c:dateAx>
      <c:valAx>
        <c:axId val="129150176"/>
        <c:scaling>
          <c:orientation val="minMax"/>
        </c:scaling>
        <c:delete val="0"/>
        <c:axPos val="l"/>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66326032"/>
        <c:crosses val="autoZero"/>
        <c:crossBetween val="between"/>
      </c:valAx>
      <c:valAx>
        <c:axId val="1688470752"/>
        <c:scaling>
          <c:orientation val="minMax"/>
          <c:max val="100"/>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noFill/>
                <a:latin typeface="+mn-lt"/>
                <a:ea typeface="+mn-ea"/>
                <a:cs typeface="+mn-cs"/>
              </a:defRPr>
            </a:pPr>
            <a:endParaRPr lang="de-DE"/>
          </a:p>
        </c:txPr>
        <c:crossAx val="1902144160"/>
        <c:crosses val="max"/>
        <c:crossBetween val="between"/>
      </c:valAx>
      <c:dateAx>
        <c:axId val="1902144160"/>
        <c:scaling>
          <c:orientation val="minMax"/>
        </c:scaling>
        <c:delete val="1"/>
        <c:axPos val="b"/>
        <c:numFmt formatCode="m/d/yyyy" sourceLinked="1"/>
        <c:majorTickMark val="out"/>
        <c:minorTickMark val="none"/>
        <c:tickLblPos val="nextTo"/>
        <c:crossAx val="1688470752"/>
        <c:crosses val="autoZero"/>
        <c:auto val="1"/>
        <c:lblOffset val="100"/>
        <c:baseTimeUnit val="months"/>
      </c:date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2"/>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Var!$Z$4</c:f>
          <c:strCache>
            <c:ptCount val="1"/>
            <c:pt idx="0">
              <c:v>Indische Rupie je Mexikanischer Peso</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1"/>
          <c:order val="1"/>
          <c:tx>
            <c:v>Gerades Jahr</c:v>
          </c:tx>
          <c:spPr>
            <a:solidFill>
              <a:schemeClr val="bg1">
                <a:lumMod val="85000"/>
              </a:schemeClr>
            </a:solidFill>
            <a:ln>
              <a:noFill/>
            </a:ln>
            <a:effectLst/>
          </c:spPr>
          <c:invertIfNegative val="0"/>
          <c:cat>
            <c:numRef>
              <c:f>[0]!X_3</c:f>
              <c:numCache>
                <c:formatCode>m/d/yyyy</c:formatCode>
                <c:ptCount val="210"/>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pt idx="21">
                  <c:v>40452</c:v>
                </c:pt>
                <c:pt idx="22">
                  <c:v>40483</c:v>
                </c:pt>
                <c:pt idx="23">
                  <c:v>40513</c:v>
                </c:pt>
                <c:pt idx="24">
                  <c:v>40544</c:v>
                </c:pt>
                <c:pt idx="25">
                  <c:v>40575</c:v>
                </c:pt>
                <c:pt idx="26">
                  <c:v>40603</c:v>
                </c:pt>
                <c:pt idx="27">
                  <c:v>40634</c:v>
                </c:pt>
                <c:pt idx="28">
                  <c:v>40664</c:v>
                </c:pt>
                <c:pt idx="29">
                  <c:v>40695</c:v>
                </c:pt>
                <c:pt idx="30">
                  <c:v>40725</c:v>
                </c:pt>
                <c:pt idx="31">
                  <c:v>40756</c:v>
                </c:pt>
                <c:pt idx="32">
                  <c:v>40787</c:v>
                </c:pt>
                <c:pt idx="33">
                  <c:v>40817</c:v>
                </c:pt>
                <c:pt idx="34">
                  <c:v>40848</c:v>
                </c:pt>
                <c:pt idx="35">
                  <c:v>40878</c:v>
                </c:pt>
                <c:pt idx="36">
                  <c:v>40909</c:v>
                </c:pt>
                <c:pt idx="37">
                  <c:v>40940</c:v>
                </c:pt>
                <c:pt idx="38">
                  <c:v>40969</c:v>
                </c:pt>
                <c:pt idx="39">
                  <c:v>41000</c:v>
                </c:pt>
                <c:pt idx="40">
                  <c:v>41030</c:v>
                </c:pt>
                <c:pt idx="41">
                  <c:v>41061</c:v>
                </c:pt>
                <c:pt idx="42">
                  <c:v>41091</c:v>
                </c:pt>
                <c:pt idx="43">
                  <c:v>41122</c:v>
                </c:pt>
                <c:pt idx="44">
                  <c:v>41153</c:v>
                </c:pt>
                <c:pt idx="45">
                  <c:v>41183</c:v>
                </c:pt>
                <c:pt idx="46">
                  <c:v>41214</c:v>
                </c:pt>
                <c:pt idx="47">
                  <c:v>41244</c:v>
                </c:pt>
                <c:pt idx="48">
                  <c:v>41275</c:v>
                </c:pt>
                <c:pt idx="49">
                  <c:v>41306</c:v>
                </c:pt>
                <c:pt idx="50">
                  <c:v>41334</c:v>
                </c:pt>
                <c:pt idx="51">
                  <c:v>41365</c:v>
                </c:pt>
                <c:pt idx="52">
                  <c:v>41395</c:v>
                </c:pt>
                <c:pt idx="53">
                  <c:v>41426</c:v>
                </c:pt>
                <c:pt idx="54">
                  <c:v>41456</c:v>
                </c:pt>
                <c:pt idx="55">
                  <c:v>41487</c:v>
                </c:pt>
                <c:pt idx="56">
                  <c:v>41518</c:v>
                </c:pt>
                <c:pt idx="57">
                  <c:v>41548</c:v>
                </c:pt>
                <c:pt idx="58">
                  <c:v>41579</c:v>
                </c:pt>
                <c:pt idx="59">
                  <c:v>41609</c:v>
                </c:pt>
                <c:pt idx="60">
                  <c:v>41640</c:v>
                </c:pt>
                <c:pt idx="61">
                  <c:v>41671</c:v>
                </c:pt>
                <c:pt idx="62">
                  <c:v>41699</c:v>
                </c:pt>
                <c:pt idx="63">
                  <c:v>41730</c:v>
                </c:pt>
                <c:pt idx="64">
                  <c:v>41760</c:v>
                </c:pt>
                <c:pt idx="65">
                  <c:v>41791</c:v>
                </c:pt>
                <c:pt idx="66">
                  <c:v>41821</c:v>
                </c:pt>
                <c:pt idx="67">
                  <c:v>41852</c:v>
                </c:pt>
                <c:pt idx="68">
                  <c:v>41883</c:v>
                </c:pt>
                <c:pt idx="69">
                  <c:v>41913</c:v>
                </c:pt>
                <c:pt idx="70">
                  <c:v>41944</c:v>
                </c:pt>
                <c:pt idx="71">
                  <c:v>41974</c:v>
                </c:pt>
                <c:pt idx="72">
                  <c:v>42005</c:v>
                </c:pt>
                <c:pt idx="73">
                  <c:v>42036</c:v>
                </c:pt>
                <c:pt idx="74">
                  <c:v>42064</c:v>
                </c:pt>
                <c:pt idx="75">
                  <c:v>42095</c:v>
                </c:pt>
                <c:pt idx="76">
                  <c:v>42125</c:v>
                </c:pt>
                <c:pt idx="77">
                  <c:v>42156</c:v>
                </c:pt>
                <c:pt idx="78">
                  <c:v>42186</c:v>
                </c:pt>
                <c:pt idx="79">
                  <c:v>42217</c:v>
                </c:pt>
                <c:pt idx="80">
                  <c:v>42248</c:v>
                </c:pt>
                <c:pt idx="81">
                  <c:v>42278</c:v>
                </c:pt>
                <c:pt idx="82">
                  <c:v>42309</c:v>
                </c:pt>
                <c:pt idx="83">
                  <c:v>42339</c:v>
                </c:pt>
                <c:pt idx="84">
                  <c:v>42370</c:v>
                </c:pt>
                <c:pt idx="85">
                  <c:v>42401</c:v>
                </c:pt>
                <c:pt idx="86">
                  <c:v>42430</c:v>
                </c:pt>
                <c:pt idx="87">
                  <c:v>42461</c:v>
                </c:pt>
                <c:pt idx="88">
                  <c:v>42491</c:v>
                </c:pt>
                <c:pt idx="89">
                  <c:v>42522</c:v>
                </c:pt>
                <c:pt idx="90">
                  <c:v>42552</c:v>
                </c:pt>
                <c:pt idx="91">
                  <c:v>42583</c:v>
                </c:pt>
                <c:pt idx="92">
                  <c:v>42614</c:v>
                </c:pt>
                <c:pt idx="93">
                  <c:v>42644</c:v>
                </c:pt>
                <c:pt idx="94">
                  <c:v>42675</c:v>
                </c:pt>
                <c:pt idx="95">
                  <c:v>42705</c:v>
                </c:pt>
                <c:pt idx="96">
                  <c:v>42736</c:v>
                </c:pt>
                <c:pt idx="97">
                  <c:v>42767</c:v>
                </c:pt>
                <c:pt idx="98">
                  <c:v>42795</c:v>
                </c:pt>
                <c:pt idx="99">
                  <c:v>42826</c:v>
                </c:pt>
                <c:pt idx="100">
                  <c:v>42856</c:v>
                </c:pt>
                <c:pt idx="101">
                  <c:v>42887</c:v>
                </c:pt>
                <c:pt idx="102">
                  <c:v>42917</c:v>
                </c:pt>
                <c:pt idx="103">
                  <c:v>42948</c:v>
                </c:pt>
                <c:pt idx="104">
                  <c:v>42979</c:v>
                </c:pt>
                <c:pt idx="105">
                  <c:v>43009</c:v>
                </c:pt>
                <c:pt idx="106">
                  <c:v>43040</c:v>
                </c:pt>
                <c:pt idx="107">
                  <c:v>43070</c:v>
                </c:pt>
                <c:pt idx="108">
                  <c:v>43101</c:v>
                </c:pt>
                <c:pt idx="109">
                  <c:v>43132</c:v>
                </c:pt>
                <c:pt idx="110">
                  <c:v>43160</c:v>
                </c:pt>
                <c:pt idx="111">
                  <c:v>43191</c:v>
                </c:pt>
                <c:pt idx="112">
                  <c:v>43221</c:v>
                </c:pt>
                <c:pt idx="113">
                  <c:v>43252</c:v>
                </c:pt>
                <c:pt idx="114">
                  <c:v>43282</c:v>
                </c:pt>
                <c:pt idx="115">
                  <c:v>43313</c:v>
                </c:pt>
                <c:pt idx="116">
                  <c:v>43344</c:v>
                </c:pt>
                <c:pt idx="117">
                  <c:v>43374</c:v>
                </c:pt>
                <c:pt idx="118">
                  <c:v>43405</c:v>
                </c:pt>
                <c:pt idx="119">
                  <c:v>43435</c:v>
                </c:pt>
                <c:pt idx="120">
                  <c:v>43466</c:v>
                </c:pt>
                <c:pt idx="121">
                  <c:v>43497</c:v>
                </c:pt>
                <c:pt idx="122">
                  <c:v>43525</c:v>
                </c:pt>
                <c:pt idx="123">
                  <c:v>43556</c:v>
                </c:pt>
                <c:pt idx="124">
                  <c:v>43586</c:v>
                </c:pt>
                <c:pt idx="125">
                  <c:v>43617</c:v>
                </c:pt>
                <c:pt idx="126">
                  <c:v>43647</c:v>
                </c:pt>
                <c:pt idx="127">
                  <c:v>43678</c:v>
                </c:pt>
                <c:pt idx="128">
                  <c:v>43709</c:v>
                </c:pt>
                <c:pt idx="129">
                  <c:v>43739</c:v>
                </c:pt>
                <c:pt idx="130">
                  <c:v>43770</c:v>
                </c:pt>
                <c:pt idx="131">
                  <c:v>43800</c:v>
                </c:pt>
                <c:pt idx="132">
                  <c:v>43831</c:v>
                </c:pt>
                <c:pt idx="133">
                  <c:v>43862</c:v>
                </c:pt>
                <c:pt idx="134">
                  <c:v>43891</c:v>
                </c:pt>
                <c:pt idx="135">
                  <c:v>43922</c:v>
                </c:pt>
                <c:pt idx="136">
                  <c:v>43952</c:v>
                </c:pt>
                <c:pt idx="137">
                  <c:v>43983</c:v>
                </c:pt>
                <c:pt idx="138">
                  <c:v>44013</c:v>
                </c:pt>
                <c:pt idx="139">
                  <c:v>44044</c:v>
                </c:pt>
                <c:pt idx="140">
                  <c:v>44075</c:v>
                </c:pt>
                <c:pt idx="141">
                  <c:v>44105</c:v>
                </c:pt>
                <c:pt idx="142">
                  <c:v>44136</c:v>
                </c:pt>
                <c:pt idx="143">
                  <c:v>44166</c:v>
                </c:pt>
                <c:pt idx="144">
                  <c:v>44197</c:v>
                </c:pt>
                <c:pt idx="145">
                  <c:v>44228</c:v>
                </c:pt>
                <c:pt idx="146">
                  <c:v>44256</c:v>
                </c:pt>
                <c:pt idx="147">
                  <c:v>44287</c:v>
                </c:pt>
                <c:pt idx="148">
                  <c:v>44317</c:v>
                </c:pt>
                <c:pt idx="149">
                  <c:v>44348</c:v>
                </c:pt>
                <c:pt idx="150">
                  <c:v>44378</c:v>
                </c:pt>
                <c:pt idx="151">
                  <c:v>44409</c:v>
                </c:pt>
                <c:pt idx="152">
                  <c:v>44440</c:v>
                </c:pt>
                <c:pt idx="153">
                  <c:v>44470</c:v>
                </c:pt>
                <c:pt idx="154">
                  <c:v>44501</c:v>
                </c:pt>
                <c:pt idx="155">
                  <c:v>44531</c:v>
                </c:pt>
                <c:pt idx="156">
                  <c:v>44562</c:v>
                </c:pt>
                <c:pt idx="157">
                  <c:v>44593</c:v>
                </c:pt>
                <c:pt idx="158">
                  <c:v>44621</c:v>
                </c:pt>
                <c:pt idx="159">
                  <c:v>44652</c:v>
                </c:pt>
                <c:pt idx="160">
                  <c:v>44682</c:v>
                </c:pt>
                <c:pt idx="161">
                  <c:v>44713</c:v>
                </c:pt>
                <c:pt idx="162">
                  <c:v>44743</c:v>
                </c:pt>
                <c:pt idx="163">
                  <c:v>44774</c:v>
                </c:pt>
                <c:pt idx="164">
                  <c:v>44805</c:v>
                </c:pt>
                <c:pt idx="165">
                  <c:v>44835</c:v>
                </c:pt>
                <c:pt idx="166">
                  <c:v>44866</c:v>
                </c:pt>
                <c:pt idx="167">
                  <c:v>44896</c:v>
                </c:pt>
                <c:pt idx="168">
                  <c:v>44927</c:v>
                </c:pt>
                <c:pt idx="169">
                  <c:v>44958</c:v>
                </c:pt>
                <c:pt idx="170">
                  <c:v>44986</c:v>
                </c:pt>
                <c:pt idx="171">
                  <c:v>45017</c:v>
                </c:pt>
                <c:pt idx="172">
                  <c:v>45047</c:v>
                </c:pt>
                <c:pt idx="173">
                  <c:v>45078</c:v>
                </c:pt>
                <c:pt idx="174">
                  <c:v>45108</c:v>
                </c:pt>
                <c:pt idx="175">
                  <c:v>45139</c:v>
                </c:pt>
                <c:pt idx="176">
                  <c:v>45170</c:v>
                </c:pt>
                <c:pt idx="177">
                  <c:v>45200</c:v>
                </c:pt>
                <c:pt idx="178">
                  <c:v>45231</c:v>
                </c:pt>
                <c:pt idx="179">
                  <c:v>45261</c:v>
                </c:pt>
                <c:pt idx="180">
                  <c:v>45292</c:v>
                </c:pt>
                <c:pt idx="181">
                  <c:v>45323</c:v>
                </c:pt>
                <c:pt idx="182">
                  <c:v>45352</c:v>
                </c:pt>
                <c:pt idx="183">
                  <c:v>45383</c:v>
                </c:pt>
                <c:pt idx="184">
                  <c:v>45413</c:v>
                </c:pt>
                <c:pt idx="185">
                  <c:v>45444</c:v>
                </c:pt>
                <c:pt idx="186">
                  <c:v>45474</c:v>
                </c:pt>
                <c:pt idx="187">
                  <c:v>45505</c:v>
                </c:pt>
                <c:pt idx="188">
                  <c:v>45536</c:v>
                </c:pt>
                <c:pt idx="189">
                  <c:v>45566</c:v>
                </c:pt>
                <c:pt idx="190">
                  <c:v>45597</c:v>
                </c:pt>
                <c:pt idx="191">
                  <c:v>45627</c:v>
                </c:pt>
                <c:pt idx="192">
                  <c:v>45658</c:v>
                </c:pt>
                <c:pt idx="193">
                  <c:v>45689</c:v>
                </c:pt>
                <c:pt idx="194">
                  <c:v>45717</c:v>
                </c:pt>
                <c:pt idx="195">
                  <c:v>45748</c:v>
                </c:pt>
                <c:pt idx="196">
                  <c:v>45778</c:v>
                </c:pt>
                <c:pt idx="197">
                  <c:v>45809</c:v>
                </c:pt>
                <c:pt idx="198">
                  <c:v>45839</c:v>
                </c:pt>
                <c:pt idx="199">
                  <c:v>45870</c:v>
                </c:pt>
                <c:pt idx="200">
                  <c:v>45901</c:v>
                </c:pt>
                <c:pt idx="201">
                  <c:v>45931</c:v>
                </c:pt>
                <c:pt idx="202">
                  <c:v>45962</c:v>
                </c:pt>
                <c:pt idx="203">
                  <c:v>45992</c:v>
                </c:pt>
                <c:pt idx="204">
                  <c:v>46023</c:v>
                </c:pt>
                <c:pt idx="205">
                  <c:v>46054</c:v>
                </c:pt>
                <c:pt idx="206">
                  <c:v>46082</c:v>
                </c:pt>
                <c:pt idx="207">
                  <c:v>46113</c:v>
                </c:pt>
                <c:pt idx="208">
                  <c:v>46143</c:v>
                </c:pt>
                <c:pt idx="209">
                  <c:v>46174</c:v>
                </c:pt>
              </c:numCache>
            </c:numRef>
          </c:cat>
          <c:val>
            <c:numRef>
              <c:f>[0]!Y_JahrGerade3</c:f>
              <c:numCache>
                <c:formatCode>General</c:formatCode>
                <c:ptCount val="210"/>
                <c:pt idx="0">
                  <c:v>0</c:v>
                </c:pt>
                <c:pt idx="1">
                  <c:v>0</c:v>
                </c:pt>
                <c:pt idx="2">
                  <c:v>0</c:v>
                </c:pt>
                <c:pt idx="3">
                  <c:v>0</c:v>
                </c:pt>
                <c:pt idx="4">
                  <c:v>0</c:v>
                </c:pt>
                <c:pt idx="5">
                  <c:v>0</c:v>
                </c:pt>
                <c:pt idx="6">
                  <c:v>0</c:v>
                </c:pt>
                <c:pt idx="7">
                  <c:v>0</c:v>
                </c:pt>
                <c:pt idx="8">
                  <c:v>0</c:v>
                </c:pt>
                <c:pt idx="9">
                  <c:v>0</c:v>
                </c:pt>
                <c:pt idx="10">
                  <c:v>0</c:v>
                </c:pt>
                <c:pt idx="11">
                  <c:v>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0</c:v>
                </c:pt>
                <c:pt idx="25">
                  <c:v>0</c:v>
                </c:pt>
                <c:pt idx="26">
                  <c:v>0</c:v>
                </c:pt>
                <c:pt idx="27">
                  <c:v>0</c:v>
                </c:pt>
                <c:pt idx="28">
                  <c:v>0</c:v>
                </c:pt>
                <c:pt idx="29">
                  <c:v>0</c:v>
                </c:pt>
                <c:pt idx="30">
                  <c:v>0</c:v>
                </c:pt>
                <c:pt idx="31">
                  <c:v>0</c:v>
                </c:pt>
                <c:pt idx="32">
                  <c:v>0</c:v>
                </c:pt>
                <c:pt idx="33">
                  <c:v>0</c:v>
                </c:pt>
                <c:pt idx="34">
                  <c:v>0</c:v>
                </c:pt>
                <c:pt idx="35">
                  <c:v>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0</c:v>
                </c:pt>
                <c:pt idx="49">
                  <c:v>0</c:v>
                </c:pt>
                <c:pt idx="50">
                  <c:v>0</c:v>
                </c:pt>
                <c:pt idx="51">
                  <c:v>0</c:v>
                </c:pt>
                <c:pt idx="52">
                  <c:v>0</c:v>
                </c:pt>
                <c:pt idx="53">
                  <c:v>0</c:v>
                </c:pt>
                <c:pt idx="54">
                  <c:v>0</c:v>
                </c:pt>
                <c:pt idx="55">
                  <c:v>0</c:v>
                </c:pt>
                <c:pt idx="56">
                  <c:v>0</c:v>
                </c:pt>
                <c:pt idx="57">
                  <c:v>0</c:v>
                </c:pt>
                <c:pt idx="58">
                  <c:v>0</c:v>
                </c:pt>
                <c:pt idx="59">
                  <c:v>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0</c:v>
                </c:pt>
                <c:pt idx="73">
                  <c:v>0</c:v>
                </c:pt>
                <c:pt idx="74">
                  <c:v>0</c:v>
                </c:pt>
                <c:pt idx="75">
                  <c:v>0</c:v>
                </c:pt>
                <c:pt idx="76">
                  <c:v>0</c:v>
                </c:pt>
                <c:pt idx="77">
                  <c:v>0</c:v>
                </c:pt>
                <c:pt idx="78">
                  <c:v>0</c:v>
                </c:pt>
                <c:pt idx="79">
                  <c:v>0</c:v>
                </c:pt>
                <c:pt idx="80">
                  <c:v>0</c:v>
                </c:pt>
                <c:pt idx="81">
                  <c:v>0</c:v>
                </c:pt>
                <c:pt idx="82">
                  <c:v>0</c:v>
                </c:pt>
                <c:pt idx="83">
                  <c:v>0</c:v>
                </c:pt>
                <c:pt idx="84">
                  <c:v>100</c:v>
                </c:pt>
                <c:pt idx="85">
                  <c:v>100</c:v>
                </c:pt>
                <c:pt idx="86">
                  <c:v>100</c:v>
                </c:pt>
                <c:pt idx="87">
                  <c:v>100</c:v>
                </c:pt>
                <c:pt idx="88">
                  <c:v>100</c:v>
                </c:pt>
                <c:pt idx="89">
                  <c:v>100</c:v>
                </c:pt>
                <c:pt idx="90">
                  <c:v>100</c:v>
                </c:pt>
                <c:pt idx="91">
                  <c:v>100</c:v>
                </c:pt>
                <c:pt idx="92">
                  <c:v>100</c:v>
                </c:pt>
                <c:pt idx="93">
                  <c:v>100</c:v>
                </c:pt>
                <c:pt idx="94">
                  <c:v>100</c:v>
                </c:pt>
                <c:pt idx="95">
                  <c:v>100</c:v>
                </c:pt>
                <c:pt idx="96">
                  <c:v>0</c:v>
                </c:pt>
                <c:pt idx="97">
                  <c:v>0</c:v>
                </c:pt>
                <c:pt idx="98">
                  <c:v>0</c:v>
                </c:pt>
                <c:pt idx="99">
                  <c:v>0</c:v>
                </c:pt>
                <c:pt idx="100">
                  <c:v>0</c:v>
                </c:pt>
                <c:pt idx="101">
                  <c:v>0</c:v>
                </c:pt>
                <c:pt idx="102">
                  <c:v>0</c:v>
                </c:pt>
                <c:pt idx="103">
                  <c:v>0</c:v>
                </c:pt>
                <c:pt idx="104">
                  <c:v>0</c:v>
                </c:pt>
                <c:pt idx="105">
                  <c:v>0</c:v>
                </c:pt>
                <c:pt idx="106">
                  <c:v>0</c:v>
                </c:pt>
                <c:pt idx="107">
                  <c:v>0</c:v>
                </c:pt>
                <c:pt idx="108">
                  <c:v>100</c:v>
                </c:pt>
                <c:pt idx="109">
                  <c:v>100</c:v>
                </c:pt>
                <c:pt idx="110">
                  <c:v>100</c:v>
                </c:pt>
                <c:pt idx="111">
                  <c:v>100</c:v>
                </c:pt>
                <c:pt idx="112">
                  <c:v>100</c:v>
                </c:pt>
                <c:pt idx="113">
                  <c:v>100</c:v>
                </c:pt>
                <c:pt idx="114">
                  <c:v>100</c:v>
                </c:pt>
                <c:pt idx="115">
                  <c:v>100</c:v>
                </c:pt>
                <c:pt idx="116">
                  <c:v>100</c:v>
                </c:pt>
                <c:pt idx="117">
                  <c:v>100</c:v>
                </c:pt>
                <c:pt idx="118">
                  <c:v>100</c:v>
                </c:pt>
                <c:pt idx="119">
                  <c:v>100</c:v>
                </c:pt>
                <c:pt idx="120">
                  <c:v>0</c:v>
                </c:pt>
                <c:pt idx="121">
                  <c:v>0</c:v>
                </c:pt>
                <c:pt idx="122">
                  <c:v>0</c:v>
                </c:pt>
                <c:pt idx="123">
                  <c:v>0</c:v>
                </c:pt>
                <c:pt idx="124">
                  <c:v>0</c:v>
                </c:pt>
                <c:pt idx="125">
                  <c:v>0</c:v>
                </c:pt>
                <c:pt idx="126">
                  <c:v>0</c:v>
                </c:pt>
                <c:pt idx="127">
                  <c:v>0</c:v>
                </c:pt>
                <c:pt idx="128">
                  <c:v>0</c:v>
                </c:pt>
                <c:pt idx="129">
                  <c:v>0</c:v>
                </c:pt>
                <c:pt idx="130">
                  <c:v>0</c:v>
                </c:pt>
                <c:pt idx="131">
                  <c:v>0</c:v>
                </c:pt>
                <c:pt idx="132">
                  <c:v>100</c:v>
                </c:pt>
                <c:pt idx="133">
                  <c:v>100</c:v>
                </c:pt>
                <c:pt idx="134">
                  <c:v>100</c:v>
                </c:pt>
                <c:pt idx="135">
                  <c:v>100</c:v>
                </c:pt>
                <c:pt idx="136">
                  <c:v>100</c:v>
                </c:pt>
                <c:pt idx="137">
                  <c:v>100</c:v>
                </c:pt>
                <c:pt idx="138">
                  <c:v>100</c:v>
                </c:pt>
                <c:pt idx="139">
                  <c:v>100</c:v>
                </c:pt>
                <c:pt idx="140">
                  <c:v>100</c:v>
                </c:pt>
                <c:pt idx="141">
                  <c:v>100</c:v>
                </c:pt>
                <c:pt idx="142">
                  <c:v>100</c:v>
                </c:pt>
                <c:pt idx="143">
                  <c:v>100</c:v>
                </c:pt>
                <c:pt idx="144">
                  <c:v>0</c:v>
                </c:pt>
                <c:pt idx="145">
                  <c:v>0</c:v>
                </c:pt>
                <c:pt idx="146">
                  <c:v>0</c:v>
                </c:pt>
                <c:pt idx="147">
                  <c:v>0</c:v>
                </c:pt>
                <c:pt idx="148">
                  <c:v>0</c:v>
                </c:pt>
                <c:pt idx="149">
                  <c:v>0</c:v>
                </c:pt>
                <c:pt idx="150">
                  <c:v>0</c:v>
                </c:pt>
                <c:pt idx="151">
                  <c:v>0</c:v>
                </c:pt>
                <c:pt idx="152">
                  <c:v>0</c:v>
                </c:pt>
                <c:pt idx="153">
                  <c:v>0</c:v>
                </c:pt>
                <c:pt idx="154">
                  <c:v>0</c:v>
                </c:pt>
                <c:pt idx="155">
                  <c:v>0</c:v>
                </c:pt>
                <c:pt idx="156">
                  <c:v>100</c:v>
                </c:pt>
                <c:pt idx="157">
                  <c:v>100</c:v>
                </c:pt>
                <c:pt idx="158">
                  <c:v>100</c:v>
                </c:pt>
                <c:pt idx="159">
                  <c:v>100</c:v>
                </c:pt>
                <c:pt idx="160">
                  <c:v>100</c:v>
                </c:pt>
                <c:pt idx="161">
                  <c:v>100</c:v>
                </c:pt>
                <c:pt idx="162">
                  <c:v>100</c:v>
                </c:pt>
                <c:pt idx="163">
                  <c:v>100</c:v>
                </c:pt>
                <c:pt idx="164">
                  <c:v>100</c:v>
                </c:pt>
                <c:pt idx="165">
                  <c:v>100</c:v>
                </c:pt>
                <c:pt idx="166">
                  <c:v>100</c:v>
                </c:pt>
                <c:pt idx="167">
                  <c:v>100</c:v>
                </c:pt>
                <c:pt idx="168">
                  <c:v>0</c:v>
                </c:pt>
                <c:pt idx="169">
                  <c:v>0</c:v>
                </c:pt>
                <c:pt idx="170">
                  <c:v>0</c:v>
                </c:pt>
                <c:pt idx="171">
                  <c:v>0</c:v>
                </c:pt>
                <c:pt idx="172">
                  <c:v>0</c:v>
                </c:pt>
                <c:pt idx="173">
                  <c:v>0</c:v>
                </c:pt>
                <c:pt idx="174">
                  <c:v>0</c:v>
                </c:pt>
                <c:pt idx="175">
                  <c:v>0</c:v>
                </c:pt>
                <c:pt idx="176">
                  <c:v>0</c:v>
                </c:pt>
                <c:pt idx="177">
                  <c:v>0</c:v>
                </c:pt>
                <c:pt idx="178">
                  <c:v>0</c:v>
                </c:pt>
                <c:pt idx="179">
                  <c:v>0</c:v>
                </c:pt>
                <c:pt idx="180">
                  <c:v>100</c:v>
                </c:pt>
                <c:pt idx="181">
                  <c:v>100</c:v>
                </c:pt>
                <c:pt idx="182">
                  <c:v>100</c:v>
                </c:pt>
                <c:pt idx="183">
                  <c:v>100</c:v>
                </c:pt>
                <c:pt idx="184">
                  <c:v>100</c:v>
                </c:pt>
                <c:pt idx="185">
                  <c:v>100</c:v>
                </c:pt>
                <c:pt idx="186">
                  <c:v>100</c:v>
                </c:pt>
                <c:pt idx="187">
                  <c:v>100</c:v>
                </c:pt>
                <c:pt idx="188">
                  <c:v>100</c:v>
                </c:pt>
                <c:pt idx="189">
                  <c:v>100</c:v>
                </c:pt>
                <c:pt idx="190">
                  <c:v>100</c:v>
                </c:pt>
                <c:pt idx="191">
                  <c:v>100</c:v>
                </c:pt>
                <c:pt idx="192">
                  <c:v>0</c:v>
                </c:pt>
                <c:pt idx="193">
                  <c:v>0</c:v>
                </c:pt>
                <c:pt idx="194">
                  <c:v>0</c:v>
                </c:pt>
                <c:pt idx="195">
                  <c:v>0</c:v>
                </c:pt>
                <c:pt idx="196">
                  <c:v>0</c:v>
                </c:pt>
                <c:pt idx="197">
                  <c:v>0</c:v>
                </c:pt>
                <c:pt idx="198">
                  <c:v>0</c:v>
                </c:pt>
                <c:pt idx="199">
                  <c:v>0</c:v>
                </c:pt>
                <c:pt idx="200">
                  <c:v>0</c:v>
                </c:pt>
                <c:pt idx="201">
                  <c:v>0</c:v>
                </c:pt>
                <c:pt idx="202">
                  <c:v>0</c:v>
                </c:pt>
                <c:pt idx="203">
                  <c:v>0</c:v>
                </c:pt>
                <c:pt idx="204">
                  <c:v>100</c:v>
                </c:pt>
                <c:pt idx="205">
                  <c:v>100</c:v>
                </c:pt>
                <c:pt idx="206">
                  <c:v>100</c:v>
                </c:pt>
                <c:pt idx="207">
                  <c:v>100</c:v>
                </c:pt>
                <c:pt idx="208">
                  <c:v>100</c:v>
                </c:pt>
                <c:pt idx="209">
                  <c:v>100</c:v>
                </c:pt>
              </c:numCache>
            </c:numRef>
          </c:val>
          <c:extLst>
            <c:ext xmlns:c16="http://schemas.microsoft.com/office/drawing/2014/chart" uri="{C3380CC4-5D6E-409C-BE32-E72D297353CC}">
              <c16:uniqueId val="{00000000-5AEF-4251-86B6-F723A868B481}"/>
            </c:ext>
          </c:extLst>
        </c:ser>
        <c:dLbls>
          <c:showLegendKey val="0"/>
          <c:showVal val="0"/>
          <c:showCatName val="0"/>
          <c:showSerName val="0"/>
          <c:showPercent val="0"/>
          <c:showBubbleSize val="0"/>
        </c:dLbls>
        <c:gapWidth val="0"/>
        <c:axId val="1902144160"/>
        <c:axId val="1688470752"/>
      </c:barChart>
      <c:lineChart>
        <c:grouping val="standard"/>
        <c:varyColors val="0"/>
        <c:ser>
          <c:idx val="0"/>
          <c:order val="0"/>
          <c:tx>
            <c:strRef>
              <c:f>Var!$D$4</c:f>
              <c:strCache>
                <c:ptCount val="1"/>
                <c:pt idx="0">
                  <c:v>Indische Rupie je Euro</c:v>
                </c:pt>
              </c:strCache>
            </c:strRef>
          </c:tx>
          <c:spPr>
            <a:ln w="28575" cap="rnd">
              <a:solidFill>
                <a:schemeClr val="accent1"/>
              </a:solidFill>
              <a:round/>
            </a:ln>
            <a:effectLst/>
          </c:spPr>
          <c:marker>
            <c:symbol val="none"/>
          </c:marker>
          <c:cat>
            <c:numRef>
              <c:f>[0]!X_3</c:f>
              <c:numCache>
                <c:formatCode>m/d/yyyy</c:formatCode>
                <c:ptCount val="210"/>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pt idx="21">
                  <c:v>40452</c:v>
                </c:pt>
                <c:pt idx="22">
                  <c:v>40483</c:v>
                </c:pt>
                <c:pt idx="23">
                  <c:v>40513</c:v>
                </c:pt>
                <c:pt idx="24">
                  <c:v>40544</c:v>
                </c:pt>
                <c:pt idx="25">
                  <c:v>40575</c:v>
                </c:pt>
                <c:pt idx="26">
                  <c:v>40603</c:v>
                </c:pt>
                <c:pt idx="27">
                  <c:v>40634</c:v>
                </c:pt>
                <c:pt idx="28">
                  <c:v>40664</c:v>
                </c:pt>
                <c:pt idx="29">
                  <c:v>40695</c:v>
                </c:pt>
                <c:pt idx="30">
                  <c:v>40725</c:v>
                </c:pt>
                <c:pt idx="31">
                  <c:v>40756</c:v>
                </c:pt>
                <c:pt idx="32">
                  <c:v>40787</c:v>
                </c:pt>
                <c:pt idx="33">
                  <c:v>40817</c:v>
                </c:pt>
                <c:pt idx="34">
                  <c:v>40848</c:v>
                </c:pt>
                <c:pt idx="35">
                  <c:v>40878</c:v>
                </c:pt>
                <c:pt idx="36">
                  <c:v>40909</c:v>
                </c:pt>
                <c:pt idx="37">
                  <c:v>40940</c:v>
                </c:pt>
                <c:pt idx="38">
                  <c:v>40969</c:v>
                </c:pt>
                <c:pt idx="39">
                  <c:v>41000</c:v>
                </c:pt>
                <c:pt idx="40">
                  <c:v>41030</c:v>
                </c:pt>
                <c:pt idx="41">
                  <c:v>41061</c:v>
                </c:pt>
                <c:pt idx="42">
                  <c:v>41091</c:v>
                </c:pt>
                <c:pt idx="43">
                  <c:v>41122</c:v>
                </c:pt>
                <c:pt idx="44">
                  <c:v>41153</c:v>
                </c:pt>
                <c:pt idx="45">
                  <c:v>41183</c:v>
                </c:pt>
                <c:pt idx="46">
                  <c:v>41214</c:v>
                </c:pt>
                <c:pt idx="47">
                  <c:v>41244</c:v>
                </c:pt>
                <c:pt idx="48">
                  <c:v>41275</c:v>
                </c:pt>
                <c:pt idx="49">
                  <c:v>41306</c:v>
                </c:pt>
                <c:pt idx="50">
                  <c:v>41334</c:v>
                </c:pt>
                <c:pt idx="51">
                  <c:v>41365</c:v>
                </c:pt>
                <c:pt idx="52">
                  <c:v>41395</c:v>
                </c:pt>
                <c:pt idx="53">
                  <c:v>41426</c:v>
                </c:pt>
                <c:pt idx="54">
                  <c:v>41456</c:v>
                </c:pt>
                <c:pt idx="55">
                  <c:v>41487</c:v>
                </c:pt>
                <c:pt idx="56">
                  <c:v>41518</c:v>
                </c:pt>
                <c:pt idx="57">
                  <c:v>41548</c:v>
                </c:pt>
                <c:pt idx="58">
                  <c:v>41579</c:v>
                </c:pt>
                <c:pt idx="59">
                  <c:v>41609</c:v>
                </c:pt>
                <c:pt idx="60">
                  <c:v>41640</c:v>
                </c:pt>
                <c:pt idx="61">
                  <c:v>41671</c:v>
                </c:pt>
                <c:pt idx="62">
                  <c:v>41699</c:v>
                </c:pt>
                <c:pt idx="63">
                  <c:v>41730</c:v>
                </c:pt>
                <c:pt idx="64">
                  <c:v>41760</c:v>
                </c:pt>
                <c:pt idx="65">
                  <c:v>41791</c:v>
                </c:pt>
                <c:pt idx="66">
                  <c:v>41821</c:v>
                </c:pt>
                <c:pt idx="67">
                  <c:v>41852</c:v>
                </c:pt>
                <c:pt idx="68">
                  <c:v>41883</c:v>
                </c:pt>
                <c:pt idx="69">
                  <c:v>41913</c:v>
                </c:pt>
                <c:pt idx="70">
                  <c:v>41944</c:v>
                </c:pt>
                <c:pt idx="71">
                  <c:v>41974</c:v>
                </c:pt>
                <c:pt idx="72">
                  <c:v>42005</c:v>
                </c:pt>
                <c:pt idx="73">
                  <c:v>42036</c:v>
                </c:pt>
                <c:pt idx="74">
                  <c:v>42064</c:v>
                </c:pt>
                <c:pt idx="75">
                  <c:v>42095</c:v>
                </c:pt>
                <c:pt idx="76">
                  <c:v>42125</c:v>
                </c:pt>
                <c:pt idx="77">
                  <c:v>42156</c:v>
                </c:pt>
                <c:pt idx="78">
                  <c:v>42186</c:v>
                </c:pt>
                <c:pt idx="79">
                  <c:v>42217</c:v>
                </c:pt>
                <c:pt idx="80">
                  <c:v>42248</c:v>
                </c:pt>
                <c:pt idx="81">
                  <c:v>42278</c:v>
                </c:pt>
                <c:pt idx="82">
                  <c:v>42309</c:v>
                </c:pt>
                <c:pt idx="83">
                  <c:v>42339</c:v>
                </c:pt>
                <c:pt idx="84">
                  <c:v>42370</c:v>
                </c:pt>
                <c:pt idx="85">
                  <c:v>42401</c:v>
                </c:pt>
                <c:pt idx="86">
                  <c:v>42430</c:v>
                </c:pt>
                <c:pt idx="87">
                  <c:v>42461</c:v>
                </c:pt>
                <c:pt idx="88">
                  <c:v>42491</c:v>
                </c:pt>
                <c:pt idx="89">
                  <c:v>42522</c:v>
                </c:pt>
                <c:pt idx="90">
                  <c:v>42552</c:v>
                </c:pt>
                <c:pt idx="91">
                  <c:v>42583</c:v>
                </c:pt>
                <c:pt idx="92">
                  <c:v>42614</c:v>
                </c:pt>
                <c:pt idx="93">
                  <c:v>42644</c:v>
                </c:pt>
                <c:pt idx="94">
                  <c:v>42675</c:v>
                </c:pt>
                <c:pt idx="95">
                  <c:v>42705</c:v>
                </c:pt>
                <c:pt idx="96">
                  <c:v>42736</c:v>
                </c:pt>
                <c:pt idx="97">
                  <c:v>42767</c:v>
                </c:pt>
                <c:pt idx="98">
                  <c:v>42795</c:v>
                </c:pt>
                <c:pt idx="99">
                  <c:v>42826</c:v>
                </c:pt>
                <c:pt idx="100">
                  <c:v>42856</c:v>
                </c:pt>
                <c:pt idx="101">
                  <c:v>42887</c:v>
                </c:pt>
                <c:pt idx="102">
                  <c:v>42917</c:v>
                </c:pt>
                <c:pt idx="103">
                  <c:v>42948</c:v>
                </c:pt>
                <c:pt idx="104">
                  <c:v>42979</c:v>
                </c:pt>
                <c:pt idx="105">
                  <c:v>43009</c:v>
                </c:pt>
                <c:pt idx="106">
                  <c:v>43040</c:v>
                </c:pt>
                <c:pt idx="107">
                  <c:v>43070</c:v>
                </c:pt>
                <c:pt idx="108">
                  <c:v>43101</c:v>
                </c:pt>
                <c:pt idx="109">
                  <c:v>43132</c:v>
                </c:pt>
                <c:pt idx="110">
                  <c:v>43160</c:v>
                </c:pt>
                <c:pt idx="111">
                  <c:v>43191</c:v>
                </c:pt>
                <c:pt idx="112">
                  <c:v>43221</c:v>
                </c:pt>
                <c:pt idx="113">
                  <c:v>43252</c:v>
                </c:pt>
                <c:pt idx="114">
                  <c:v>43282</c:v>
                </c:pt>
                <c:pt idx="115">
                  <c:v>43313</c:v>
                </c:pt>
                <c:pt idx="116">
                  <c:v>43344</c:v>
                </c:pt>
                <c:pt idx="117">
                  <c:v>43374</c:v>
                </c:pt>
                <c:pt idx="118">
                  <c:v>43405</c:v>
                </c:pt>
                <c:pt idx="119">
                  <c:v>43435</c:v>
                </c:pt>
                <c:pt idx="120">
                  <c:v>43466</c:v>
                </c:pt>
                <c:pt idx="121">
                  <c:v>43497</c:v>
                </c:pt>
                <c:pt idx="122">
                  <c:v>43525</c:v>
                </c:pt>
                <c:pt idx="123">
                  <c:v>43556</c:v>
                </c:pt>
                <c:pt idx="124">
                  <c:v>43586</c:v>
                </c:pt>
                <c:pt idx="125">
                  <c:v>43617</c:v>
                </c:pt>
                <c:pt idx="126">
                  <c:v>43647</c:v>
                </c:pt>
                <c:pt idx="127">
                  <c:v>43678</c:v>
                </c:pt>
                <c:pt idx="128">
                  <c:v>43709</c:v>
                </c:pt>
                <c:pt idx="129">
                  <c:v>43739</c:v>
                </c:pt>
                <c:pt idx="130">
                  <c:v>43770</c:v>
                </c:pt>
                <c:pt idx="131">
                  <c:v>43800</c:v>
                </c:pt>
                <c:pt idx="132">
                  <c:v>43831</c:v>
                </c:pt>
                <c:pt idx="133">
                  <c:v>43862</c:v>
                </c:pt>
                <c:pt idx="134">
                  <c:v>43891</c:v>
                </c:pt>
                <c:pt idx="135">
                  <c:v>43922</c:v>
                </c:pt>
                <c:pt idx="136">
                  <c:v>43952</c:v>
                </c:pt>
                <c:pt idx="137">
                  <c:v>43983</c:v>
                </c:pt>
                <c:pt idx="138">
                  <c:v>44013</c:v>
                </c:pt>
                <c:pt idx="139">
                  <c:v>44044</c:v>
                </c:pt>
                <c:pt idx="140">
                  <c:v>44075</c:v>
                </c:pt>
                <c:pt idx="141">
                  <c:v>44105</c:v>
                </c:pt>
                <c:pt idx="142">
                  <c:v>44136</c:v>
                </c:pt>
                <c:pt idx="143">
                  <c:v>44166</c:v>
                </c:pt>
                <c:pt idx="144">
                  <c:v>44197</c:v>
                </c:pt>
                <c:pt idx="145">
                  <c:v>44228</c:v>
                </c:pt>
                <c:pt idx="146">
                  <c:v>44256</c:v>
                </c:pt>
                <c:pt idx="147">
                  <c:v>44287</c:v>
                </c:pt>
                <c:pt idx="148">
                  <c:v>44317</c:v>
                </c:pt>
                <c:pt idx="149">
                  <c:v>44348</c:v>
                </c:pt>
                <c:pt idx="150">
                  <c:v>44378</c:v>
                </c:pt>
                <c:pt idx="151">
                  <c:v>44409</c:v>
                </c:pt>
                <c:pt idx="152">
                  <c:v>44440</c:v>
                </c:pt>
                <c:pt idx="153">
                  <c:v>44470</c:v>
                </c:pt>
                <c:pt idx="154">
                  <c:v>44501</c:v>
                </c:pt>
                <c:pt idx="155">
                  <c:v>44531</c:v>
                </c:pt>
                <c:pt idx="156">
                  <c:v>44562</c:v>
                </c:pt>
                <c:pt idx="157">
                  <c:v>44593</c:v>
                </c:pt>
                <c:pt idx="158">
                  <c:v>44621</c:v>
                </c:pt>
                <c:pt idx="159">
                  <c:v>44652</c:v>
                </c:pt>
                <c:pt idx="160">
                  <c:v>44682</c:v>
                </c:pt>
                <c:pt idx="161">
                  <c:v>44713</c:v>
                </c:pt>
                <c:pt idx="162">
                  <c:v>44743</c:v>
                </c:pt>
                <c:pt idx="163">
                  <c:v>44774</c:v>
                </c:pt>
                <c:pt idx="164">
                  <c:v>44805</c:v>
                </c:pt>
                <c:pt idx="165">
                  <c:v>44835</c:v>
                </c:pt>
                <c:pt idx="166">
                  <c:v>44866</c:v>
                </c:pt>
                <c:pt idx="167">
                  <c:v>44896</c:v>
                </c:pt>
                <c:pt idx="168">
                  <c:v>44927</c:v>
                </c:pt>
                <c:pt idx="169">
                  <c:v>44958</c:v>
                </c:pt>
                <c:pt idx="170">
                  <c:v>44986</c:v>
                </c:pt>
                <c:pt idx="171">
                  <c:v>45017</c:v>
                </c:pt>
                <c:pt idx="172">
                  <c:v>45047</c:v>
                </c:pt>
                <c:pt idx="173">
                  <c:v>45078</c:v>
                </c:pt>
                <c:pt idx="174">
                  <c:v>45108</c:v>
                </c:pt>
                <c:pt idx="175">
                  <c:v>45139</c:v>
                </c:pt>
                <c:pt idx="176">
                  <c:v>45170</c:v>
                </c:pt>
                <c:pt idx="177">
                  <c:v>45200</c:v>
                </c:pt>
                <c:pt idx="178">
                  <c:v>45231</c:v>
                </c:pt>
                <c:pt idx="179">
                  <c:v>45261</c:v>
                </c:pt>
                <c:pt idx="180">
                  <c:v>45292</c:v>
                </c:pt>
                <c:pt idx="181">
                  <c:v>45323</c:v>
                </c:pt>
                <c:pt idx="182">
                  <c:v>45352</c:v>
                </c:pt>
                <c:pt idx="183">
                  <c:v>45383</c:v>
                </c:pt>
                <c:pt idx="184">
                  <c:v>45413</c:v>
                </c:pt>
                <c:pt idx="185">
                  <c:v>45444</c:v>
                </c:pt>
                <c:pt idx="186">
                  <c:v>45474</c:v>
                </c:pt>
                <c:pt idx="187">
                  <c:v>45505</c:v>
                </c:pt>
                <c:pt idx="188">
                  <c:v>45536</c:v>
                </c:pt>
                <c:pt idx="189">
                  <c:v>45566</c:v>
                </c:pt>
                <c:pt idx="190">
                  <c:v>45597</c:v>
                </c:pt>
                <c:pt idx="191">
                  <c:v>45627</c:v>
                </c:pt>
                <c:pt idx="192">
                  <c:v>45658</c:v>
                </c:pt>
                <c:pt idx="193">
                  <c:v>45689</c:v>
                </c:pt>
                <c:pt idx="194">
                  <c:v>45717</c:v>
                </c:pt>
                <c:pt idx="195">
                  <c:v>45748</c:v>
                </c:pt>
                <c:pt idx="196">
                  <c:v>45778</c:v>
                </c:pt>
                <c:pt idx="197">
                  <c:v>45809</c:v>
                </c:pt>
                <c:pt idx="198">
                  <c:v>45839</c:v>
                </c:pt>
                <c:pt idx="199">
                  <c:v>45870</c:v>
                </c:pt>
                <c:pt idx="200">
                  <c:v>45901</c:v>
                </c:pt>
                <c:pt idx="201">
                  <c:v>45931</c:v>
                </c:pt>
                <c:pt idx="202">
                  <c:v>45962</c:v>
                </c:pt>
                <c:pt idx="203">
                  <c:v>45992</c:v>
                </c:pt>
                <c:pt idx="204">
                  <c:v>46023</c:v>
                </c:pt>
                <c:pt idx="205">
                  <c:v>46054</c:v>
                </c:pt>
                <c:pt idx="206">
                  <c:v>46082</c:v>
                </c:pt>
                <c:pt idx="207">
                  <c:v>46113</c:v>
                </c:pt>
                <c:pt idx="208">
                  <c:v>46143</c:v>
                </c:pt>
                <c:pt idx="209">
                  <c:v>46174</c:v>
                </c:pt>
              </c:numCache>
            </c:numRef>
          </c:cat>
          <c:val>
            <c:numRef>
              <c:f>[0]!Y_3</c:f>
              <c:numCache>
                <c:formatCode>General</c:formatCode>
                <c:ptCount val="210"/>
                <c:pt idx="0">
                  <c:v>3.5105408082193272</c:v>
                </c:pt>
                <c:pt idx="1">
                  <c:v>3.3711937642063732</c:v>
                </c:pt>
                <c:pt idx="2">
                  <c:v>3.4924350944698292</c:v>
                </c:pt>
                <c:pt idx="3">
                  <c:v>3.7179262011314695</c:v>
                </c:pt>
                <c:pt idx="4">
                  <c:v>3.6770888319655048</c:v>
                </c:pt>
                <c:pt idx="5">
                  <c:v>3.5821436409671703</c:v>
                </c:pt>
                <c:pt idx="6">
                  <c:v>3.6266722652450532</c:v>
                </c:pt>
                <c:pt idx="7">
                  <c:v>3.7159362184824136</c:v>
                </c:pt>
                <c:pt idx="8">
                  <c:v>3.6063301836060537</c:v>
                </c:pt>
                <c:pt idx="9">
                  <c:v>3.5340249979576828</c:v>
                </c:pt>
                <c:pt idx="10">
                  <c:v>3.5524253368665528</c:v>
                </c:pt>
                <c:pt idx="11">
                  <c:v>3.6260444013696365</c:v>
                </c:pt>
                <c:pt idx="12">
                  <c:v>3.5847336177661089</c:v>
                </c:pt>
                <c:pt idx="13">
                  <c:v>3.580449778159116</c:v>
                </c:pt>
                <c:pt idx="14">
                  <c:v>3.6189862064518392</c:v>
                </c:pt>
                <c:pt idx="15">
                  <c:v>3.6363375763157411</c:v>
                </c:pt>
                <c:pt idx="16">
                  <c:v>3.6042813532178961</c:v>
                </c:pt>
                <c:pt idx="17">
                  <c:v>3.6601006784854455</c:v>
                </c:pt>
                <c:pt idx="18">
                  <c:v>3.6536570168418865</c:v>
                </c:pt>
                <c:pt idx="19">
                  <c:v>3.6493914480680067</c:v>
                </c:pt>
                <c:pt idx="20">
                  <c:v>3.5896714288275047</c:v>
                </c:pt>
                <c:pt idx="21">
                  <c:v>3.571980676328502</c:v>
                </c:pt>
                <c:pt idx="22">
                  <c:v>3.6495848823536399</c:v>
                </c:pt>
                <c:pt idx="23">
                  <c:v>3.641531896188575</c:v>
                </c:pt>
                <c:pt idx="24">
                  <c:v>3.7496201968800564</c:v>
                </c:pt>
                <c:pt idx="25">
                  <c:v>3.7646651732867111</c:v>
                </c:pt>
                <c:pt idx="26">
                  <c:v>3.7457739062137412</c:v>
                </c:pt>
                <c:pt idx="27">
                  <c:v>3.7889262518394191</c:v>
                </c:pt>
                <c:pt idx="28">
                  <c:v>3.8566010874701662</c:v>
                </c:pt>
                <c:pt idx="29">
                  <c:v>3.7968351860461014</c:v>
                </c:pt>
                <c:pt idx="30">
                  <c:v>3.8052327152819072</c:v>
                </c:pt>
                <c:pt idx="31">
                  <c:v>3.7087189950756887</c:v>
                </c:pt>
                <c:pt idx="32">
                  <c:v>3.6570440987902102</c:v>
                </c:pt>
                <c:pt idx="33">
                  <c:v>3.6650245503621521</c:v>
                </c:pt>
                <c:pt idx="34">
                  <c:v>3.7077556209129203</c:v>
                </c:pt>
                <c:pt idx="35">
                  <c:v>3.8198968946979144</c:v>
                </c:pt>
                <c:pt idx="36">
                  <c:v>3.8154152708790576</c:v>
                </c:pt>
                <c:pt idx="37">
                  <c:v>3.8460206078305021</c:v>
                </c:pt>
                <c:pt idx="38">
                  <c:v>3.9550817586885332</c:v>
                </c:pt>
                <c:pt idx="39">
                  <c:v>3.9670680628272246</c:v>
                </c:pt>
                <c:pt idx="40">
                  <c:v>3.9968950337758336</c:v>
                </c:pt>
                <c:pt idx="41">
                  <c:v>4.0203805671263799</c:v>
                </c:pt>
                <c:pt idx="42">
                  <c:v>4.1461619476084079</c:v>
                </c:pt>
                <c:pt idx="43">
                  <c:v>4.2092420537897315</c:v>
                </c:pt>
                <c:pt idx="44">
                  <c:v>4.2091182780191447</c:v>
                </c:pt>
                <c:pt idx="45">
                  <c:v>4.1181828511964209</c:v>
                </c:pt>
                <c:pt idx="46">
                  <c:v>4.1937753818079901</c:v>
                </c:pt>
                <c:pt idx="47">
                  <c:v>4.2507351894891618</c:v>
                </c:pt>
                <c:pt idx="48">
                  <c:v>4.2706565536857077</c:v>
                </c:pt>
                <c:pt idx="49">
                  <c:v>4.2346119431101066</c:v>
                </c:pt>
                <c:pt idx="50">
                  <c:v>4.3467860179150088</c:v>
                </c:pt>
                <c:pt idx="51">
                  <c:v>4.4541237924415489</c:v>
                </c:pt>
                <c:pt idx="52">
                  <c:v>4.4735129180853193</c:v>
                </c:pt>
                <c:pt idx="53">
                  <c:v>4.5120785397970904</c:v>
                </c:pt>
                <c:pt idx="54">
                  <c:v>4.6842108416770021</c:v>
                </c:pt>
                <c:pt idx="55">
                  <c:v>4.8808111816553872</c:v>
                </c:pt>
                <c:pt idx="56">
                  <c:v>4.8872190793885517</c:v>
                </c:pt>
                <c:pt idx="57">
                  <c:v>4.7351152395822176</c:v>
                </c:pt>
                <c:pt idx="58">
                  <c:v>4.7918226154020642</c:v>
                </c:pt>
                <c:pt idx="59">
                  <c:v>4.7545462704315726</c:v>
                </c:pt>
                <c:pt idx="60">
                  <c:v>4.6959336311706785</c:v>
                </c:pt>
                <c:pt idx="61">
                  <c:v>4.6788847825248814</c:v>
                </c:pt>
                <c:pt idx="62">
                  <c:v>4.6204651213777153</c:v>
                </c:pt>
                <c:pt idx="63">
                  <c:v>4.618799346206055</c:v>
                </c:pt>
                <c:pt idx="64">
                  <c:v>4.5846075892354463</c:v>
                </c:pt>
                <c:pt idx="65">
                  <c:v>4.6004101611185391</c:v>
                </c:pt>
                <c:pt idx="66">
                  <c:v>4.6240090084966505</c:v>
                </c:pt>
                <c:pt idx="67">
                  <c:v>4.6312731718184983</c:v>
                </c:pt>
                <c:pt idx="68">
                  <c:v>4.6022130192072259</c:v>
                </c:pt>
                <c:pt idx="69">
                  <c:v>4.5567472893101284</c:v>
                </c:pt>
                <c:pt idx="70">
                  <c:v>4.5308566382101851</c:v>
                </c:pt>
                <c:pt idx="71">
                  <c:v>4.3302498153246933</c:v>
                </c:pt>
                <c:pt idx="72">
                  <c:v>4.2284374231476392</c:v>
                </c:pt>
                <c:pt idx="73">
                  <c:v>4.1601559269978141</c:v>
                </c:pt>
                <c:pt idx="74">
                  <c:v>4.1068442655252486</c:v>
                </c:pt>
                <c:pt idx="75">
                  <c:v>4.1173548889754574</c:v>
                </c:pt>
                <c:pt idx="76">
                  <c:v>4.1739719916890676</c:v>
                </c:pt>
                <c:pt idx="77">
                  <c:v>4.12685409905054</c:v>
                </c:pt>
                <c:pt idx="78">
                  <c:v>3.9929947460595447</c:v>
                </c:pt>
                <c:pt idx="79">
                  <c:v>3.9350577487481897</c:v>
                </c:pt>
                <c:pt idx="80">
                  <c:v>3.934890716604615</c:v>
                </c:pt>
                <c:pt idx="81">
                  <c:v>3.9261717575288908</c:v>
                </c:pt>
                <c:pt idx="82">
                  <c:v>3.9775258251448729</c:v>
                </c:pt>
                <c:pt idx="83">
                  <c:v>3.9021617250673848</c:v>
                </c:pt>
                <c:pt idx="84">
                  <c:v>3.7341345344548786</c:v>
                </c:pt>
                <c:pt idx="85">
                  <c:v>3.6966596037612414</c:v>
                </c:pt>
                <c:pt idx="86">
                  <c:v>3.79201094195761</c:v>
                </c:pt>
                <c:pt idx="87">
                  <c:v>3.7994727875727059</c:v>
                </c:pt>
                <c:pt idx="88">
                  <c:v>3.6935537383633559</c:v>
                </c:pt>
                <c:pt idx="89">
                  <c:v>3.6078498782409398</c:v>
                </c:pt>
                <c:pt idx="90">
                  <c:v>3.6199909468345557</c:v>
                </c:pt>
                <c:pt idx="91">
                  <c:v>3.6222723234976053</c:v>
                </c:pt>
                <c:pt idx="92">
                  <c:v>3.4795427699805614</c:v>
                </c:pt>
                <c:pt idx="93">
                  <c:v>3.5307765764987598</c:v>
                </c:pt>
                <c:pt idx="94">
                  <c:v>3.3696955719557198</c:v>
                </c:pt>
                <c:pt idx="95">
                  <c:v>3.3090952823686681</c:v>
                </c:pt>
                <c:pt idx="96">
                  <c:v>3.1902010804321734</c:v>
                </c:pt>
                <c:pt idx="97">
                  <c:v>3.3000874890638676</c:v>
                </c:pt>
                <c:pt idx="98">
                  <c:v>3.4082672185253942</c:v>
                </c:pt>
                <c:pt idx="99">
                  <c:v>3.4377859580619683</c:v>
                </c:pt>
                <c:pt idx="100">
                  <c:v>3.4319774245277119</c:v>
                </c:pt>
                <c:pt idx="101">
                  <c:v>3.5517552726880162</c:v>
                </c:pt>
                <c:pt idx="102">
                  <c:v>3.6141136240750935</c:v>
                </c:pt>
                <c:pt idx="103">
                  <c:v>3.5917568807557538</c:v>
                </c:pt>
                <c:pt idx="104">
                  <c:v>3.6153009683144179</c:v>
                </c:pt>
                <c:pt idx="105">
                  <c:v>3.4609176005392857</c:v>
                </c:pt>
                <c:pt idx="106">
                  <c:v>3.4261436261184217</c:v>
                </c:pt>
                <c:pt idx="107">
                  <c:v>3.3600563644073782</c:v>
                </c:pt>
                <c:pt idx="108">
                  <c:v>3.3631351693135212</c:v>
                </c:pt>
                <c:pt idx="109">
                  <c:v>3.4554247321401426</c:v>
                </c:pt>
                <c:pt idx="110">
                  <c:v>3.4902753857662265</c:v>
                </c:pt>
                <c:pt idx="111">
                  <c:v>3.5749656486857848</c:v>
                </c:pt>
                <c:pt idx="112">
                  <c:v>3.4542978981319132</c:v>
                </c:pt>
                <c:pt idx="113">
                  <c:v>3.3382011858274225</c:v>
                </c:pt>
                <c:pt idx="114">
                  <c:v>3.6092789946107757</c:v>
                </c:pt>
                <c:pt idx="115">
                  <c:v>3.6920605045102945</c:v>
                </c:pt>
                <c:pt idx="116">
                  <c:v>3.795147166852193</c:v>
                </c:pt>
                <c:pt idx="117">
                  <c:v>3.8438145032962039</c:v>
                </c:pt>
                <c:pt idx="118">
                  <c:v>3.5451791256270049</c:v>
                </c:pt>
                <c:pt idx="119">
                  <c:v>3.5220827562705068</c:v>
                </c:pt>
                <c:pt idx="120">
                  <c:v>3.6896728086398611</c:v>
                </c:pt>
                <c:pt idx="121">
                  <c:v>3.7131645895135148</c:v>
                </c:pt>
                <c:pt idx="122">
                  <c:v>3.6142535758155714</c:v>
                </c:pt>
                <c:pt idx="123">
                  <c:v>3.6557996316206349</c:v>
                </c:pt>
                <c:pt idx="124">
                  <c:v>3.6498508830156222</c:v>
                </c:pt>
                <c:pt idx="125">
                  <c:v>3.599544592727256</c:v>
                </c:pt>
                <c:pt idx="126">
                  <c:v>3.61062009044351</c:v>
                </c:pt>
                <c:pt idx="127">
                  <c:v>3.6172296448555445</c:v>
                </c:pt>
                <c:pt idx="128">
                  <c:v>3.6479705071178508</c:v>
                </c:pt>
                <c:pt idx="129">
                  <c:v>3.6744256786795644</c:v>
                </c:pt>
                <c:pt idx="130">
                  <c:v>3.7010435850214858</c:v>
                </c:pt>
                <c:pt idx="131">
                  <c:v>3.7203348382242289</c:v>
                </c:pt>
                <c:pt idx="132">
                  <c:v>3.7911686221153342</c:v>
                </c:pt>
                <c:pt idx="133">
                  <c:v>3.7973957420284781</c:v>
                </c:pt>
                <c:pt idx="134">
                  <c:v>3.3341718907987863</c:v>
                </c:pt>
                <c:pt idx="135">
                  <c:v>3.1405425500840267</c:v>
                </c:pt>
                <c:pt idx="136">
                  <c:v>3.2269765149500103</c:v>
                </c:pt>
                <c:pt idx="137">
                  <c:v>3.3975951648141356</c:v>
                </c:pt>
                <c:pt idx="138">
                  <c:v>3.3418301238526218</c:v>
                </c:pt>
                <c:pt idx="139">
                  <c:v>3.3606138399658727</c:v>
                </c:pt>
                <c:pt idx="140">
                  <c:v>3.3962351337909862</c:v>
                </c:pt>
                <c:pt idx="141">
                  <c:v>3.4550921141361384</c:v>
                </c:pt>
                <c:pt idx="142">
                  <c:v>3.6370873593482203</c:v>
                </c:pt>
                <c:pt idx="143">
                  <c:v>3.6888816618227023</c:v>
                </c:pt>
                <c:pt idx="144">
                  <c:v>3.6700964603704178</c:v>
                </c:pt>
                <c:pt idx="145">
                  <c:v>3.5867680416359535</c:v>
                </c:pt>
                <c:pt idx="146">
                  <c:v>3.5019054277412498</c:v>
                </c:pt>
                <c:pt idx="147">
                  <c:v>3.7257973792212669</c:v>
                </c:pt>
                <c:pt idx="148">
                  <c:v>3.6639346964340165</c:v>
                </c:pt>
                <c:pt idx="149">
                  <c:v>3.6765781985016552</c:v>
                </c:pt>
                <c:pt idx="150">
                  <c:v>3.7320214653898121</c:v>
                </c:pt>
                <c:pt idx="151">
                  <c:v>3.6936339354123189</c:v>
                </c:pt>
                <c:pt idx="152">
                  <c:v>3.6759520526148295</c:v>
                </c:pt>
                <c:pt idx="153">
                  <c:v>3.664313887437423</c:v>
                </c:pt>
                <c:pt idx="154">
                  <c:v>3.5698932859608674</c:v>
                </c:pt>
                <c:pt idx="155">
                  <c:v>3.6067310583124081</c:v>
                </c:pt>
                <c:pt idx="156">
                  <c:v>3.6321935737048872</c:v>
                </c:pt>
                <c:pt idx="157">
                  <c:v>3.6681736609607949</c:v>
                </c:pt>
                <c:pt idx="158">
                  <c:v>3.7087064413006234</c:v>
                </c:pt>
                <c:pt idx="159">
                  <c:v>3.79378562286493</c:v>
                </c:pt>
                <c:pt idx="160">
                  <c:v>3.8602102321805334</c:v>
                </c:pt>
                <c:pt idx="161">
                  <c:v>3.9060405226282904</c:v>
                </c:pt>
                <c:pt idx="162">
                  <c:v>3.8773037256825633</c:v>
                </c:pt>
                <c:pt idx="163">
                  <c:v>3.9506005129739248</c:v>
                </c:pt>
                <c:pt idx="164">
                  <c:v>3.9984198713755168</c:v>
                </c:pt>
                <c:pt idx="165">
                  <c:v>4.1183625897669502</c:v>
                </c:pt>
                <c:pt idx="166">
                  <c:v>4.2006724027561448</c:v>
                </c:pt>
                <c:pt idx="167">
                  <c:v>4.2068754575931564</c:v>
                </c:pt>
                <c:pt idx="168">
                  <c:v>4.3086868746119968</c:v>
                </c:pt>
                <c:pt idx="169">
                  <c:v>4.4351543276386547</c:v>
                </c:pt>
                <c:pt idx="170">
                  <c:v>4.4674004522363386</c:v>
                </c:pt>
                <c:pt idx="171">
                  <c:v>4.5375059915739548</c:v>
                </c:pt>
                <c:pt idx="172">
                  <c:v>4.6411351197115511</c:v>
                </c:pt>
                <c:pt idx="173">
                  <c:v>4.7656008513687675</c:v>
                </c:pt>
                <c:pt idx="174">
                  <c:v>4.85552021808269</c:v>
                </c:pt>
                <c:pt idx="175">
                  <c:v>4.8785542272761635</c:v>
                </c:pt>
                <c:pt idx="176">
                  <c:v>4.802914097977343</c:v>
                </c:pt>
                <c:pt idx="177">
                  <c:v>4.6046091302480061</c:v>
                </c:pt>
                <c:pt idx="178">
                  <c:v>4.7909110747989372</c:v>
                </c:pt>
                <c:pt idx="179">
                  <c:v>4.8384568246609652</c:v>
                </c:pt>
                <c:pt idx="180">
                  <c:v>4.8658223634762816</c:v>
                </c:pt>
                <c:pt idx="181">
                  <c:v>4.8562179747864986</c:v>
                </c:pt>
                <c:pt idx="182">
                  <c:v>4.9423087454137233</c:v>
                </c:pt>
                <c:pt idx="183">
                  <c:v>4.9686004020747951</c:v>
                </c:pt>
                <c:pt idx="184">
                  <c:v>4.966003668431112</c:v>
                </c:pt>
                <c:pt idx="185">
                  <c:v>4.5790428992423546</c:v>
                </c:pt>
                <c:pt idx="186">
                  <c:v>4.6159411803642616</c:v>
                </c:pt>
                <c:pt idx="187">
                  <c:v>4.3831175915341305</c:v>
                </c:pt>
                <c:pt idx="188">
                  <c:v>4.2771188971855256</c:v>
                </c:pt>
                <c:pt idx="189">
                  <c:v>4.2695861660834193</c:v>
                </c:pt>
                <c:pt idx="190">
                  <c:v>4.1485482438284169</c:v>
                </c:pt>
                <c:pt idx="191">
                  <c:v>4.1935640346993948</c:v>
                </c:pt>
                <c:pt idx="192">
                  <c:v>4.1954158468380047</c:v>
                </c:pt>
                <c:pt idx="193">
                  <c:v>4.249798375752575</c:v>
                </c:pt>
                <c:pt idx="194">
                  <c:v>4.2740217590053025</c:v>
                </c:pt>
                <c:pt idx="195">
                  <c:v>4.2640899982672131</c:v>
                </c:pt>
                <c:pt idx="196">
                  <c:v>4.3850718358038767</c:v>
                </c:pt>
                <c:pt idx="197">
                  <c:v>4.5141726070755857</c:v>
                </c:pt>
                <c:pt idx="198">
                  <c:v>4.6075421233174714</c:v>
                </c:pt>
                <c:pt idx="199">
                  <c:v>4.6775104717813054</c:v>
                </c:pt>
                <c:pt idx="200">
                  <c:v>4.7729138545030709</c:v>
                </c:pt>
                <c:pt idx="201">
                  <c:v>4.7985487972749121</c:v>
                </c:pt>
                <c:pt idx="202">
                  <c:v>4.823044088712745</c:v>
                </c:pt>
                <c:pt idx="203">
                  <c:v>4.9773168324779142</c:v>
                </c:pt>
                <c:pt idx="204">
                  <c:v>5.1465883215622705</c:v>
                </c:pt>
                <c:pt idx="205">
                  <c:v>5.2658066985270304</c:v>
                </c:pt>
                <c:pt idx="206">
                  <c:v>5.2290777654371503</c:v>
                </c:pt>
                <c:pt idx="207">
                  <c:v>5.3662038103547145</c:v>
                </c:pt>
                <c:pt idx="208">
                  <c:v>5.5201207591992274</c:v>
                </c:pt>
                <c:pt idx="209">
                  <c:v>5.464386197246446</c:v>
                </c:pt>
              </c:numCache>
            </c:numRef>
          </c:val>
          <c:smooth val="0"/>
          <c:extLst>
            <c:ext xmlns:c16="http://schemas.microsoft.com/office/drawing/2014/chart" uri="{C3380CC4-5D6E-409C-BE32-E72D297353CC}">
              <c16:uniqueId val="{00000001-5AEF-4251-86B6-F723A868B481}"/>
            </c:ext>
          </c:extLst>
        </c:ser>
        <c:dLbls>
          <c:showLegendKey val="0"/>
          <c:showVal val="0"/>
          <c:showCatName val="0"/>
          <c:showSerName val="0"/>
          <c:showPercent val="0"/>
          <c:showBubbleSize val="0"/>
        </c:dLbls>
        <c:marker val="1"/>
        <c:smooth val="0"/>
        <c:axId val="166326032"/>
        <c:axId val="129150176"/>
      </c:lineChart>
      <c:dateAx>
        <c:axId val="166326032"/>
        <c:scaling>
          <c:orientation val="minMax"/>
        </c:scaling>
        <c:delete val="0"/>
        <c:axPos val="b"/>
        <c:numFmt formatCode="yyyy"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29150176"/>
        <c:crosses val="autoZero"/>
        <c:auto val="1"/>
        <c:lblOffset val="100"/>
        <c:baseTimeUnit val="months"/>
        <c:majorUnit val="12"/>
        <c:majorTimeUnit val="months"/>
      </c:dateAx>
      <c:valAx>
        <c:axId val="129150176"/>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66326032"/>
        <c:crosses val="autoZero"/>
        <c:crossBetween val="between"/>
      </c:valAx>
      <c:valAx>
        <c:axId val="1688470752"/>
        <c:scaling>
          <c:orientation val="minMax"/>
          <c:max val="100"/>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noFill/>
                <a:latin typeface="+mn-lt"/>
                <a:ea typeface="+mn-ea"/>
                <a:cs typeface="+mn-cs"/>
              </a:defRPr>
            </a:pPr>
            <a:endParaRPr lang="de-DE"/>
          </a:p>
        </c:txPr>
        <c:crossAx val="1902144160"/>
        <c:crosses val="max"/>
        <c:crossBetween val="between"/>
      </c:valAx>
      <c:dateAx>
        <c:axId val="1902144160"/>
        <c:scaling>
          <c:orientation val="minMax"/>
        </c:scaling>
        <c:delete val="1"/>
        <c:axPos val="b"/>
        <c:numFmt formatCode="m/d/yyyy" sourceLinked="1"/>
        <c:majorTickMark val="out"/>
        <c:minorTickMark val="none"/>
        <c:tickLblPos val="nextTo"/>
        <c:crossAx val="1688470752"/>
        <c:crosses val="autoZero"/>
        <c:auto val="1"/>
        <c:lblOffset val="100"/>
        <c:baseTimeUnit val="months"/>
      </c:date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Var!$AA$4</c:f>
          <c:strCache>
            <c:ptCount val="1"/>
            <c:pt idx="0">
              <c:v>Mexikanischer Peso je Indische Rupie</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1"/>
          <c:order val="1"/>
          <c:tx>
            <c:v>Gerades Jahr</c:v>
          </c:tx>
          <c:spPr>
            <a:solidFill>
              <a:schemeClr val="bg1">
                <a:lumMod val="85000"/>
              </a:schemeClr>
            </a:solidFill>
            <a:ln>
              <a:noFill/>
            </a:ln>
            <a:effectLst/>
          </c:spPr>
          <c:invertIfNegative val="0"/>
          <c:cat>
            <c:numRef>
              <c:f>[0]!X_3</c:f>
              <c:numCache>
                <c:formatCode>m/d/yyyy</c:formatCode>
                <c:ptCount val="210"/>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pt idx="21">
                  <c:v>40452</c:v>
                </c:pt>
                <c:pt idx="22">
                  <c:v>40483</c:v>
                </c:pt>
                <c:pt idx="23">
                  <c:v>40513</c:v>
                </c:pt>
                <c:pt idx="24">
                  <c:v>40544</c:v>
                </c:pt>
                <c:pt idx="25">
                  <c:v>40575</c:v>
                </c:pt>
                <c:pt idx="26">
                  <c:v>40603</c:v>
                </c:pt>
                <c:pt idx="27">
                  <c:v>40634</c:v>
                </c:pt>
                <c:pt idx="28">
                  <c:v>40664</c:v>
                </c:pt>
                <c:pt idx="29">
                  <c:v>40695</c:v>
                </c:pt>
                <c:pt idx="30">
                  <c:v>40725</c:v>
                </c:pt>
                <c:pt idx="31">
                  <c:v>40756</c:v>
                </c:pt>
                <c:pt idx="32">
                  <c:v>40787</c:v>
                </c:pt>
                <c:pt idx="33">
                  <c:v>40817</c:v>
                </c:pt>
                <c:pt idx="34">
                  <c:v>40848</c:v>
                </c:pt>
                <c:pt idx="35">
                  <c:v>40878</c:v>
                </c:pt>
                <c:pt idx="36">
                  <c:v>40909</c:v>
                </c:pt>
                <c:pt idx="37">
                  <c:v>40940</c:v>
                </c:pt>
                <c:pt idx="38">
                  <c:v>40969</c:v>
                </c:pt>
                <c:pt idx="39">
                  <c:v>41000</c:v>
                </c:pt>
                <c:pt idx="40">
                  <c:v>41030</c:v>
                </c:pt>
                <c:pt idx="41">
                  <c:v>41061</c:v>
                </c:pt>
                <c:pt idx="42">
                  <c:v>41091</c:v>
                </c:pt>
                <c:pt idx="43">
                  <c:v>41122</c:v>
                </c:pt>
                <c:pt idx="44">
                  <c:v>41153</c:v>
                </c:pt>
                <c:pt idx="45">
                  <c:v>41183</c:v>
                </c:pt>
                <c:pt idx="46">
                  <c:v>41214</c:v>
                </c:pt>
                <c:pt idx="47">
                  <c:v>41244</c:v>
                </c:pt>
                <c:pt idx="48">
                  <c:v>41275</c:v>
                </c:pt>
                <c:pt idx="49">
                  <c:v>41306</c:v>
                </c:pt>
                <c:pt idx="50">
                  <c:v>41334</c:v>
                </c:pt>
                <c:pt idx="51">
                  <c:v>41365</c:v>
                </c:pt>
                <c:pt idx="52">
                  <c:v>41395</c:v>
                </c:pt>
                <c:pt idx="53">
                  <c:v>41426</c:v>
                </c:pt>
                <c:pt idx="54">
                  <c:v>41456</c:v>
                </c:pt>
                <c:pt idx="55">
                  <c:v>41487</c:v>
                </c:pt>
                <c:pt idx="56">
                  <c:v>41518</c:v>
                </c:pt>
                <c:pt idx="57">
                  <c:v>41548</c:v>
                </c:pt>
                <c:pt idx="58">
                  <c:v>41579</c:v>
                </c:pt>
                <c:pt idx="59">
                  <c:v>41609</c:v>
                </c:pt>
                <c:pt idx="60">
                  <c:v>41640</c:v>
                </c:pt>
                <c:pt idx="61">
                  <c:v>41671</c:v>
                </c:pt>
                <c:pt idx="62">
                  <c:v>41699</c:v>
                </c:pt>
                <c:pt idx="63">
                  <c:v>41730</c:v>
                </c:pt>
                <c:pt idx="64">
                  <c:v>41760</c:v>
                </c:pt>
                <c:pt idx="65">
                  <c:v>41791</c:v>
                </c:pt>
                <c:pt idx="66">
                  <c:v>41821</c:v>
                </c:pt>
                <c:pt idx="67">
                  <c:v>41852</c:v>
                </c:pt>
                <c:pt idx="68">
                  <c:v>41883</c:v>
                </c:pt>
                <c:pt idx="69">
                  <c:v>41913</c:v>
                </c:pt>
                <c:pt idx="70">
                  <c:v>41944</c:v>
                </c:pt>
                <c:pt idx="71">
                  <c:v>41974</c:v>
                </c:pt>
                <c:pt idx="72">
                  <c:v>42005</c:v>
                </c:pt>
                <c:pt idx="73">
                  <c:v>42036</c:v>
                </c:pt>
                <c:pt idx="74">
                  <c:v>42064</c:v>
                </c:pt>
                <c:pt idx="75">
                  <c:v>42095</c:v>
                </c:pt>
                <c:pt idx="76">
                  <c:v>42125</c:v>
                </c:pt>
                <c:pt idx="77">
                  <c:v>42156</c:v>
                </c:pt>
                <c:pt idx="78">
                  <c:v>42186</c:v>
                </c:pt>
                <c:pt idx="79">
                  <c:v>42217</c:v>
                </c:pt>
                <c:pt idx="80">
                  <c:v>42248</c:v>
                </c:pt>
                <c:pt idx="81">
                  <c:v>42278</c:v>
                </c:pt>
                <c:pt idx="82">
                  <c:v>42309</c:v>
                </c:pt>
                <c:pt idx="83">
                  <c:v>42339</c:v>
                </c:pt>
                <c:pt idx="84">
                  <c:v>42370</c:v>
                </c:pt>
                <c:pt idx="85">
                  <c:v>42401</c:v>
                </c:pt>
                <c:pt idx="86">
                  <c:v>42430</c:v>
                </c:pt>
                <c:pt idx="87">
                  <c:v>42461</c:v>
                </c:pt>
                <c:pt idx="88">
                  <c:v>42491</c:v>
                </c:pt>
                <c:pt idx="89">
                  <c:v>42522</c:v>
                </c:pt>
                <c:pt idx="90">
                  <c:v>42552</c:v>
                </c:pt>
                <c:pt idx="91">
                  <c:v>42583</c:v>
                </c:pt>
                <c:pt idx="92">
                  <c:v>42614</c:v>
                </c:pt>
                <c:pt idx="93">
                  <c:v>42644</c:v>
                </c:pt>
                <c:pt idx="94">
                  <c:v>42675</c:v>
                </c:pt>
                <c:pt idx="95">
                  <c:v>42705</c:v>
                </c:pt>
                <c:pt idx="96">
                  <c:v>42736</c:v>
                </c:pt>
                <c:pt idx="97">
                  <c:v>42767</c:v>
                </c:pt>
                <c:pt idx="98">
                  <c:v>42795</c:v>
                </c:pt>
                <c:pt idx="99">
                  <c:v>42826</c:v>
                </c:pt>
                <c:pt idx="100">
                  <c:v>42856</c:v>
                </c:pt>
                <c:pt idx="101">
                  <c:v>42887</c:v>
                </c:pt>
                <c:pt idx="102">
                  <c:v>42917</c:v>
                </c:pt>
                <c:pt idx="103">
                  <c:v>42948</c:v>
                </c:pt>
                <c:pt idx="104">
                  <c:v>42979</c:v>
                </c:pt>
                <c:pt idx="105">
                  <c:v>43009</c:v>
                </c:pt>
                <c:pt idx="106">
                  <c:v>43040</c:v>
                </c:pt>
                <c:pt idx="107">
                  <c:v>43070</c:v>
                </c:pt>
                <c:pt idx="108">
                  <c:v>43101</c:v>
                </c:pt>
                <c:pt idx="109">
                  <c:v>43132</c:v>
                </c:pt>
                <c:pt idx="110">
                  <c:v>43160</c:v>
                </c:pt>
                <c:pt idx="111">
                  <c:v>43191</c:v>
                </c:pt>
                <c:pt idx="112">
                  <c:v>43221</c:v>
                </c:pt>
                <c:pt idx="113">
                  <c:v>43252</c:v>
                </c:pt>
                <c:pt idx="114">
                  <c:v>43282</c:v>
                </c:pt>
                <c:pt idx="115">
                  <c:v>43313</c:v>
                </c:pt>
                <c:pt idx="116">
                  <c:v>43344</c:v>
                </c:pt>
                <c:pt idx="117">
                  <c:v>43374</c:v>
                </c:pt>
                <c:pt idx="118">
                  <c:v>43405</c:v>
                </c:pt>
                <c:pt idx="119">
                  <c:v>43435</c:v>
                </c:pt>
                <c:pt idx="120">
                  <c:v>43466</c:v>
                </c:pt>
                <c:pt idx="121">
                  <c:v>43497</c:v>
                </c:pt>
                <c:pt idx="122">
                  <c:v>43525</c:v>
                </c:pt>
                <c:pt idx="123">
                  <c:v>43556</c:v>
                </c:pt>
                <c:pt idx="124">
                  <c:v>43586</c:v>
                </c:pt>
                <c:pt idx="125">
                  <c:v>43617</c:v>
                </c:pt>
                <c:pt idx="126">
                  <c:v>43647</c:v>
                </c:pt>
                <c:pt idx="127">
                  <c:v>43678</c:v>
                </c:pt>
                <c:pt idx="128">
                  <c:v>43709</c:v>
                </c:pt>
                <c:pt idx="129">
                  <c:v>43739</c:v>
                </c:pt>
                <c:pt idx="130">
                  <c:v>43770</c:v>
                </c:pt>
                <c:pt idx="131">
                  <c:v>43800</c:v>
                </c:pt>
                <c:pt idx="132">
                  <c:v>43831</c:v>
                </c:pt>
                <c:pt idx="133">
                  <c:v>43862</c:v>
                </c:pt>
                <c:pt idx="134">
                  <c:v>43891</c:v>
                </c:pt>
                <c:pt idx="135">
                  <c:v>43922</c:v>
                </c:pt>
                <c:pt idx="136">
                  <c:v>43952</c:v>
                </c:pt>
                <c:pt idx="137">
                  <c:v>43983</c:v>
                </c:pt>
                <c:pt idx="138">
                  <c:v>44013</c:v>
                </c:pt>
                <c:pt idx="139">
                  <c:v>44044</c:v>
                </c:pt>
                <c:pt idx="140">
                  <c:v>44075</c:v>
                </c:pt>
                <c:pt idx="141">
                  <c:v>44105</c:v>
                </c:pt>
                <c:pt idx="142">
                  <c:v>44136</c:v>
                </c:pt>
                <c:pt idx="143">
                  <c:v>44166</c:v>
                </c:pt>
                <c:pt idx="144">
                  <c:v>44197</c:v>
                </c:pt>
                <c:pt idx="145">
                  <c:v>44228</c:v>
                </c:pt>
                <c:pt idx="146">
                  <c:v>44256</c:v>
                </c:pt>
                <c:pt idx="147">
                  <c:v>44287</c:v>
                </c:pt>
                <c:pt idx="148">
                  <c:v>44317</c:v>
                </c:pt>
                <c:pt idx="149">
                  <c:v>44348</c:v>
                </c:pt>
                <c:pt idx="150">
                  <c:v>44378</c:v>
                </c:pt>
                <c:pt idx="151">
                  <c:v>44409</c:v>
                </c:pt>
                <c:pt idx="152">
                  <c:v>44440</c:v>
                </c:pt>
                <c:pt idx="153">
                  <c:v>44470</c:v>
                </c:pt>
                <c:pt idx="154">
                  <c:v>44501</c:v>
                </c:pt>
                <c:pt idx="155">
                  <c:v>44531</c:v>
                </c:pt>
                <c:pt idx="156">
                  <c:v>44562</c:v>
                </c:pt>
                <c:pt idx="157">
                  <c:v>44593</c:v>
                </c:pt>
                <c:pt idx="158">
                  <c:v>44621</c:v>
                </c:pt>
                <c:pt idx="159">
                  <c:v>44652</c:v>
                </c:pt>
                <c:pt idx="160">
                  <c:v>44682</c:v>
                </c:pt>
                <c:pt idx="161">
                  <c:v>44713</c:v>
                </c:pt>
                <c:pt idx="162">
                  <c:v>44743</c:v>
                </c:pt>
                <c:pt idx="163">
                  <c:v>44774</c:v>
                </c:pt>
                <c:pt idx="164">
                  <c:v>44805</c:v>
                </c:pt>
                <c:pt idx="165">
                  <c:v>44835</c:v>
                </c:pt>
                <c:pt idx="166">
                  <c:v>44866</c:v>
                </c:pt>
                <c:pt idx="167">
                  <c:v>44896</c:v>
                </c:pt>
                <c:pt idx="168">
                  <c:v>44927</c:v>
                </c:pt>
                <c:pt idx="169">
                  <c:v>44958</c:v>
                </c:pt>
                <c:pt idx="170">
                  <c:v>44986</c:v>
                </c:pt>
                <c:pt idx="171">
                  <c:v>45017</c:v>
                </c:pt>
                <c:pt idx="172">
                  <c:v>45047</c:v>
                </c:pt>
                <c:pt idx="173">
                  <c:v>45078</c:v>
                </c:pt>
                <c:pt idx="174">
                  <c:v>45108</c:v>
                </c:pt>
                <c:pt idx="175">
                  <c:v>45139</c:v>
                </c:pt>
                <c:pt idx="176">
                  <c:v>45170</c:v>
                </c:pt>
                <c:pt idx="177">
                  <c:v>45200</c:v>
                </c:pt>
                <c:pt idx="178">
                  <c:v>45231</c:v>
                </c:pt>
                <c:pt idx="179">
                  <c:v>45261</c:v>
                </c:pt>
                <c:pt idx="180">
                  <c:v>45292</c:v>
                </c:pt>
                <c:pt idx="181">
                  <c:v>45323</c:v>
                </c:pt>
                <c:pt idx="182">
                  <c:v>45352</c:v>
                </c:pt>
                <c:pt idx="183">
                  <c:v>45383</c:v>
                </c:pt>
                <c:pt idx="184">
                  <c:v>45413</c:v>
                </c:pt>
                <c:pt idx="185">
                  <c:v>45444</c:v>
                </c:pt>
                <c:pt idx="186">
                  <c:v>45474</c:v>
                </c:pt>
                <c:pt idx="187">
                  <c:v>45505</c:v>
                </c:pt>
                <c:pt idx="188">
                  <c:v>45536</c:v>
                </c:pt>
                <c:pt idx="189">
                  <c:v>45566</c:v>
                </c:pt>
                <c:pt idx="190">
                  <c:v>45597</c:v>
                </c:pt>
                <c:pt idx="191">
                  <c:v>45627</c:v>
                </c:pt>
                <c:pt idx="192">
                  <c:v>45658</c:v>
                </c:pt>
                <c:pt idx="193">
                  <c:v>45689</c:v>
                </c:pt>
                <c:pt idx="194">
                  <c:v>45717</c:v>
                </c:pt>
                <c:pt idx="195">
                  <c:v>45748</c:v>
                </c:pt>
                <c:pt idx="196">
                  <c:v>45778</c:v>
                </c:pt>
                <c:pt idx="197">
                  <c:v>45809</c:v>
                </c:pt>
                <c:pt idx="198">
                  <c:v>45839</c:v>
                </c:pt>
                <c:pt idx="199">
                  <c:v>45870</c:v>
                </c:pt>
                <c:pt idx="200">
                  <c:v>45901</c:v>
                </c:pt>
                <c:pt idx="201">
                  <c:v>45931</c:v>
                </c:pt>
                <c:pt idx="202">
                  <c:v>45962</c:v>
                </c:pt>
                <c:pt idx="203">
                  <c:v>45992</c:v>
                </c:pt>
                <c:pt idx="204">
                  <c:v>46023</c:v>
                </c:pt>
                <c:pt idx="205">
                  <c:v>46054</c:v>
                </c:pt>
                <c:pt idx="206">
                  <c:v>46082</c:v>
                </c:pt>
                <c:pt idx="207">
                  <c:v>46113</c:v>
                </c:pt>
                <c:pt idx="208">
                  <c:v>46143</c:v>
                </c:pt>
                <c:pt idx="209">
                  <c:v>46174</c:v>
                </c:pt>
              </c:numCache>
            </c:numRef>
          </c:cat>
          <c:val>
            <c:numRef>
              <c:f>[0]!Y_JahrGerade3</c:f>
              <c:numCache>
                <c:formatCode>General</c:formatCode>
                <c:ptCount val="210"/>
                <c:pt idx="0">
                  <c:v>0</c:v>
                </c:pt>
                <c:pt idx="1">
                  <c:v>0</c:v>
                </c:pt>
                <c:pt idx="2">
                  <c:v>0</c:v>
                </c:pt>
                <c:pt idx="3">
                  <c:v>0</c:v>
                </c:pt>
                <c:pt idx="4">
                  <c:v>0</c:v>
                </c:pt>
                <c:pt idx="5">
                  <c:v>0</c:v>
                </c:pt>
                <c:pt idx="6">
                  <c:v>0</c:v>
                </c:pt>
                <c:pt idx="7">
                  <c:v>0</c:v>
                </c:pt>
                <c:pt idx="8">
                  <c:v>0</c:v>
                </c:pt>
                <c:pt idx="9">
                  <c:v>0</c:v>
                </c:pt>
                <c:pt idx="10">
                  <c:v>0</c:v>
                </c:pt>
                <c:pt idx="11">
                  <c:v>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0</c:v>
                </c:pt>
                <c:pt idx="25">
                  <c:v>0</c:v>
                </c:pt>
                <c:pt idx="26">
                  <c:v>0</c:v>
                </c:pt>
                <c:pt idx="27">
                  <c:v>0</c:v>
                </c:pt>
                <c:pt idx="28">
                  <c:v>0</c:v>
                </c:pt>
                <c:pt idx="29">
                  <c:v>0</c:v>
                </c:pt>
                <c:pt idx="30">
                  <c:v>0</c:v>
                </c:pt>
                <c:pt idx="31">
                  <c:v>0</c:v>
                </c:pt>
                <c:pt idx="32">
                  <c:v>0</c:v>
                </c:pt>
                <c:pt idx="33">
                  <c:v>0</c:v>
                </c:pt>
                <c:pt idx="34">
                  <c:v>0</c:v>
                </c:pt>
                <c:pt idx="35">
                  <c:v>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0</c:v>
                </c:pt>
                <c:pt idx="49">
                  <c:v>0</c:v>
                </c:pt>
                <c:pt idx="50">
                  <c:v>0</c:v>
                </c:pt>
                <c:pt idx="51">
                  <c:v>0</c:v>
                </c:pt>
                <c:pt idx="52">
                  <c:v>0</c:v>
                </c:pt>
                <c:pt idx="53">
                  <c:v>0</c:v>
                </c:pt>
                <c:pt idx="54">
                  <c:v>0</c:v>
                </c:pt>
                <c:pt idx="55">
                  <c:v>0</c:v>
                </c:pt>
                <c:pt idx="56">
                  <c:v>0</c:v>
                </c:pt>
                <c:pt idx="57">
                  <c:v>0</c:v>
                </c:pt>
                <c:pt idx="58">
                  <c:v>0</c:v>
                </c:pt>
                <c:pt idx="59">
                  <c:v>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0</c:v>
                </c:pt>
                <c:pt idx="73">
                  <c:v>0</c:v>
                </c:pt>
                <c:pt idx="74">
                  <c:v>0</c:v>
                </c:pt>
                <c:pt idx="75">
                  <c:v>0</c:v>
                </c:pt>
                <c:pt idx="76">
                  <c:v>0</c:v>
                </c:pt>
                <c:pt idx="77">
                  <c:v>0</c:v>
                </c:pt>
                <c:pt idx="78">
                  <c:v>0</c:v>
                </c:pt>
                <c:pt idx="79">
                  <c:v>0</c:v>
                </c:pt>
                <c:pt idx="80">
                  <c:v>0</c:v>
                </c:pt>
                <c:pt idx="81">
                  <c:v>0</c:v>
                </c:pt>
                <c:pt idx="82">
                  <c:v>0</c:v>
                </c:pt>
                <c:pt idx="83">
                  <c:v>0</c:v>
                </c:pt>
                <c:pt idx="84">
                  <c:v>100</c:v>
                </c:pt>
                <c:pt idx="85">
                  <c:v>100</c:v>
                </c:pt>
                <c:pt idx="86">
                  <c:v>100</c:v>
                </c:pt>
                <c:pt idx="87">
                  <c:v>100</c:v>
                </c:pt>
                <c:pt idx="88">
                  <c:v>100</c:v>
                </c:pt>
                <c:pt idx="89">
                  <c:v>100</c:v>
                </c:pt>
                <c:pt idx="90">
                  <c:v>100</c:v>
                </c:pt>
                <c:pt idx="91">
                  <c:v>100</c:v>
                </c:pt>
                <c:pt idx="92">
                  <c:v>100</c:v>
                </c:pt>
                <c:pt idx="93">
                  <c:v>100</c:v>
                </c:pt>
                <c:pt idx="94">
                  <c:v>100</c:v>
                </c:pt>
                <c:pt idx="95">
                  <c:v>100</c:v>
                </c:pt>
                <c:pt idx="96">
                  <c:v>0</c:v>
                </c:pt>
                <c:pt idx="97">
                  <c:v>0</c:v>
                </c:pt>
                <c:pt idx="98">
                  <c:v>0</c:v>
                </c:pt>
                <c:pt idx="99">
                  <c:v>0</c:v>
                </c:pt>
                <c:pt idx="100">
                  <c:v>0</c:v>
                </c:pt>
                <c:pt idx="101">
                  <c:v>0</c:v>
                </c:pt>
                <c:pt idx="102">
                  <c:v>0</c:v>
                </c:pt>
                <c:pt idx="103">
                  <c:v>0</c:v>
                </c:pt>
                <c:pt idx="104">
                  <c:v>0</c:v>
                </c:pt>
                <c:pt idx="105">
                  <c:v>0</c:v>
                </c:pt>
                <c:pt idx="106">
                  <c:v>0</c:v>
                </c:pt>
                <c:pt idx="107">
                  <c:v>0</c:v>
                </c:pt>
                <c:pt idx="108">
                  <c:v>100</c:v>
                </c:pt>
                <c:pt idx="109">
                  <c:v>100</c:v>
                </c:pt>
                <c:pt idx="110">
                  <c:v>100</c:v>
                </c:pt>
                <c:pt idx="111">
                  <c:v>100</c:v>
                </c:pt>
                <c:pt idx="112">
                  <c:v>100</c:v>
                </c:pt>
                <c:pt idx="113">
                  <c:v>100</c:v>
                </c:pt>
                <c:pt idx="114">
                  <c:v>100</c:v>
                </c:pt>
                <c:pt idx="115">
                  <c:v>100</c:v>
                </c:pt>
                <c:pt idx="116">
                  <c:v>100</c:v>
                </c:pt>
                <c:pt idx="117">
                  <c:v>100</c:v>
                </c:pt>
                <c:pt idx="118">
                  <c:v>100</c:v>
                </c:pt>
                <c:pt idx="119">
                  <c:v>100</c:v>
                </c:pt>
                <c:pt idx="120">
                  <c:v>0</c:v>
                </c:pt>
                <c:pt idx="121">
                  <c:v>0</c:v>
                </c:pt>
                <c:pt idx="122">
                  <c:v>0</c:v>
                </c:pt>
                <c:pt idx="123">
                  <c:v>0</c:v>
                </c:pt>
                <c:pt idx="124">
                  <c:v>0</c:v>
                </c:pt>
                <c:pt idx="125">
                  <c:v>0</c:v>
                </c:pt>
                <c:pt idx="126">
                  <c:v>0</c:v>
                </c:pt>
                <c:pt idx="127">
                  <c:v>0</c:v>
                </c:pt>
                <c:pt idx="128">
                  <c:v>0</c:v>
                </c:pt>
                <c:pt idx="129">
                  <c:v>0</c:v>
                </c:pt>
                <c:pt idx="130">
                  <c:v>0</c:v>
                </c:pt>
                <c:pt idx="131">
                  <c:v>0</c:v>
                </c:pt>
                <c:pt idx="132">
                  <c:v>100</c:v>
                </c:pt>
                <c:pt idx="133">
                  <c:v>100</c:v>
                </c:pt>
                <c:pt idx="134">
                  <c:v>100</c:v>
                </c:pt>
                <c:pt idx="135">
                  <c:v>100</c:v>
                </c:pt>
                <c:pt idx="136">
                  <c:v>100</c:v>
                </c:pt>
                <c:pt idx="137">
                  <c:v>100</c:v>
                </c:pt>
                <c:pt idx="138">
                  <c:v>100</c:v>
                </c:pt>
                <c:pt idx="139">
                  <c:v>100</c:v>
                </c:pt>
                <c:pt idx="140">
                  <c:v>100</c:v>
                </c:pt>
                <c:pt idx="141">
                  <c:v>100</c:v>
                </c:pt>
                <c:pt idx="142">
                  <c:v>100</c:v>
                </c:pt>
                <c:pt idx="143">
                  <c:v>100</c:v>
                </c:pt>
                <c:pt idx="144">
                  <c:v>0</c:v>
                </c:pt>
                <c:pt idx="145">
                  <c:v>0</c:v>
                </c:pt>
                <c:pt idx="146">
                  <c:v>0</c:v>
                </c:pt>
                <c:pt idx="147">
                  <c:v>0</c:v>
                </c:pt>
                <c:pt idx="148">
                  <c:v>0</c:v>
                </c:pt>
                <c:pt idx="149">
                  <c:v>0</c:v>
                </c:pt>
                <c:pt idx="150">
                  <c:v>0</c:v>
                </c:pt>
                <c:pt idx="151">
                  <c:v>0</c:v>
                </c:pt>
                <c:pt idx="152">
                  <c:v>0</c:v>
                </c:pt>
                <c:pt idx="153">
                  <c:v>0</c:v>
                </c:pt>
                <c:pt idx="154">
                  <c:v>0</c:v>
                </c:pt>
                <c:pt idx="155">
                  <c:v>0</c:v>
                </c:pt>
                <c:pt idx="156">
                  <c:v>100</c:v>
                </c:pt>
                <c:pt idx="157">
                  <c:v>100</c:v>
                </c:pt>
                <c:pt idx="158">
                  <c:v>100</c:v>
                </c:pt>
                <c:pt idx="159">
                  <c:v>100</c:v>
                </c:pt>
                <c:pt idx="160">
                  <c:v>100</c:v>
                </c:pt>
                <c:pt idx="161">
                  <c:v>100</c:v>
                </c:pt>
                <c:pt idx="162">
                  <c:v>100</c:v>
                </c:pt>
                <c:pt idx="163">
                  <c:v>100</c:v>
                </c:pt>
                <c:pt idx="164">
                  <c:v>100</c:v>
                </c:pt>
                <c:pt idx="165">
                  <c:v>100</c:v>
                </c:pt>
                <c:pt idx="166">
                  <c:v>100</c:v>
                </c:pt>
                <c:pt idx="167">
                  <c:v>100</c:v>
                </c:pt>
                <c:pt idx="168">
                  <c:v>0</c:v>
                </c:pt>
                <c:pt idx="169">
                  <c:v>0</c:v>
                </c:pt>
                <c:pt idx="170">
                  <c:v>0</c:v>
                </c:pt>
                <c:pt idx="171">
                  <c:v>0</c:v>
                </c:pt>
                <c:pt idx="172">
                  <c:v>0</c:v>
                </c:pt>
                <c:pt idx="173">
                  <c:v>0</c:v>
                </c:pt>
                <c:pt idx="174">
                  <c:v>0</c:v>
                </c:pt>
                <c:pt idx="175">
                  <c:v>0</c:v>
                </c:pt>
                <c:pt idx="176">
                  <c:v>0</c:v>
                </c:pt>
                <c:pt idx="177">
                  <c:v>0</c:v>
                </c:pt>
                <c:pt idx="178">
                  <c:v>0</c:v>
                </c:pt>
                <c:pt idx="179">
                  <c:v>0</c:v>
                </c:pt>
                <c:pt idx="180">
                  <c:v>100</c:v>
                </c:pt>
                <c:pt idx="181">
                  <c:v>100</c:v>
                </c:pt>
                <c:pt idx="182">
                  <c:v>100</c:v>
                </c:pt>
                <c:pt idx="183">
                  <c:v>100</c:v>
                </c:pt>
                <c:pt idx="184">
                  <c:v>100</c:v>
                </c:pt>
                <c:pt idx="185">
                  <c:v>100</c:v>
                </c:pt>
                <c:pt idx="186">
                  <c:v>100</c:v>
                </c:pt>
                <c:pt idx="187">
                  <c:v>100</c:v>
                </c:pt>
                <c:pt idx="188">
                  <c:v>100</c:v>
                </c:pt>
                <c:pt idx="189">
                  <c:v>100</c:v>
                </c:pt>
                <c:pt idx="190">
                  <c:v>100</c:v>
                </c:pt>
                <c:pt idx="191">
                  <c:v>100</c:v>
                </c:pt>
                <c:pt idx="192">
                  <c:v>0</c:v>
                </c:pt>
                <c:pt idx="193">
                  <c:v>0</c:v>
                </c:pt>
                <c:pt idx="194">
                  <c:v>0</c:v>
                </c:pt>
                <c:pt idx="195">
                  <c:v>0</c:v>
                </c:pt>
                <c:pt idx="196">
                  <c:v>0</c:v>
                </c:pt>
                <c:pt idx="197">
                  <c:v>0</c:v>
                </c:pt>
                <c:pt idx="198">
                  <c:v>0</c:v>
                </c:pt>
                <c:pt idx="199">
                  <c:v>0</c:v>
                </c:pt>
                <c:pt idx="200">
                  <c:v>0</c:v>
                </c:pt>
                <c:pt idx="201">
                  <c:v>0</c:v>
                </c:pt>
                <c:pt idx="202">
                  <c:v>0</c:v>
                </c:pt>
                <c:pt idx="203">
                  <c:v>0</c:v>
                </c:pt>
                <c:pt idx="204">
                  <c:v>100</c:v>
                </c:pt>
                <c:pt idx="205">
                  <c:v>100</c:v>
                </c:pt>
                <c:pt idx="206">
                  <c:v>100</c:v>
                </c:pt>
                <c:pt idx="207">
                  <c:v>100</c:v>
                </c:pt>
                <c:pt idx="208">
                  <c:v>100</c:v>
                </c:pt>
                <c:pt idx="209">
                  <c:v>100</c:v>
                </c:pt>
              </c:numCache>
            </c:numRef>
          </c:val>
          <c:extLst>
            <c:ext xmlns:c16="http://schemas.microsoft.com/office/drawing/2014/chart" uri="{C3380CC4-5D6E-409C-BE32-E72D297353CC}">
              <c16:uniqueId val="{00000000-AFEA-47BC-A868-3A9E4818CDEF}"/>
            </c:ext>
          </c:extLst>
        </c:ser>
        <c:dLbls>
          <c:showLegendKey val="0"/>
          <c:showVal val="0"/>
          <c:showCatName val="0"/>
          <c:showSerName val="0"/>
          <c:showPercent val="0"/>
          <c:showBubbleSize val="0"/>
        </c:dLbls>
        <c:gapWidth val="0"/>
        <c:axId val="1902144160"/>
        <c:axId val="1688470752"/>
      </c:barChart>
      <c:lineChart>
        <c:grouping val="standard"/>
        <c:varyColors val="0"/>
        <c:ser>
          <c:idx val="0"/>
          <c:order val="0"/>
          <c:tx>
            <c:strRef>
              <c:f>Var!$D$4</c:f>
              <c:strCache>
                <c:ptCount val="1"/>
                <c:pt idx="0">
                  <c:v>Indische Rupie je Euro</c:v>
                </c:pt>
              </c:strCache>
            </c:strRef>
          </c:tx>
          <c:spPr>
            <a:ln w="28575" cap="rnd">
              <a:solidFill>
                <a:schemeClr val="accent1"/>
              </a:solidFill>
              <a:round/>
            </a:ln>
            <a:effectLst/>
          </c:spPr>
          <c:marker>
            <c:symbol val="none"/>
          </c:marker>
          <c:cat>
            <c:numRef>
              <c:f>[0]!X_3</c:f>
              <c:numCache>
                <c:formatCode>m/d/yyyy</c:formatCode>
                <c:ptCount val="210"/>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pt idx="21">
                  <c:v>40452</c:v>
                </c:pt>
                <c:pt idx="22">
                  <c:v>40483</c:v>
                </c:pt>
                <c:pt idx="23">
                  <c:v>40513</c:v>
                </c:pt>
                <c:pt idx="24">
                  <c:v>40544</c:v>
                </c:pt>
                <c:pt idx="25">
                  <c:v>40575</c:v>
                </c:pt>
                <c:pt idx="26">
                  <c:v>40603</c:v>
                </c:pt>
                <c:pt idx="27">
                  <c:v>40634</c:v>
                </c:pt>
                <c:pt idx="28">
                  <c:v>40664</c:v>
                </c:pt>
                <c:pt idx="29">
                  <c:v>40695</c:v>
                </c:pt>
                <c:pt idx="30">
                  <c:v>40725</c:v>
                </c:pt>
                <c:pt idx="31">
                  <c:v>40756</c:v>
                </c:pt>
                <c:pt idx="32">
                  <c:v>40787</c:v>
                </c:pt>
                <c:pt idx="33">
                  <c:v>40817</c:v>
                </c:pt>
                <c:pt idx="34">
                  <c:v>40848</c:v>
                </c:pt>
                <c:pt idx="35">
                  <c:v>40878</c:v>
                </c:pt>
                <c:pt idx="36">
                  <c:v>40909</c:v>
                </c:pt>
                <c:pt idx="37">
                  <c:v>40940</c:v>
                </c:pt>
                <c:pt idx="38">
                  <c:v>40969</c:v>
                </c:pt>
                <c:pt idx="39">
                  <c:v>41000</c:v>
                </c:pt>
                <c:pt idx="40">
                  <c:v>41030</c:v>
                </c:pt>
                <c:pt idx="41">
                  <c:v>41061</c:v>
                </c:pt>
                <c:pt idx="42">
                  <c:v>41091</c:v>
                </c:pt>
                <c:pt idx="43">
                  <c:v>41122</c:v>
                </c:pt>
                <c:pt idx="44">
                  <c:v>41153</c:v>
                </c:pt>
                <c:pt idx="45">
                  <c:v>41183</c:v>
                </c:pt>
                <c:pt idx="46">
                  <c:v>41214</c:v>
                </c:pt>
                <c:pt idx="47">
                  <c:v>41244</c:v>
                </c:pt>
                <c:pt idx="48">
                  <c:v>41275</c:v>
                </c:pt>
                <c:pt idx="49">
                  <c:v>41306</c:v>
                </c:pt>
                <c:pt idx="50">
                  <c:v>41334</c:v>
                </c:pt>
                <c:pt idx="51">
                  <c:v>41365</c:v>
                </c:pt>
                <c:pt idx="52">
                  <c:v>41395</c:v>
                </c:pt>
                <c:pt idx="53">
                  <c:v>41426</c:v>
                </c:pt>
                <c:pt idx="54">
                  <c:v>41456</c:v>
                </c:pt>
                <c:pt idx="55">
                  <c:v>41487</c:v>
                </c:pt>
                <c:pt idx="56">
                  <c:v>41518</c:v>
                </c:pt>
                <c:pt idx="57">
                  <c:v>41548</c:v>
                </c:pt>
                <c:pt idx="58">
                  <c:v>41579</c:v>
                </c:pt>
                <c:pt idx="59">
                  <c:v>41609</c:v>
                </c:pt>
                <c:pt idx="60">
                  <c:v>41640</c:v>
                </c:pt>
                <c:pt idx="61">
                  <c:v>41671</c:v>
                </c:pt>
                <c:pt idx="62">
                  <c:v>41699</c:v>
                </c:pt>
                <c:pt idx="63">
                  <c:v>41730</c:v>
                </c:pt>
                <c:pt idx="64">
                  <c:v>41760</c:v>
                </c:pt>
                <c:pt idx="65">
                  <c:v>41791</c:v>
                </c:pt>
                <c:pt idx="66">
                  <c:v>41821</c:v>
                </c:pt>
                <c:pt idx="67">
                  <c:v>41852</c:v>
                </c:pt>
                <c:pt idx="68">
                  <c:v>41883</c:v>
                </c:pt>
                <c:pt idx="69">
                  <c:v>41913</c:v>
                </c:pt>
                <c:pt idx="70">
                  <c:v>41944</c:v>
                </c:pt>
                <c:pt idx="71">
                  <c:v>41974</c:v>
                </c:pt>
                <c:pt idx="72">
                  <c:v>42005</c:v>
                </c:pt>
                <c:pt idx="73">
                  <c:v>42036</c:v>
                </c:pt>
                <c:pt idx="74">
                  <c:v>42064</c:v>
                </c:pt>
                <c:pt idx="75">
                  <c:v>42095</c:v>
                </c:pt>
                <c:pt idx="76">
                  <c:v>42125</c:v>
                </c:pt>
                <c:pt idx="77">
                  <c:v>42156</c:v>
                </c:pt>
                <c:pt idx="78">
                  <c:v>42186</c:v>
                </c:pt>
                <c:pt idx="79">
                  <c:v>42217</c:v>
                </c:pt>
                <c:pt idx="80">
                  <c:v>42248</c:v>
                </c:pt>
                <c:pt idx="81">
                  <c:v>42278</c:v>
                </c:pt>
                <c:pt idx="82">
                  <c:v>42309</c:v>
                </c:pt>
                <c:pt idx="83">
                  <c:v>42339</c:v>
                </c:pt>
                <c:pt idx="84">
                  <c:v>42370</c:v>
                </c:pt>
                <c:pt idx="85">
                  <c:v>42401</c:v>
                </c:pt>
                <c:pt idx="86">
                  <c:v>42430</c:v>
                </c:pt>
                <c:pt idx="87">
                  <c:v>42461</c:v>
                </c:pt>
                <c:pt idx="88">
                  <c:v>42491</c:v>
                </c:pt>
                <c:pt idx="89">
                  <c:v>42522</c:v>
                </c:pt>
                <c:pt idx="90">
                  <c:v>42552</c:v>
                </c:pt>
                <c:pt idx="91">
                  <c:v>42583</c:v>
                </c:pt>
                <c:pt idx="92">
                  <c:v>42614</c:v>
                </c:pt>
                <c:pt idx="93">
                  <c:v>42644</c:v>
                </c:pt>
                <c:pt idx="94">
                  <c:v>42675</c:v>
                </c:pt>
                <c:pt idx="95">
                  <c:v>42705</c:v>
                </c:pt>
                <c:pt idx="96">
                  <c:v>42736</c:v>
                </c:pt>
                <c:pt idx="97">
                  <c:v>42767</c:v>
                </c:pt>
                <c:pt idx="98">
                  <c:v>42795</c:v>
                </c:pt>
                <c:pt idx="99">
                  <c:v>42826</c:v>
                </c:pt>
                <c:pt idx="100">
                  <c:v>42856</c:v>
                </c:pt>
                <c:pt idx="101">
                  <c:v>42887</c:v>
                </c:pt>
                <c:pt idx="102">
                  <c:v>42917</c:v>
                </c:pt>
                <c:pt idx="103">
                  <c:v>42948</c:v>
                </c:pt>
                <c:pt idx="104">
                  <c:v>42979</c:v>
                </c:pt>
                <c:pt idx="105">
                  <c:v>43009</c:v>
                </c:pt>
                <c:pt idx="106">
                  <c:v>43040</c:v>
                </c:pt>
                <c:pt idx="107">
                  <c:v>43070</c:v>
                </c:pt>
                <c:pt idx="108">
                  <c:v>43101</c:v>
                </c:pt>
                <c:pt idx="109">
                  <c:v>43132</c:v>
                </c:pt>
                <c:pt idx="110">
                  <c:v>43160</c:v>
                </c:pt>
                <c:pt idx="111">
                  <c:v>43191</c:v>
                </c:pt>
                <c:pt idx="112">
                  <c:v>43221</c:v>
                </c:pt>
                <c:pt idx="113">
                  <c:v>43252</c:v>
                </c:pt>
                <c:pt idx="114">
                  <c:v>43282</c:v>
                </c:pt>
                <c:pt idx="115">
                  <c:v>43313</c:v>
                </c:pt>
                <c:pt idx="116">
                  <c:v>43344</c:v>
                </c:pt>
                <c:pt idx="117">
                  <c:v>43374</c:v>
                </c:pt>
                <c:pt idx="118">
                  <c:v>43405</c:v>
                </c:pt>
                <c:pt idx="119">
                  <c:v>43435</c:v>
                </c:pt>
                <c:pt idx="120">
                  <c:v>43466</c:v>
                </c:pt>
                <c:pt idx="121">
                  <c:v>43497</c:v>
                </c:pt>
                <c:pt idx="122">
                  <c:v>43525</c:v>
                </c:pt>
                <c:pt idx="123">
                  <c:v>43556</c:v>
                </c:pt>
                <c:pt idx="124">
                  <c:v>43586</c:v>
                </c:pt>
                <c:pt idx="125">
                  <c:v>43617</c:v>
                </c:pt>
                <c:pt idx="126">
                  <c:v>43647</c:v>
                </c:pt>
                <c:pt idx="127">
                  <c:v>43678</c:v>
                </c:pt>
                <c:pt idx="128">
                  <c:v>43709</c:v>
                </c:pt>
                <c:pt idx="129">
                  <c:v>43739</c:v>
                </c:pt>
                <c:pt idx="130">
                  <c:v>43770</c:v>
                </c:pt>
                <c:pt idx="131">
                  <c:v>43800</c:v>
                </c:pt>
                <c:pt idx="132">
                  <c:v>43831</c:v>
                </c:pt>
                <c:pt idx="133">
                  <c:v>43862</c:v>
                </c:pt>
                <c:pt idx="134">
                  <c:v>43891</c:v>
                </c:pt>
                <c:pt idx="135">
                  <c:v>43922</c:v>
                </c:pt>
                <c:pt idx="136">
                  <c:v>43952</c:v>
                </c:pt>
                <c:pt idx="137">
                  <c:v>43983</c:v>
                </c:pt>
                <c:pt idx="138">
                  <c:v>44013</c:v>
                </c:pt>
                <c:pt idx="139">
                  <c:v>44044</c:v>
                </c:pt>
                <c:pt idx="140">
                  <c:v>44075</c:v>
                </c:pt>
                <c:pt idx="141">
                  <c:v>44105</c:v>
                </c:pt>
                <c:pt idx="142">
                  <c:v>44136</c:v>
                </c:pt>
                <c:pt idx="143">
                  <c:v>44166</c:v>
                </c:pt>
                <c:pt idx="144">
                  <c:v>44197</c:v>
                </c:pt>
                <c:pt idx="145">
                  <c:v>44228</c:v>
                </c:pt>
                <c:pt idx="146">
                  <c:v>44256</c:v>
                </c:pt>
                <c:pt idx="147">
                  <c:v>44287</c:v>
                </c:pt>
                <c:pt idx="148">
                  <c:v>44317</c:v>
                </c:pt>
                <c:pt idx="149">
                  <c:v>44348</c:v>
                </c:pt>
                <c:pt idx="150">
                  <c:v>44378</c:v>
                </c:pt>
                <c:pt idx="151">
                  <c:v>44409</c:v>
                </c:pt>
                <c:pt idx="152">
                  <c:v>44440</c:v>
                </c:pt>
                <c:pt idx="153">
                  <c:v>44470</c:v>
                </c:pt>
                <c:pt idx="154">
                  <c:v>44501</c:v>
                </c:pt>
                <c:pt idx="155">
                  <c:v>44531</c:v>
                </c:pt>
                <c:pt idx="156">
                  <c:v>44562</c:v>
                </c:pt>
                <c:pt idx="157">
                  <c:v>44593</c:v>
                </c:pt>
                <c:pt idx="158">
                  <c:v>44621</c:v>
                </c:pt>
                <c:pt idx="159">
                  <c:v>44652</c:v>
                </c:pt>
                <c:pt idx="160">
                  <c:v>44682</c:v>
                </c:pt>
                <c:pt idx="161">
                  <c:v>44713</c:v>
                </c:pt>
                <c:pt idx="162">
                  <c:v>44743</c:v>
                </c:pt>
                <c:pt idx="163">
                  <c:v>44774</c:v>
                </c:pt>
                <c:pt idx="164">
                  <c:v>44805</c:v>
                </c:pt>
                <c:pt idx="165">
                  <c:v>44835</c:v>
                </c:pt>
                <c:pt idx="166">
                  <c:v>44866</c:v>
                </c:pt>
                <c:pt idx="167">
                  <c:v>44896</c:v>
                </c:pt>
                <c:pt idx="168">
                  <c:v>44927</c:v>
                </c:pt>
                <c:pt idx="169">
                  <c:v>44958</c:v>
                </c:pt>
                <c:pt idx="170">
                  <c:v>44986</c:v>
                </c:pt>
                <c:pt idx="171">
                  <c:v>45017</c:v>
                </c:pt>
                <c:pt idx="172">
                  <c:v>45047</c:v>
                </c:pt>
                <c:pt idx="173">
                  <c:v>45078</c:v>
                </c:pt>
                <c:pt idx="174">
                  <c:v>45108</c:v>
                </c:pt>
                <c:pt idx="175">
                  <c:v>45139</c:v>
                </c:pt>
                <c:pt idx="176">
                  <c:v>45170</c:v>
                </c:pt>
                <c:pt idx="177">
                  <c:v>45200</c:v>
                </c:pt>
                <c:pt idx="178">
                  <c:v>45231</c:v>
                </c:pt>
                <c:pt idx="179">
                  <c:v>45261</c:v>
                </c:pt>
                <c:pt idx="180">
                  <c:v>45292</c:v>
                </c:pt>
                <c:pt idx="181">
                  <c:v>45323</c:v>
                </c:pt>
                <c:pt idx="182">
                  <c:v>45352</c:v>
                </c:pt>
                <c:pt idx="183">
                  <c:v>45383</c:v>
                </c:pt>
                <c:pt idx="184">
                  <c:v>45413</c:v>
                </c:pt>
                <c:pt idx="185">
                  <c:v>45444</c:v>
                </c:pt>
                <c:pt idx="186">
                  <c:v>45474</c:v>
                </c:pt>
                <c:pt idx="187">
                  <c:v>45505</c:v>
                </c:pt>
                <c:pt idx="188">
                  <c:v>45536</c:v>
                </c:pt>
                <c:pt idx="189">
                  <c:v>45566</c:v>
                </c:pt>
                <c:pt idx="190">
                  <c:v>45597</c:v>
                </c:pt>
                <c:pt idx="191">
                  <c:v>45627</c:v>
                </c:pt>
                <c:pt idx="192">
                  <c:v>45658</c:v>
                </c:pt>
                <c:pt idx="193">
                  <c:v>45689</c:v>
                </c:pt>
                <c:pt idx="194">
                  <c:v>45717</c:v>
                </c:pt>
                <c:pt idx="195">
                  <c:v>45748</c:v>
                </c:pt>
                <c:pt idx="196">
                  <c:v>45778</c:v>
                </c:pt>
                <c:pt idx="197">
                  <c:v>45809</c:v>
                </c:pt>
                <c:pt idx="198">
                  <c:v>45839</c:v>
                </c:pt>
                <c:pt idx="199">
                  <c:v>45870</c:v>
                </c:pt>
                <c:pt idx="200">
                  <c:v>45901</c:v>
                </c:pt>
                <c:pt idx="201">
                  <c:v>45931</c:v>
                </c:pt>
                <c:pt idx="202">
                  <c:v>45962</c:v>
                </c:pt>
                <c:pt idx="203">
                  <c:v>45992</c:v>
                </c:pt>
                <c:pt idx="204">
                  <c:v>46023</c:v>
                </c:pt>
                <c:pt idx="205">
                  <c:v>46054</c:v>
                </c:pt>
                <c:pt idx="206">
                  <c:v>46082</c:v>
                </c:pt>
                <c:pt idx="207">
                  <c:v>46113</c:v>
                </c:pt>
                <c:pt idx="208">
                  <c:v>46143</c:v>
                </c:pt>
                <c:pt idx="209">
                  <c:v>46174</c:v>
                </c:pt>
              </c:numCache>
            </c:numRef>
          </c:cat>
          <c:val>
            <c:numRef>
              <c:f>[0]!Kehrwert3</c:f>
              <c:numCache>
                <c:formatCode>General</c:formatCode>
                <c:ptCount val="210"/>
                <c:pt idx="0">
                  <c:v>0.28485639524789802</c:v>
                </c:pt>
                <c:pt idx="1">
                  <c:v>0.29663082870450613</c:v>
                </c:pt>
                <c:pt idx="2">
                  <c:v>0.28633316667315345</c:v>
                </c:pt>
                <c:pt idx="3">
                  <c:v>0.26896714617295842</c:v>
                </c:pt>
                <c:pt idx="4">
                  <c:v>0.27195426754633845</c:v>
                </c:pt>
                <c:pt idx="5">
                  <c:v>0.27916245137785772</c:v>
                </c:pt>
                <c:pt idx="6">
                  <c:v>0.2757348684586558</c:v>
                </c:pt>
                <c:pt idx="7">
                  <c:v>0.26911118523137606</c:v>
                </c:pt>
                <c:pt idx="8">
                  <c:v>0.27729019504256169</c:v>
                </c:pt>
                <c:pt idx="9">
                  <c:v>0.28296347665279709</c:v>
                </c:pt>
                <c:pt idx="10">
                  <c:v>0.28149782336651685</c:v>
                </c:pt>
                <c:pt idx="11">
                  <c:v>0.27578261303757839</c:v>
                </c:pt>
                <c:pt idx="12">
                  <c:v>0.27896075598029174</c:v>
                </c:pt>
                <c:pt idx="13">
                  <c:v>0.27929451939251854</c:v>
                </c:pt>
                <c:pt idx="14">
                  <c:v>0.27632047843045787</c:v>
                </c:pt>
                <c:pt idx="15">
                  <c:v>0.27500197080524591</c:v>
                </c:pt>
                <c:pt idx="16">
                  <c:v>0.27744781885775976</c:v>
                </c:pt>
                <c:pt idx="17">
                  <c:v>0.27321652813490399</c:v>
                </c:pt>
                <c:pt idx="18">
                  <c:v>0.27369837819762582</c:v>
                </c:pt>
                <c:pt idx="19">
                  <c:v>0.27401828886550428</c:v>
                </c:pt>
                <c:pt idx="20">
                  <c:v>0.27857702851835392</c:v>
                </c:pt>
                <c:pt idx="21">
                  <c:v>0.27995672166621588</c:v>
                </c:pt>
                <c:pt idx="22">
                  <c:v>0.27400376542416349</c:v>
                </c:pt>
                <c:pt idx="23">
                  <c:v>0.2746097050657868</c:v>
                </c:pt>
                <c:pt idx="24">
                  <c:v>0.26669367762422158</c:v>
                </c:pt>
                <c:pt idx="25">
                  <c:v>0.26562787232601565</c:v>
                </c:pt>
                <c:pt idx="26">
                  <c:v>0.26696752794960016</c:v>
                </c:pt>
                <c:pt idx="27">
                  <c:v>0.26392701613406372</c:v>
                </c:pt>
                <c:pt idx="28">
                  <c:v>0.25929567962030914</c:v>
                </c:pt>
                <c:pt idx="29">
                  <c:v>0.26337724736515805</c:v>
                </c:pt>
                <c:pt idx="30">
                  <c:v>0.26279601664938274</c:v>
                </c:pt>
                <c:pt idx="31">
                  <c:v>0.26963487967887728</c:v>
                </c:pt>
                <c:pt idx="32">
                  <c:v>0.27344488417047275</c:v>
                </c:pt>
                <c:pt idx="33">
                  <c:v>0.2728494683347174</c:v>
                </c:pt>
                <c:pt idx="34">
                  <c:v>0.26970493803844087</c:v>
                </c:pt>
                <c:pt idx="35">
                  <c:v>0.26178717058777634</c:v>
                </c:pt>
                <c:pt idx="36">
                  <c:v>0.26209466833989048</c:v>
                </c:pt>
                <c:pt idx="37">
                  <c:v>0.26000900722268594</c:v>
                </c:pt>
                <c:pt idx="38">
                  <c:v>0.2528392738792814</c:v>
                </c:pt>
                <c:pt idx="39">
                  <c:v>0.25207533225112516</c:v>
                </c:pt>
                <c:pt idx="40">
                  <c:v>0.25019421114377083</c:v>
                </c:pt>
                <c:pt idx="41">
                  <c:v>0.24873267177160874</c:v>
                </c:pt>
                <c:pt idx="42">
                  <c:v>0.24118691277286472</c:v>
                </c:pt>
                <c:pt idx="43">
                  <c:v>0.23757246250537295</c:v>
                </c:pt>
                <c:pt idx="44">
                  <c:v>0.23757944869884021</c:v>
                </c:pt>
                <c:pt idx="45">
                  <c:v>0.24282554615307536</c:v>
                </c:pt>
                <c:pt idx="46">
                  <c:v>0.23844863135442587</c:v>
                </c:pt>
                <c:pt idx="47">
                  <c:v>0.23525342215452769</c:v>
                </c:pt>
                <c:pt idx="48">
                  <c:v>0.23415603372202087</c:v>
                </c:pt>
                <c:pt idx="49">
                  <c:v>0.23614914741527673</c:v>
                </c:pt>
                <c:pt idx="50">
                  <c:v>0.23005503281701975</c:v>
                </c:pt>
                <c:pt idx="51">
                  <c:v>0.22451104787364817</c:v>
                </c:pt>
                <c:pt idx="52">
                  <c:v>0.22353797078739718</c:v>
                </c:pt>
                <c:pt idx="53">
                  <c:v>0.22162734783534382</c:v>
                </c:pt>
                <c:pt idx="54">
                  <c:v>0.21348313169481251</c:v>
                </c:pt>
                <c:pt idx="55">
                  <c:v>0.20488397579453949</c:v>
                </c:pt>
                <c:pt idx="56">
                  <c:v>0.20461534131289888</c:v>
                </c:pt>
                <c:pt idx="57">
                  <c:v>0.2111881019580488</c:v>
                </c:pt>
                <c:pt idx="58">
                  <c:v>0.20868886022319791</c:v>
                </c:pt>
                <c:pt idx="59">
                  <c:v>0.21032501170910459</c:v>
                </c:pt>
                <c:pt idx="60">
                  <c:v>0.21295019873411281</c:v>
                </c:pt>
                <c:pt idx="61">
                  <c:v>0.21372614340384907</c:v>
                </c:pt>
                <c:pt idx="62">
                  <c:v>0.21642842738348023</c:v>
                </c:pt>
                <c:pt idx="63">
                  <c:v>0.21650648253889049</c:v>
                </c:pt>
                <c:pt idx="64">
                  <c:v>0.21812117624809965</c:v>
                </c:pt>
                <c:pt idx="65">
                  <c:v>0.21737192228026489</c:v>
                </c:pt>
                <c:pt idx="66">
                  <c:v>0.21626255445490972</c:v>
                </c:pt>
                <c:pt idx="67">
                  <c:v>0.21592334610815966</c:v>
                </c:pt>
                <c:pt idx="68">
                  <c:v>0.21728676960986462</c:v>
                </c:pt>
                <c:pt idx="69">
                  <c:v>0.21945478572971194</c:v>
                </c:pt>
                <c:pt idx="70">
                  <c:v>0.22070881509838014</c:v>
                </c:pt>
                <c:pt idx="71">
                  <c:v>0.23093355872010293</c:v>
                </c:pt>
                <c:pt idx="72">
                  <c:v>0.2364939810923351</c:v>
                </c:pt>
                <c:pt idx="73">
                  <c:v>0.2403756055176644</c:v>
                </c:pt>
                <c:pt idx="74">
                  <c:v>0.24349596316433589</c:v>
                </c:pt>
                <c:pt idx="75">
                  <c:v>0.24287437613832583</c:v>
                </c:pt>
                <c:pt idx="76">
                  <c:v>0.23957994974358543</c:v>
                </c:pt>
                <c:pt idx="77">
                  <c:v>0.24231532688060592</c:v>
                </c:pt>
                <c:pt idx="78">
                  <c:v>0.25043859649122807</c:v>
                </c:pt>
                <c:pt idx="79">
                  <c:v>0.254125876632463</c:v>
                </c:pt>
                <c:pt idx="80">
                  <c:v>0.25413666401970414</c:v>
                </c:pt>
                <c:pt idx="81">
                  <c:v>0.2547010323943123</c:v>
                </c:pt>
                <c:pt idx="82">
                  <c:v>0.25141257252894822</c:v>
                </c:pt>
                <c:pt idx="83">
                  <c:v>0.25626820989402521</c:v>
                </c:pt>
                <c:pt idx="84">
                  <c:v>0.26779967105442903</c:v>
                </c:pt>
                <c:pt idx="85">
                  <c:v>0.27051449340440481</c:v>
                </c:pt>
                <c:pt idx="86">
                  <c:v>0.26371231921703109</c:v>
                </c:pt>
                <c:pt idx="87">
                  <c:v>0.26319441035893043</c:v>
                </c:pt>
                <c:pt idx="88">
                  <c:v>0.27074196582370785</c:v>
                </c:pt>
                <c:pt idx="89">
                  <c:v>0.27717339516564493</c:v>
                </c:pt>
                <c:pt idx="90">
                  <c:v>0.27624378477367029</c:v>
                </c:pt>
                <c:pt idx="91">
                  <c:v>0.27606980113367535</c:v>
                </c:pt>
                <c:pt idx="92">
                  <c:v>0.28739408195450533</c:v>
                </c:pt>
                <c:pt idx="93">
                  <c:v>0.28322381162719579</c:v>
                </c:pt>
                <c:pt idx="94">
                  <c:v>0.29676271302443363</c:v>
                </c:pt>
                <c:pt idx="95">
                  <c:v>0.30219740281524765</c:v>
                </c:pt>
                <c:pt idx="96">
                  <c:v>0.31345986500152867</c:v>
                </c:pt>
                <c:pt idx="97">
                  <c:v>0.30302226935312826</c:v>
                </c:pt>
                <c:pt idx="98">
                  <c:v>0.29340422445886022</c:v>
                </c:pt>
                <c:pt idx="99">
                  <c:v>0.29088489283484775</c:v>
                </c:pt>
                <c:pt idx="100">
                  <c:v>0.29137720803557265</c:v>
                </c:pt>
                <c:pt idx="101">
                  <c:v>0.28155092995559533</c:v>
                </c:pt>
                <c:pt idx="102">
                  <c:v>0.27669301632870358</c:v>
                </c:pt>
                <c:pt idx="103">
                  <c:v>0.27841528065496085</c:v>
                </c:pt>
                <c:pt idx="104">
                  <c:v>0.27660214426524926</c:v>
                </c:pt>
                <c:pt idx="105">
                  <c:v>0.28894071325020232</c:v>
                </c:pt>
                <c:pt idx="106">
                  <c:v>0.29187334482323768</c:v>
                </c:pt>
                <c:pt idx="107">
                  <c:v>0.29761405510718941</c:v>
                </c:pt>
                <c:pt idx="108">
                  <c:v>0.29734160230143791</c:v>
                </c:pt>
                <c:pt idx="109">
                  <c:v>0.28940002388089719</c:v>
                </c:pt>
                <c:pt idx="110">
                  <c:v>0.28651034359011424</c:v>
                </c:pt>
                <c:pt idx="111">
                  <c:v>0.27972296751092313</c:v>
                </c:pt>
                <c:pt idx="112">
                  <c:v>0.289494429690271</c:v>
                </c:pt>
                <c:pt idx="113">
                  <c:v>0.29956253213424439</c:v>
                </c:pt>
                <c:pt idx="114">
                  <c:v>0.27706364664332078</c:v>
                </c:pt>
                <c:pt idx="115">
                  <c:v>0.27085146594384901</c:v>
                </c:pt>
                <c:pt idx="116">
                  <c:v>0.26349439324363</c:v>
                </c:pt>
                <c:pt idx="117">
                  <c:v>0.26015823582081432</c:v>
                </c:pt>
                <c:pt idx="118">
                  <c:v>0.28207319420655191</c:v>
                </c:pt>
                <c:pt idx="119">
                  <c:v>0.28392291413927156</c:v>
                </c:pt>
                <c:pt idx="120">
                  <c:v>0.27102674189927262</c:v>
                </c:pt>
                <c:pt idx="121">
                  <c:v>0.26931205872859421</c:v>
                </c:pt>
                <c:pt idx="122">
                  <c:v>0.27668230217475703</c:v>
                </c:pt>
                <c:pt idx="123">
                  <c:v>0.27353796727549173</c:v>
                </c:pt>
                <c:pt idx="124">
                  <c:v>0.27398379606505141</c:v>
                </c:pt>
                <c:pt idx="125">
                  <c:v>0.27781292167360899</c:v>
                </c:pt>
                <c:pt idx="126">
                  <c:v>0.27696073664653131</c:v>
                </c:pt>
                <c:pt idx="127">
                  <c:v>0.27645466231932736</c:v>
                </c:pt>
                <c:pt idx="128">
                  <c:v>0.27412502322834548</c:v>
                </c:pt>
                <c:pt idx="129">
                  <c:v>0.2721513747855579</c:v>
                </c:pt>
                <c:pt idx="130">
                  <c:v>0.27019406203350471</c:v>
                </c:pt>
                <c:pt idx="131">
                  <c:v>0.26879301016822316</c:v>
                </c:pt>
                <c:pt idx="132">
                  <c:v>0.26377091068084341</c:v>
                </c:pt>
                <c:pt idx="133">
                  <c:v>0.26333836869628552</c:v>
                </c:pt>
                <c:pt idx="134">
                  <c:v>0.29992454880915703</c:v>
                </c:pt>
                <c:pt idx="135">
                  <c:v>0.31841631949016086</c:v>
                </c:pt>
                <c:pt idx="136">
                  <c:v>0.30988759768383106</c:v>
                </c:pt>
                <c:pt idx="137">
                  <c:v>0.29432582502945276</c:v>
                </c:pt>
                <c:pt idx="138">
                  <c:v>0.29923723317424411</c:v>
                </c:pt>
                <c:pt idx="139">
                  <c:v>0.29756468538799896</c:v>
                </c:pt>
                <c:pt idx="140">
                  <c:v>0.29444368855691333</c:v>
                </c:pt>
                <c:pt idx="141">
                  <c:v>0.28942788411012471</c:v>
                </c:pt>
                <c:pt idx="142">
                  <c:v>0.27494527934000568</c:v>
                </c:pt>
                <c:pt idx="143">
                  <c:v>0.27108486844381258</c:v>
                </c:pt>
                <c:pt idx="144">
                  <c:v>0.27247240250984339</c:v>
                </c:pt>
                <c:pt idx="145">
                  <c:v>0.27880252873667627</c:v>
                </c:pt>
                <c:pt idx="146">
                  <c:v>0.2855588252264728</c:v>
                </c:pt>
                <c:pt idx="147">
                  <c:v>0.2683989219534561</c:v>
                </c:pt>
                <c:pt idx="148">
                  <c:v>0.27293062864173484</c:v>
                </c:pt>
                <c:pt idx="149">
                  <c:v>0.27199203879507794</c:v>
                </c:pt>
                <c:pt idx="150">
                  <c:v>0.26795129912135951</c:v>
                </c:pt>
                <c:pt idx="151">
                  <c:v>0.27073608741045163</c:v>
                </c:pt>
                <c:pt idx="152">
                  <c:v>0.2720383687509379</c:v>
                </c:pt>
                <c:pt idx="153">
                  <c:v>0.27290238519913845</c:v>
                </c:pt>
                <c:pt idx="154">
                  <c:v>0.2801204181460123</c:v>
                </c:pt>
                <c:pt idx="155">
                  <c:v>0.27725937527149602</c:v>
                </c:pt>
                <c:pt idx="156">
                  <c:v>0.2753157230494151</c:v>
                </c:pt>
                <c:pt idx="157">
                  <c:v>0.27261522829267376</c:v>
                </c:pt>
                <c:pt idx="158">
                  <c:v>0.26963579237867785</c:v>
                </c:pt>
                <c:pt idx="159">
                  <c:v>0.26358895820919792</c:v>
                </c:pt>
                <c:pt idx="160">
                  <c:v>0.25905324836029092</c:v>
                </c:pt>
                <c:pt idx="161">
                  <c:v>0.25601372904526898</c:v>
                </c:pt>
                <c:pt idx="162">
                  <c:v>0.25791118538797453</c:v>
                </c:pt>
                <c:pt idx="163">
                  <c:v>0.25312607455903507</c:v>
                </c:pt>
                <c:pt idx="164">
                  <c:v>0.25009879706704863</c:v>
                </c:pt>
                <c:pt idx="165">
                  <c:v>0.2428149484663486</c:v>
                </c:pt>
                <c:pt idx="166">
                  <c:v>0.23805712612673155</c:v>
                </c:pt>
                <c:pt idx="167">
                  <c:v>0.23770610993369445</c:v>
                </c:pt>
                <c:pt idx="168">
                  <c:v>0.23208927199891993</c:v>
                </c:pt>
                <c:pt idx="169">
                  <c:v>0.22547129730487092</c:v>
                </c:pt>
                <c:pt idx="170">
                  <c:v>0.22384382387287655</c:v>
                </c:pt>
                <c:pt idx="171">
                  <c:v>0.22038538392169116</c:v>
                </c:pt>
                <c:pt idx="172">
                  <c:v>0.21546453059572859</c:v>
                </c:pt>
                <c:pt idx="173">
                  <c:v>0.20983712887175218</c:v>
                </c:pt>
                <c:pt idx="174">
                  <c:v>0.20595115560961916</c:v>
                </c:pt>
                <c:pt idx="175">
                  <c:v>0.20497876079945279</c:v>
                </c:pt>
                <c:pt idx="176">
                  <c:v>0.20820693012626046</c:v>
                </c:pt>
                <c:pt idx="177">
                  <c:v>0.21717369959394134</c:v>
                </c:pt>
                <c:pt idx="178">
                  <c:v>0.20872856631803952</c:v>
                </c:pt>
                <c:pt idx="179">
                  <c:v>0.2066774668533021</c:v>
                </c:pt>
                <c:pt idx="180">
                  <c:v>0.20551510624517982</c:v>
                </c:pt>
                <c:pt idx="181">
                  <c:v>0.20592156389849131</c:v>
                </c:pt>
                <c:pt idx="182">
                  <c:v>0.20233458723677722</c:v>
                </c:pt>
                <c:pt idx="183">
                  <c:v>0.20126392124076201</c:v>
                </c:pt>
                <c:pt idx="184">
                  <c:v>0.20136916256365264</c:v>
                </c:pt>
                <c:pt idx="185">
                  <c:v>0.21838624839384216</c:v>
                </c:pt>
                <c:pt idx="186">
                  <c:v>0.21664054218322734</c:v>
                </c:pt>
                <c:pt idx="187">
                  <c:v>0.22814811127391885</c:v>
                </c:pt>
                <c:pt idx="188">
                  <c:v>0.23380224493128551</c:v>
                </c:pt>
                <c:pt idx="189">
                  <c:v>0.23421473676858029</c:v>
                </c:pt>
                <c:pt idx="190">
                  <c:v>0.24104817907991039</c:v>
                </c:pt>
                <c:pt idx="191">
                  <c:v>0.23846064868106456</c:v>
                </c:pt>
                <c:pt idx="192">
                  <c:v>0.2383553946752808</c:v>
                </c:pt>
                <c:pt idx="193">
                  <c:v>0.23530528076474103</c:v>
                </c:pt>
                <c:pt idx="194">
                  <c:v>0.23397166799467373</c:v>
                </c:pt>
                <c:pt idx="195">
                  <c:v>0.23451662615150415</c:v>
                </c:pt>
                <c:pt idx="196">
                  <c:v>0.22804643514276177</c:v>
                </c:pt>
                <c:pt idx="197">
                  <c:v>0.22152453772648928</c:v>
                </c:pt>
                <c:pt idx="198">
                  <c:v>0.21703545474696412</c:v>
                </c:pt>
                <c:pt idx="199">
                  <c:v>0.21378893880256278</c:v>
                </c:pt>
                <c:pt idx="200">
                  <c:v>0.20951561886174341</c:v>
                </c:pt>
                <c:pt idx="201">
                  <c:v>0.20839633861135232</c:v>
                </c:pt>
                <c:pt idx="202">
                  <c:v>0.20733793463349756</c:v>
                </c:pt>
                <c:pt idx="203">
                  <c:v>0.20091146166842641</c:v>
                </c:pt>
                <c:pt idx="204">
                  <c:v>0.19430347591828473</c:v>
                </c:pt>
                <c:pt idx="205">
                  <c:v>0.18990442628281881</c:v>
                </c:pt>
                <c:pt idx="206">
                  <c:v>0.19123831100958968</c:v>
                </c:pt>
                <c:pt idx="207">
                  <c:v>0.18635147589258233</c:v>
                </c:pt>
                <c:pt idx="208">
                  <c:v>0.18115545721232815</c:v>
                </c:pt>
                <c:pt idx="209">
                  <c:v>0.18300317069534894</c:v>
                </c:pt>
              </c:numCache>
            </c:numRef>
          </c:val>
          <c:smooth val="0"/>
          <c:extLst>
            <c:ext xmlns:c16="http://schemas.microsoft.com/office/drawing/2014/chart" uri="{C3380CC4-5D6E-409C-BE32-E72D297353CC}">
              <c16:uniqueId val="{00000001-AFEA-47BC-A868-3A9E4818CDEF}"/>
            </c:ext>
          </c:extLst>
        </c:ser>
        <c:dLbls>
          <c:showLegendKey val="0"/>
          <c:showVal val="0"/>
          <c:showCatName val="0"/>
          <c:showSerName val="0"/>
          <c:showPercent val="0"/>
          <c:showBubbleSize val="0"/>
        </c:dLbls>
        <c:marker val="1"/>
        <c:smooth val="0"/>
        <c:axId val="166326032"/>
        <c:axId val="129150176"/>
      </c:lineChart>
      <c:dateAx>
        <c:axId val="166326032"/>
        <c:scaling>
          <c:orientation val="minMax"/>
        </c:scaling>
        <c:delete val="0"/>
        <c:axPos val="b"/>
        <c:numFmt formatCode="yyyy"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29150176"/>
        <c:crosses val="autoZero"/>
        <c:auto val="1"/>
        <c:lblOffset val="100"/>
        <c:baseTimeUnit val="months"/>
        <c:majorUnit val="12"/>
        <c:majorTimeUnit val="months"/>
      </c:dateAx>
      <c:valAx>
        <c:axId val="129150176"/>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66326032"/>
        <c:crosses val="autoZero"/>
        <c:crossBetween val="between"/>
      </c:valAx>
      <c:valAx>
        <c:axId val="1688470752"/>
        <c:scaling>
          <c:orientation val="minMax"/>
          <c:max val="100"/>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noFill/>
                <a:latin typeface="+mn-lt"/>
                <a:ea typeface="+mn-ea"/>
                <a:cs typeface="+mn-cs"/>
              </a:defRPr>
            </a:pPr>
            <a:endParaRPr lang="de-DE"/>
          </a:p>
        </c:txPr>
        <c:crossAx val="1902144160"/>
        <c:crosses val="max"/>
        <c:crossBetween val="between"/>
      </c:valAx>
      <c:dateAx>
        <c:axId val="1902144160"/>
        <c:scaling>
          <c:orientation val="minMax"/>
        </c:scaling>
        <c:delete val="1"/>
        <c:axPos val="b"/>
        <c:numFmt formatCode="m/d/yyyy" sourceLinked="1"/>
        <c:majorTickMark val="out"/>
        <c:minorTickMark val="none"/>
        <c:tickLblPos val="nextTo"/>
        <c:crossAx val="1688470752"/>
        <c:crosses val="autoZero"/>
        <c:auto val="1"/>
        <c:lblOffset val="100"/>
        <c:baseTimeUnit val="months"/>
      </c:date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2"/>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Var!$AG$4</c:f>
          <c:strCache>
            <c:ptCount val="1"/>
            <c:pt idx="0">
              <c:v>Index, Basis = 2009</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1"/>
          <c:order val="2"/>
          <c:tx>
            <c:v>Gerades Jahr</c:v>
          </c:tx>
          <c:spPr>
            <a:solidFill>
              <a:schemeClr val="bg1">
                <a:lumMod val="85000"/>
              </a:schemeClr>
            </a:solidFill>
            <a:ln>
              <a:noFill/>
            </a:ln>
            <a:effectLst/>
          </c:spPr>
          <c:invertIfNegative val="0"/>
          <c:cat>
            <c:numRef>
              <c:f>[0]!X_3</c:f>
              <c:numCache>
                <c:formatCode>m/d/yyyy</c:formatCode>
                <c:ptCount val="210"/>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pt idx="21">
                  <c:v>40452</c:v>
                </c:pt>
                <c:pt idx="22">
                  <c:v>40483</c:v>
                </c:pt>
                <c:pt idx="23">
                  <c:v>40513</c:v>
                </c:pt>
                <c:pt idx="24">
                  <c:v>40544</c:v>
                </c:pt>
                <c:pt idx="25">
                  <c:v>40575</c:v>
                </c:pt>
                <c:pt idx="26">
                  <c:v>40603</c:v>
                </c:pt>
                <c:pt idx="27">
                  <c:v>40634</c:v>
                </c:pt>
                <c:pt idx="28">
                  <c:v>40664</c:v>
                </c:pt>
                <c:pt idx="29">
                  <c:v>40695</c:v>
                </c:pt>
                <c:pt idx="30">
                  <c:v>40725</c:v>
                </c:pt>
                <c:pt idx="31">
                  <c:v>40756</c:v>
                </c:pt>
                <c:pt idx="32">
                  <c:v>40787</c:v>
                </c:pt>
                <c:pt idx="33">
                  <c:v>40817</c:v>
                </c:pt>
                <c:pt idx="34">
                  <c:v>40848</c:v>
                </c:pt>
                <c:pt idx="35">
                  <c:v>40878</c:v>
                </c:pt>
                <c:pt idx="36">
                  <c:v>40909</c:v>
                </c:pt>
                <c:pt idx="37">
                  <c:v>40940</c:v>
                </c:pt>
                <c:pt idx="38">
                  <c:v>40969</c:v>
                </c:pt>
                <c:pt idx="39">
                  <c:v>41000</c:v>
                </c:pt>
                <c:pt idx="40">
                  <c:v>41030</c:v>
                </c:pt>
                <c:pt idx="41">
                  <c:v>41061</c:v>
                </c:pt>
                <c:pt idx="42">
                  <c:v>41091</c:v>
                </c:pt>
                <c:pt idx="43">
                  <c:v>41122</c:v>
                </c:pt>
                <c:pt idx="44">
                  <c:v>41153</c:v>
                </c:pt>
                <c:pt idx="45">
                  <c:v>41183</c:v>
                </c:pt>
                <c:pt idx="46">
                  <c:v>41214</c:v>
                </c:pt>
                <c:pt idx="47">
                  <c:v>41244</c:v>
                </c:pt>
                <c:pt idx="48">
                  <c:v>41275</c:v>
                </c:pt>
                <c:pt idx="49">
                  <c:v>41306</c:v>
                </c:pt>
                <c:pt idx="50">
                  <c:v>41334</c:v>
                </c:pt>
                <c:pt idx="51">
                  <c:v>41365</c:v>
                </c:pt>
                <c:pt idx="52">
                  <c:v>41395</c:v>
                </c:pt>
                <c:pt idx="53">
                  <c:v>41426</c:v>
                </c:pt>
                <c:pt idx="54">
                  <c:v>41456</c:v>
                </c:pt>
                <c:pt idx="55">
                  <c:v>41487</c:v>
                </c:pt>
                <c:pt idx="56">
                  <c:v>41518</c:v>
                </c:pt>
                <c:pt idx="57">
                  <c:v>41548</c:v>
                </c:pt>
                <c:pt idx="58">
                  <c:v>41579</c:v>
                </c:pt>
                <c:pt idx="59">
                  <c:v>41609</c:v>
                </c:pt>
                <c:pt idx="60">
                  <c:v>41640</c:v>
                </c:pt>
                <c:pt idx="61">
                  <c:v>41671</c:v>
                </c:pt>
                <c:pt idx="62">
                  <c:v>41699</c:v>
                </c:pt>
                <c:pt idx="63">
                  <c:v>41730</c:v>
                </c:pt>
                <c:pt idx="64">
                  <c:v>41760</c:v>
                </c:pt>
                <c:pt idx="65">
                  <c:v>41791</c:v>
                </c:pt>
                <c:pt idx="66">
                  <c:v>41821</c:v>
                </c:pt>
                <c:pt idx="67">
                  <c:v>41852</c:v>
                </c:pt>
                <c:pt idx="68">
                  <c:v>41883</c:v>
                </c:pt>
                <c:pt idx="69">
                  <c:v>41913</c:v>
                </c:pt>
                <c:pt idx="70">
                  <c:v>41944</c:v>
                </c:pt>
                <c:pt idx="71">
                  <c:v>41974</c:v>
                </c:pt>
                <c:pt idx="72">
                  <c:v>42005</c:v>
                </c:pt>
                <c:pt idx="73">
                  <c:v>42036</c:v>
                </c:pt>
                <c:pt idx="74">
                  <c:v>42064</c:v>
                </c:pt>
                <c:pt idx="75">
                  <c:v>42095</c:v>
                </c:pt>
                <c:pt idx="76">
                  <c:v>42125</c:v>
                </c:pt>
                <c:pt idx="77">
                  <c:v>42156</c:v>
                </c:pt>
                <c:pt idx="78">
                  <c:v>42186</c:v>
                </c:pt>
                <c:pt idx="79">
                  <c:v>42217</c:v>
                </c:pt>
                <c:pt idx="80">
                  <c:v>42248</c:v>
                </c:pt>
                <c:pt idx="81">
                  <c:v>42278</c:v>
                </c:pt>
                <c:pt idx="82">
                  <c:v>42309</c:v>
                </c:pt>
                <c:pt idx="83">
                  <c:v>42339</c:v>
                </c:pt>
                <c:pt idx="84">
                  <c:v>42370</c:v>
                </c:pt>
                <c:pt idx="85">
                  <c:v>42401</c:v>
                </c:pt>
                <c:pt idx="86">
                  <c:v>42430</c:v>
                </c:pt>
                <c:pt idx="87">
                  <c:v>42461</c:v>
                </c:pt>
                <c:pt idx="88">
                  <c:v>42491</c:v>
                </c:pt>
                <c:pt idx="89">
                  <c:v>42522</c:v>
                </c:pt>
                <c:pt idx="90">
                  <c:v>42552</c:v>
                </c:pt>
                <c:pt idx="91">
                  <c:v>42583</c:v>
                </c:pt>
                <c:pt idx="92">
                  <c:v>42614</c:v>
                </c:pt>
                <c:pt idx="93">
                  <c:v>42644</c:v>
                </c:pt>
                <c:pt idx="94">
                  <c:v>42675</c:v>
                </c:pt>
                <c:pt idx="95">
                  <c:v>42705</c:v>
                </c:pt>
                <c:pt idx="96">
                  <c:v>42736</c:v>
                </c:pt>
                <c:pt idx="97">
                  <c:v>42767</c:v>
                </c:pt>
                <c:pt idx="98">
                  <c:v>42795</c:v>
                </c:pt>
                <c:pt idx="99">
                  <c:v>42826</c:v>
                </c:pt>
                <c:pt idx="100">
                  <c:v>42856</c:v>
                </c:pt>
                <c:pt idx="101">
                  <c:v>42887</c:v>
                </c:pt>
                <c:pt idx="102">
                  <c:v>42917</c:v>
                </c:pt>
                <c:pt idx="103">
                  <c:v>42948</c:v>
                </c:pt>
                <c:pt idx="104">
                  <c:v>42979</c:v>
                </c:pt>
                <c:pt idx="105">
                  <c:v>43009</c:v>
                </c:pt>
                <c:pt idx="106">
                  <c:v>43040</c:v>
                </c:pt>
                <c:pt idx="107">
                  <c:v>43070</c:v>
                </c:pt>
                <c:pt idx="108">
                  <c:v>43101</c:v>
                </c:pt>
                <c:pt idx="109">
                  <c:v>43132</c:v>
                </c:pt>
                <c:pt idx="110">
                  <c:v>43160</c:v>
                </c:pt>
                <c:pt idx="111">
                  <c:v>43191</c:v>
                </c:pt>
                <c:pt idx="112">
                  <c:v>43221</c:v>
                </c:pt>
                <c:pt idx="113">
                  <c:v>43252</c:v>
                </c:pt>
                <c:pt idx="114">
                  <c:v>43282</c:v>
                </c:pt>
                <c:pt idx="115">
                  <c:v>43313</c:v>
                </c:pt>
                <c:pt idx="116">
                  <c:v>43344</c:v>
                </c:pt>
                <c:pt idx="117">
                  <c:v>43374</c:v>
                </c:pt>
                <c:pt idx="118">
                  <c:v>43405</c:v>
                </c:pt>
                <c:pt idx="119">
                  <c:v>43435</c:v>
                </c:pt>
                <c:pt idx="120">
                  <c:v>43466</c:v>
                </c:pt>
                <c:pt idx="121">
                  <c:v>43497</c:v>
                </c:pt>
                <c:pt idx="122">
                  <c:v>43525</c:v>
                </c:pt>
                <c:pt idx="123">
                  <c:v>43556</c:v>
                </c:pt>
                <c:pt idx="124">
                  <c:v>43586</c:v>
                </c:pt>
                <c:pt idx="125">
                  <c:v>43617</c:v>
                </c:pt>
                <c:pt idx="126">
                  <c:v>43647</c:v>
                </c:pt>
                <c:pt idx="127">
                  <c:v>43678</c:v>
                </c:pt>
                <c:pt idx="128">
                  <c:v>43709</c:v>
                </c:pt>
                <c:pt idx="129">
                  <c:v>43739</c:v>
                </c:pt>
                <c:pt idx="130">
                  <c:v>43770</c:v>
                </c:pt>
                <c:pt idx="131">
                  <c:v>43800</c:v>
                </c:pt>
                <c:pt idx="132">
                  <c:v>43831</c:v>
                </c:pt>
                <c:pt idx="133">
                  <c:v>43862</c:v>
                </c:pt>
                <c:pt idx="134">
                  <c:v>43891</c:v>
                </c:pt>
                <c:pt idx="135">
                  <c:v>43922</c:v>
                </c:pt>
                <c:pt idx="136">
                  <c:v>43952</c:v>
                </c:pt>
                <c:pt idx="137">
                  <c:v>43983</c:v>
                </c:pt>
                <c:pt idx="138">
                  <c:v>44013</c:v>
                </c:pt>
                <c:pt idx="139">
                  <c:v>44044</c:v>
                </c:pt>
                <c:pt idx="140">
                  <c:v>44075</c:v>
                </c:pt>
                <c:pt idx="141">
                  <c:v>44105</c:v>
                </c:pt>
                <c:pt idx="142">
                  <c:v>44136</c:v>
                </c:pt>
                <c:pt idx="143">
                  <c:v>44166</c:v>
                </c:pt>
                <c:pt idx="144">
                  <c:v>44197</c:v>
                </c:pt>
                <c:pt idx="145">
                  <c:v>44228</c:v>
                </c:pt>
                <c:pt idx="146">
                  <c:v>44256</c:v>
                </c:pt>
                <c:pt idx="147">
                  <c:v>44287</c:v>
                </c:pt>
                <c:pt idx="148">
                  <c:v>44317</c:v>
                </c:pt>
                <c:pt idx="149">
                  <c:v>44348</c:v>
                </c:pt>
                <c:pt idx="150">
                  <c:v>44378</c:v>
                </c:pt>
                <c:pt idx="151">
                  <c:v>44409</c:v>
                </c:pt>
                <c:pt idx="152">
                  <c:v>44440</c:v>
                </c:pt>
                <c:pt idx="153">
                  <c:v>44470</c:v>
                </c:pt>
                <c:pt idx="154">
                  <c:v>44501</c:v>
                </c:pt>
                <c:pt idx="155">
                  <c:v>44531</c:v>
                </c:pt>
                <c:pt idx="156">
                  <c:v>44562</c:v>
                </c:pt>
                <c:pt idx="157">
                  <c:v>44593</c:v>
                </c:pt>
                <c:pt idx="158">
                  <c:v>44621</c:v>
                </c:pt>
                <c:pt idx="159">
                  <c:v>44652</c:v>
                </c:pt>
                <c:pt idx="160">
                  <c:v>44682</c:v>
                </c:pt>
                <c:pt idx="161">
                  <c:v>44713</c:v>
                </c:pt>
                <c:pt idx="162">
                  <c:v>44743</c:v>
                </c:pt>
                <c:pt idx="163">
                  <c:v>44774</c:v>
                </c:pt>
                <c:pt idx="164">
                  <c:v>44805</c:v>
                </c:pt>
                <c:pt idx="165">
                  <c:v>44835</c:v>
                </c:pt>
                <c:pt idx="166">
                  <c:v>44866</c:v>
                </c:pt>
                <c:pt idx="167">
                  <c:v>44896</c:v>
                </c:pt>
                <c:pt idx="168">
                  <c:v>44927</c:v>
                </c:pt>
                <c:pt idx="169">
                  <c:v>44958</c:v>
                </c:pt>
                <c:pt idx="170">
                  <c:v>44986</c:v>
                </c:pt>
                <c:pt idx="171">
                  <c:v>45017</c:v>
                </c:pt>
                <c:pt idx="172">
                  <c:v>45047</c:v>
                </c:pt>
                <c:pt idx="173">
                  <c:v>45078</c:v>
                </c:pt>
                <c:pt idx="174">
                  <c:v>45108</c:v>
                </c:pt>
                <c:pt idx="175">
                  <c:v>45139</c:v>
                </c:pt>
                <c:pt idx="176">
                  <c:v>45170</c:v>
                </c:pt>
                <c:pt idx="177">
                  <c:v>45200</c:v>
                </c:pt>
                <c:pt idx="178">
                  <c:v>45231</c:v>
                </c:pt>
                <c:pt idx="179">
                  <c:v>45261</c:v>
                </c:pt>
                <c:pt idx="180">
                  <c:v>45292</c:v>
                </c:pt>
                <c:pt idx="181">
                  <c:v>45323</c:v>
                </c:pt>
                <c:pt idx="182">
                  <c:v>45352</c:v>
                </c:pt>
                <c:pt idx="183">
                  <c:v>45383</c:v>
                </c:pt>
                <c:pt idx="184">
                  <c:v>45413</c:v>
                </c:pt>
                <c:pt idx="185">
                  <c:v>45444</c:v>
                </c:pt>
                <c:pt idx="186">
                  <c:v>45474</c:v>
                </c:pt>
                <c:pt idx="187">
                  <c:v>45505</c:v>
                </c:pt>
                <c:pt idx="188">
                  <c:v>45536</c:v>
                </c:pt>
                <c:pt idx="189">
                  <c:v>45566</c:v>
                </c:pt>
                <c:pt idx="190">
                  <c:v>45597</c:v>
                </c:pt>
                <c:pt idx="191">
                  <c:v>45627</c:v>
                </c:pt>
                <c:pt idx="192">
                  <c:v>45658</c:v>
                </c:pt>
                <c:pt idx="193">
                  <c:v>45689</c:v>
                </c:pt>
                <c:pt idx="194">
                  <c:v>45717</c:v>
                </c:pt>
                <c:pt idx="195">
                  <c:v>45748</c:v>
                </c:pt>
                <c:pt idx="196">
                  <c:v>45778</c:v>
                </c:pt>
                <c:pt idx="197">
                  <c:v>45809</c:v>
                </c:pt>
                <c:pt idx="198">
                  <c:v>45839</c:v>
                </c:pt>
                <c:pt idx="199">
                  <c:v>45870</c:v>
                </c:pt>
                <c:pt idx="200">
                  <c:v>45901</c:v>
                </c:pt>
                <c:pt idx="201">
                  <c:v>45931</c:v>
                </c:pt>
                <c:pt idx="202">
                  <c:v>45962</c:v>
                </c:pt>
                <c:pt idx="203">
                  <c:v>45992</c:v>
                </c:pt>
                <c:pt idx="204">
                  <c:v>46023</c:v>
                </c:pt>
                <c:pt idx="205">
                  <c:v>46054</c:v>
                </c:pt>
                <c:pt idx="206">
                  <c:v>46082</c:v>
                </c:pt>
                <c:pt idx="207">
                  <c:v>46113</c:v>
                </c:pt>
                <c:pt idx="208">
                  <c:v>46143</c:v>
                </c:pt>
                <c:pt idx="209">
                  <c:v>46174</c:v>
                </c:pt>
              </c:numCache>
            </c:numRef>
          </c:cat>
          <c:val>
            <c:numRef>
              <c:f>[0]!Y_JahrGerade3</c:f>
              <c:numCache>
                <c:formatCode>General</c:formatCode>
                <c:ptCount val="210"/>
                <c:pt idx="0">
                  <c:v>0</c:v>
                </c:pt>
                <c:pt idx="1">
                  <c:v>0</c:v>
                </c:pt>
                <c:pt idx="2">
                  <c:v>0</c:v>
                </c:pt>
                <c:pt idx="3">
                  <c:v>0</c:v>
                </c:pt>
                <c:pt idx="4">
                  <c:v>0</c:v>
                </c:pt>
                <c:pt idx="5">
                  <c:v>0</c:v>
                </c:pt>
                <c:pt idx="6">
                  <c:v>0</c:v>
                </c:pt>
                <c:pt idx="7">
                  <c:v>0</c:v>
                </c:pt>
                <c:pt idx="8">
                  <c:v>0</c:v>
                </c:pt>
                <c:pt idx="9">
                  <c:v>0</c:v>
                </c:pt>
                <c:pt idx="10">
                  <c:v>0</c:v>
                </c:pt>
                <c:pt idx="11">
                  <c:v>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0</c:v>
                </c:pt>
                <c:pt idx="25">
                  <c:v>0</c:v>
                </c:pt>
                <c:pt idx="26">
                  <c:v>0</c:v>
                </c:pt>
                <c:pt idx="27">
                  <c:v>0</c:v>
                </c:pt>
                <c:pt idx="28">
                  <c:v>0</c:v>
                </c:pt>
                <c:pt idx="29">
                  <c:v>0</c:v>
                </c:pt>
                <c:pt idx="30">
                  <c:v>0</c:v>
                </c:pt>
                <c:pt idx="31">
                  <c:v>0</c:v>
                </c:pt>
                <c:pt idx="32">
                  <c:v>0</c:v>
                </c:pt>
                <c:pt idx="33">
                  <c:v>0</c:v>
                </c:pt>
                <c:pt idx="34">
                  <c:v>0</c:v>
                </c:pt>
                <c:pt idx="35">
                  <c:v>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0</c:v>
                </c:pt>
                <c:pt idx="49">
                  <c:v>0</c:v>
                </c:pt>
                <c:pt idx="50">
                  <c:v>0</c:v>
                </c:pt>
                <c:pt idx="51">
                  <c:v>0</c:v>
                </c:pt>
                <c:pt idx="52">
                  <c:v>0</c:v>
                </c:pt>
                <c:pt idx="53">
                  <c:v>0</c:v>
                </c:pt>
                <c:pt idx="54">
                  <c:v>0</c:v>
                </c:pt>
                <c:pt idx="55">
                  <c:v>0</c:v>
                </c:pt>
                <c:pt idx="56">
                  <c:v>0</c:v>
                </c:pt>
                <c:pt idx="57">
                  <c:v>0</c:v>
                </c:pt>
                <c:pt idx="58">
                  <c:v>0</c:v>
                </c:pt>
                <c:pt idx="59">
                  <c:v>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0</c:v>
                </c:pt>
                <c:pt idx="73">
                  <c:v>0</c:v>
                </c:pt>
                <c:pt idx="74">
                  <c:v>0</c:v>
                </c:pt>
                <c:pt idx="75">
                  <c:v>0</c:v>
                </c:pt>
                <c:pt idx="76">
                  <c:v>0</c:v>
                </c:pt>
                <c:pt idx="77">
                  <c:v>0</c:v>
                </c:pt>
                <c:pt idx="78">
                  <c:v>0</c:v>
                </c:pt>
                <c:pt idx="79">
                  <c:v>0</c:v>
                </c:pt>
                <c:pt idx="80">
                  <c:v>0</c:v>
                </c:pt>
                <c:pt idx="81">
                  <c:v>0</c:v>
                </c:pt>
                <c:pt idx="82">
                  <c:v>0</c:v>
                </c:pt>
                <c:pt idx="83">
                  <c:v>0</c:v>
                </c:pt>
                <c:pt idx="84">
                  <c:v>100</c:v>
                </c:pt>
                <c:pt idx="85">
                  <c:v>100</c:v>
                </c:pt>
                <c:pt idx="86">
                  <c:v>100</c:v>
                </c:pt>
                <c:pt idx="87">
                  <c:v>100</c:v>
                </c:pt>
                <c:pt idx="88">
                  <c:v>100</c:v>
                </c:pt>
                <c:pt idx="89">
                  <c:v>100</c:v>
                </c:pt>
                <c:pt idx="90">
                  <c:v>100</c:v>
                </c:pt>
                <c:pt idx="91">
                  <c:v>100</c:v>
                </c:pt>
                <c:pt idx="92">
                  <c:v>100</c:v>
                </c:pt>
                <c:pt idx="93">
                  <c:v>100</c:v>
                </c:pt>
                <c:pt idx="94">
                  <c:v>100</c:v>
                </c:pt>
                <c:pt idx="95">
                  <c:v>100</c:v>
                </c:pt>
                <c:pt idx="96">
                  <c:v>0</c:v>
                </c:pt>
                <c:pt idx="97">
                  <c:v>0</c:v>
                </c:pt>
                <c:pt idx="98">
                  <c:v>0</c:v>
                </c:pt>
                <c:pt idx="99">
                  <c:v>0</c:v>
                </c:pt>
                <c:pt idx="100">
                  <c:v>0</c:v>
                </c:pt>
                <c:pt idx="101">
                  <c:v>0</c:v>
                </c:pt>
                <c:pt idx="102">
                  <c:v>0</c:v>
                </c:pt>
                <c:pt idx="103">
                  <c:v>0</c:v>
                </c:pt>
                <c:pt idx="104">
                  <c:v>0</c:v>
                </c:pt>
                <c:pt idx="105">
                  <c:v>0</c:v>
                </c:pt>
                <c:pt idx="106">
                  <c:v>0</c:v>
                </c:pt>
                <c:pt idx="107">
                  <c:v>0</c:v>
                </c:pt>
                <c:pt idx="108">
                  <c:v>100</c:v>
                </c:pt>
                <c:pt idx="109">
                  <c:v>100</c:v>
                </c:pt>
                <c:pt idx="110">
                  <c:v>100</c:v>
                </c:pt>
                <c:pt idx="111">
                  <c:v>100</c:v>
                </c:pt>
                <c:pt idx="112">
                  <c:v>100</c:v>
                </c:pt>
                <c:pt idx="113">
                  <c:v>100</c:v>
                </c:pt>
                <c:pt idx="114">
                  <c:v>100</c:v>
                </c:pt>
                <c:pt idx="115">
                  <c:v>100</c:v>
                </c:pt>
                <c:pt idx="116">
                  <c:v>100</c:v>
                </c:pt>
                <c:pt idx="117">
                  <c:v>100</c:v>
                </c:pt>
                <c:pt idx="118">
                  <c:v>100</c:v>
                </c:pt>
                <c:pt idx="119">
                  <c:v>100</c:v>
                </c:pt>
                <c:pt idx="120">
                  <c:v>0</c:v>
                </c:pt>
                <c:pt idx="121">
                  <c:v>0</c:v>
                </c:pt>
                <c:pt idx="122">
                  <c:v>0</c:v>
                </c:pt>
                <c:pt idx="123">
                  <c:v>0</c:v>
                </c:pt>
                <c:pt idx="124">
                  <c:v>0</c:v>
                </c:pt>
                <c:pt idx="125">
                  <c:v>0</c:v>
                </c:pt>
                <c:pt idx="126">
                  <c:v>0</c:v>
                </c:pt>
                <c:pt idx="127">
                  <c:v>0</c:v>
                </c:pt>
                <c:pt idx="128">
                  <c:v>0</c:v>
                </c:pt>
                <c:pt idx="129">
                  <c:v>0</c:v>
                </c:pt>
                <c:pt idx="130">
                  <c:v>0</c:v>
                </c:pt>
                <c:pt idx="131">
                  <c:v>0</c:v>
                </c:pt>
                <c:pt idx="132">
                  <c:v>100</c:v>
                </c:pt>
                <c:pt idx="133">
                  <c:v>100</c:v>
                </c:pt>
                <c:pt idx="134">
                  <c:v>100</c:v>
                </c:pt>
                <c:pt idx="135">
                  <c:v>100</c:v>
                </c:pt>
                <c:pt idx="136">
                  <c:v>100</c:v>
                </c:pt>
                <c:pt idx="137">
                  <c:v>100</c:v>
                </c:pt>
                <c:pt idx="138">
                  <c:v>100</c:v>
                </c:pt>
                <c:pt idx="139">
                  <c:v>100</c:v>
                </c:pt>
                <c:pt idx="140">
                  <c:v>100</c:v>
                </c:pt>
                <c:pt idx="141">
                  <c:v>100</c:v>
                </c:pt>
                <c:pt idx="142">
                  <c:v>100</c:v>
                </c:pt>
                <c:pt idx="143">
                  <c:v>100</c:v>
                </c:pt>
                <c:pt idx="144">
                  <c:v>0</c:v>
                </c:pt>
                <c:pt idx="145">
                  <c:v>0</c:v>
                </c:pt>
                <c:pt idx="146">
                  <c:v>0</c:v>
                </c:pt>
                <c:pt idx="147">
                  <c:v>0</c:v>
                </c:pt>
                <c:pt idx="148">
                  <c:v>0</c:v>
                </c:pt>
                <c:pt idx="149">
                  <c:v>0</c:v>
                </c:pt>
                <c:pt idx="150">
                  <c:v>0</c:v>
                </c:pt>
                <c:pt idx="151">
                  <c:v>0</c:v>
                </c:pt>
                <c:pt idx="152">
                  <c:v>0</c:v>
                </c:pt>
                <c:pt idx="153">
                  <c:v>0</c:v>
                </c:pt>
                <c:pt idx="154">
                  <c:v>0</c:v>
                </c:pt>
                <c:pt idx="155">
                  <c:v>0</c:v>
                </c:pt>
                <c:pt idx="156">
                  <c:v>100</c:v>
                </c:pt>
                <c:pt idx="157">
                  <c:v>100</c:v>
                </c:pt>
                <c:pt idx="158">
                  <c:v>100</c:v>
                </c:pt>
                <c:pt idx="159">
                  <c:v>100</c:v>
                </c:pt>
                <c:pt idx="160">
                  <c:v>100</c:v>
                </c:pt>
                <c:pt idx="161">
                  <c:v>100</c:v>
                </c:pt>
                <c:pt idx="162">
                  <c:v>100</c:v>
                </c:pt>
                <c:pt idx="163">
                  <c:v>100</c:v>
                </c:pt>
                <c:pt idx="164">
                  <c:v>100</c:v>
                </c:pt>
                <c:pt idx="165">
                  <c:v>100</c:v>
                </c:pt>
                <c:pt idx="166">
                  <c:v>100</c:v>
                </c:pt>
                <c:pt idx="167">
                  <c:v>100</c:v>
                </c:pt>
                <c:pt idx="168">
                  <c:v>0</c:v>
                </c:pt>
                <c:pt idx="169">
                  <c:v>0</c:v>
                </c:pt>
                <c:pt idx="170">
                  <c:v>0</c:v>
                </c:pt>
                <c:pt idx="171">
                  <c:v>0</c:v>
                </c:pt>
                <c:pt idx="172">
                  <c:v>0</c:v>
                </c:pt>
                <c:pt idx="173">
                  <c:v>0</c:v>
                </c:pt>
                <c:pt idx="174">
                  <c:v>0</c:v>
                </c:pt>
                <c:pt idx="175">
                  <c:v>0</c:v>
                </c:pt>
                <c:pt idx="176">
                  <c:v>0</c:v>
                </c:pt>
                <c:pt idx="177">
                  <c:v>0</c:v>
                </c:pt>
                <c:pt idx="178">
                  <c:v>0</c:v>
                </c:pt>
                <c:pt idx="179">
                  <c:v>0</c:v>
                </c:pt>
                <c:pt idx="180">
                  <c:v>100</c:v>
                </c:pt>
                <c:pt idx="181">
                  <c:v>100</c:v>
                </c:pt>
                <c:pt idx="182">
                  <c:v>100</c:v>
                </c:pt>
                <c:pt idx="183">
                  <c:v>100</c:v>
                </c:pt>
                <c:pt idx="184">
                  <c:v>100</c:v>
                </c:pt>
                <c:pt idx="185">
                  <c:v>100</c:v>
                </c:pt>
                <c:pt idx="186">
                  <c:v>100</c:v>
                </c:pt>
                <c:pt idx="187">
                  <c:v>100</c:v>
                </c:pt>
                <c:pt idx="188">
                  <c:v>100</c:v>
                </c:pt>
                <c:pt idx="189">
                  <c:v>100</c:v>
                </c:pt>
                <c:pt idx="190">
                  <c:v>100</c:v>
                </c:pt>
                <c:pt idx="191">
                  <c:v>100</c:v>
                </c:pt>
                <c:pt idx="192">
                  <c:v>0</c:v>
                </c:pt>
                <c:pt idx="193">
                  <c:v>0</c:v>
                </c:pt>
                <c:pt idx="194">
                  <c:v>0</c:v>
                </c:pt>
                <c:pt idx="195">
                  <c:v>0</c:v>
                </c:pt>
                <c:pt idx="196">
                  <c:v>0</c:v>
                </c:pt>
                <c:pt idx="197">
                  <c:v>0</c:v>
                </c:pt>
                <c:pt idx="198">
                  <c:v>0</c:v>
                </c:pt>
                <c:pt idx="199">
                  <c:v>0</c:v>
                </c:pt>
                <c:pt idx="200">
                  <c:v>0</c:v>
                </c:pt>
                <c:pt idx="201">
                  <c:v>0</c:v>
                </c:pt>
                <c:pt idx="202">
                  <c:v>0</c:v>
                </c:pt>
                <c:pt idx="203">
                  <c:v>0</c:v>
                </c:pt>
                <c:pt idx="204">
                  <c:v>100</c:v>
                </c:pt>
                <c:pt idx="205">
                  <c:v>100</c:v>
                </c:pt>
                <c:pt idx="206">
                  <c:v>100</c:v>
                </c:pt>
                <c:pt idx="207">
                  <c:v>100</c:v>
                </c:pt>
                <c:pt idx="208">
                  <c:v>100</c:v>
                </c:pt>
                <c:pt idx="209">
                  <c:v>100</c:v>
                </c:pt>
              </c:numCache>
            </c:numRef>
          </c:val>
          <c:extLst>
            <c:ext xmlns:c16="http://schemas.microsoft.com/office/drawing/2014/chart" uri="{C3380CC4-5D6E-409C-BE32-E72D297353CC}">
              <c16:uniqueId val="{00000000-97CD-4241-8667-F0D40A356F7F}"/>
            </c:ext>
          </c:extLst>
        </c:ser>
        <c:dLbls>
          <c:showLegendKey val="0"/>
          <c:showVal val="0"/>
          <c:showCatName val="0"/>
          <c:showSerName val="0"/>
          <c:showPercent val="0"/>
          <c:showBubbleSize val="0"/>
        </c:dLbls>
        <c:gapWidth val="0"/>
        <c:axId val="1902144160"/>
        <c:axId val="1688470752"/>
      </c:barChart>
      <c:lineChart>
        <c:grouping val="standard"/>
        <c:varyColors val="0"/>
        <c:ser>
          <c:idx val="0"/>
          <c:order val="0"/>
          <c:tx>
            <c:strRef>
              <c:f>Var!$D$4</c:f>
              <c:strCache>
                <c:ptCount val="1"/>
                <c:pt idx="0">
                  <c:v>Indische Rupie je Euro</c:v>
                </c:pt>
              </c:strCache>
            </c:strRef>
          </c:tx>
          <c:spPr>
            <a:ln w="28575" cap="rnd">
              <a:solidFill>
                <a:schemeClr val="accent1"/>
              </a:solidFill>
              <a:round/>
            </a:ln>
            <a:effectLst/>
          </c:spPr>
          <c:marker>
            <c:symbol val="none"/>
          </c:marker>
          <c:cat>
            <c:numRef>
              <c:f>[0]!X_3</c:f>
              <c:numCache>
                <c:formatCode>m/d/yyyy</c:formatCode>
                <c:ptCount val="210"/>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pt idx="21">
                  <c:v>40452</c:v>
                </c:pt>
                <c:pt idx="22">
                  <c:v>40483</c:v>
                </c:pt>
                <c:pt idx="23">
                  <c:v>40513</c:v>
                </c:pt>
                <c:pt idx="24">
                  <c:v>40544</c:v>
                </c:pt>
                <c:pt idx="25">
                  <c:v>40575</c:v>
                </c:pt>
                <c:pt idx="26">
                  <c:v>40603</c:v>
                </c:pt>
                <c:pt idx="27">
                  <c:v>40634</c:v>
                </c:pt>
                <c:pt idx="28">
                  <c:v>40664</c:v>
                </c:pt>
                <c:pt idx="29">
                  <c:v>40695</c:v>
                </c:pt>
                <c:pt idx="30">
                  <c:v>40725</c:v>
                </c:pt>
                <c:pt idx="31">
                  <c:v>40756</c:v>
                </c:pt>
                <c:pt idx="32">
                  <c:v>40787</c:v>
                </c:pt>
                <c:pt idx="33">
                  <c:v>40817</c:v>
                </c:pt>
                <c:pt idx="34">
                  <c:v>40848</c:v>
                </c:pt>
                <c:pt idx="35">
                  <c:v>40878</c:v>
                </c:pt>
                <c:pt idx="36">
                  <c:v>40909</c:v>
                </c:pt>
                <c:pt idx="37">
                  <c:v>40940</c:v>
                </c:pt>
                <c:pt idx="38">
                  <c:v>40969</c:v>
                </c:pt>
                <c:pt idx="39">
                  <c:v>41000</c:v>
                </c:pt>
                <c:pt idx="40">
                  <c:v>41030</c:v>
                </c:pt>
                <c:pt idx="41">
                  <c:v>41061</c:v>
                </c:pt>
                <c:pt idx="42">
                  <c:v>41091</c:v>
                </c:pt>
                <c:pt idx="43">
                  <c:v>41122</c:v>
                </c:pt>
                <c:pt idx="44">
                  <c:v>41153</c:v>
                </c:pt>
                <c:pt idx="45">
                  <c:v>41183</c:v>
                </c:pt>
                <c:pt idx="46">
                  <c:v>41214</c:v>
                </c:pt>
                <c:pt idx="47">
                  <c:v>41244</c:v>
                </c:pt>
                <c:pt idx="48">
                  <c:v>41275</c:v>
                </c:pt>
                <c:pt idx="49">
                  <c:v>41306</c:v>
                </c:pt>
                <c:pt idx="50">
                  <c:v>41334</c:v>
                </c:pt>
                <c:pt idx="51">
                  <c:v>41365</c:v>
                </c:pt>
                <c:pt idx="52">
                  <c:v>41395</c:v>
                </c:pt>
                <c:pt idx="53">
                  <c:v>41426</c:v>
                </c:pt>
                <c:pt idx="54">
                  <c:v>41456</c:v>
                </c:pt>
                <c:pt idx="55">
                  <c:v>41487</c:v>
                </c:pt>
                <c:pt idx="56">
                  <c:v>41518</c:v>
                </c:pt>
                <c:pt idx="57">
                  <c:v>41548</c:v>
                </c:pt>
                <c:pt idx="58">
                  <c:v>41579</c:v>
                </c:pt>
                <c:pt idx="59">
                  <c:v>41609</c:v>
                </c:pt>
                <c:pt idx="60">
                  <c:v>41640</c:v>
                </c:pt>
                <c:pt idx="61">
                  <c:v>41671</c:v>
                </c:pt>
                <c:pt idx="62">
                  <c:v>41699</c:v>
                </c:pt>
                <c:pt idx="63">
                  <c:v>41730</c:v>
                </c:pt>
                <c:pt idx="64">
                  <c:v>41760</c:v>
                </c:pt>
                <c:pt idx="65">
                  <c:v>41791</c:v>
                </c:pt>
                <c:pt idx="66">
                  <c:v>41821</c:v>
                </c:pt>
                <c:pt idx="67">
                  <c:v>41852</c:v>
                </c:pt>
                <c:pt idx="68">
                  <c:v>41883</c:v>
                </c:pt>
                <c:pt idx="69">
                  <c:v>41913</c:v>
                </c:pt>
                <c:pt idx="70">
                  <c:v>41944</c:v>
                </c:pt>
                <c:pt idx="71">
                  <c:v>41974</c:v>
                </c:pt>
                <c:pt idx="72">
                  <c:v>42005</c:v>
                </c:pt>
                <c:pt idx="73">
                  <c:v>42036</c:v>
                </c:pt>
                <c:pt idx="74">
                  <c:v>42064</c:v>
                </c:pt>
                <c:pt idx="75">
                  <c:v>42095</c:v>
                </c:pt>
                <c:pt idx="76">
                  <c:v>42125</c:v>
                </c:pt>
                <c:pt idx="77">
                  <c:v>42156</c:v>
                </c:pt>
                <c:pt idx="78">
                  <c:v>42186</c:v>
                </c:pt>
                <c:pt idx="79">
                  <c:v>42217</c:v>
                </c:pt>
                <c:pt idx="80">
                  <c:v>42248</c:v>
                </c:pt>
                <c:pt idx="81">
                  <c:v>42278</c:v>
                </c:pt>
                <c:pt idx="82">
                  <c:v>42309</c:v>
                </c:pt>
                <c:pt idx="83">
                  <c:v>42339</c:v>
                </c:pt>
                <c:pt idx="84">
                  <c:v>42370</c:v>
                </c:pt>
                <c:pt idx="85">
                  <c:v>42401</c:v>
                </c:pt>
                <c:pt idx="86">
                  <c:v>42430</c:v>
                </c:pt>
                <c:pt idx="87">
                  <c:v>42461</c:v>
                </c:pt>
                <c:pt idx="88">
                  <c:v>42491</c:v>
                </c:pt>
                <c:pt idx="89">
                  <c:v>42522</c:v>
                </c:pt>
                <c:pt idx="90">
                  <c:v>42552</c:v>
                </c:pt>
                <c:pt idx="91">
                  <c:v>42583</c:v>
                </c:pt>
                <c:pt idx="92">
                  <c:v>42614</c:v>
                </c:pt>
                <c:pt idx="93">
                  <c:v>42644</c:v>
                </c:pt>
                <c:pt idx="94">
                  <c:v>42675</c:v>
                </c:pt>
                <c:pt idx="95">
                  <c:v>42705</c:v>
                </c:pt>
                <c:pt idx="96">
                  <c:v>42736</c:v>
                </c:pt>
                <c:pt idx="97">
                  <c:v>42767</c:v>
                </c:pt>
                <c:pt idx="98">
                  <c:v>42795</c:v>
                </c:pt>
                <c:pt idx="99">
                  <c:v>42826</c:v>
                </c:pt>
                <c:pt idx="100">
                  <c:v>42856</c:v>
                </c:pt>
                <c:pt idx="101">
                  <c:v>42887</c:v>
                </c:pt>
                <c:pt idx="102">
                  <c:v>42917</c:v>
                </c:pt>
                <c:pt idx="103">
                  <c:v>42948</c:v>
                </c:pt>
                <c:pt idx="104">
                  <c:v>42979</c:v>
                </c:pt>
                <c:pt idx="105">
                  <c:v>43009</c:v>
                </c:pt>
                <c:pt idx="106">
                  <c:v>43040</c:v>
                </c:pt>
                <c:pt idx="107">
                  <c:v>43070</c:v>
                </c:pt>
                <c:pt idx="108">
                  <c:v>43101</c:v>
                </c:pt>
                <c:pt idx="109">
                  <c:v>43132</c:v>
                </c:pt>
                <c:pt idx="110">
                  <c:v>43160</c:v>
                </c:pt>
                <c:pt idx="111">
                  <c:v>43191</c:v>
                </c:pt>
                <c:pt idx="112">
                  <c:v>43221</c:v>
                </c:pt>
                <c:pt idx="113">
                  <c:v>43252</c:v>
                </c:pt>
                <c:pt idx="114">
                  <c:v>43282</c:v>
                </c:pt>
                <c:pt idx="115">
                  <c:v>43313</c:v>
                </c:pt>
                <c:pt idx="116">
                  <c:v>43344</c:v>
                </c:pt>
                <c:pt idx="117">
                  <c:v>43374</c:v>
                </c:pt>
                <c:pt idx="118">
                  <c:v>43405</c:v>
                </c:pt>
                <c:pt idx="119">
                  <c:v>43435</c:v>
                </c:pt>
                <c:pt idx="120">
                  <c:v>43466</c:v>
                </c:pt>
                <c:pt idx="121">
                  <c:v>43497</c:v>
                </c:pt>
                <c:pt idx="122">
                  <c:v>43525</c:v>
                </c:pt>
                <c:pt idx="123">
                  <c:v>43556</c:v>
                </c:pt>
                <c:pt idx="124">
                  <c:v>43586</c:v>
                </c:pt>
                <c:pt idx="125">
                  <c:v>43617</c:v>
                </c:pt>
                <c:pt idx="126">
                  <c:v>43647</c:v>
                </c:pt>
                <c:pt idx="127">
                  <c:v>43678</c:v>
                </c:pt>
                <c:pt idx="128">
                  <c:v>43709</c:v>
                </c:pt>
                <c:pt idx="129">
                  <c:v>43739</c:v>
                </c:pt>
                <c:pt idx="130">
                  <c:v>43770</c:v>
                </c:pt>
                <c:pt idx="131">
                  <c:v>43800</c:v>
                </c:pt>
                <c:pt idx="132">
                  <c:v>43831</c:v>
                </c:pt>
                <c:pt idx="133">
                  <c:v>43862</c:v>
                </c:pt>
                <c:pt idx="134">
                  <c:v>43891</c:v>
                </c:pt>
                <c:pt idx="135">
                  <c:v>43922</c:v>
                </c:pt>
                <c:pt idx="136">
                  <c:v>43952</c:v>
                </c:pt>
                <c:pt idx="137">
                  <c:v>43983</c:v>
                </c:pt>
                <c:pt idx="138">
                  <c:v>44013</c:v>
                </c:pt>
                <c:pt idx="139">
                  <c:v>44044</c:v>
                </c:pt>
                <c:pt idx="140">
                  <c:v>44075</c:v>
                </c:pt>
                <c:pt idx="141">
                  <c:v>44105</c:v>
                </c:pt>
                <c:pt idx="142">
                  <c:v>44136</c:v>
                </c:pt>
                <c:pt idx="143">
                  <c:v>44166</c:v>
                </c:pt>
                <c:pt idx="144">
                  <c:v>44197</c:v>
                </c:pt>
                <c:pt idx="145">
                  <c:v>44228</c:v>
                </c:pt>
                <c:pt idx="146">
                  <c:v>44256</c:v>
                </c:pt>
                <c:pt idx="147">
                  <c:v>44287</c:v>
                </c:pt>
                <c:pt idx="148">
                  <c:v>44317</c:v>
                </c:pt>
                <c:pt idx="149">
                  <c:v>44348</c:v>
                </c:pt>
                <c:pt idx="150">
                  <c:v>44378</c:v>
                </c:pt>
                <c:pt idx="151">
                  <c:v>44409</c:v>
                </c:pt>
                <c:pt idx="152">
                  <c:v>44440</c:v>
                </c:pt>
                <c:pt idx="153">
                  <c:v>44470</c:v>
                </c:pt>
                <c:pt idx="154">
                  <c:v>44501</c:v>
                </c:pt>
                <c:pt idx="155">
                  <c:v>44531</c:v>
                </c:pt>
                <c:pt idx="156">
                  <c:v>44562</c:v>
                </c:pt>
                <c:pt idx="157">
                  <c:v>44593</c:v>
                </c:pt>
                <c:pt idx="158">
                  <c:v>44621</c:v>
                </c:pt>
                <c:pt idx="159">
                  <c:v>44652</c:v>
                </c:pt>
                <c:pt idx="160">
                  <c:v>44682</c:v>
                </c:pt>
                <c:pt idx="161">
                  <c:v>44713</c:v>
                </c:pt>
                <c:pt idx="162">
                  <c:v>44743</c:v>
                </c:pt>
                <c:pt idx="163">
                  <c:v>44774</c:v>
                </c:pt>
                <c:pt idx="164">
                  <c:v>44805</c:v>
                </c:pt>
                <c:pt idx="165">
                  <c:v>44835</c:v>
                </c:pt>
                <c:pt idx="166">
                  <c:v>44866</c:v>
                </c:pt>
                <c:pt idx="167">
                  <c:v>44896</c:v>
                </c:pt>
                <c:pt idx="168">
                  <c:v>44927</c:v>
                </c:pt>
                <c:pt idx="169">
                  <c:v>44958</c:v>
                </c:pt>
                <c:pt idx="170">
                  <c:v>44986</c:v>
                </c:pt>
                <c:pt idx="171">
                  <c:v>45017</c:v>
                </c:pt>
                <c:pt idx="172">
                  <c:v>45047</c:v>
                </c:pt>
                <c:pt idx="173">
                  <c:v>45078</c:v>
                </c:pt>
                <c:pt idx="174">
                  <c:v>45108</c:v>
                </c:pt>
                <c:pt idx="175">
                  <c:v>45139</c:v>
                </c:pt>
                <c:pt idx="176">
                  <c:v>45170</c:v>
                </c:pt>
                <c:pt idx="177">
                  <c:v>45200</c:v>
                </c:pt>
                <c:pt idx="178">
                  <c:v>45231</c:v>
                </c:pt>
                <c:pt idx="179">
                  <c:v>45261</c:v>
                </c:pt>
                <c:pt idx="180">
                  <c:v>45292</c:v>
                </c:pt>
                <c:pt idx="181">
                  <c:v>45323</c:v>
                </c:pt>
                <c:pt idx="182">
                  <c:v>45352</c:v>
                </c:pt>
                <c:pt idx="183">
                  <c:v>45383</c:v>
                </c:pt>
                <c:pt idx="184">
                  <c:v>45413</c:v>
                </c:pt>
                <c:pt idx="185">
                  <c:v>45444</c:v>
                </c:pt>
                <c:pt idx="186">
                  <c:v>45474</c:v>
                </c:pt>
                <c:pt idx="187">
                  <c:v>45505</c:v>
                </c:pt>
                <c:pt idx="188">
                  <c:v>45536</c:v>
                </c:pt>
                <c:pt idx="189">
                  <c:v>45566</c:v>
                </c:pt>
                <c:pt idx="190">
                  <c:v>45597</c:v>
                </c:pt>
                <c:pt idx="191">
                  <c:v>45627</c:v>
                </c:pt>
                <c:pt idx="192">
                  <c:v>45658</c:v>
                </c:pt>
                <c:pt idx="193">
                  <c:v>45689</c:v>
                </c:pt>
                <c:pt idx="194">
                  <c:v>45717</c:v>
                </c:pt>
                <c:pt idx="195">
                  <c:v>45748</c:v>
                </c:pt>
                <c:pt idx="196">
                  <c:v>45778</c:v>
                </c:pt>
                <c:pt idx="197">
                  <c:v>45809</c:v>
                </c:pt>
                <c:pt idx="198">
                  <c:v>45839</c:v>
                </c:pt>
                <c:pt idx="199">
                  <c:v>45870</c:v>
                </c:pt>
                <c:pt idx="200">
                  <c:v>45901</c:v>
                </c:pt>
                <c:pt idx="201">
                  <c:v>45931</c:v>
                </c:pt>
                <c:pt idx="202">
                  <c:v>45962</c:v>
                </c:pt>
                <c:pt idx="203">
                  <c:v>45992</c:v>
                </c:pt>
                <c:pt idx="204">
                  <c:v>46023</c:v>
                </c:pt>
                <c:pt idx="205">
                  <c:v>46054</c:v>
                </c:pt>
                <c:pt idx="206">
                  <c:v>46082</c:v>
                </c:pt>
                <c:pt idx="207">
                  <c:v>46113</c:v>
                </c:pt>
                <c:pt idx="208">
                  <c:v>46143</c:v>
                </c:pt>
                <c:pt idx="209">
                  <c:v>46174</c:v>
                </c:pt>
              </c:numCache>
            </c:numRef>
          </c:cat>
          <c:val>
            <c:numRef>
              <c:f>[0]!Index1_vor</c:f>
              <c:numCache>
                <c:formatCode>General</c:formatCode>
                <c:ptCount val="210"/>
                <c:pt idx="0">
                  <c:v>102.58488126720407</c:v>
                </c:pt>
                <c:pt idx="1">
                  <c:v>100</c:v>
                </c:pt>
                <c:pt idx="2">
                  <c:v>106.2299534546449</c:v>
                </c:pt>
                <c:pt idx="3">
                  <c:v>105.02855216435105</c:v>
                </c:pt>
                <c:pt idx="4">
                  <c:v>105.23384787126957</c:v>
                </c:pt>
                <c:pt idx="5">
                  <c:v>106.41521255500128</c:v>
                </c:pt>
                <c:pt idx="6">
                  <c:v>108.50506242357068</c:v>
                </c:pt>
                <c:pt idx="7">
                  <c:v>109.65589513539815</c:v>
                </c:pt>
                <c:pt idx="8">
                  <c:v>111.97505283462326</c:v>
                </c:pt>
                <c:pt idx="9">
                  <c:v>110.06775871473118</c:v>
                </c:pt>
                <c:pt idx="10">
                  <c:v>110.42730448804083</c:v>
                </c:pt>
                <c:pt idx="11">
                  <c:v>108.28100227558602</c:v>
                </c:pt>
                <c:pt idx="12">
                  <c:v>104.21595645377508</c:v>
                </c:pt>
                <c:pt idx="13">
                  <c:v>100.86539057866037</c:v>
                </c:pt>
                <c:pt idx="14">
                  <c:v>98.171739161547521</c:v>
                </c:pt>
                <c:pt idx="15">
                  <c:v>94.808610652159743</c:v>
                </c:pt>
                <c:pt idx="16">
                  <c:v>91.622313146717246</c:v>
                </c:pt>
                <c:pt idx="17">
                  <c:v>90.416300256500364</c:v>
                </c:pt>
                <c:pt idx="18">
                  <c:v>95.110272895400954</c:v>
                </c:pt>
                <c:pt idx="19">
                  <c:v>95.505280281911865</c:v>
                </c:pt>
                <c:pt idx="20">
                  <c:v>95.535017150381094</c:v>
                </c:pt>
                <c:pt idx="21">
                  <c:v>98.179213133836569</c:v>
                </c:pt>
                <c:pt idx="22">
                  <c:v>97.724413969013227</c:v>
                </c:pt>
                <c:pt idx="23">
                  <c:v>94.851387216963047</c:v>
                </c:pt>
                <c:pt idx="24">
                  <c:v>96.551159340318577</c:v>
                </c:pt>
                <c:pt idx="25">
                  <c:v>98.615406878280794</c:v>
                </c:pt>
                <c:pt idx="26">
                  <c:v>100.10765700509978</c:v>
                </c:pt>
                <c:pt idx="27">
                  <c:v>101.95261501568737</c:v>
                </c:pt>
                <c:pt idx="28">
                  <c:v>102.52620263370062</c:v>
                </c:pt>
                <c:pt idx="29">
                  <c:v>102.60014725315617</c:v>
                </c:pt>
                <c:pt idx="30">
                  <c:v>100.74548898066149</c:v>
                </c:pt>
                <c:pt idx="31">
                  <c:v>103.47746438334164</c:v>
                </c:pt>
                <c:pt idx="32">
                  <c:v>104.31184592803677</c:v>
                </c:pt>
                <c:pt idx="33">
                  <c:v>107.42149546234469</c:v>
                </c:pt>
                <c:pt idx="34">
                  <c:v>109.4587094835167</c:v>
                </c:pt>
                <c:pt idx="35">
                  <c:v>110.05281077015307</c:v>
                </c:pt>
                <c:pt idx="36">
                  <c:v>105.04922485366122</c:v>
                </c:pt>
                <c:pt idx="37">
                  <c:v>103.45710973540547</c:v>
                </c:pt>
                <c:pt idx="38">
                  <c:v>105.81220610989284</c:v>
                </c:pt>
                <c:pt idx="39">
                  <c:v>108.44240827289222</c:v>
                </c:pt>
                <c:pt idx="40">
                  <c:v>110.74311957242517</c:v>
                </c:pt>
                <c:pt idx="41">
                  <c:v>111.58052251017334</c:v>
                </c:pt>
                <c:pt idx="42">
                  <c:v>108.30278810970519</c:v>
                </c:pt>
                <c:pt idx="43">
                  <c:v>109.50673373099107</c:v>
                </c:pt>
                <c:pt idx="44">
                  <c:v>111.3863582513449</c:v>
                </c:pt>
                <c:pt idx="45">
                  <c:v>109.49989584145001</c:v>
                </c:pt>
                <c:pt idx="46">
                  <c:v>111.83129813357419</c:v>
                </c:pt>
                <c:pt idx="47">
                  <c:v>114.00924546274223</c:v>
                </c:pt>
                <c:pt idx="48">
                  <c:v>114.60875345273666</c:v>
                </c:pt>
                <c:pt idx="49">
                  <c:v>114.39025902879708</c:v>
                </c:pt>
                <c:pt idx="50">
                  <c:v>112.20165731359992</c:v>
                </c:pt>
                <c:pt idx="51">
                  <c:v>112.54498297683544</c:v>
                </c:pt>
                <c:pt idx="52">
                  <c:v>113.66162624095767</c:v>
                </c:pt>
                <c:pt idx="53">
                  <c:v>122.49109086601075</c:v>
                </c:pt>
                <c:pt idx="54">
                  <c:v>124.31633031141021</c:v>
                </c:pt>
                <c:pt idx="55">
                  <c:v>133.49468632374385</c:v>
                </c:pt>
                <c:pt idx="56">
                  <c:v>135.5934413507853</c:v>
                </c:pt>
                <c:pt idx="57">
                  <c:v>133.58866754976154</c:v>
                </c:pt>
                <c:pt idx="58">
                  <c:v>134.37089030912031</c:v>
                </c:pt>
                <c:pt idx="59">
                  <c:v>134.79086394349039</c:v>
                </c:pt>
                <c:pt idx="60">
                  <c:v>134.38822356400345</c:v>
                </c:pt>
                <c:pt idx="61">
                  <c:v>135.08855066955661</c:v>
                </c:pt>
                <c:pt idx="62">
                  <c:v>134.05284893511796</c:v>
                </c:pt>
                <c:pt idx="63">
                  <c:v>132.56346118066497</c:v>
                </c:pt>
                <c:pt idx="64">
                  <c:v>129.49340779742036</c:v>
                </c:pt>
                <c:pt idx="65">
                  <c:v>129.13211279655371</c:v>
                </c:pt>
                <c:pt idx="66">
                  <c:v>129.29304173179889</c:v>
                </c:pt>
                <c:pt idx="67">
                  <c:v>128.91950213803312</c:v>
                </c:pt>
                <c:pt idx="68">
                  <c:v>124.9387372803328</c:v>
                </c:pt>
                <c:pt idx="69">
                  <c:v>123.70155633546366</c:v>
                </c:pt>
                <c:pt idx="70">
                  <c:v>122.37691401274391</c:v>
                </c:pt>
                <c:pt idx="71">
                  <c:v>123.04718620845385</c:v>
                </c:pt>
                <c:pt idx="72">
                  <c:v>114.83535793171333</c:v>
                </c:pt>
                <c:pt idx="73">
                  <c:v>112.00717501339747</c:v>
                </c:pt>
                <c:pt idx="74">
                  <c:v>107.71854610566287</c:v>
                </c:pt>
                <c:pt idx="75">
                  <c:v>107.56668134957674</c:v>
                </c:pt>
                <c:pt idx="76">
                  <c:v>113.08803862294445</c:v>
                </c:pt>
                <c:pt idx="77">
                  <c:v>113.83861626558998</c:v>
                </c:pt>
                <c:pt idx="78">
                  <c:v>111.30812007334032</c:v>
                </c:pt>
                <c:pt idx="79">
                  <c:v>115.34740454385712</c:v>
                </c:pt>
                <c:pt idx="80">
                  <c:v>118.15078023500078</c:v>
                </c:pt>
                <c:pt idx="81">
                  <c:v>116.26256859754885</c:v>
                </c:pt>
                <c:pt idx="82">
                  <c:v>112.96925016975459</c:v>
                </c:pt>
                <c:pt idx="83">
                  <c:v>115.10728330648531</c:v>
                </c:pt>
                <c:pt idx="84">
                  <c:v>116.40886762958993</c:v>
                </c:pt>
                <c:pt idx="85">
                  <c:v>120.40601161805139</c:v>
                </c:pt>
                <c:pt idx="86">
                  <c:v>118.15523281423681</c:v>
                </c:pt>
                <c:pt idx="87">
                  <c:v>119.87345133728446</c:v>
                </c:pt>
                <c:pt idx="88">
                  <c:v>120.3812043908792</c:v>
                </c:pt>
                <c:pt idx="89">
                  <c:v>120.15475893258953</c:v>
                </c:pt>
                <c:pt idx="90">
                  <c:v>118.26972770887765</c:v>
                </c:pt>
                <c:pt idx="91">
                  <c:v>119.31369851904033</c:v>
                </c:pt>
                <c:pt idx="92">
                  <c:v>118.98245842801688</c:v>
                </c:pt>
                <c:pt idx="93">
                  <c:v>117.00344597828732</c:v>
                </c:pt>
                <c:pt idx="94">
                  <c:v>116.17256288870621</c:v>
                </c:pt>
                <c:pt idx="95">
                  <c:v>113.76180927376842</c:v>
                </c:pt>
                <c:pt idx="96">
                  <c:v>114.94381004024814</c:v>
                </c:pt>
                <c:pt idx="97">
                  <c:v>113.36711992863151</c:v>
                </c:pt>
                <c:pt idx="98">
                  <c:v>111.8293898853302</c:v>
                </c:pt>
                <c:pt idx="99">
                  <c:v>110.04485973580303</c:v>
                </c:pt>
                <c:pt idx="100">
                  <c:v>113.33102223268226</c:v>
                </c:pt>
                <c:pt idx="101">
                  <c:v>115.09885521007428</c:v>
                </c:pt>
                <c:pt idx="102">
                  <c:v>117.98460361708456</c:v>
                </c:pt>
                <c:pt idx="103">
                  <c:v>120.13456330534038</c:v>
                </c:pt>
                <c:pt idx="104">
                  <c:v>122.1282056582741</c:v>
                </c:pt>
                <c:pt idx="105">
                  <c:v>121.64716808009553</c:v>
                </c:pt>
                <c:pt idx="106">
                  <c:v>121.05417993826815</c:v>
                </c:pt>
                <c:pt idx="107">
                  <c:v>120.96115283637248</c:v>
                </c:pt>
                <c:pt idx="108">
                  <c:v>123.48878665625611</c:v>
                </c:pt>
                <c:pt idx="109">
                  <c:v>126.51924388843743</c:v>
                </c:pt>
                <c:pt idx="110">
                  <c:v>127.61823585630255</c:v>
                </c:pt>
                <c:pt idx="111">
                  <c:v>128.25781705942126</c:v>
                </c:pt>
                <c:pt idx="112">
                  <c:v>126.88117497205211</c:v>
                </c:pt>
                <c:pt idx="113">
                  <c:v>125.88093485081473</c:v>
                </c:pt>
                <c:pt idx="114">
                  <c:v>127.69297557919307</c:v>
                </c:pt>
                <c:pt idx="115">
                  <c:v>127.89397772756257</c:v>
                </c:pt>
                <c:pt idx="116">
                  <c:v>133.91275170986992</c:v>
                </c:pt>
                <c:pt idx="117">
                  <c:v>134.44356276307985</c:v>
                </c:pt>
                <c:pt idx="118">
                  <c:v>129.69902154571287</c:v>
                </c:pt>
                <c:pt idx="119">
                  <c:v>128.19707115698682</c:v>
                </c:pt>
                <c:pt idx="120">
                  <c:v>128.48601174526792</c:v>
                </c:pt>
                <c:pt idx="121">
                  <c:v>128.58428652983466</c:v>
                </c:pt>
                <c:pt idx="122">
                  <c:v>124.92744681155573</c:v>
                </c:pt>
                <c:pt idx="123">
                  <c:v>124.04042941946318</c:v>
                </c:pt>
                <c:pt idx="124">
                  <c:v>124.16303436914109</c:v>
                </c:pt>
                <c:pt idx="125">
                  <c:v>124.68462222250491</c:v>
                </c:pt>
                <c:pt idx="126">
                  <c:v>122.6493164495769</c:v>
                </c:pt>
                <c:pt idx="127">
                  <c:v>125.92880007760211</c:v>
                </c:pt>
                <c:pt idx="128">
                  <c:v>124.93905532170682</c:v>
                </c:pt>
                <c:pt idx="129">
                  <c:v>124.85938595751922</c:v>
                </c:pt>
                <c:pt idx="130">
                  <c:v>125.59437957283863</c:v>
                </c:pt>
                <c:pt idx="131">
                  <c:v>125.79999332113114</c:v>
                </c:pt>
                <c:pt idx="132">
                  <c:v>125.83974849288144</c:v>
                </c:pt>
                <c:pt idx="133">
                  <c:v>124.00719409587995</c:v>
                </c:pt>
                <c:pt idx="134">
                  <c:v>131.09251982590416</c:v>
                </c:pt>
                <c:pt idx="135">
                  <c:v>131.64829712697326</c:v>
                </c:pt>
                <c:pt idx="136">
                  <c:v>131.18936342428788</c:v>
                </c:pt>
                <c:pt idx="137">
                  <c:v>135.51933771064279</c:v>
                </c:pt>
                <c:pt idx="138">
                  <c:v>136.57443996889555</c:v>
                </c:pt>
                <c:pt idx="139">
                  <c:v>140.30538332731706</c:v>
                </c:pt>
                <c:pt idx="140">
                  <c:v>137.91323513275842</c:v>
                </c:pt>
                <c:pt idx="141">
                  <c:v>137.69458168813179</c:v>
                </c:pt>
                <c:pt idx="142">
                  <c:v>139.70810162694065</c:v>
                </c:pt>
                <c:pt idx="143">
                  <c:v>142.49541622869717</c:v>
                </c:pt>
                <c:pt idx="144">
                  <c:v>141.51823410707499</c:v>
                </c:pt>
                <c:pt idx="145">
                  <c:v>140.05842420040423</c:v>
                </c:pt>
                <c:pt idx="146">
                  <c:v>137.79937632086558</c:v>
                </c:pt>
                <c:pt idx="147">
                  <c:v>142.197888523318</c:v>
                </c:pt>
                <c:pt idx="148">
                  <c:v>141.3965832815191</c:v>
                </c:pt>
                <c:pt idx="149">
                  <c:v>140.93971684776471</c:v>
                </c:pt>
                <c:pt idx="150">
                  <c:v>140.11853402009066</c:v>
                </c:pt>
                <c:pt idx="151">
                  <c:v>138.75715791867364</c:v>
                </c:pt>
                <c:pt idx="152">
                  <c:v>137.76439176972531</c:v>
                </c:pt>
                <c:pt idx="153">
                  <c:v>138.27977781629613</c:v>
                </c:pt>
                <c:pt idx="154">
                  <c:v>135.17362673710224</c:v>
                </c:pt>
                <c:pt idx="155">
                  <c:v>135.44777840149226</c:v>
                </c:pt>
                <c:pt idx="156">
                  <c:v>133.93883110253813</c:v>
                </c:pt>
                <c:pt idx="157">
                  <c:v>135.21719840534055</c:v>
                </c:pt>
                <c:pt idx="158">
                  <c:v>133.56672269495539</c:v>
                </c:pt>
                <c:pt idx="159">
                  <c:v>131.03829377163677</c:v>
                </c:pt>
                <c:pt idx="160">
                  <c:v>130.05157040879448</c:v>
                </c:pt>
                <c:pt idx="161">
                  <c:v>131.209877092911</c:v>
                </c:pt>
                <c:pt idx="162">
                  <c:v>128.8356982359835</c:v>
                </c:pt>
                <c:pt idx="163">
                  <c:v>128.1011816827251</c:v>
                </c:pt>
                <c:pt idx="164">
                  <c:v>126.3511590222772</c:v>
                </c:pt>
                <c:pt idx="165">
                  <c:v>128.67635950760837</c:v>
                </c:pt>
                <c:pt idx="166">
                  <c:v>132.52529621578469</c:v>
                </c:pt>
                <c:pt idx="167">
                  <c:v>138.88564663377059</c:v>
                </c:pt>
                <c:pt idx="168">
                  <c:v>140.16735337100002</c:v>
                </c:pt>
                <c:pt idx="169">
                  <c:v>140.73394407878521</c:v>
                </c:pt>
                <c:pt idx="170">
                  <c:v>140.12250953726567</c:v>
                </c:pt>
                <c:pt idx="171">
                  <c:v>143.00905304771098</c:v>
                </c:pt>
                <c:pt idx="172">
                  <c:v>142.26022463262245</c:v>
                </c:pt>
                <c:pt idx="173">
                  <c:v>141.7087408901024</c:v>
                </c:pt>
                <c:pt idx="174">
                  <c:v>144.45359696842962</c:v>
                </c:pt>
                <c:pt idx="175">
                  <c:v>143.67805307792489</c:v>
                </c:pt>
                <c:pt idx="176">
                  <c:v>141.11050506560397</c:v>
                </c:pt>
                <c:pt idx="177">
                  <c:v>139.76916557074907</c:v>
                </c:pt>
                <c:pt idx="178">
                  <c:v>143.1348384111289</c:v>
                </c:pt>
                <c:pt idx="179">
                  <c:v>144.39221498324716</c:v>
                </c:pt>
                <c:pt idx="180">
                  <c:v>144.12792260145122</c:v>
                </c:pt>
                <c:pt idx="181">
                  <c:v>142.42019944374564</c:v>
                </c:pt>
                <c:pt idx="182">
                  <c:v>143.5185553288627</c:v>
                </c:pt>
                <c:pt idx="183">
                  <c:v>142.27199216346054</c:v>
                </c:pt>
                <c:pt idx="184">
                  <c:v>143.36875784170763</c:v>
                </c:pt>
                <c:pt idx="185">
                  <c:v>142.81743311987455</c:v>
                </c:pt>
                <c:pt idx="186">
                  <c:v>144.16131694572144</c:v>
                </c:pt>
                <c:pt idx="187">
                  <c:v>146.94497407167697</c:v>
                </c:pt>
                <c:pt idx="188">
                  <c:v>148.01772762618688</c:v>
                </c:pt>
                <c:pt idx="189">
                  <c:v>145.70524879581583</c:v>
                </c:pt>
                <c:pt idx="190">
                  <c:v>142.59655338562993</c:v>
                </c:pt>
                <c:pt idx="191">
                  <c:v>141.60044780225459</c:v>
                </c:pt>
                <c:pt idx="192">
                  <c:v>142.07194413921306</c:v>
                </c:pt>
                <c:pt idx="193">
                  <c:v>144.12776358076422</c:v>
                </c:pt>
                <c:pt idx="194">
                  <c:v>148.68195703579079</c:v>
                </c:pt>
                <c:pt idx="195">
                  <c:v>152.61581079082578</c:v>
                </c:pt>
                <c:pt idx="196">
                  <c:v>152.88678204147578</c:v>
                </c:pt>
                <c:pt idx="197">
                  <c:v>157.39581362139401</c:v>
                </c:pt>
                <c:pt idx="198">
                  <c:v>159.98164901272006</c:v>
                </c:pt>
                <c:pt idx="199">
                  <c:v>161.95064315916858</c:v>
                </c:pt>
                <c:pt idx="200">
                  <c:v>164.74908920901518</c:v>
                </c:pt>
                <c:pt idx="201">
                  <c:v>163.52940053971622</c:v>
                </c:pt>
                <c:pt idx="202">
                  <c:v>163.33030663959073</c:v>
                </c:pt>
                <c:pt idx="203">
                  <c:v>167.62863580923241</c:v>
                </c:pt>
                <c:pt idx="204">
                  <c:v>169.6474034307123</c:v>
                </c:pt>
                <c:pt idx="205">
                  <c:v>170.66147835171876</c:v>
                </c:pt>
                <c:pt idx="206">
                  <c:v>170.70012037866005</c:v>
                </c:pt>
                <c:pt idx="207">
                  <c:v>174.10045972880613</c:v>
                </c:pt>
                <c:pt idx="208">
                  <c:v>177.36658561912319</c:v>
                </c:pt>
                <c:pt idx="209">
                  <c:v>173.8813292221185</c:v>
                </c:pt>
              </c:numCache>
            </c:numRef>
          </c:val>
          <c:smooth val="0"/>
          <c:extLst>
            <c:ext xmlns:c16="http://schemas.microsoft.com/office/drawing/2014/chart" uri="{C3380CC4-5D6E-409C-BE32-E72D297353CC}">
              <c16:uniqueId val="{00000001-97CD-4241-8667-F0D40A356F7F}"/>
            </c:ext>
          </c:extLst>
        </c:ser>
        <c:ser>
          <c:idx val="2"/>
          <c:order val="1"/>
          <c:tx>
            <c:strRef>
              <c:f>Var!$P$4</c:f>
              <c:strCache>
                <c:ptCount val="1"/>
                <c:pt idx="0">
                  <c:v>Mexikanischer Peso je Euro</c:v>
                </c:pt>
              </c:strCache>
            </c:strRef>
          </c:tx>
          <c:spPr>
            <a:ln w="28575" cap="rnd">
              <a:solidFill>
                <a:schemeClr val="accent3"/>
              </a:solidFill>
              <a:round/>
            </a:ln>
            <a:effectLst/>
          </c:spPr>
          <c:marker>
            <c:symbol val="none"/>
          </c:marker>
          <c:cat>
            <c:numRef>
              <c:f>[0]!X_3</c:f>
              <c:numCache>
                <c:formatCode>m/d/yyyy</c:formatCode>
                <c:ptCount val="210"/>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pt idx="21">
                  <c:v>40452</c:v>
                </c:pt>
                <c:pt idx="22">
                  <c:v>40483</c:v>
                </c:pt>
                <c:pt idx="23">
                  <c:v>40513</c:v>
                </c:pt>
                <c:pt idx="24">
                  <c:v>40544</c:v>
                </c:pt>
                <c:pt idx="25">
                  <c:v>40575</c:v>
                </c:pt>
                <c:pt idx="26">
                  <c:v>40603</c:v>
                </c:pt>
                <c:pt idx="27">
                  <c:v>40634</c:v>
                </c:pt>
                <c:pt idx="28">
                  <c:v>40664</c:v>
                </c:pt>
                <c:pt idx="29">
                  <c:v>40695</c:v>
                </c:pt>
                <c:pt idx="30">
                  <c:v>40725</c:v>
                </c:pt>
                <c:pt idx="31">
                  <c:v>40756</c:v>
                </c:pt>
                <c:pt idx="32">
                  <c:v>40787</c:v>
                </c:pt>
                <c:pt idx="33">
                  <c:v>40817</c:v>
                </c:pt>
                <c:pt idx="34">
                  <c:v>40848</c:v>
                </c:pt>
                <c:pt idx="35">
                  <c:v>40878</c:v>
                </c:pt>
                <c:pt idx="36">
                  <c:v>40909</c:v>
                </c:pt>
                <c:pt idx="37">
                  <c:v>40940</c:v>
                </c:pt>
                <c:pt idx="38">
                  <c:v>40969</c:v>
                </c:pt>
                <c:pt idx="39">
                  <c:v>41000</c:v>
                </c:pt>
                <c:pt idx="40">
                  <c:v>41030</c:v>
                </c:pt>
                <c:pt idx="41">
                  <c:v>41061</c:v>
                </c:pt>
                <c:pt idx="42">
                  <c:v>41091</c:v>
                </c:pt>
                <c:pt idx="43">
                  <c:v>41122</c:v>
                </c:pt>
                <c:pt idx="44">
                  <c:v>41153</c:v>
                </c:pt>
                <c:pt idx="45">
                  <c:v>41183</c:v>
                </c:pt>
                <c:pt idx="46">
                  <c:v>41214</c:v>
                </c:pt>
                <c:pt idx="47">
                  <c:v>41244</c:v>
                </c:pt>
                <c:pt idx="48">
                  <c:v>41275</c:v>
                </c:pt>
                <c:pt idx="49">
                  <c:v>41306</c:v>
                </c:pt>
                <c:pt idx="50">
                  <c:v>41334</c:v>
                </c:pt>
                <c:pt idx="51">
                  <c:v>41365</c:v>
                </c:pt>
                <c:pt idx="52">
                  <c:v>41395</c:v>
                </c:pt>
                <c:pt idx="53">
                  <c:v>41426</c:v>
                </c:pt>
                <c:pt idx="54">
                  <c:v>41456</c:v>
                </c:pt>
                <c:pt idx="55">
                  <c:v>41487</c:v>
                </c:pt>
                <c:pt idx="56">
                  <c:v>41518</c:v>
                </c:pt>
                <c:pt idx="57">
                  <c:v>41548</c:v>
                </c:pt>
                <c:pt idx="58">
                  <c:v>41579</c:v>
                </c:pt>
                <c:pt idx="59">
                  <c:v>41609</c:v>
                </c:pt>
                <c:pt idx="60">
                  <c:v>41640</c:v>
                </c:pt>
                <c:pt idx="61">
                  <c:v>41671</c:v>
                </c:pt>
                <c:pt idx="62">
                  <c:v>41699</c:v>
                </c:pt>
                <c:pt idx="63">
                  <c:v>41730</c:v>
                </c:pt>
                <c:pt idx="64">
                  <c:v>41760</c:v>
                </c:pt>
                <c:pt idx="65">
                  <c:v>41791</c:v>
                </c:pt>
                <c:pt idx="66">
                  <c:v>41821</c:v>
                </c:pt>
                <c:pt idx="67">
                  <c:v>41852</c:v>
                </c:pt>
                <c:pt idx="68">
                  <c:v>41883</c:v>
                </c:pt>
                <c:pt idx="69">
                  <c:v>41913</c:v>
                </c:pt>
                <c:pt idx="70">
                  <c:v>41944</c:v>
                </c:pt>
                <c:pt idx="71">
                  <c:v>41974</c:v>
                </c:pt>
                <c:pt idx="72">
                  <c:v>42005</c:v>
                </c:pt>
                <c:pt idx="73">
                  <c:v>42036</c:v>
                </c:pt>
                <c:pt idx="74">
                  <c:v>42064</c:v>
                </c:pt>
                <c:pt idx="75">
                  <c:v>42095</c:v>
                </c:pt>
                <c:pt idx="76">
                  <c:v>42125</c:v>
                </c:pt>
                <c:pt idx="77">
                  <c:v>42156</c:v>
                </c:pt>
                <c:pt idx="78">
                  <c:v>42186</c:v>
                </c:pt>
                <c:pt idx="79">
                  <c:v>42217</c:v>
                </c:pt>
                <c:pt idx="80">
                  <c:v>42248</c:v>
                </c:pt>
                <c:pt idx="81">
                  <c:v>42278</c:v>
                </c:pt>
                <c:pt idx="82">
                  <c:v>42309</c:v>
                </c:pt>
                <c:pt idx="83">
                  <c:v>42339</c:v>
                </c:pt>
                <c:pt idx="84">
                  <c:v>42370</c:v>
                </c:pt>
                <c:pt idx="85">
                  <c:v>42401</c:v>
                </c:pt>
                <c:pt idx="86">
                  <c:v>42430</c:v>
                </c:pt>
                <c:pt idx="87">
                  <c:v>42461</c:v>
                </c:pt>
                <c:pt idx="88">
                  <c:v>42491</c:v>
                </c:pt>
                <c:pt idx="89">
                  <c:v>42522</c:v>
                </c:pt>
                <c:pt idx="90">
                  <c:v>42552</c:v>
                </c:pt>
                <c:pt idx="91">
                  <c:v>42583</c:v>
                </c:pt>
                <c:pt idx="92">
                  <c:v>42614</c:v>
                </c:pt>
                <c:pt idx="93">
                  <c:v>42644</c:v>
                </c:pt>
                <c:pt idx="94">
                  <c:v>42675</c:v>
                </c:pt>
                <c:pt idx="95">
                  <c:v>42705</c:v>
                </c:pt>
                <c:pt idx="96">
                  <c:v>42736</c:v>
                </c:pt>
                <c:pt idx="97">
                  <c:v>42767</c:v>
                </c:pt>
                <c:pt idx="98">
                  <c:v>42795</c:v>
                </c:pt>
                <c:pt idx="99">
                  <c:v>42826</c:v>
                </c:pt>
                <c:pt idx="100">
                  <c:v>42856</c:v>
                </c:pt>
                <c:pt idx="101">
                  <c:v>42887</c:v>
                </c:pt>
                <c:pt idx="102">
                  <c:v>42917</c:v>
                </c:pt>
                <c:pt idx="103">
                  <c:v>42948</c:v>
                </c:pt>
                <c:pt idx="104">
                  <c:v>42979</c:v>
                </c:pt>
                <c:pt idx="105">
                  <c:v>43009</c:v>
                </c:pt>
                <c:pt idx="106">
                  <c:v>43040</c:v>
                </c:pt>
                <c:pt idx="107">
                  <c:v>43070</c:v>
                </c:pt>
                <c:pt idx="108">
                  <c:v>43101</c:v>
                </c:pt>
                <c:pt idx="109">
                  <c:v>43132</c:v>
                </c:pt>
                <c:pt idx="110">
                  <c:v>43160</c:v>
                </c:pt>
                <c:pt idx="111">
                  <c:v>43191</c:v>
                </c:pt>
                <c:pt idx="112">
                  <c:v>43221</c:v>
                </c:pt>
                <c:pt idx="113">
                  <c:v>43252</c:v>
                </c:pt>
                <c:pt idx="114">
                  <c:v>43282</c:v>
                </c:pt>
                <c:pt idx="115">
                  <c:v>43313</c:v>
                </c:pt>
                <c:pt idx="116">
                  <c:v>43344</c:v>
                </c:pt>
                <c:pt idx="117">
                  <c:v>43374</c:v>
                </c:pt>
                <c:pt idx="118">
                  <c:v>43405</c:v>
                </c:pt>
                <c:pt idx="119">
                  <c:v>43435</c:v>
                </c:pt>
                <c:pt idx="120">
                  <c:v>43466</c:v>
                </c:pt>
                <c:pt idx="121">
                  <c:v>43497</c:v>
                </c:pt>
                <c:pt idx="122">
                  <c:v>43525</c:v>
                </c:pt>
                <c:pt idx="123">
                  <c:v>43556</c:v>
                </c:pt>
                <c:pt idx="124">
                  <c:v>43586</c:v>
                </c:pt>
                <c:pt idx="125">
                  <c:v>43617</c:v>
                </c:pt>
                <c:pt idx="126">
                  <c:v>43647</c:v>
                </c:pt>
                <c:pt idx="127">
                  <c:v>43678</c:v>
                </c:pt>
                <c:pt idx="128">
                  <c:v>43709</c:v>
                </c:pt>
                <c:pt idx="129">
                  <c:v>43739</c:v>
                </c:pt>
                <c:pt idx="130">
                  <c:v>43770</c:v>
                </c:pt>
                <c:pt idx="131">
                  <c:v>43800</c:v>
                </c:pt>
                <c:pt idx="132">
                  <c:v>43831</c:v>
                </c:pt>
                <c:pt idx="133">
                  <c:v>43862</c:v>
                </c:pt>
                <c:pt idx="134">
                  <c:v>43891</c:v>
                </c:pt>
                <c:pt idx="135">
                  <c:v>43922</c:v>
                </c:pt>
                <c:pt idx="136">
                  <c:v>43952</c:v>
                </c:pt>
                <c:pt idx="137">
                  <c:v>43983</c:v>
                </c:pt>
                <c:pt idx="138">
                  <c:v>44013</c:v>
                </c:pt>
                <c:pt idx="139">
                  <c:v>44044</c:v>
                </c:pt>
                <c:pt idx="140">
                  <c:v>44075</c:v>
                </c:pt>
                <c:pt idx="141">
                  <c:v>44105</c:v>
                </c:pt>
                <c:pt idx="142">
                  <c:v>44136</c:v>
                </c:pt>
                <c:pt idx="143">
                  <c:v>44166</c:v>
                </c:pt>
                <c:pt idx="144">
                  <c:v>44197</c:v>
                </c:pt>
                <c:pt idx="145">
                  <c:v>44228</c:v>
                </c:pt>
                <c:pt idx="146">
                  <c:v>44256</c:v>
                </c:pt>
                <c:pt idx="147">
                  <c:v>44287</c:v>
                </c:pt>
                <c:pt idx="148">
                  <c:v>44317</c:v>
                </c:pt>
                <c:pt idx="149">
                  <c:v>44348</c:v>
                </c:pt>
                <c:pt idx="150">
                  <c:v>44378</c:v>
                </c:pt>
                <c:pt idx="151">
                  <c:v>44409</c:v>
                </c:pt>
                <c:pt idx="152">
                  <c:v>44440</c:v>
                </c:pt>
                <c:pt idx="153">
                  <c:v>44470</c:v>
                </c:pt>
                <c:pt idx="154">
                  <c:v>44501</c:v>
                </c:pt>
                <c:pt idx="155">
                  <c:v>44531</c:v>
                </c:pt>
                <c:pt idx="156">
                  <c:v>44562</c:v>
                </c:pt>
                <c:pt idx="157">
                  <c:v>44593</c:v>
                </c:pt>
                <c:pt idx="158">
                  <c:v>44621</c:v>
                </c:pt>
                <c:pt idx="159">
                  <c:v>44652</c:v>
                </c:pt>
                <c:pt idx="160">
                  <c:v>44682</c:v>
                </c:pt>
                <c:pt idx="161">
                  <c:v>44713</c:v>
                </c:pt>
                <c:pt idx="162">
                  <c:v>44743</c:v>
                </c:pt>
                <c:pt idx="163">
                  <c:v>44774</c:v>
                </c:pt>
                <c:pt idx="164">
                  <c:v>44805</c:v>
                </c:pt>
                <c:pt idx="165">
                  <c:v>44835</c:v>
                </c:pt>
                <c:pt idx="166">
                  <c:v>44866</c:v>
                </c:pt>
                <c:pt idx="167">
                  <c:v>44896</c:v>
                </c:pt>
                <c:pt idx="168">
                  <c:v>44927</c:v>
                </c:pt>
                <c:pt idx="169">
                  <c:v>44958</c:v>
                </c:pt>
                <c:pt idx="170">
                  <c:v>44986</c:v>
                </c:pt>
                <c:pt idx="171">
                  <c:v>45017</c:v>
                </c:pt>
                <c:pt idx="172">
                  <c:v>45047</c:v>
                </c:pt>
                <c:pt idx="173">
                  <c:v>45078</c:v>
                </c:pt>
                <c:pt idx="174">
                  <c:v>45108</c:v>
                </c:pt>
                <c:pt idx="175">
                  <c:v>45139</c:v>
                </c:pt>
                <c:pt idx="176">
                  <c:v>45170</c:v>
                </c:pt>
                <c:pt idx="177">
                  <c:v>45200</c:v>
                </c:pt>
                <c:pt idx="178">
                  <c:v>45231</c:v>
                </c:pt>
                <c:pt idx="179">
                  <c:v>45261</c:v>
                </c:pt>
                <c:pt idx="180">
                  <c:v>45292</c:v>
                </c:pt>
                <c:pt idx="181">
                  <c:v>45323</c:v>
                </c:pt>
                <c:pt idx="182">
                  <c:v>45352</c:v>
                </c:pt>
                <c:pt idx="183">
                  <c:v>45383</c:v>
                </c:pt>
                <c:pt idx="184">
                  <c:v>45413</c:v>
                </c:pt>
                <c:pt idx="185">
                  <c:v>45444</c:v>
                </c:pt>
                <c:pt idx="186">
                  <c:v>45474</c:v>
                </c:pt>
                <c:pt idx="187">
                  <c:v>45505</c:v>
                </c:pt>
                <c:pt idx="188">
                  <c:v>45536</c:v>
                </c:pt>
                <c:pt idx="189">
                  <c:v>45566</c:v>
                </c:pt>
                <c:pt idx="190">
                  <c:v>45597</c:v>
                </c:pt>
                <c:pt idx="191">
                  <c:v>45627</c:v>
                </c:pt>
                <c:pt idx="192">
                  <c:v>45658</c:v>
                </c:pt>
                <c:pt idx="193">
                  <c:v>45689</c:v>
                </c:pt>
                <c:pt idx="194">
                  <c:v>45717</c:v>
                </c:pt>
                <c:pt idx="195">
                  <c:v>45748</c:v>
                </c:pt>
                <c:pt idx="196">
                  <c:v>45778</c:v>
                </c:pt>
                <c:pt idx="197">
                  <c:v>45809</c:v>
                </c:pt>
                <c:pt idx="198">
                  <c:v>45839</c:v>
                </c:pt>
                <c:pt idx="199">
                  <c:v>45870</c:v>
                </c:pt>
                <c:pt idx="200">
                  <c:v>45901</c:v>
                </c:pt>
                <c:pt idx="201">
                  <c:v>45931</c:v>
                </c:pt>
                <c:pt idx="202">
                  <c:v>45962</c:v>
                </c:pt>
                <c:pt idx="203">
                  <c:v>45992</c:v>
                </c:pt>
                <c:pt idx="204">
                  <c:v>46023</c:v>
                </c:pt>
                <c:pt idx="205">
                  <c:v>46054</c:v>
                </c:pt>
                <c:pt idx="206">
                  <c:v>46082</c:v>
                </c:pt>
                <c:pt idx="207">
                  <c:v>46113</c:v>
                </c:pt>
                <c:pt idx="208">
                  <c:v>46143</c:v>
                </c:pt>
                <c:pt idx="209">
                  <c:v>46174</c:v>
                </c:pt>
              </c:numCache>
            </c:numRef>
          </c:cat>
          <c:val>
            <c:numRef>
              <c:f>[0]!Index2_vor</c:f>
              <c:numCache>
                <c:formatCode>General</c:formatCode>
                <c:ptCount val="210"/>
                <c:pt idx="0">
                  <c:v>115.72934641593086</c:v>
                </c:pt>
                <c:pt idx="1">
                  <c:v>117.47635181942992</c:v>
                </c:pt>
                <c:pt idx="2">
                  <c:v>120.46276120060963</c:v>
                </c:pt>
                <c:pt idx="3">
                  <c:v>111.87699167432899</c:v>
                </c:pt>
                <c:pt idx="4">
                  <c:v>113.34059677805348</c:v>
                </c:pt>
                <c:pt idx="5">
                  <c:v>117.65080044840226</c:v>
                </c:pt>
                <c:pt idx="6">
                  <c:v>118.48840577884698</c:v>
                </c:pt>
                <c:pt idx="7">
                  <c:v>116.8686156210245</c:v>
                </c:pt>
                <c:pt idx="8">
                  <c:v>122.96739007217261</c:v>
                </c:pt>
                <c:pt idx="9">
                  <c:v>123.34588691698261</c:v>
                </c:pt>
                <c:pt idx="10">
                  <c:v>123.10783066517199</c:v>
                </c:pt>
                <c:pt idx="11">
                  <c:v>118.26420465280314</c:v>
                </c:pt>
                <c:pt idx="12">
                  <c:v>115.13609512173618</c:v>
                </c:pt>
                <c:pt idx="13">
                  <c:v>111.56777045835273</c:v>
                </c:pt>
                <c:pt idx="14">
                  <c:v>107.43201541697631</c:v>
                </c:pt>
                <c:pt idx="15">
                  <c:v>103.25658433363142</c:v>
                </c:pt>
                <c:pt idx="16">
                  <c:v>100.67386293501946</c:v>
                </c:pt>
                <c:pt idx="17">
                  <c:v>97.833562152834631</c:v>
                </c:pt>
                <c:pt idx="18">
                  <c:v>103.09410149509404</c:v>
                </c:pt>
                <c:pt idx="19">
                  <c:v>103.64326829821269</c:v>
                </c:pt>
                <c:pt idx="20">
                  <c:v>105.40035015681484</c:v>
                </c:pt>
                <c:pt idx="21">
                  <c:v>108.85405514340056</c:v>
                </c:pt>
                <c:pt idx="22">
                  <c:v>106.04587306185684</c:v>
                </c:pt>
                <c:pt idx="23">
                  <c:v>103.15581978260046</c:v>
                </c:pt>
                <c:pt idx="24">
                  <c:v>101.97750431398234</c:v>
                </c:pt>
                <c:pt idx="25">
                  <c:v>103.74151373546785</c:v>
                </c:pt>
                <c:pt idx="26">
                  <c:v>105.84245462446312</c:v>
                </c:pt>
                <c:pt idx="27">
                  <c:v>106.56544027811015</c:v>
                </c:pt>
                <c:pt idx="28">
                  <c:v>105.28447092312925</c:v>
                </c:pt>
                <c:pt idx="29">
                  <c:v>107.01888075774941</c:v>
                </c:pt>
                <c:pt idx="30">
                  <c:v>104.85244291058406</c:v>
                </c:pt>
                <c:pt idx="31">
                  <c:v>110.49840666053683</c:v>
                </c:pt>
                <c:pt idx="32">
                  <c:v>112.96335949013137</c:v>
                </c:pt>
                <c:pt idx="33">
                  <c:v>116.07761389543158</c:v>
                </c:pt>
                <c:pt idx="34">
                  <c:v>116.91584900432026</c:v>
                </c:pt>
                <c:pt idx="35">
                  <c:v>114.09947980300529</c:v>
                </c:pt>
                <c:pt idx="36">
                  <c:v>109.03983978436386</c:v>
                </c:pt>
                <c:pt idx="37">
                  <c:v>106.53269179902512</c:v>
                </c:pt>
                <c:pt idx="38">
                  <c:v>105.95329563059714</c:v>
                </c:pt>
                <c:pt idx="39">
                  <c:v>108.25891451387402</c:v>
                </c:pt>
                <c:pt idx="40">
                  <c:v>109.7307067373698</c:v>
                </c:pt>
                <c:pt idx="41">
                  <c:v>109.91460204300128</c:v>
                </c:pt>
                <c:pt idx="42">
                  <c:v>103.44929653747812</c:v>
                </c:pt>
                <c:pt idx="43">
                  <c:v>103.03175342914361</c:v>
                </c:pt>
                <c:pt idx="44">
                  <c:v>104.80332019195649</c:v>
                </c:pt>
                <c:pt idx="45">
                  <c:v>105.30336427644755</c:v>
                </c:pt>
                <c:pt idx="46">
                  <c:v>105.60691748642826</c:v>
                </c:pt>
                <c:pt idx="47">
                  <c:v>106.2209514692731</c:v>
                </c:pt>
                <c:pt idx="48">
                  <c:v>106.28141019989168</c:v>
                </c:pt>
                <c:pt idx="49">
                  <c:v>106.98172382955677</c:v>
                </c:pt>
                <c:pt idx="50">
                  <c:v>102.22689657778392</c:v>
                </c:pt>
                <c:pt idx="51">
                  <c:v>100.06864585038984</c:v>
                </c:pt>
                <c:pt idx="52">
                  <c:v>100.623480659504</c:v>
                </c:pt>
                <c:pt idx="53">
                  <c:v>107.51325683624499</c:v>
                </c:pt>
                <c:pt idx="54">
                  <c:v>105.10561384504931</c:v>
                </c:pt>
                <c:pt idx="55">
                  <c:v>108.3193732444926</c:v>
                </c:pt>
                <c:pt idx="56">
                  <c:v>109.87807489325255</c:v>
                </c:pt>
                <c:pt idx="57">
                  <c:v>111.73088307533409</c:v>
                </c:pt>
                <c:pt idx="58">
                  <c:v>111.05513080498281</c:v>
                </c:pt>
                <c:pt idx="59">
                  <c:v>112.27564142934514</c:v>
                </c:pt>
                <c:pt idx="60">
                  <c:v>113.33744788583377</c:v>
                </c:pt>
                <c:pt idx="61">
                  <c:v>114.3432040608114</c:v>
                </c:pt>
                <c:pt idx="62">
                  <c:v>114.90118776214528</c:v>
                </c:pt>
                <c:pt idx="63">
                  <c:v>113.66556245512828</c:v>
                </c:pt>
                <c:pt idx="64">
                  <c:v>111.86124721323039</c:v>
                </c:pt>
                <c:pt idx="65">
                  <c:v>111.16597181111683</c:v>
                </c:pt>
                <c:pt idx="66">
                  <c:v>110.73646291234745</c:v>
                </c:pt>
                <c:pt idx="67">
                  <c:v>110.24334639073972</c:v>
                </c:pt>
                <c:pt idx="68">
                  <c:v>107.51388661468894</c:v>
                </c:pt>
                <c:pt idx="69">
                  <c:v>107.5113675009132</c:v>
                </c:pt>
                <c:pt idx="70">
                  <c:v>106.96786870379</c:v>
                </c:pt>
                <c:pt idx="71">
                  <c:v>112.53636970513772</c:v>
                </c:pt>
                <c:pt idx="72">
                  <c:v>107.55482221354526</c:v>
                </c:pt>
                <c:pt idx="73">
                  <c:v>106.62778834406058</c:v>
                </c:pt>
                <c:pt idx="74">
                  <c:v>103.87628632247174</c:v>
                </c:pt>
                <c:pt idx="75">
                  <c:v>103.4650409985767</c:v>
                </c:pt>
                <c:pt idx="76">
                  <c:v>107.30039172219212</c:v>
                </c:pt>
                <c:pt idx="77">
                  <c:v>109.24577733553336</c:v>
                </c:pt>
                <c:pt idx="78">
                  <c:v>110.39827188794979</c:v>
                </c:pt>
                <c:pt idx="79">
                  <c:v>116.08894990742256</c:v>
                </c:pt>
                <c:pt idx="80">
                  <c:v>118.91539556384065</c:v>
                </c:pt>
                <c:pt idx="81">
                  <c:v>117.27482271736802</c:v>
                </c:pt>
                <c:pt idx="82">
                  <c:v>112.48157898051466</c:v>
                </c:pt>
                <c:pt idx="83">
                  <c:v>116.82390135150453</c:v>
                </c:pt>
                <c:pt idx="84">
                  <c:v>123.46113637222425</c:v>
                </c:pt>
                <c:pt idx="85">
                  <c:v>128.9949995591551</c:v>
                </c:pt>
                <c:pt idx="86">
                  <c:v>123.40067764160567</c:v>
                </c:pt>
                <c:pt idx="87">
                  <c:v>124.94930283526256</c:v>
                </c:pt>
                <c:pt idx="88">
                  <c:v>129.07687075686772</c:v>
                </c:pt>
                <c:pt idx="89">
                  <c:v>131.89449951507061</c:v>
                </c:pt>
                <c:pt idx="90">
                  <c:v>129.38987064350761</c:v>
                </c:pt>
                <c:pt idx="91">
                  <c:v>130.44978776466439</c:v>
                </c:pt>
                <c:pt idx="92">
                  <c:v>135.42377791492953</c:v>
                </c:pt>
                <c:pt idx="93">
                  <c:v>131.23890015492549</c:v>
                </c:pt>
                <c:pt idx="94">
                  <c:v>136.53596664693359</c:v>
                </c:pt>
                <c:pt idx="95">
                  <c:v>136.15117201768419</c:v>
                </c:pt>
                <c:pt idx="96">
                  <c:v>142.69268071492448</c:v>
                </c:pt>
                <c:pt idx="97">
                  <c:v>136.04914790976531</c:v>
                </c:pt>
                <c:pt idx="98">
                  <c:v>129.94407567417781</c:v>
                </c:pt>
                <c:pt idx="99">
                  <c:v>126.77251143047876</c:v>
                </c:pt>
                <c:pt idx="100">
                  <c:v>130.77916189084681</c:v>
                </c:pt>
                <c:pt idx="101">
                  <c:v>128.34002997745392</c:v>
                </c:pt>
                <c:pt idx="102">
                  <c:v>129.28784653558878</c:v>
                </c:pt>
                <c:pt idx="103">
                  <c:v>132.4631894499515</c:v>
                </c:pt>
                <c:pt idx="104">
                  <c:v>133.78446462534478</c:v>
                </c:pt>
                <c:pt idx="105">
                  <c:v>139.2018188001461</c:v>
                </c:pt>
                <c:pt idx="106">
                  <c:v>139.92921290290076</c:v>
                </c:pt>
                <c:pt idx="107">
                  <c:v>142.57176325368735</c:v>
                </c:pt>
                <c:pt idx="108">
                  <c:v>145.41773204186765</c:v>
                </c:pt>
                <c:pt idx="109">
                  <c:v>145.00711649641656</c:v>
                </c:pt>
                <c:pt idx="110">
                  <c:v>144.80621717279863</c:v>
                </c:pt>
                <c:pt idx="111">
                  <c:v>142.08431473807514</c:v>
                </c:pt>
                <c:pt idx="112">
                  <c:v>145.46937387427104</c:v>
                </c:pt>
                <c:pt idx="113">
                  <c:v>149.34188152607913</c:v>
                </c:pt>
                <c:pt idx="114">
                  <c:v>140.11373798697616</c:v>
                </c:pt>
                <c:pt idx="115">
                  <c:v>137.18778733641503</c:v>
                </c:pt>
                <c:pt idx="116">
                  <c:v>139.74216870504955</c:v>
                </c:pt>
                <c:pt idx="117">
                  <c:v>138.51976874535538</c:v>
                </c:pt>
                <c:pt idx="118">
                  <c:v>144.88808837051127</c:v>
                </c:pt>
                <c:pt idx="119">
                  <c:v>144.14935825576563</c:v>
                </c:pt>
                <c:pt idx="120">
                  <c:v>137.91203254694997</c:v>
                </c:pt>
                <c:pt idx="121">
                  <c:v>137.14433262378293</c:v>
                </c:pt>
                <c:pt idx="122">
                  <c:v>136.89053191087373</c:v>
                </c:pt>
                <c:pt idx="123">
                  <c:v>134.37393724887585</c:v>
                </c:pt>
                <c:pt idx="124">
                  <c:v>134.72598339904022</c:v>
                </c:pt>
                <c:pt idx="125">
                  <c:v>137.18274910886348</c:v>
                </c:pt>
                <c:pt idx="126">
                  <c:v>134.52949252452987</c:v>
                </c:pt>
                <c:pt idx="127">
                  <c:v>137.87424584031336</c:v>
                </c:pt>
                <c:pt idx="128">
                  <c:v>135.63790258587031</c:v>
                </c:pt>
                <c:pt idx="129">
                  <c:v>134.57546635093775</c:v>
                </c:pt>
                <c:pt idx="130">
                  <c:v>134.39409015908203</c:v>
                </c:pt>
                <c:pt idx="131">
                  <c:v>133.91608832012898</c:v>
                </c:pt>
                <c:pt idx="132">
                  <c:v>131.45554393964204</c:v>
                </c:pt>
                <c:pt idx="133">
                  <c:v>129.32878213444511</c:v>
                </c:pt>
                <c:pt idx="134">
                  <c:v>155.71272026501077</c:v>
                </c:pt>
                <c:pt idx="135">
                  <c:v>166.01400627259329</c:v>
                </c:pt>
                <c:pt idx="136">
                  <c:v>161.00411875102338</c:v>
                </c:pt>
                <c:pt idx="137">
                  <c:v>157.96606753744032</c:v>
                </c:pt>
                <c:pt idx="138">
                  <c:v>161.85243031501517</c:v>
                </c:pt>
                <c:pt idx="139">
                  <c:v>165.34455178668145</c:v>
                </c:pt>
                <c:pt idx="140">
                  <c:v>160.82085322383585</c:v>
                </c:pt>
                <c:pt idx="141">
                  <c:v>157.83066517199248</c:v>
                </c:pt>
                <c:pt idx="142">
                  <c:v>152.12550224830906</c:v>
                </c:pt>
                <c:pt idx="143">
                  <c:v>152.98200093207208</c:v>
                </c:pt>
                <c:pt idx="144">
                  <c:v>152.71056642273248</c:v>
                </c:pt>
                <c:pt idx="145">
                  <c:v>154.64650535941456</c:v>
                </c:pt>
                <c:pt idx="146">
                  <c:v>155.83930573224342</c:v>
                </c:pt>
                <c:pt idx="147">
                  <c:v>151.14997543864069</c:v>
                </c:pt>
                <c:pt idx="148">
                  <c:v>152.83589233307723</c:v>
                </c:pt>
                <c:pt idx="149">
                  <c:v>151.81817036766466</c:v>
                </c:pt>
                <c:pt idx="150">
                  <c:v>148.69132039348557</c:v>
                </c:pt>
                <c:pt idx="151">
                  <c:v>148.77697026186186</c:v>
                </c:pt>
                <c:pt idx="152">
                  <c:v>148.42303477636568</c:v>
                </c:pt>
                <c:pt idx="153">
                  <c:v>149.45146297532528</c:v>
                </c:pt>
                <c:pt idx="154">
                  <c:v>149.95843462269974</c:v>
                </c:pt>
                <c:pt idx="155">
                  <c:v>148.7278475432343</c:v>
                </c:pt>
                <c:pt idx="156">
                  <c:v>146.03995314448377</c:v>
                </c:pt>
                <c:pt idx="157">
                  <c:v>145.98768153363648</c:v>
                </c:pt>
                <c:pt idx="158">
                  <c:v>142.62970287053014</c:v>
                </c:pt>
                <c:pt idx="159">
                  <c:v>136.79165669517462</c:v>
                </c:pt>
                <c:pt idx="160">
                  <c:v>133.42549091229705</c:v>
                </c:pt>
                <c:pt idx="161">
                  <c:v>133.0343984986082</c:v>
                </c:pt>
                <c:pt idx="162">
                  <c:v>131.59535475419744</c:v>
                </c:pt>
                <c:pt idx="163">
                  <c:v>128.41749272605895</c:v>
                </c:pt>
                <c:pt idx="164">
                  <c:v>125.14831282354868</c:v>
                </c:pt>
                <c:pt idx="165">
                  <c:v>123.73949844444722</c:v>
                </c:pt>
                <c:pt idx="166">
                  <c:v>124.94363482926707</c:v>
                </c:pt>
                <c:pt idx="167">
                  <c:v>130.74704319020566</c:v>
                </c:pt>
                <c:pt idx="168">
                  <c:v>128.8356656128374</c:v>
                </c:pt>
                <c:pt idx="169">
                  <c:v>125.66788003980199</c:v>
                </c:pt>
                <c:pt idx="170">
                  <c:v>124.21875984028819</c:v>
                </c:pt>
                <c:pt idx="171">
                  <c:v>124.81893869736626</c:v>
                </c:pt>
                <c:pt idx="172">
                  <c:v>121.39294396231406</c:v>
                </c:pt>
                <c:pt idx="173">
                  <c:v>117.76416056831206</c:v>
                </c:pt>
                <c:pt idx="174">
                  <c:v>117.82210018515487</c:v>
                </c:pt>
                <c:pt idx="175">
                  <c:v>116.6362273752094</c:v>
                </c:pt>
                <c:pt idx="176">
                  <c:v>116.35597596765457</c:v>
                </c:pt>
                <c:pt idx="177">
                  <c:v>120.21336893680802</c:v>
                </c:pt>
                <c:pt idx="178">
                  <c:v>118.32088471275806</c:v>
                </c:pt>
                <c:pt idx="179">
                  <c:v>118.18737168264204</c:v>
                </c:pt>
                <c:pt idx="180">
                  <c:v>117.30757119645307</c:v>
                </c:pt>
                <c:pt idx="181">
                  <c:v>116.14688952426535</c:v>
                </c:pt>
                <c:pt idx="182">
                  <c:v>115.00384164850806</c:v>
                </c:pt>
                <c:pt idx="183">
                  <c:v>113.40168528711598</c:v>
                </c:pt>
                <c:pt idx="184">
                  <c:v>114.33564671948409</c:v>
                </c:pt>
                <c:pt idx="185">
                  <c:v>123.52096532439887</c:v>
                </c:pt>
                <c:pt idx="186">
                  <c:v>123.68659705515601</c:v>
                </c:pt>
                <c:pt idx="187">
                  <c:v>132.77178088748377</c:v>
                </c:pt>
                <c:pt idx="188">
                  <c:v>137.05553386318692</c:v>
                </c:pt>
                <c:pt idx="189">
                  <c:v>135.1523434055899</c:v>
                </c:pt>
                <c:pt idx="190">
                  <c:v>136.12787021525827</c:v>
                </c:pt>
                <c:pt idx="191">
                  <c:v>133.72589523005806</c:v>
                </c:pt>
                <c:pt idx="192">
                  <c:v>134.11194941619539</c:v>
                </c:pt>
                <c:pt idx="193">
                  <c:v>134.31158918292542</c:v>
                </c:pt>
                <c:pt idx="194">
                  <c:v>137.7703323970627</c:v>
                </c:pt>
                <c:pt idx="195">
                  <c:v>141.74486415678965</c:v>
                </c:pt>
                <c:pt idx="196">
                  <c:v>138.078923834595</c:v>
                </c:pt>
                <c:pt idx="197">
                  <c:v>138.08585139747836</c:v>
                </c:pt>
                <c:pt idx="198">
                  <c:v>137.51023389971408</c:v>
                </c:pt>
                <c:pt idx="199">
                  <c:v>137.1204010429131</c:v>
                </c:pt>
                <c:pt idx="200">
                  <c:v>136.70159837769071</c:v>
                </c:pt>
                <c:pt idx="201">
                  <c:v>134.96466942929476</c:v>
                </c:pt>
                <c:pt idx="202">
                  <c:v>134.11572808685904</c:v>
                </c:pt>
                <c:pt idx="203">
                  <c:v>133.37888730744524</c:v>
                </c:pt>
                <c:pt idx="204">
                  <c:v>130.54551408814379</c:v>
                </c:pt>
                <c:pt idx="205">
                  <c:v>128.3526255463328</c:v>
                </c:pt>
                <c:pt idx="206">
                  <c:v>129.28343808648117</c:v>
                </c:pt>
                <c:pt idx="207">
                  <c:v>128.48928746866852</c:v>
                </c:pt>
                <c:pt idx="208">
                  <c:v>127.24988349098787</c:v>
                </c:pt>
                <c:pt idx="209">
                  <c:v>126.02181552529821</c:v>
                </c:pt>
              </c:numCache>
            </c:numRef>
          </c:val>
          <c:smooth val="0"/>
          <c:extLst>
            <c:ext xmlns:c16="http://schemas.microsoft.com/office/drawing/2014/chart" uri="{C3380CC4-5D6E-409C-BE32-E72D297353CC}">
              <c16:uniqueId val="{00000002-97CD-4241-8667-F0D40A356F7F}"/>
            </c:ext>
          </c:extLst>
        </c:ser>
        <c:dLbls>
          <c:showLegendKey val="0"/>
          <c:showVal val="0"/>
          <c:showCatName val="0"/>
          <c:showSerName val="0"/>
          <c:showPercent val="0"/>
          <c:showBubbleSize val="0"/>
        </c:dLbls>
        <c:marker val="1"/>
        <c:smooth val="0"/>
        <c:axId val="166326032"/>
        <c:axId val="129150176"/>
      </c:lineChart>
      <c:dateAx>
        <c:axId val="166326032"/>
        <c:scaling>
          <c:orientation val="minMax"/>
        </c:scaling>
        <c:delete val="0"/>
        <c:axPos val="b"/>
        <c:numFmt formatCode="yyyy"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29150176"/>
        <c:crosses val="autoZero"/>
        <c:auto val="1"/>
        <c:lblOffset val="100"/>
        <c:baseTimeUnit val="months"/>
        <c:majorUnit val="12"/>
        <c:majorTimeUnit val="months"/>
      </c:dateAx>
      <c:valAx>
        <c:axId val="129150176"/>
        <c:scaling>
          <c:orientation val="minMax"/>
        </c:scaling>
        <c:delete val="0"/>
        <c:axPos val="l"/>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66326032"/>
        <c:crosses val="autoZero"/>
        <c:crossBetween val="between"/>
      </c:valAx>
      <c:valAx>
        <c:axId val="1688470752"/>
        <c:scaling>
          <c:orientation val="minMax"/>
          <c:max val="100"/>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noFill/>
                <a:latin typeface="+mn-lt"/>
                <a:ea typeface="+mn-ea"/>
                <a:cs typeface="+mn-cs"/>
              </a:defRPr>
            </a:pPr>
            <a:endParaRPr lang="de-DE"/>
          </a:p>
        </c:txPr>
        <c:crossAx val="1902144160"/>
        <c:crosses val="max"/>
        <c:crossBetween val="between"/>
      </c:valAx>
      <c:dateAx>
        <c:axId val="1902144160"/>
        <c:scaling>
          <c:orientation val="minMax"/>
        </c:scaling>
        <c:delete val="1"/>
        <c:axPos val="b"/>
        <c:numFmt formatCode="m/d/yyyy" sourceLinked="1"/>
        <c:majorTickMark val="out"/>
        <c:minorTickMark val="none"/>
        <c:tickLblPos val="nextTo"/>
        <c:crossAx val="1688470752"/>
        <c:crosses val="autoZero"/>
        <c:auto val="1"/>
        <c:lblOffset val="100"/>
        <c:baseTimeUnit val="months"/>
      </c:date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Var!$AG$5</c:f>
          <c:strCache>
            <c:ptCount val="1"/>
            <c:pt idx="0">
              <c:v>Index, Basis = 2026</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1"/>
          <c:order val="2"/>
          <c:tx>
            <c:v>Gerades Jahr</c:v>
          </c:tx>
          <c:spPr>
            <a:solidFill>
              <a:schemeClr val="bg1">
                <a:lumMod val="85000"/>
              </a:schemeClr>
            </a:solidFill>
            <a:ln>
              <a:noFill/>
            </a:ln>
            <a:effectLst/>
          </c:spPr>
          <c:invertIfNegative val="0"/>
          <c:cat>
            <c:numRef>
              <c:f>[0]!X_3</c:f>
              <c:numCache>
                <c:formatCode>m/d/yyyy</c:formatCode>
                <c:ptCount val="210"/>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pt idx="21">
                  <c:v>40452</c:v>
                </c:pt>
                <c:pt idx="22">
                  <c:v>40483</c:v>
                </c:pt>
                <c:pt idx="23">
                  <c:v>40513</c:v>
                </c:pt>
                <c:pt idx="24">
                  <c:v>40544</c:v>
                </c:pt>
                <c:pt idx="25">
                  <c:v>40575</c:v>
                </c:pt>
                <c:pt idx="26">
                  <c:v>40603</c:v>
                </c:pt>
                <c:pt idx="27">
                  <c:v>40634</c:v>
                </c:pt>
                <c:pt idx="28">
                  <c:v>40664</c:v>
                </c:pt>
                <c:pt idx="29">
                  <c:v>40695</c:v>
                </c:pt>
                <c:pt idx="30">
                  <c:v>40725</c:v>
                </c:pt>
                <c:pt idx="31">
                  <c:v>40756</c:v>
                </c:pt>
                <c:pt idx="32">
                  <c:v>40787</c:v>
                </c:pt>
                <c:pt idx="33">
                  <c:v>40817</c:v>
                </c:pt>
                <c:pt idx="34">
                  <c:v>40848</c:v>
                </c:pt>
                <c:pt idx="35">
                  <c:v>40878</c:v>
                </c:pt>
                <c:pt idx="36">
                  <c:v>40909</c:v>
                </c:pt>
                <c:pt idx="37">
                  <c:v>40940</c:v>
                </c:pt>
                <c:pt idx="38">
                  <c:v>40969</c:v>
                </c:pt>
                <c:pt idx="39">
                  <c:v>41000</c:v>
                </c:pt>
                <c:pt idx="40">
                  <c:v>41030</c:v>
                </c:pt>
                <c:pt idx="41">
                  <c:v>41061</c:v>
                </c:pt>
                <c:pt idx="42">
                  <c:v>41091</c:v>
                </c:pt>
                <c:pt idx="43">
                  <c:v>41122</c:v>
                </c:pt>
                <c:pt idx="44">
                  <c:v>41153</c:v>
                </c:pt>
                <c:pt idx="45">
                  <c:v>41183</c:v>
                </c:pt>
                <c:pt idx="46">
                  <c:v>41214</c:v>
                </c:pt>
                <c:pt idx="47">
                  <c:v>41244</c:v>
                </c:pt>
                <c:pt idx="48">
                  <c:v>41275</c:v>
                </c:pt>
                <c:pt idx="49">
                  <c:v>41306</c:v>
                </c:pt>
                <c:pt idx="50">
                  <c:v>41334</c:v>
                </c:pt>
                <c:pt idx="51">
                  <c:v>41365</c:v>
                </c:pt>
                <c:pt idx="52">
                  <c:v>41395</c:v>
                </c:pt>
                <c:pt idx="53">
                  <c:v>41426</c:v>
                </c:pt>
                <c:pt idx="54">
                  <c:v>41456</c:v>
                </c:pt>
                <c:pt idx="55">
                  <c:v>41487</c:v>
                </c:pt>
                <c:pt idx="56">
                  <c:v>41518</c:v>
                </c:pt>
                <c:pt idx="57">
                  <c:v>41548</c:v>
                </c:pt>
                <c:pt idx="58">
                  <c:v>41579</c:v>
                </c:pt>
                <c:pt idx="59">
                  <c:v>41609</c:v>
                </c:pt>
                <c:pt idx="60">
                  <c:v>41640</c:v>
                </c:pt>
                <c:pt idx="61">
                  <c:v>41671</c:v>
                </c:pt>
                <c:pt idx="62">
                  <c:v>41699</c:v>
                </c:pt>
                <c:pt idx="63">
                  <c:v>41730</c:v>
                </c:pt>
                <c:pt idx="64">
                  <c:v>41760</c:v>
                </c:pt>
                <c:pt idx="65">
                  <c:v>41791</c:v>
                </c:pt>
                <c:pt idx="66">
                  <c:v>41821</c:v>
                </c:pt>
                <c:pt idx="67">
                  <c:v>41852</c:v>
                </c:pt>
                <c:pt idx="68">
                  <c:v>41883</c:v>
                </c:pt>
                <c:pt idx="69">
                  <c:v>41913</c:v>
                </c:pt>
                <c:pt idx="70">
                  <c:v>41944</c:v>
                </c:pt>
                <c:pt idx="71">
                  <c:v>41974</c:v>
                </c:pt>
                <c:pt idx="72">
                  <c:v>42005</c:v>
                </c:pt>
                <c:pt idx="73">
                  <c:v>42036</c:v>
                </c:pt>
                <c:pt idx="74">
                  <c:v>42064</c:v>
                </c:pt>
                <c:pt idx="75">
                  <c:v>42095</c:v>
                </c:pt>
                <c:pt idx="76">
                  <c:v>42125</c:v>
                </c:pt>
                <c:pt idx="77">
                  <c:v>42156</c:v>
                </c:pt>
                <c:pt idx="78">
                  <c:v>42186</c:v>
                </c:pt>
                <c:pt idx="79">
                  <c:v>42217</c:v>
                </c:pt>
                <c:pt idx="80">
                  <c:v>42248</c:v>
                </c:pt>
                <c:pt idx="81">
                  <c:v>42278</c:v>
                </c:pt>
                <c:pt idx="82">
                  <c:v>42309</c:v>
                </c:pt>
                <c:pt idx="83">
                  <c:v>42339</c:v>
                </c:pt>
                <c:pt idx="84">
                  <c:v>42370</c:v>
                </c:pt>
                <c:pt idx="85">
                  <c:v>42401</c:v>
                </c:pt>
                <c:pt idx="86">
                  <c:v>42430</c:v>
                </c:pt>
                <c:pt idx="87">
                  <c:v>42461</c:v>
                </c:pt>
                <c:pt idx="88">
                  <c:v>42491</c:v>
                </c:pt>
                <c:pt idx="89">
                  <c:v>42522</c:v>
                </c:pt>
                <c:pt idx="90">
                  <c:v>42552</c:v>
                </c:pt>
                <c:pt idx="91">
                  <c:v>42583</c:v>
                </c:pt>
                <c:pt idx="92">
                  <c:v>42614</c:v>
                </c:pt>
                <c:pt idx="93">
                  <c:v>42644</c:v>
                </c:pt>
                <c:pt idx="94">
                  <c:v>42675</c:v>
                </c:pt>
                <c:pt idx="95">
                  <c:v>42705</c:v>
                </c:pt>
                <c:pt idx="96">
                  <c:v>42736</c:v>
                </c:pt>
                <c:pt idx="97">
                  <c:v>42767</c:v>
                </c:pt>
                <c:pt idx="98">
                  <c:v>42795</c:v>
                </c:pt>
                <c:pt idx="99">
                  <c:v>42826</c:v>
                </c:pt>
                <c:pt idx="100">
                  <c:v>42856</c:v>
                </c:pt>
                <c:pt idx="101">
                  <c:v>42887</c:v>
                </c:pt>
                <c:pt idx="102">
                  <c:v>42917</c:v>
                </c:pt>
                <c:pt idx="103">
                  <c:v>42948</c:v>
                </c:pt>
                <c:pt idx="104">
                  <c:v>42979</c:v>
                </c:pt>
                <c:pt idx="105">
                  <c:v>43009</c:v>
                </c:pt>
                <c:pt idx="106">
                  <c:v>43040</c:v>
                </c:pt>
                <c:pt idx="107">
                  <c:v>43070</c:v>
                </c:pt>
                <c:pt idx="108">
                  <c:v>43101</c:v>
                </c:pt>
                <c:pt idx="109">
                  <c:v>43132</c:v>
                </c:pt>
                <c:pt idx="110">
                  <c:v>43160</c:v>
                </c:pt>
                <c:pt idx="111">
                  <c:v>43191</c:v>
                </c:pt>
                <c:pt idx="112">
                  <c:v>43221</c:v>
                </c:pt>
                <c:pt idx="113">
                  <c:v>43252</c:v>
                </c:pt>
                <c:pt idx="114">
                  <c:v>43282</c:v>
                </c:pt>
                <c:pt idx="115">
                  <c:v>43313</c:v>
                </c:pt>
                <c:pt idx="116">
                  <c:v>43344</c:v>
                </c:pt>
                <c:pt idx="117">
                  <c:v>43374</c:v>
                </c:pt>
                <c:pt idx="118">
                  <c:v>43405</c:v>
                </c:pt>
                <c:pt idx="119">
                  <c:v>43435</c:v>
                </c:pt>
                <c:pt idx="120">
                  <c:v>43466</c:v>
                </c:pt>
                <c:pt idx="121">
                  <c:v>43497</c:v>
                </c:pt>
                <c:pt idx="122">
                  <c:v>43525</c:v>
                </c:pt>
                <c:pt idx="123">
                  <c:v>43556</c:v>
                </c:pt>
                <c:pt idx="124">
                  <c:v>43586</c:v>
                </c:pt>
                <c:pt idx="125">
                  <c:v>43617</c:v>
                </c:pt>
                <c:pt idx="126">
                  <c:v>43647</c:v>
                </c:pt>
                <c:pt idx="127">
                  <c:v>43678</c:v>
                </c:pt>
                <c:pt idx="128">
                  <c:v>43709</c:v>
                </c:pt>
                <c:pt idx="129">
                  <c:v>43739</c:v>
                </c:pt>
                <c:pt idx="130">
                  <c:v>43770</c:v>
                </c:pt>
                <c:pt idx="131">
                  <c:v>43800</c:v>
                </c:pt>
                <c:pt idx="132">
                  <c:v>43831</c:v>
                </c:pt>
                <c:pt idx="133">
                  <c:v>43862</c:v>
                </c:pt>
                <c:pt idx="134">
                  <c:v>43891</c:v>
                </c:pt>
                <c:pt idx="135">
                  <c:v>43922</c:v>
                </c:pt>
                <c:pt idx="136">
                  <c:v>43952</c:v>
                </c:pt>
                <c:pt idx="137">
                  <c:v>43983</c:v>
                </c:pt>
                <c:pt idx="138">
                  <c:v>44013</c:v>
                </c:pt>
                <c:pt idx="139">
                  <c:v>44044</c:v>
                </c:pt>
                <c:pt idx="140">
                  <c:v>44075</c:v>
                </c:pt>
                <c:pt idx="141">
                  <c:v>44105</c:v>
                </c:pt>
                <c:pt idx="142">
                  <c:v>44136</c:v>
                </c:pt>
                <c:pt idx="143">
                  <c:v>44166</c:v>
                </c:pt>
                <c:pt idx="144">
                  <c:v>44197</c:v>
                </c:pt>
                <c:pt idx="145">
                  <c:v>44228</c:v>
                </c:pt>
                <c:pt idx="146">
                  <c:v>44256</c:v>
                </c:pt>
                <c:pt idx="147">
                  <c:v>44287</c:v>
                </c:pt>
                <c:pt idx="148">
                  <c:v>44317</c:v>
                </c:pt>
                <c:pt idx="149">
                  <c:v>44348</c:v>
                </c:pt>
                <c:pt idx="150">
                  <c:v>44378</c:v>
                </c:pt>
                <c:pt idx="151">
                  <c:v>44409</c:v>
                </c:pt>
                <c:pt idx="152">
                  <c:v>44440</c:v>
                </c:pt>
                <c:pt idx="153">
                  <c:v>44470</c:v>
                </c:pt>
                <c:pt idx="154">
                  <c:v>44501</c:v>
                </c:pt>
                <c:pt idx="155">
                  <c:v>44531</c:v>
                </c:pt>
                <c:pt idx="156">
                  <c:v>44562</c:v>
                </c:pt>
                <c:pt idx="157">
                  <c:v>44593</c:v>
                </c:pt>
                <c:pt idx="158">
                  <c:v>44621</c:v>
                </c:pt>
                <c:pt idx="159">
                  <c:v>44652</c:v>
                </c:pt>
                <c:pt idx="160">
                  <c:v>44682</c:v>
                </c:pt>
                <c:pt idx="161">
                  <c:v>44713</c:v>
                </c:pt>
                <c:pt idx="162">
                  <c:v>44743</c:v>
                </c:pt>
                <c:pt idx="163">
                  <c:v>44774</c:v>
                </c:pt>
                <c:pt idx="164">
                  <c:v>44805</c:v>
                </c:pt>
                <c:pt idx="165">
                  <c:v>44835</c:v>
                </c:pt>
                <c:pt idx="166">
                  <c:v>44866</c:v>
                </c:pt>
                <c:pt idx="167">
                  <c:v>44896</c:v>
                </c:pt>
                <c:pt idx="168">
                  <c:v>44927</c:v>
                </c:pt>
                <c:pt idx="169">
                  <c:v>44958</c:v>
                </c:pt>
                <c:pt idx="170">
                  <c:v>44986</c:v>
                </c:pt>
                <c:pt idx="171">
                  <c:v>45017</c:v>
                </c:pt>
                <c:pt idx="172">
                  <c:v>45047</c:v>
                </c:pt>
                <c:pt idx="173">
                  <c:v>45078</c:v>
                </c:pt>
                <c:pt idx="174">
                  <c:v>45108</c:v>
                </c:pt>
                <c:pt idx="175">
                  <c:v>45139</c:v>
                </c:pt>
                <c:pt idx="176">
                  <c:v>45170</c:v>
                </c:pt>
                <c:pt idx="177">
                  <c:v>45200</c:v>
                </c:pt>
                <c:pt idx="178">
                  <c:v>45231</c:v>
                </c:pt>
                <c:pt idx="179">
                  <c:v>45261</c:v>
                </c:pt>
                <c:pt idx="180">
                  <c:v>45292</c:v>
                </c:pt>
                <c:pt idx="181">
                  <c:v>45323</c:v>
                </c:pt>
                <c:pt idx="182">
                  <c:v>45352</c:v>
                </c:pt>
                <c:pt idx="183">
                  <c:v>45383</c:v>
                </c:pt>
                <c:pt idx="184">
                  <c:v>45413</c:v>
                </c:pt>
                <c:pt idx="185">
                  <c:v>45444</c:v>
                </c:pt>
                <c:pt idx="186">
                  <c:v>45474</c:v>
                </c:pt>
                <c:pt idx="187">
                  <c:v>45505</c:v>
                </c:pt>
                <c:pt idx="188">
                  <c:v>45536</c:v>
                </c:pt>
                <c:pt idx="189">
                  <c:v>45566</c:v>
                </c:pt>
                <c:pt idx="190">
                  <c:v>45597</c:v>
                </c:pt>
                <c:pt idx="191">
                  <c:v>45627</c:v>
                </c:pt>
                <c:pt idx="192">
                  <c:v>45658</c:v>
                </c:pt>
                <c:pt idx="193">
                  <c:v>45689</c:v>
                </c:pt>
                <c:pt idx="194">
                  <c:v>45717</c:v>
                </c:pt>
                <c:pt idx="195">
                  <c:v>45748</c:v>
                </c:pt>
                <c:pt idx="196">
                  <c:v>45778</c:v>
                </c:pt>
                <c:pt idx="197">
                  <c:v>45809</c:v>
                </c:pt>
                <c:pt idx="198">
                  <c:v>45839</c:v>
                </c:pt>
                <c:pt idx="199">
                  <c:v>45870</c:v>
                </c:pt>
                <c:pt idx="200">
                  <c:v>45901</c:v>
                </c:pt>
                <c:pt idx="201">
                  <c:v>45931</c:v>
                </c:pt>
                <c:pt idx="202">
                  <c:v>45962</c:v>
                </c:pt>
                <c:pt idx="203">
                  <c:v>45992</c:v>
                </c:pt>
                <c:pt idx="204">
                  <c:v>46023</c:v>
                </c:pt>
                <c:pt idx="205">
                  <c:v>46054</c:v>
                </c:pt>
                <c:pt idx="206">
                  <c:v>46082</c:v>
                </c:pt>
                <c:pt idx="207">
                  <c:v>46113</c:v>
                </c:pt>
                <c:pt idx="208">
                  <c:v>46143</c:v>
                </c:pt>
                <c:pt idx="209">
                  <c:v>46174</c:v>
                </c:pt>
              </c:numCache>
            </c:numRef>
          </c:cat>
          <c:val>
            <c:numRef>
              <c:f>[0]!Y_JahrGerade3</c:f>
              <c:numCache>
                <c:formatCode>General</c:formatCode>
                <c:ptCount val="210"/>
                <c:pt idx="0">
                  <c:v>0</c:v>
                </c:pt>
                <c:pt idx="1">
                  <c:v>0</c:v>
                </c:pt>
                <c:pt idx="2">
                  <c:v>0</c:v>
                </c:pt>
                <c:pt idx="3">
                  <c:v>0</c:v>
                </c:pt>
                <c:pt idx="4">
                  <c:v>0</c:v>
                </c:pt>
                <c:pt idx="5">
                  <c:v>0</c:v>
                </c:pt>
                <c:pt idx="6">
                  <c:v>0</c:v>
                </c:pt>
                <c:pt idx="7">
                  <c:v>0</c:v>
                </c:pt>
                <c:pt idx="8">
                  <c:v>0</c:v>
                </c:pt>
                <c:pt idx="9">
                  <c:v>0</c:v>
                </c:pt>
                <c:pt idx="10">
                  <c:v>0</c:v>
                </c:pt>
                <c:pt idx="11">
                  <c:v>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0</c:v>
                </c:pt>
                <c:pt idx="25">
                  <c:v>0</c:v>
                </c:pt>
                <c:pt idx="26">
                  <c:v>0</c:v>
                </c:pt>
                <c:pt idx="27">
                  <c:v>0</c:v>
                </c:pt>
                <c:pt idx="28">
                  <c:v>0</c:v>
                </c:pt>
                <c:pt idx="29">
                  <c:v>0</c:v>
                </c:pt>
                <c:pt idx="30">
                  <c:v>0</c:v>
                </c:pt>
                <c:pt idx="31">
                  <c:v>0</c:v>
                </c:pt>
                <c:pt idx="32">
                  <c:v>0</c:v>
                </c:pt>
                <c:pt idx="33">
                  <c:v>0</c:v>
                </c:pt>
                <c:pt idx="34">
                  <c:v>0</c:v>
                </c:pt>
                <c:pt idx="35">
                  <c:v>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0</c:v>
                </c:pt>
                <c:pt idx="49">
                  <c:v>0</c:v>
                </c:pt>
                <c:pt idx="50">
                  <c:v>0</c:v>
                </c:pt>
                <c:pt idx="51">
                  <c:v>0</c:v>
                </c:pt>
                <c:pt idx="52">
                  <c:v>0</c:v>
                </c:pt>
                <c:pt idx="53">
                  <c:v>0</c:v>
                </c:pt>
                <c:pt idx="54">
                  <c:v>0</c:v>
                </c:pt>
                <c:pt idx="55">
                  <c:v>0</c:v>
                </c:pt>
                <c:pt idx="56">
                  <c:v>0</c:v>
                </c:pt>
                <c:pt idx="57">
                  <c:v>0</c:v>
                </c:pt>
                <c:pt idx="58">
                  <c:v>0</c:v>
                </c:pt>
                <c:pt idx="59">
                  <c:v>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0</c:v>
                </c:pt>
                <c:pt idx="73">
                  <c:v>0</c:v>
                </c:pt>
                <c:pt idx="74">
                  <c:v>0</c:v>
                </c:pt>
                <c:pt idx="75">
                  <c:v>0</c:v>
                </c:pt>
                <c:pt idx="76">
                  <c:v>0</c:v>
                </c:pt>
                <c:pt idx="77">
                  <c:v>0</c:v>
                </c:pt>
                <c:pt idx="78">
                  <c:v>0</c:v>
                </c:pt>
                <c:pt idx="79">
                  <c:v>0</c:v>
                </c:pt>
                <c:pt idx="80">
                  <c:v>0</c:v>
                </c:pt>
                <c:pt idx="81">
                  <c:v>0</c:v>
                </c:pt>
                <c:pt idx="82">
                  <c:v>0</c:v>
                </c:pt>
                <c:pt idx="83">
                  <c:v>0</c:v>
                </c:pt>
                <c:pt idx="84">
                  <c:v>100</c:v>
                </c:pt>
                <c:pt idx="85">
                  <c:v>100</c:v>
                </c:pt>
                <c:pt idx="86">
                  <c:v>100</c:v>
                </c:pt>
                <c:pt idx="87">
                  <c:v>100</c:v>
                </c:pt>
                <c:pt idx="88">
                  <c:v>100</c:v>
                </c:pt>
                <c:pt idx="89">
                  <c:v>100</c:v>
                </c:pt>
                <c:pt idx="90">
                  <c:v>100</c:v>
                </c:pt>
                <c:pt idx="91">
                  <c:v>100</c:v>
                </c:pt>
                <c:pt idx="92">
                  <c:v>100</c:v>
                </c:pt>
                <c:pt idx="93">
                  <c:v>100</c:v>
                </c:pt>
                <c:pt idx="94">
                  <c:v>100</c:v>
                </c:pt>
                <c:pt idx="95">
                  <c:v>100</c:v>
                </c:pt>
                <c:pt idx="96">
                  <c:v>0</c:v>
                </c:pt>
                <c:pt idx="97">
                  <c:v>0</c:v>
                </c:pt>
                <c:pt idx="98">
                  <c:v>0</c:v>
                </c:pt>
                <c:pt idx="99">
                  <c:v>0</c:v>
                </c:pt>
                <c:pt idx="100">
                  <c:v>0</c:v>
                </c:pt>
                <c:pt idx="101">
                  <c:v>0</c:v>
                </c:pt>
                <c:pt idx="102">
                  <c:v>0</c:v>
                </c:pt>
                <c:pt idx="103">
                  <c:v>0</c:v>
                </c:pt>
                <c:pt idx="104">
                  <c:v>0</c:v>
                </c:pt>
                <c:pt idx="105">
                  <c:v>0</c:v>
                </c:pt>
                <c:pt idx="106">
                  <c:v>0</c:v>
                </c:pt>
                <c:pt idx="107">
                  <c:v>0</c:v>
                </c:pt>
                <c:pt idx="108">
                  <c:v>100</c:v>
                </c:pt>
                <c:pt idx="109">
                  <c:v>100</c:v>
                </c:pt>
                <c:pt idx="110">
                  <c:v>100</c:v>
                </c:pt>
                <c:pt idx="111">
                  <c:v>100</c:v>
                </c:pt>
                <c:pt idx="112">
                  <c:v>100</c:v>
                </c:pt>
                <c:pt idx="113">
                  <c:v>100</c:v>
                </c:pt>
                <c:pt idx="114">
                  <c:v>100</c:v>
                </c:pt>
                <c:pt idx="115">
                  <c:v>100</c:v>
                </c:pt>
                <c:pt idx="116">
                  <c:v>100</c:v>
                </c:pt>
                <c:pt idx="117">
                  <c:v>100</c:v>
                </c:pt>
                <c:pt idx="118">
                  <c:v>100</c:v>
                </c:pt>
                <c:pt idx="119">
                  <c:v>100</c:v>
                </c:pt>
                <c:pt idx="120">
                  <c:v>0</c:v>
                </c:pt>
                <c:pt idx="121">
                  <c:v>0</c:v>
                </c:pt>
                <c:pt idx="122">
                  <c:v>0</c:v>
                </c:pt>
                <c:pt idx="123">
                  <c:v>0</c:v>
                </c:pt>
                <c:pt idx="124">
                  <c:v>0</c:v>
                </c:pt>
                <c:pt idx="125">
                  <c:v>0</c:v>
                </c:pt>
                <c:pt idx="126">
                  <c:v>0</c:v>
                </c:pt>
                <c:pt idx="127">
                  <c:v>0</c:v>
                </c:pt>
                <c:pt idx="128">
                  <c:v>0</c:v>
                </c:pt>
                <c:pt idx="129">
                  <c:v>0</c:v>
                </c:pt>
                <c:pt idx="130">
                  <c:v>0</c:v>
                </c:pt>
                <c:pt idx="131">
                  <c:v>0</c:v>
                </c:pt>
                <c:pt idx="132">
                  <c:v>100</c:v>
                </c:pt>
                <c:pt idx="133">
                  <c:v>100</c:v>
                </c:pt>
                <c:pt idx="134">
                  <c:v>100</c:v>
                </c:pt>
                <c:pt idx="135">
                  <c:v>100</c:v>
                </c:pt>
                <c:pt idx="136">
                  <c:v>100</c:v>
                </c:pt>
                <c:pt idx="137">
                  <c:v>100</c:v>
                </c:pt>
                <c:pt idx="138">
                  <c:v>100</c:v>
                </c:pt>
                <c:pt idx="139">
                  <c:v>100</c:v>
                </c:pt>
                <c:pt idx="140">
                  <c:v>100</c:v>
                </c:pt>
                <c:pt idx="141">
                  <c:v>100</c:v>
                </c:pt>
                <c:pt idx="142">
                  <c:v>100</c:v>
                </c:pt>
                <c:pt idx="143">
                  <c:v>100</c:v>
                </c:pt>
                <c:pt idx="144">
                  <c:v>0</c:v>
                </c:pt>
                <c:pt idx="145">
                  <c:v>0</c:v>
                </c:pt>
                <c:pt idx="146">
                  <c:v>0</c:v>
                </c:pt>
                <c:pt idx="147">
                  <c:v>0</c:v>
                </c:pt>
                <c:pt idx="148">
                  <c:v>0</c:v>
                </c:pt>
                <c:pt idx="149">
                  <c:v>0</c:v>
                </c:pt>
                <c:pt idx="150">
                  <c:v>0</c:v>
                </c:pt>
                <c:pt idx="151">
                  <c:v>0</c:v>
                </c:pt>
                <c:pt idx="152">
                  <c:v>0</c:v>
                </c:pt>
                <c:pt idx="153">
                  <c:v>0</c:v>
                </c:pt>
                <c:pt idx="154">
                  <c:v>0</c:v>
                </c:pt>
                <c:pt idx="155">
                  <c:v>0</c:v>
                </c:pt>
                <c:pt idx="156">
                  <c:v>100</c:v>
                </c:pt>
                <c:pt idx="157">
                  <c:v>100</c:v>
                </c:pt>
                <c:pt idx="158">
                  <c:v>100</c:v>
                </c:pt>
                <c:pt idx="159">
                  <c:v>100</c:v>
                </c:pt>
                <c:pt idx="160">
                  <c:v>100</c:v>
                </c:pt>
                <c:pt idx="161">
                  <c:v>100</c:v>
                </c:pt>
                <c:pt idx="162">
                  <c:v>100</c:v>
                </c:pt>
                <c:pt idx="163">
                  <c:v>100</c:v>
                </c:pt>
                <c:pt idx="164">
                  <c:v>100</c:v>
                </c:pt>
                <c:pt idx="165">
                  <c:v>100</c:v>
                </c:pt>
                <c:pt idx="166">
                  <c:v>100</c:v>
                </c:pt>
                <c:pt idx="167">
                  <c:v>100</c:v>
                </c:pt>
                <c:pt idx="168">
                  <c:v>0</c:v>
                </c:pt>
                <c:pt idx="169">
                  <c:v>0</c:v>
                </c:pt>
                <c:pt idx="170">
                  <c:v>0</c:v>
                </c:pt>
                <c:pt idx="171">
                  <c:v>0</c:v>
                </c:pt>
                <c:pt idx="172">
                  <c:v>0</c:v>
                </c:pt>
                <c:pt idx="173">
                  <c:v>0</c:v>
                </c:pt>
                <c:pt idx="174">
                  <c:v>0</c:v>
                </c:pt>
                <c:pt idx="175">
                  <c:v>0</c:v>
                </c:pt>
                <c:pt idx="176">
                  <c:v>0</c:v>
                </c:pt>
                <c:pt idx="177">
                  <c:v>0</c:v>
                </c:pt>
                <c:pt idx="178">
                  <c:v>0</c:v>
                </c:pt>
                <c:pt idx="179">
                  <c:v>0</c:v>
                </c:pt>
                <c:pt idx="180">
                  <c:v>100</c:v>
                </c:pt>
                <c:pt idx="181">
                  <c:v>100</c:v>
                </c:pt>
                <c:pt idx="182">
                  <c:v>100</c:v>
                </c:pt>
                <c:pt idx="183">
                  <c:v>100</c:v>
                </c:pt>
                <c:pt idx="184">
                  <c:v>100</c:v>
                </c:pt>
                <c:pt idx="185">
                  <c:v>100</c:v>
                </c:pt>
                <c:pt idx="186">
                  <c:v>100</c:v>
                </c:pt>
                <c:pt idx="187">
                  <c:v>100</c:v>
                </c:pt>
                <c:pt idx="188">
                  <c:v>100</c:v>
                </c:pt>
                <c:pt idx="189">
                  <c:v>100</c:v>
                </c:pt>
                <c:pt idx="190">
                  <c:v>100</c:v>
                </c:pt>
                <c:pt idx="191">
                  <c:v>100</c:v>
                </c:pt>
                <c:pt idx="192">
                  <c:v>0</c:v>
                </c:pt>
                <c:pt idx="193">
                  <c:v>0</c:v>
                </c:pt>
                <c:pt idx="194">
                  <c:v>0</c:v>
                </c:pt>
                <c:pt idx="195">
                  <c:v>0</c:v>
                </c:pt>
                <c:pt idx="196">
                  <c:v>0</c:v>
                </c:pt>
                <c:pt idx="197">
                  <c:v>0</c:v>
                </c:pt>
                <c:pt idx="198">
                  <c:v>0</c:v>
                </c:pt>
                <c:pt idx="199">
                  <c:v>0</c:v>
                </c:pt>
                <c:pt idx="200">
                  <c:v>0</c:v>
                </c:pt>
                <c:pt idx="201">
                  <c:v>0</c:v>
                </c:pt>
                <c:pt idx="202">
                  <c:v>0</c:v>
                </c:pt>
                <c:pt idx="203">
                  <c:v>0</c:v>
                </c:pt>
                <c:pt idx="204">
                  <c:v>100</c:v>
                </c:pt>
                <c:pt idx="205">
                  <c:v>100</c:v>
                </c:pt>
                <c:pt idx="206">
                  <c:v>100</c:v>
                </c:pt>
                <c:pt idx="207">
                  <c:v>100</c:v>
                </c:pt>
                <c:pt idx="208">
                  <c:v>100</c:v>
                </c:pt>
                <c:pt idx="209">
                  <c:v>100</c:v>
                </c:pt>
              </c:numCache>
            </c:numRef>
          </c:val>
          <c:extLst>
            <c:ext xmlns:c16="http://schemas.microsoft.com/office/drawing/2014/chart" uri="{C3380CC4-5D6E-409C-BE32-E72D297353CC}">
              <c16:uniqueId val="{00000000-988B-4602-B5B2-418182E23759}"/>
            </c:ext>
          </c:extLst>
        </c:ser>
        <c:dLbls>
          <c:showLegendKey val="0"/>
          <c:showVal val="0"/>
          <c:showCatName val="0"/>
          <c:showSerName val="0"/>
          <c:showPercent val="0"/>
          <c:showBubbleSize val="0"/>
        </c:dLbls>
        <c:gapWidth val="0"/>
        <c:axId val="1902144160"/>
        <c:axId val="1688470752"/>
      </c:barChart>
      <c:lineChart>
        <c:grouping val="standard"/>
        <c:varyColors val="0"/>
        <c:ser>
          <c:idx val="0"/>
          <c:order val="0"/>
          <c:tx>
            <c:strRef>
              <c:f>Var!$D$4</c:f>
              <c:strCache>
                <c:ptCount val="1"/>
                <c:pt idx="0">
                  <c:v>Indische Rupie je Euro</c:v>
                </c:pt>
              </c:strCache>
            </c:strRef>
          </c:tx>
          <c:spPr>
            <a:ln w="28575" cap="rnd">
              <a:solidFill>
                <a:schemeClr val="accent1"/>
              </a:solidFill>
              <a:round/>
            </a:ln>
            <a:effectLst/>
          </c:spPr>
          <c:marker>
            <c:symbol val="none"/>
          </c:marker>
          <c:cat>
            <c:numRef>
              <c:f>[0]!X_3</c:f>
              <c:numCache>
                <c:formatCode>m/d/yyyy</c:formatCode>
                <c:ptCount val="210"/>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pt idx="21">
                  <c:v>40452</c:v>
                </c:pt>
                <c:pt idx="22">
                  <c:v>40483</c:v>
                </c:pt>
                <c:pt idx="23">
                  <c:v>40513</c:v>
                </c:pt>
                <c:pt idx="24">
                  <c:v>40544</c:v>
                </c:pt>
                <c:pt idx="25">
                  <c:v>40575</c:v>
                </c:pt>
                <c:pt idx="26">
                  <c:v>40603</c:v>
                </c:pt>
                <c:pt idx="27">
                  <c:v>40634</c:v>
                </c:pt>
                <c:pt idx="28">
                  <c:v>40664</c:v>
                </c:pt>
                <c:pt idx="29">
                  <c:v>40695</c:v>
                </c:pt>
                <c:pt idx="30">
                  <c:v>40725</c:v>
                </c:pt>
                <c:pt idx="31">
                  <c:v>40756</c:v>
                </c:pt>
                <c:pt idx="32">
                  <c:v>40787</c:v>
                </c:pt>
                <c:pt idx="33">
                  <c:v>40817</c:v>
                </c:pt>
                <c:pt idx="34">
                  <c:v>40848</c:v>
                </c:pt>
                <c:pt idx="35">
                  <c:v>40878</c:v>
                </c:pt>
                <c:pt idx="36">
                  <c:v>40909</c:v>
                </c:pt>
                <c:pt idx="37">
                  <c:v>40940</c:v>
                </c:pt>
                <c:pt idx="38">
                  <c:v>40969</c:v>
                </c:pt>
                <c:pt idx="39">
                  <c:v>41000</c:v>
                </c:pt>
                <c:pt idx="40">
                  <c:v>41030</c:v>
                </c:pt>
                <c:pt idx="41">
                  <c:v>41061</c:v>
                </c:pt>
                <c:pt idx="42">
                  <c:v>41091</c:v>
                </c:pt>
                <c:pt idx="43">
                  <c:v>41122</c:v>
                </c:pt>
                <c:pt idx="44">
                  <c:v>41153</c:v>
                </c:pt>
                <c:pt idx="45">
                  <c:v>41183</c:v>
                </c:pt>
                <c:pt idx="46">
                  <c:v>41214</c:v>
                </c:pt>
                <c:pt idx="47">
                  <c:v>41244</c:v>
                </c:pt>
                <c:pt idx="48">
                  <c:v>41275</c:v>
                </c:pt>
                <c:pt idx="49">
                  <c:v>41306</c:v>
                </c:pt>
                <c:pt idx="50">
                  <c:v>41334</c:v>
                </c:pt>
                <c:pt idx="51">
                  <c:v>41365</c:v>
                </c:pt>
                <c:pt idx="52">
                  <c:v>41395</c:v>
                </c:pt>
                <c:pt idx="53">
                  <c:v>41426</c:v>
                </c:pt>
                <c:pt idx="54">
                  <c:v>41456</c:v>
                </c:pt>
                <c:pt idx="55">
                  <c:v>41487</c:v>
                </c:pt>
                <c:pt idx="56">
                  <c:v>41518</c:v>
                </c:pt>
                <c:pt idx="57">
                  <c:v>41548</c:v>
                </c:pt>
                <c:pt idx="58">
                  <c:v>41579</c:v>
                </c:pt>
                <c:pt idx="59">
                  <c:v>41609</c:v>
                </c:pt>
                <c:pt idx="60">
                  <c:v>41640</c:v>
                </c:pt>
                <c:pt idx="61">
                  <c:v>41671</c:v>
                </c:pt>
                <c:pt idx="62">
                  <c:v>41699</c:v>
                </c:pt>
                <c:pt idx="63">
                  <c:v>41730</c:v>
                </c:pt>
                <c:pt idx="64">
                  <c:v>41760</c:v>
                </c:pt>
                <c:pt idx="65">
                  <c:v>41791</c:v>
                </c:pt>
                <c:pt idx="66">
                  <c:v>41821</c:v>
                </c:pt>
                <c:pt idx="67">
                  <c:v>41852</c:v>
                </c:pt>
                <c:pt idx="68">
                  <c:v>41883</c:v>
                </c:pt>
                <c:pt idx="69">
                  <c:v>41913</c:v>
                </c:pt>
                <c:pt idx="70">
                  <c:v>41944</c:v>
                </c:pt>
                <c:pt idx="71">
                  <c:v>41974</c:v>
                </c:pt>
                <c:pt idx="72">
                  <c:v>42005</c:v>
                </c:pt>
                <c:pt idx="73">
                  <c:v>42036</c:v>
                </c:pt>
                <c:pt idx="74">
                  <c:v>42064</c:v>
                </c:pt>
                <c:pt idx="75">
                  <c:v>42095</c:v>
                </c:pt>
                <c:pt idx="76">
                  <c:v>42125</c:v>
                </c:pt>
                <c:pt idx="77">
                  <c:v>42156</c:v>
                </c:pt>
                <c:pt idx="78">
                  <c:v>42186</c:v>
                </c:pt>
                <c:pt idx="79">
                  <c:v>42217</c:v>
                </c:pt>
                <c:pt idx="80">
                  <c:v>42248</c:v>
                </c:pt>
                <c:pt idx="81">
                  <c:v>42278</c:v>
                </c:pt>
                <c:pt idx="82">
                  <c:v>42309</c:v>
                </c:pt>
                <c:pt idx="83">
                  <c:v>42339</c:v>
                </c:pt>
                <c:pt idx="84">
                  <c:v>42370</c:v>
                </c:pt>
                <c:pt idx="85">
                  <c:v>42401</c:v>
                </c:pt>
                <c:pt idx="86">
                  <c:v>42430</c:v>
                </c:pt>
                <c:pt idx="87">
                  <c:v>42461</c:v>
                </c:pt>
                <c:pt idx="88">
                  <c:v>42491</c:v>
                </c:pt>
                <c:pt idx="89">
                  <c:v>42522</c:v>
                </c:pt>
                <c:pt idx="90">
                  <c:v>42552</c:v>
                </c:pt>
                <c:pt idx="91">
                  <c:v>42583</c:v>
                </c:pt>
                <c:pt idx="92">
                  <c:v>42614</c:v>
                </c:pt>
                <c:pt idx="93">
                  <c:v>42644</c:v>
                </c:pt>
                <c:pt idx="94">
                  <c:v>42675</c:v>
                </c:pt>
                <c:pt idx="95">
                  <c:v>42705</c:v>
                </c:pt>
                <c:pt idx="96">
                  <c:v>42736</c:v>
                </c:pt>
                <c:pt idx="97">
                  <c:v>42767</c:v>
                </c:pt>
                <c:pt idx="98">
                  <c:v>42795</c:v>
                </c:pt>
                <c:pt idx="99">
                  <c:v>42826</c:v>
                </c:pt>
                <c:pt idx="100">
                  <c:v>42856</c:v>
                </c:pt>
                <c:pt idx="101">
                  <c:v>42887</c:v>
                </c:pt>
                <c:pt idx="102">
                  <c:v>42917</c:v>
                </c:pt>
                <c:pt idx="103">
                  <c:v>42948</c:v>
                </c:pt>
                <c:pt idx="104">
                  <c:v>42979</c:v>
                </c:pt>
                <c:pt idx="105">
                  <c:v>43009</c:v>
                </c:pt>
                <c:pt idx="106">
                  <c:v>43040</c:v>
                </c:pt>
                <c:pt idx="107">
                  <c:v>43070</c:v>
                </c:pt>
                <c:pt idx="108">
                  <c:v>43101</c:v>
                </c:pt>
                <c:pt idx="109">
                  <c:v>43132</c:v>
                </c:pt>
                <c:pt idx="110">
                  <c:v>43160</c:v>
                </c:pt>
                <c:pt idx="111">
                  <c:v>43191</c:v>
                </c:pt>
                <c:pt idx="112">
                  <c:v>43221</c:v>
                </c:pt>
                <c:pt idx="113">
                  <c:v>43252</c:v>
                </c:pt>
                <c:pt idx="114">
                  <c:v>43282</c:v>
                </c:pt>
                <c:pt idx="115">
                  <c:v>43313</c:v>
                </c:pt>
                <c:pt idx="116">
                  <c:v>43344</c:v>
                </c:pt>
                <c:pt idx="117">
                  <c:v>43374</c:v>
                </c:pt>
                <c:pt idx="118">
                  <c:v>43405</c:v>
                </c:pt>
                <c:pt idx="119">
                  <c:v>43435</c:v>
                </c:pt>
                <c:pt idx="120">
                  <c:v>43466</c:v>
                </c:pt>
                <c:pt idx="121">
                  <c:v>43497</c:v>
                </c:pt>
                <c:pt idx="122">
                  <c:v>43525</c:v>
                </c:pt>
                <c:pt idx="123">
                  <c:v>43556</c:v>
                </c:pt>
                <c:pt idx="124">
                  <c:v>43586</c:v>
                </c:pt>
                <c:pt idx="125">
                  <c:v>43617</c:v>
                </c:pt>
                <c:pt idx="126">
                  <c:v>43647</c:v>
                </c:pt>
                <c:pt idx="127">
                  <c:v>43678</c:v>
                </c:pt>
                <c:pt idx="128">
                  <c:v>43709</c:v>
                </c:pt>
                <c:pt idx="129">
                  <c:v>43739</c:v>
                </c:pt>
                <c:pt idx="130">
                  <c:v>43770</c:v>
                </c:pt>
                <c:pt idx="131">
                  <c:v>43800</c:v>
                </c:pt>
                <c:pt idx="132">
                  <c:v>43831</c:v>
                </c:pt>
                <c:pt idx="133">
                  <c:v>43862</c:v>
                </c:pt>
                <c:pt idx="134">
                  <c:v>43891</c:v>
                </c:pt>
                <c:pt idx="135">
                  <c:v>43922</c:v>
                </c:pt>
                <c:pt idx="136">
                  <c:v>43952</c:v>
                </c:pt>
                <c:pt idx="137">
                  <c:v>43983</c:v>
                </c:pt>
                <c:pt idx="138">
                  <c:v>44013</c:v>
                </c:pt>
                <c:pt idx="139">
                  <c:v>44044</c:v>
                </c:pt>
                <c:pt idx="140">
                  <c:v>44075</c:v>
                </c:pt>
                <c:pt idx="141">
                  <c:v>44105</c:v>
                </c:pt>
                <c:pt idx="142">
                  <c:v>44136</c:v>
                </c:pt>
                <c:pt idx="143">
                  <c:v>44166</c:v>
                </c:pt>
                <c:pt idx="144">
                  <c:v>44197</c:v>
                </c:pt>
                <c:pt idx="145">
                  <c:v>44228</c:v>
                </c:pt>
                <c:pt idx="146">
                  <c:v>44256</c:v>
                </c:pt>
                <c:pt idx="147">
                  <c:v>44287</c:v>
                </c:pt>
                <c:pt idx="148">
                  <c:v>44317</c:v>
                </c:pt>
                <c:pt idx="149">
                  <c:v>44348</c:v>
                </c:pt>
                <c:pt idx="150">
                  <c:v>44378</c:v>
                </c:pt>
                <c:pt idx="151">
                  <c:v>44409</c:v>
                </c:pt>
                <c:pt idx="152">
                  <c:v>44440</c:v>
                </c:pt>
                <c:pt idx="153">
                  <c:v>44470</c:v>
                </c:pt>
                <c:pt idx="154">
                  <c:v>44501</c:v>
                </c:pt>
                <c:pt idx="155">
                  <c:v>44531</c:v>
                </c:pt>
                <c:pt idx="156">
                  <c:v>44562</c:v>
                </c:pt>
                <c:pt idx="157">
                  <c:v>44593</c:v>
                </c:pt>
                <c:pt idx="158">
                  <c:v>44621</c:v>
                </c:pt>
                <c:pt idx="159">
                  <c:v>44652</c:v>
                </c:pt>
                <c:pt idx="160">
                  <c:v>44682</c:v>
                </c:pt>
                <c:pt idx="161">
                  <c:v>44713</c:v>
                </c:pt>
                <c:pt idx="162">
                  <c:v>44743</c:v>
                </c:pt>
                <c:pt idx="163">
                  <c:v>44774</c:v>
                </c:pt>
                <c:pt idx="164">
                  <c:v>44805</c:v>
                </c:pt>
                <c:pt idx="165">
                  <c:v>44835</c:v>
                </c:pt>
                <c:pt idx="166">
                  <c:v>44866</c:v>
                </c:pt>
                <c:pt idx="167">
                  <c:v>44896</c:v>
                </c:pt>
                <c:pt idx="168">
                  <c:v>44927</c:v>
                </c:pt>
                <c:pt idx="169">
                  <c:v>44958</c:v>
                </c:pt>
                <c:pt idx="170">
                  <c:v>44986</c:v>
                </c:pt>
                <c:pt idx="171">
                  <c:v>45017</c:v>
                </c:pt>
                <c:pt idx="172">
                  <c:v>45047</c:v>
                </c:pt>
                <c:pt idx="173">
                  <c:v>45078</c:v>
                </c:pt>
                <c:pt idx="174">
                  <c:v>45108</c:v>
                </c:pt>
                <c:pt idx="175">
                  <c:v>45139</c:v>
                </c:pt>
                <c:pt idx="176">
                  <c:v>45170</c:v>
                </c:pt>
                <c:pt idx="177">
                  <c:v>45200</c:v>
                </c:pt>
                <c:pt idx="178">
                  <c:v>45231</c:v>
                </c:pt>
                <c:pt idx="179">
                  <c:v>45261</c:v>
                </c:pt>
                <c:pt idx="180">
                  <c:v>45292</c:v>
                </c:pt>
                <c:pt idx="181">
                  <c:v>45323</c:v>
                </c:pt>
                <c:pt idx="182">
                  <c:v>45352</c:v>
                </c:pt>
                <c:pt idx="183">
                  <c:v>45383</c:v>
                </c:pt>
                <c:pt idx="184">
                  <c:v>45413</c:v>
                </c:pt>
                <c:pt idx="185">
                  <c:v>45444</c:v>
                </c:pt>
                <c:pt idx="186">
                  <c:v>45474</c:v>
                </c:pt>
                <c:pt idx="187">
                  <c:v>45505</c:v>
                </c:pt>
                <c:pt idx="188">
                  <c:v>45536</c:v>
                </c:pt>
                <c:pt idx="189">
                  <c:v>45566</c:v>
                </c:pt>
                <c:pt idx="190">
                  <c:v>45597</c:v>
                </c:pt>
                <c:pt idx="191">
                  <c:v>45627</c:v>
                </c:pt>
                <c:pt idx="192">
                  <c:v>45658</c:v>
                </c:pt>
                <c:pt idx="193">
                  <c:v>45689</c:v>
                </c:pt>
                <c:pt idx="194">
                  <c:v>45717</c:v>
                </c:pt>
                <c:pt idx="195">
                  <c:v>45748</c:v>
                </c:pt>
                <c:pt idx="196">
                  <c:v>45778</c:v>
                </c:pt>
                <c:pt idx="197">
                  <c:v>45809</c:v>
                </c:pt>
                <c:pt idx="198">
                  <c:v>45839</c:v>
                </c:pt>
                <c:pt idx="199">
                  <c:v>45870</c:v>
                </c:pt>
                <c:pt idx="200">
                  <c:v>45901</c:v>
                </c:pt>
                <c:pt idx="201">
                  <c:v>45931</c:v>
                </c:pt>
                <c:pt idx="202">
                  <c:v>45962</c:v>
                </c:pt>
                <c:pt idx="203">
                  <c:v>45992</c:v>
                </c:pt>
                <c:pt idx="204">
                  <c:v>46023</c:v>
                </c:pt>
                <c:pt idx="205">
                  <c:v>46054</c:v>
                </c:pt>
                <c:pt idx="206">
                  <c:v>46082</c:v>
                </c:pt>
                <c:pt idx="207">
                  <c:v>46113</c:v>
                </c:pt>
                <c:pt idx="208">
                  <c:v>46143</c:v>
                </c:pt>
                <c:pt idx="209">
                  <c:v>46174</c:v>
                </c:pt>
              </c:numCache>
            </c:numRef>
          </c:cat>
          <c:val>
            <c:numRef>
              <c:f>[0]!Index1_zurück</c:f>
              <c:numCache>
                <c:formatCode>General</c:formatCode>
                <c:ptCount val="210"/>
                <c:pt idx="0">
                  <c:v>58.997065254867387</c:v>
                </c:pt>
                <c:pt idx="1">
                  <c:v>57.510487438394584</c:v>
                </c:pt>
                <c:pt idx="2">
                  <c:v>61.093364037345978</c:v>
                </c:pt>
                <c:pt idx="3">
                  <c:v>60.402432299206822</c:v>
                </c:pt>
                <c:pt idx="4">
                  <c:v>60.52049886094575</c:v>
                </c:pt>
                <c:pt idx="5">
                  <c:v>61.199907448984916</c:v>
                </c:pt>
                <c:pt idx="6">
                  <c:v>62.401790295129821</c:v>
                </c:pt>
                <c:pt idx="7">
                  <c:v>63.063639797302294</c:v>
                </c:pt>
                <c:pt idx="8">
                  <c:v>64.397398694591715</c:v>
                </c:pt>
                <c:pt idx="9">
                  <c:v>63.300504549357939</c:v>
                </c:pt>
                <c:pt idx="10">
                  <c:v>63.507281076152466</c:v>
                </c:pt>
                <c:pt idx="11">
                  <c:v>62.272932211868657</c:v>
                </c:pt>
                <c:pt idx="12">
                  <c:v>59.935104545151084</c:v>
                </c:pt>
                <c:pt idx="13">
                  <c:v>58.008177778428113</c:v>
                </c:pt>
                <c:pt idx="14">
                  <c:v>56.459045718555288</c:v>
                </c:pt>
                <c:pt idx="15">
                  <c:v>54.524894119626751</c:v>
                </c:pt>
                <c:pt idx="16">
                  <c:v>52.692438893009374</c:v>
                </c:pt>
                <c:pt idx="17">
                  <c:v>51.998855001275771</c:v>
                </c:pt>
                <c:pt idx="18">
                  <c:v>54.698381546132381</c:v>
                </c:pt>
                <c:pt idx="19">
                  <c:v>54.92555221953247</c:v>
                </c:pt>
                <c:pt idx="20">
                  <c:v>54.942654037538027</c:v>
                </c:pt>
                <c:pt idx="21">
                  <c:v>56.463344036449733</c:v>
                </c:pt>
                <c:pt idx="22">
                  <c:v>56.201786819894075</c:v>
                </c:pt>
                <c:pt idx="23">
                  <c:v>54.549495130554547</c:v>
                </c:pt>
                <c:pt idx="24">
                  <c:v>55.527042364038259</c:v>
                </c:pt>
                <c:pt idx="25">
                  <c:v>56.714201185055387</c:v>
                </c:pt>
                <c:pt idx="26">
                  <c:v>57.572401506789049</c:v>
                </c:pt>
                <c:pt idx="27">
                  <c:v>58.633445851711684</c:v>
                </c:pt>
                <c:pt idx="28">
                  <c:v>58.963318886717374</c:v>
                </c:pt>
                <c:pt idx="29">
                  <c:v>59.005844797800719</c:v>
                </c:pt>
                <c:pt idx="30">
                  <c:v>57.939221784972538</c:v>
                </c:pt>
                <c:pt idx="31">
                  <c:v>59.510394155750923</c:v>
                </c:pt>
                <c:pt idx="32">
                  <c:v>59.990251049201106</c:v>
                </c:pt>
                <c:pt idx="33">
                  <c:v>61.778625654007357</c:v>
                </c:pt>
                <c:pt idx="34">
                  <c:v>62.950237367746695</c:v>
                </c:pt>
                <c:pt idx="35">
                  <c:v>63.291907913569055</c:v>
                </c:pt>
                <c:pt idx="36">
                  <c:v>60.414321263595717</c:v>
                </c:pt>
                <c:pt idx="37">
                  <c:v>59.49868809850647</c:v>
                </c:pt>
                <c:pt idx="38">
                  <c:v>60.853115503118119</c:v>
                </c:pt>
                <c:pt idx="39">
                  <c:v>62.365757587674253</c:v>
                </c:pt>
                <c:pt idx="40">
                  <c:v>63.688907870585879</c:v>
                </c:pt>
                <c:pt idx="41">
                  <c:v>64.170502381908292</c:v>
                </c:pt>
                <c:pt idx="42">
                  <c:v>62.285461351263102</c:v>
                </c:pt>
                <c:pt idx="43">
                  <c:v>62.977856346557829</c:v>
                </c:pt>
                <c:pt idx="44">
                  <c:v>64.05883757022491</c:v>
                </c:pt>
                <c:pt idx="45">
                  <c:v>62.973923842952274</c:v>
                </c:pt>
                <c:pt idx="46">
                  <c:v>64.314724665302791</c:v>
                </c:pt>
                <c:pt idx="47">
                  <c:v>65.56727279045883</c:v>
                </c:pt>
                <c:pt idx="48">
                  <c:v>65.912052757736745</c:v>
                </c:pt>
                <c:pt idx="49">
                  <c:v>65.786395549503368</c:v>
                </c:pt>
                <c:pt idx="50">
                  <c:v>64.527720035008429</c:v>
                </c:pt>
                <c:pt idx="51">
                  <c:v>64.725168297436269</c:v>
                </c:pt>
                <c:pt idx="52">
                  <c:v>65.36735528158097</c:v>
                </c:pt>
                <c:pt idx="53">
                  <c:v>70.445223425649615</c:v>
                </c:pt>
                <c:pt idx="54">
                  <c:v>71.494927527616682</c:v>
                </c:pt>
                <c:pt idx="55">
                  <c:v>76.773444809140955</c:v>
                </c:pt>
                <c:pt idx="56">
                  <c:v>77.980449055330311</c:v>
                </c:pt>
                <c:pt idx="57">
                  <c:v>76.827493870324318</c:v>
                </c:pt>
                <c:pt idx="58">
                  <c:v>77.277353992085608</c:v>
                </c:pt>
                <c:pt idx="59">
                  <c:v>77.518882876324582</c:v>
                </c:pt>
                <c:pt idx="60">
                  <c:v>77.287322431457838</c:v>
                </c:pt>
                <c:pt idx="61">
                  <c:v>77.690083963524657</c:v>
                </c:pt>
                <c:pt idx="62">
                  <c:v>77.094446847641095</c:v>
                </c:pt>
                <c:pt idx="63">
                  <c:v>76.237892690207417</c:v>
                </c:pt>
                <c:pt idx="64">
                  <c:v>74.472290024884515</c:v>
                </c:pt>
                <c:pt idx="65">
                  <c:v>74.264507508795546</c:v>
                </c:pt>
                <c:pt idx="66">
                  <c:v>74.357058523884476</c:v>
                </c:pt>
                <c:pt idx="67">
                  <c:v>74.142234082734376</c:v>
                </c:pt>
                <c:pt idx="68">
                  <c:v>71.852876809294614</c:v>
                </c:pt>
                <c:pt idx="69">
                  <c:v>71.141368017405441</c:v>
                </c:pt>
                <c:pt idx="70">
                  <c:v>70.379559760794024</c:v>
                </c:pt>
                <c:pt idx="71">
                  <c:v>70.765036567710865</c:v>
                </c:pt>
                <c:pt idx="72">
                  <c:v>66.042374098153473</c:v>
                </c:pt>
                <c:pt idx="73">
                  <c:v>64.415872316180597</c:v>
                </c:pt>
                <c:pt idx="74">
                  <c:v>61.949460926918533</c:v>
                </c:pt>
                <c:pt idx="75">
                  <c:v>61.862122765446273</c:v>
                </c:pt>
                <c:pt idx="76">
                  <c:v>65.037482246575294</c:v>
                </c:pt>
                <c:pt idx="77">
                  <c:v>65.469143107464348</c:v>
                </c:pt>
                <c:pt idx="78">
                  <c:v>64.01384241269156</c:v>
                </c:pt>
                <c:pt idx="79">
                  <c:v>66.336854600709145</c:v>
                </c:pt>
                <c:pt idx="80">
                  <c:v>67.949089625415311</c:v>
                </c:pt>
                <c:pt idx="81">
                  <c:v>66.863169908848221</c:v>
                </c:pt>
                <c:pt idx="82">
                  <c:v>64.969166428125263</c:v>
                </c:pt>
                <c:pt idx="83">
                  <c:v>66.198759706653519</c:v>
                </c:pt>
                <c:pt idx="84">
                  <c:v>66.947307195292694</c:v>
                </c:pt>
                <c:pt idx="85">
                  <c:v>69.246084186671368</c:v>
                </c:pt>
                <c:pt idx="86">
                  <c:v>67.951650325437541</c:v>
                </c:pt>
                <c:pt idx="87">
                  <c:v>68.939806173299033</c:v>
                </c:pt>
                <c:pt idx="88">
                  <c:v>69.2318174294047</c:v>
                </c:pt>
                <c:pt idx="89">
                  <c:v>69.10158754256021</c:v>
                </c:pt>
                <c:pt idx="90">
                  <c:v>68.017496897437567</c:v>
                </c:pt>
                <c:pt idx="91">
                  <c:v>68.617889599076676</c:v>
                </c:pt>
                <c:pt idx="92">
                  <c:v>68.427391808137727</c:v>
                </c:pt>
                <c:pt idx="93">
                  <c:v>67.289252101831721</c:v>
                </c:pt>
                <c:pt idx="94">
                  <c:v>66.811407186970428</c:v>
                </c:pt>
                <c:pt idx="95">
                  <c:v>65.424971032081004</c:v>
                </c:pt>
                <c:pt idx="96">
                  <c:v>66.10474543440904</c:v>
                </c:pt>
                <c:pt idx="97">
                  <c:v>65.197983265825357</c:v>
                </c:pt>
                <c:pt idx="98">
                  <c:v>64.313627222436125</c:v>
                </c:pt>
                <c:pt idx="99">
                  <c:v>63.287335234957943</c:v>
                </c:pt>
                <c:pt idx="100">
                  <c:v>65.177223304930905</c:v>
                </c:pt>
                <c:pt idx="101">
                  <c:v>66.193912667325733</c:v>
                </c:pt>
                <c:pt idx="102">
                  <c:v>67.853520642443058</c:v>
                </c:pt>
                <c:pt idx="103">
                  <c:v>69.089972938887982</c:v>
                </c:pt>
                <c:pt idx="104">
                  <c:v>70.23652637383843</c:v>
                </c:pt>
                <c:pt idx="105">
                  <c:v>69.959879317866097</c:v>
                </c:pt>
                <c:pt idx="106">
                  <c:v>69.618848947049287</c:v>
                </c:pt>
                <c:pt idx="107">
                  <c:v>69.565348607299271</c:v>
                </c:pt>
                <c:pt idx="108">
                  <c:v>71.01900313777206</c:v>
                </c:pt>
                <c:pt idx="109">
                  <c:v>72.761833863611628</c:v>
                </c:pt>
                <c:pt idx="110">
                  <c:v>73.393869501239649</c:v>
                </c:pt>
                <c:pt idx="111">
                  <c:v>73.761695768717573</c:v>
                </c:pt>
                <c:pt idx="112">
                  <c:v>72.969982193989495</c:v>
                </c:pt>
                <c:pt idx="113">
                  <c:v>72.394739224711486</c:v>
                </c:pt>
                <c:pt idx="114">
                  <c:v>73.436852680184103</c:v>
                </c:pt>
                <c:pt idx="115">
                  <c:v>73.55244999547304</c:v>
                </c:pt>
                <c:pt idx="116">
                  <c:v>77.013876250513277</c:v>
                </c:pt>
                <c:pt idx="117">
                  <c:v>77.319148274591186</c:v>
                </c:pt>
                <c:pt idx="118">
                  <c:v>74.590539493767892</c:v>
                </c:pt>
                <c:pt idx="119">
                  <c:v>73.726760504128677</c:v>
                </c:pt>
                <c:pt idx="120">
                  <c:v>73.892931644856503</c:v>
                </c:pt>
                <c:pt idx="121">
                  <c:v>73.949449952489871</c:v>
                </c:pt>
                <c:pt idx="122">
                  <c:v>71.84638360566683</c:v>
                </c:pt>
                <c:pt idx="123">
                  <c:v>71.33625557981108</c:v>
                </c:pt>
                <c:pt idx="124">
                  <c:v>71.406766283994443</c:v>
                </c:pt>
                <c:pt idx="125">
                  <c:v>71.706734000883429</c:v>
                </c:pt>
                <c:pt idx="126">
                  <c:v>70.536219730010757</c:v>
                </c:pt>
                <c:pt idx="127">
                  <c:v>72.422266749950396</c:v>
                </c:pt>
                <c:pt idx="128">
                  <c:v>71.853059716439063</c:v>
                </c:pt>
                <c:pt idx="129">
                  <c:v>71.807241476755706</c:v>
                </c:pt>
                <c:pt idx="130">
                  <c:v>72.229939887566971</c:v>
                </c:pt>
                <c:pt idx="131">
                  <c:v>72.348189356450348</c:v>
                </c:pt>
                <c:pt idx="132">
                  <c:v>72.371052749505921</c:v>
                </c:pt>
                <c:pt idx="133">
                  <c:v>71.317141783216627</c:v>
                </c:pt>
                <c:pt idx="134">
                  <c:v>75.391947147151541</c:v>
                </c:pt>
                <c:pt idx="135">
                  <c:v>75.711577382068327</c:v>
                </c:pt>
                <c:pt idx="136">
                  <c:v>75.447642372634888</c:v>
                </c:pt>
                <c:pt idx="137">
                  <c:v>77.937831690674756</c:v>
                </c:pt>
                <c:pt idx="138">
                  <c:v>78.544626142369424</c:v>
                </c:pt>
                <c:pt idx="139">
                  <c:v>80.690309853848049</c:v>
                </c:pt>
                <c:pt idx="140">
                  <c:v>79.314573766908623</c:v>
                </c:pt>
                <c:pt idx="141">
                  <c:v>79.188825105103021</c:v>
                </c:pt>
                <c:pt idx="142">
                  <c:v>80.346810236581248</c:v>
                </c:pt>
                <c:pt idx="143">
                  <c:v>81.949808450492981</c:v>
                </c:pt>
                <c:pt idx="144">
                  <c:v>81.387826249187199</c:v>
                </c:pt>
                <c:pt idx="145">
                  <c:v>80.548282456186868</c:v>
                </c:pt>
                <c:pt idx="146">
                  <c:v>79.24909300919748</c:v>
                </c:pt>
                <c:pt idx="147">
                  <c:v>81.778698816865131</c:v>
                </c:pt>
                <c:pt idx="148">
                  <c:v>81.317864266437184</c:v>
                </c:pt>
                <c:pt idx="149">
                  <c:v>81.055118153442635</c:v>
                </c:pt>
                <c:pt idx="150">
                  <c:v>80.58285190648688</c:v>
                </c:pt>
                <c:pt idx="151">
                  <c:v>79.799917874692142</c:v>
                </c:pt>
                <c:pt idx="152">
                  <c:v>79.228973223308586</c:v>
                </c:pt>
                <c:pt idx="153">
                  <c:v>79.525374250880915</c:v>
                </c:pt>
                <c:pt idx="154">
                  <c:v>77.739011624663561</c:v>
                </c:pt>
                <c:pt idx="155">
                  <c:v>77.896677583174736</c:v>
                </c:pt>
                <c:pt idx="156">
                  <c:v>77.028874636357742</c:v>
                </c:pt>
                <c:pt idx="157">
                  <c:v>77.764069903452466</c:v>
                </c:pt>
                <c:pt idx="158">
                  <c:v>76.814873277357648</c:v>
                </c:pt>
                <c:pt idx="159">
                  <c:v>75.360761479023751</c:v>
                </c:pt>
                <c:pt idx="160">
                  <c:v>74.793292063384627</c:v>
                </c:pt>
                <c:pt idx="161">
                  <c:v>75.45943988345158</c:v>
                </c:pt>
                <c:pt idx="162">
                  <c:v>74.094038050173253</c:v>
                </c:pt>
                <c:pt idx="163">
                  <c:v>73.671614000078648</c:v>
                </c:pt>
                <c:pt idx="164">
                  <c:v>72.665167437772695</c:v>
                </c:pt>
                <c:pt idx="165">
                  <c:v>74.002401570806569</c:v>
                </c:pt>
                <c:pt idx="166">
                  <c:v>76.215943832874075</c:v>
                </c:pt>
                <c:pt idx="167">
                  <c:v>79.873812361047726</c:v>
                </c:pt>
                <c:pt idx="168">
                  <c:v>80.610928153159122</c:v>
                </c:pt>
                <c:pt idx="169">
                  <c:v>80.936777230987033</c:v>
                </c:pt>
                <c:pt idx="170">
                  <c:v>80.585138245792436</c:v>
                </c:pt>
                <c:pt idx="171">
                  <c:v>82.245203488770869</c:v>
                </c:pt>
                <c:pt idx="172">
                  <c:v>81.814548617176257</c:v>
                </c:pt>
                <c:pt idx="173">
                  <c:v>81.497387628709475</c:v>
                </c:pt>
                <c:pt idx="174">
                  <c:v>83.075967738837861</c:v>
                </c:pt>
                <c:pt idx="175">
                  <c:v>82.629948667109915</c:v>
                </c:pt>
                <c:pt idx="176">
                  <c:v>81.153339290009342</c:v>
                </c:pt>
                <c:pt idx="177">
                  <c:v>80.381928408314579</c:v>
                </c:pt>
                <c:pt idx="178">
                  <c:v>82.31754326439868</c:v>
                </c:pt>
                <c:pt idx="179">
                  <c:v>83.040666659960067</c:v>
                </c:pt>
                <c:pt idx="180">
                  <c:v>82.88867082292667</c:v>
                </c:pt>
                <c:pt idx="181">
                  <c:v>81.906550910831854</c:v>
                </c:pt>
                <c:pt idx="182">
                  <c:v>82.538220734170977</c:v>
                </c:pt>
                <c:pt idx="183">
                  <c:v>81.821316181520714</c:v>
                </c:pt>
                <c:pt idx="184">
                  <c:v>82.452071469137621</c:v>
                </c:pt>
                <c:pt idx="185">
                  <c:v>82.13500193424305</c:v>
                </c:pt>
                <c:pt idx="186">
                  <c:v>82.907876073093348</c:v>
                </c:pt>
                <c:pt idx="187">
                  <c:v>84.508770854843974</c:v>
                </c:pt>
                <c:pt idx="188">
                  <c:v>85.125716653055321</c:v>
                </c:pt>
                <c:pt idx="189">
                  <c:v>83.795798805799251</c:v>
                </c:pt>
                <c:pt idx="190">
                  <c:v>82.007972922426333</c:v>
                </c:pt>
                <c:pt idx="191">
                  <c:v>81.435107746026119</c:v>
                </c:pt>
                <c:pt idx="192">
                  <c:v>81.70626758766511</c:v>
                </c:pt>
                <c:pt idx="193">
                  <c:v>82.88857936935446</c:v>
                </c:pt>
                <c:pt idx="194">
                  <c:v>85.507718224227702</c:v>
                </c:pt>
                <c:pt idx="195">
                  <c:v>87.770096693861916</c:v>
                </c:pt>
                <c:pt idx="196">
                  <c:v>87.925933580928643</c:v>
                </c:pt>
                <c:pt idx="197">
                  <c:v>90.519099621290749</c:v>
                </c:pt>
                <c:pt idx="198">
                  <c:v>92.006226159196885</c:v>
                </c:pt>
                <c:pt idx="199">
                  <c:v>93.138604290452889</c:v>
                </c:pt>
                <c:pt idx="200">
                  <c:v>94.748004254420181</c:v>
                </c:pt>
                <c:pt idx="201">
                  <c:v>94.046555355475462</c:v>
                </c:pt>
                <c:pt idx="202">
                  <c:v>93.93205548305319</c:v>
                </c:pt>
                <c:pt idx="203">
                  <c:v>96.404045540220821</c:v>
                </c:pt>
                <c:pt idx="204">
                  <c:v>97.565048639582372</c:v>
                </c:pt>
                <c:pt idx="205">
                  <c:v>98.148248069643728</c:v>
                </c:pt>
                <c:pt idx="206">
                  <c:v>98.170471287693729</c:v>
                </c:pt>
                <c:pt idx="207">
                  <c:v>100.12602302252228</c:v>
                </c:pt>
                <c:pt idx="208">
                  <c:v>102.00438794239521</c:v>
                </c:pt>
                <c:pt idx="209">
                  <c:v>100</c:v>
                </c:pt>
              </c:numCache>
            </c:numRef>
          </c:val>
          <c:smooth val="0"/>
          <c:extLst>
            <c:ext xmlns:c16="http://schemas.microsoft.com/office/drawing/2014/chart" uri="{C3380CC4-5D6E-409C-BE32-E72D297353CC}">
              <c16:uniqueId val="{00000001-988B-4602-B5B2-418182E23759}"/>
            </c:ext>
          </c:extLst>
        </c:ser>
        <c:ser>
          <c:idx val="2"/>
          <c:order val="1"/>
          <c:tx>
            <c:strRef>
              <c:f>Var!$P$4</c:f>
              <c:strCache>
                <c:ptCount val="1"/>
                <c:pt idx="0">
                  <c:v>Mexikanischer Peso je Euro</c:v>
                </c:pt>
              </c:strCache>
            </c:strRef>
          </c:tx>
          <c:spPr>
            <a:ln w="28575" cap="rnd">
              <a:solidFill>
                <a:schemeClr val="accent3"/>
              </a:solidFill>
              <a:round/>
            </a:ln>
            <a:effectLst/>
          </c:spPr>
          <c:marker>
            <c:symbol val="none"/>
          </c:marker>
          <c:cat>
            <c:numRef>
              <c:f>[0]!X_3</c:f>
              <c:numCache>
                <c:formatCode>m/d/yyyy</c:formatCode>
                <c:ptCount val="210"/>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pt idx="21">
                  <c:v>40452</c:v>
                </c:pt>
                <c:pt idx="22">
                  <c:v>40483</c:v>
                </c:pt>
                <c:pt idx="23">
                  <c:v>40513</c:v>
                </c:pt>
                <c:pt idx="24">
                  <c:v>40544</c:v>
                </c:pt>
                <c:pt idx="25">
                  <c:v>40575</c:v>
                </c:pt>
                <c:pt idx="26">
                  <c:v>40603</c:v>
                </c:pt>
                <c:pt idx="27">
                  <c:v>40634</c:v>
                </c:pt>
                <c:pt idx="28">
                  <c:v>40664</c:v>
                </c:pt>
                <c:pt idx="29">
                  <c:v>40695</c:v>
                </c:pt>
                <c:pt idx="30">
                  <c:v>40725</c:v>
                </c:pt>
                <c:pt idx="31">
                  <c:v>40756</c:v>
                </c:pt>
                <c:pt idx="32">
                  <c:v>40787</c:v>
                </c:pt>
                <c:pt idx="33">
                  <c:v>40817</c:v>
                </c:pt>
                <c:pt idx="34">
                  <c:v>40848</c:v>
                </c:pt>
                <c:pt idx="35">
                  <c:v>40878</c:v>
                </c:pt>
                <c:pt idx="36">
                  <c:v>40909</c:v>
                </c:pt>
                <c:pt idx="37">
                  <c:v>40940</c:v>
                </c:pt>
                <c:pt idx="38">
                  <c:v>40969</c:v>
                </c:pt>
                <c:pt idx="39">
                  <c:v>41000</c:v>
                </c:pt>
                <c:pt idx="40">
                  <c:v>41030</c:v>
                </c:pt>
                <c:pt idx="41">
                  <c:v>41061</c:v>
                </c:pt>
                <c:pt idx="42">
                  <c:v>41091</c:v>
                </c:pt>
                <c:pt idx="43">
                  <c:v>41122</c:v>
                </c:pt>
                <c:pt idx="44">
                  <c:v>41153</c:v>
                </c:pt>
                <c:pt idx="45">
                  <c:v>41183</c:v>
                </c:pt>
                <c:pt idx="46">
                  <c:v>41214</c:v>
                </c:pt>
                <c:pt idx="47">
                  <c:v>41244</c:v>
                </c:pt>
                <c:pt idx="48">
                  <c:v>41275</c:v>
                </c:pt>
                <c:pt idx="49">
                  <c:v>41306</c:v>
                </c:pt>
                <c:pt idx="50">
                  <c:v>41334</c:v>
                </c:pt>
                <c:pt idx="51">
                  <c:v>41365</c:v>
                </c:pt>
                <c:pt idx="52">
                  <c:v>41395</c:v>
                </c:pt>
                <c:pt idx="53">
                  <c:v>41426</c:v>
                </c:pt>
                <c:pt idx="54">
                  <c:v>41456</c:v>
                </c:pt>
                <c:pt idx="55">
                  <c:v>41487</c:v>
                </c:pt>
                <c:pt idx="56">
                  <c:v>41518</c:v>
                </c:pt>
                <c:pt idx="57">
                  <c:v>41548</c:v>
                </c:pt>
                <c:pt idx="58">
                  <c:v>41579</c:v>
                </c:pt>
                <c:pt idx="59">
                  <c:v>41609</c:v>
                </c:pt>
                <c:pt idx="60">
                  <c:v>41640</c:v>
                </c:pt>
                <c:pt idx="61">
                  <c:v>41671</c:v>
                </c:pt>
                <c:pt idx="62">
                  <c:v>41699</c:v>
                </c:pt>
                <c:pt idx="63">
                  <c:v>41730</c:v>
                </c:pt>
                <c:pt idx="64">
                  <c:v>41760</c:v>
                </c:pt>
                <c:pt idx="65">
                  <c:v>41791</c:v>
                </c:pt>
                <c:pt idx="66">
                  <c:v>41821</c:v>
                </c:pt>
                <c:pt idx="67">
                  <c:v>41852</c:v>
                </c:pt>
                <c:pt idx="68">
                  <c:v>41883</c:v>
                </c:pt>
                <c:pt idx="69">
                  <c:v>41913</c:v>
                </c:pt>
                <c:pt idx="70">
                  <c:v>41944</c:v>
                </c:pt>
                <c:pt idx="71">
                  <c:v>41974</c:v>
                </c:pt>
                <c:pt idx="72">
                  <c:v>42005</c:v>
                </c:pt>
                <c:pt idx="73">
                  <c:v>42036</c:v>
                </c:pt>
                <c:pt idx="74">
                  <c:v>42064</c:v>
                </c:pt>
                <c:pt idx="75">
                  <c:v>42095</c:v>
                </c:pt>
                <c:pt idx="76">
                  <c:v>42125</c:v>
                </c:pt>
                <c:pt idx="77">
                  <c:v>42156</c:v>
                </c:pt>
                <c:pt idx="78">
                  <c:v>42186</c:v>
                </c:pt>
                <c:pt idx="79">
                  <c:v>42217</c:v>
                </c:pt>
                <c:pt idx="80">
                  <c:v>42248</c:v>
                </c:pt>
                <c:pt idx="81">
                  <c:v>42278</c:v>
                </c:pt>
                <c:pt idx="82">
                  <c:v>42309</c:v>
                </c:pt>
                <c:pt idx="83">
                  <c:v>42339</c:v>
                </c:pt>
                <c:pt idx="84">
                  <c:v>42370</c:v>
                </c:pt>
                <c:pt idx="85">
                  <c:v>42401</c:v>
                </c:pt>
                <c:pt idx="86">
                  <c:v>42430</c:v>
                </c:pt>
                <c:pt idx="87">
                  <c:v>42461</c:v>
                </c:pt>
                <c:pt idx="88">
                  <c:v>42491</c:v>
                </c:pt>
                <c:pt idx="89">
                  <c:v>42522</c:v>
                </c:pt>
                <c:pt idx="90">
                  <c:v>42552</c:v>
                </c:pt>
                <c:pt idx="91">
                  <c:v>42583</c:v>
                </c:pt>
                <c:pt idx="92">
                  <c:v>42614</c:v>
                </c:pt>
                <c:pt idx="93">
                  <c:v>42644</c:v>
                </c:pt>
                <c:pt idx="94">
                  <c:v>42675</c:v>
                </c:pt>
                <c:pt idx="95">
                  <c:v>42705</c:v>
                </c:pt>
                <c:pt idx="96">
                  <c:v>42736</c:v>
                </c:pt>
                <c:pt idx="97">
                  <c:v>42767</c:v>
                </c:pt>
                <c:pt idx="98">
                  <c:v>42795</c:v>
                </c:pt>
                <c:pt idx="99">
                  <c:v>42826</c:v>
                </c:pt>
                <c:pt idx="100">
                  <c:v>42856</c:v>
                </c:pt>
                <c:pt idx="101">
                  <c:v>42887</c:v>
                </c:pt>
                <c:pt idx="102">
                  <c:v>42917</c:v>
                </c:pt>
                <c:pt idx="103">
                  <c:v>42948</c:v>
                </c:pt>
                <c:pt idx="104">
                  <c:v>42979</c:v>
                </c:pt>
                <c:pt idx="105">
                  <c:v>43009</c:v>
                </c:pt>
                <c:pt idx="106">
                  <c:v>43040</c:v>
                </c:pt>
                <c:pt idx="107">
                  <c:v>43070</c:v>
                </c:pt>
                <c:pt idx="108">
                  <c:v>43101</c:v>
                </c:pt>
                <c:pt idx="109">
                  <c:v>43132</c:v>
                </c:pt>
                <c:pt idx="110">
                  <c:v>43160</c:v>
                </c:pt>
                <c:pt idx="111">
                  <c:v>43191</c:v>
                </c:pt>
                <c:pt idx="112">
                  <c:v>43221</c:v>
                </c:pt>
                <c:pt idx="113">
                  <c:v>43252</c:v>
                </c:pt>
                <c:pt idx="114">
                  <c:v>43282</c:v>
                </c:pt>
                <c:pt idx="115">
                  <c:v>43313</c:v>
                </c:pt>
                <c:pt idx="116">
                  <c:v>43344</c:v>
                </c:pt>
                <c:pt idx="117">
                  <c:v>43374</c:v>
                </c:pt>
                <c:pt idx="118">
                  <c:v>43405</c:v>
                </c:pt>
                <c:pt idx="119">
                  <c:v>43435</c:v>
                </c:pt>
                <c:pt idx="120">
                  <c:v>43466</c:v>
                </c:pt>
                <c:pt idx="121">
                  <c:v>43497</c:v>
                </c:pt>
                <c:pt idx="122">
                  <c:v>43525</c:v>
                </c:pt>
                <c:pt idx="123">
                  <c:v>43556</c:v>
                </c:pt>
                <c:pt idx="124">
                  <c:v>43586</c:v>
                </c:pt>
                <c:pt idx="125">
                  <c:v>43617</c:v>
                </c:pt>
                <c:pt idx="126">
                  <c:v>43647</c:v>
                </c:pt>
                <c:pt idx="127">
                  <c:v>43678</c:v>
                </c:pt>
                <c:pt idx="128">
                  <c:v>43709</c:v>
                </c:pt>
                <c:pt idx="129">
                  <c:v>43739</c:v>
                </c:pt>
                <c:pt idx="130">
                  <c:v>43770</c:v>
                </c:pt>
                <c:pt idx="131">
                  <c:v>43800</c:v>
                </c:pt>
                <c:pt idx="132">
                  <c:v>43831</c:v>
                </c:pt>
                <c:pt idx="133">
                  <c:v>43862</c:v>
                </c:pt>
                <c:pt idx="134">
                  <c:v>43891</c:v>
                </c:pt>
                <c:pt idx="135">
                  <c:v>43922</c:v>
                </c:pt>
                <c:pt idx="136">
                  <c:v>43952</c:v>
                </c:pt>
                <c:pt idx="137">
                  <c:v>43983</c:v>
                </c:pt>
                <c:pt idx="138">
                  <c:v>44013</c:v>
                </c:pt>
                <c:pt idx="139">
                  <c:v>44044</c:v>
                </c:pt>
                <c:pt idx="140">
                  <c:v>44075</c:v>
                </c:pt>
                <c:pt idx="141">
                  <c:v>44105</c:v>
                </c:pt>
                <c:pt idx="142">
                  <c:v>44136</c:v>
                </c:pt>
                <c:pt idx="143">
                  <c:v>44166</c:v>
                </c:pt>
                <c:pt idx="144">
                  <c:v>44197</c:v>
                </c:pt>
                <c:pt idx="145">
                  <c:v>44228</c:v>
                </c:pt>
                <c:pt idx="146">
                  <c:v>44256</c:v>
                </c:pt>
                <c:pt idx="147">
                  <c:v>44287</c:v>
                </c:pt>
                <c:pt idx="148">
                  <c:v>44317</c:v>
                </c:pt>
                <c:pt idx="149">
                  <c:v>44348</c:v>
                </c:pt>
                <c:pt idx="150">
                  <c:v>44378</c:v>
                </c:pt>
                <c:pt idx="151">
                  <c:v>44409</c:v>
                </c:pt>
                <c:pt idx="152">
                  <c:v>44440</c:v>
                </c:pt>
                <c:pt idx="153">
                  <c:v>44470</c:v>
                </c:pt>
                <c:pt idx="154">
                  <c:v>44501</c:v>
                </c:pt>
                <c:pt idx="155">
                  <c:v>44531</c:v>
                </c:pt>
                <c:pt idx="156">
                  <c:v>44562</c:v>
                </c:pt>
                <c:pt idx="157">
                  <c:v>44593</c:v>
                </c:pt>
                <c:pt idx="158">
                  <c:v>44621</c:v>
                </c:pt>
                <c:pt idx="159">
                  <c:v>44652</c:v>
                </c:pt>
                <c:pt idx="160">
                  <c:v>44682</c:v>
                </c:pt>
                <c:pt idx="161">
                  <c:v>44713</c:v>
                </c:pt>
                <c:pt idx="162">
                  <c:v>44743</c:v>
                </c:pt>
                <c:pt idx="163">
                  <c:v>44774</c:v>
                </c:pt>
                <c:pt idx="164">
                  <c:v>44805</c:v>
                </c:pt>
                <c:pt idx="165">
                  <c:v>44835</c:v>
                </c:pt>
                <c:pt idx="166">
                  <c:v>44866</c:v>
                </c:pt>
                <c:pt idx="167">
                  <c:v>44896</c:v>
                </c:pt>
                <c:pt idx="168">
                  <c:v>44927</c:v>
                </c:pt>
                <c:pt idx="169">
                  <c:v>44958</c:v>
                </c:pt>
                <c:pt idx="170">
                  <c:v>44986</c:v>
                </c:pt>
                <c:pt idx="171">
                  <c:v>45017</c:v>
                </c:pt>
                <c:pt idx="172">
                  <c:v>45047</c:v>
                </c:pt>
                <c:pt idx="173">
                  <c:v>45078</c:v>
                </c:pt>
                <c:pt idx="174">
                  <c:v>45108</c:v>
                </c:pt>
                <c:pt idx="175">
                  <c:v>45139</c:v>
                </c:pt>
                <c:pt idx="176">
                  <c:v>45170</c:v>
                </c:pt>
                <c:pt idx="177">
                  <c:v>45200</c:v>
                </c:pt>
                <c:pt idx="178">
                  <c:v>45231</c:v>
                </c:pt>
                <c:pt idx="179">
                  <c:v>45261</c:v>
                </c:pt>
                <c:pt idx="180">
                  <c:v>45292</c:v>
                </c:pt>
                <c:pt idx="181">
                  <c:v>45323</c:v>
                </c:pt>
                <c:pt idx="182">
                  <c:v>45352</c:v>
                </c:pt>
                <c:pt idx="183">
                  <c:v>45383</c:v>
                </c:pt>
                <c:pt idx="184">
                  <c:v>45413</c:v>
                </c:pt>
                <c:pt idx="185">
                  <c:v>45444</c:v>
                </c:pt>
                <c:pt idx="186">
                  <c:v>45474</c:v>
                </c:pt>
                <c:pt idx="187">
                  <c:v>45505</c:v>
                </c:pt>
                <c:pt idx="188">
                  <c:v>45536</c:v>
                </c:pt>
                <c:pt idx="189">
                  <c:v>45566</c:v>
                </c:pt>
                <c:pt idx="190">
                  <c:v>45597</c:v>
                </c:pt>
                <c:pt idx="191">
                  <c:v>45627</c:v>
                </c:pt>
                <c:pt idx="192">
                  <c:v>45658</c:v>
                </c:pt>
                <c:pt idx="193">
                  <c:v>45689</c:v>
                </c:pt>
                <c:pt idx="194">
                  <c:v>45717</c:v>
                </c:pt>
                <c:pt idx="195">
                  <c:v>45748</c:v>
                </c:pt>
                <c:pt idx="196">
                  <c:v>45778</c:v>
                </c:pt>
                <c:pt idx="197">
                  <c:v>45809</c:v>
                </c:pt>
                <c:pt idx="198">
                  <c:v>45839</c:v>
                </c:pt>
                <c:pt idx="199">
                  <c:v>45870</c:v>
                </c:pt>
                <c:pt idx="200">
                  <c:v>45901</c:v>
                </c:pt>
                <c:pt idx="201">
                  <c:v>45931</c:v>
                </c:pt>
                <c:pt idx="202">
                  <c:v>45962</c:v>
                </c:pt>
                <c:pt idx="203">
                  <c:v>45992</c:v>
                </c:pt>
                <c:pt idx="204">
                  <c:v>46023</c:v>
                </c:pt>
                <c:pt idx="205">
                  <c:v>46054</c:v>
                </c:pt>
                <c:pt idx="206">
                  <c:v>46082</c:v>
                </c:pt>
                <c:pt idx="207">
                  <c:v>46113</c:v>
                </c:pt>
                <c:pt idx="208">
                  <c:v>46143</c:v>
                </c:pt>
                <c:pt idx="209">
                  <c:v>46174</c:v>
                </c:pt>
              </c:numCache>
            </c:numRef>
          </c:cat>
          <c:val>
            <c:numRef>
              <c:f>[0]!Index2_zurück</c:f>
              <c:numCache>
                <c:formatCode>General</c:formatCode>
                <c:ptCount val="210"/>
                <c:pt idx="0">
                  <c:v>91.83278778641214</c:v>
                </c:pt>
                <c:pt idx="1">
                  <c:v>93.219059993503421</c:v>
                </c:pt>
                <c:pt idx="2">
                  <c:v>95.588815871667379</c:v>
                </c:pt>
                <c:pt idx="3">
                  <c:v>88.77589265635541</c:v>
                </c:pt>
                <c:pt idx="4">
                  <c:v>89.937282926463595</c:v>
                </c:pt>
                <c:pt idx="5">
                  <c:v>93.357487319157443</c:v>
                </c:pt>
                <c:pt idx="6">
                  <c:v>94.02213837735188</c:v>
                </c:pt>
                <c:pt idx="7">
                  <c:v>92.736813173084116</c:v>
                </c:pt>
                <c:pt idx="8">
                  <c:v>97.576272456960098</c:v>
                </c:pt>
                <c:pt idx="9">
                  <c:v>97.87661477724194</c:v>
                </c:pt>
                <c:pt idx="10">
                  <c:v>97.687713950176146</c:v>
                </c:pt>
                <c:pt idx="11">
                  <c:v>93.844231778316384</c:v>
                </c:pt>
                <c:pt idx="12">
                  <c:v>91.362034931660872</c:v>
                </c:pt>
                <c:pt idx="13">
                  <c:v>88.530521476224976</c:v>
                </c:pt>
                <c:pt idx="14">
                  <c:v>85.248744409185178</c:v>
                </c:pt>
                <c:pt idx="15">
                  <c:v>81.935483870967758</c:v>
                </c:pt>
                <c:pt idx="16">
                  <c:v>79.886059818595228</c:v>
                </c:pt>
                <c:pt idx="17">
                  <c:v>77.632243072386999</c:v>
                </c:pt>
                <c:pt idx="18">
                  <c:v>81.806551560430776</c:v>
                </c:pt>
                <c:pt idx="19">
                  <c:v>82.242322780540221</c:v>
                </c:pt>
                <c:pt idx="20">
                  <c:v>83.636590789835338</c:v>
                </c:pt>
                <c:pt idx="21">
                  <c:v>86.377151995202524</c:v>
                </c:pt>
                <c:pt idx="22">
                  <c:v>84.148821868519022</c:v>
                </c:pt>
                <c:pt idx="23">
                  <c:v>81.855525848929318</c:v>
                </c:pt>
                <c:pt idx="24">
                  <c:v>80.920516728717416</c:v>
                </c:pt>
                <c:pt idx="25">
                  <c:v>82.320281852027676</c:v>
                </c:pt>
                <c:pt idx="26">
                  <c:v>83.987406611528954</c:v>
                </c:pt>
                <c:pt idx="27">
                  <c:v>84.56110541965468</c:v>
                </c:pt>
                <c:pt idx="28">
                  <c:v>83.54463906449115</c:v>
                </c:pt>
                <c:pt idx="29">
                  <c:v>84.92091651882761</c:v>
                </c:pt>
                <c:pt idx="30">
                  <c:v>83.201819045001386</c:v>
                </c:pt>
                <c:pt idx="31">
                  <c:v>87.681966967342134</c:v>
                </c:pt>
                <c:pt idx="32">
                  <c:v>89.637940081457231</c:v>
                </c:pt>
                <c:pt idx="33">
                  <c:v>92.109142700082458</c:v>
                </c:pt>
                <c:pt idx="34">
                  <c:v>92.774293495914634</c:v>
                </c:pt>
                <c:pt idx="35">
                  <c:v>90.539466779940525</c:v>
                </c:pt>
                <c:pt idx="36">
                  <c:v>86.524574598335874</c:v>
                </c:pt>
                <c:pt idx="37">
                  <c:v>84.535119062492186</c:v>
                </c:pt>
                <c:pt idx="38">
                  <c:v>84.075360435771202</c:v>
                </c:pt>
                <c:pt idx="39">
                  <c:v>85.904899927538054</c:v>
                </c:pt>
                <c:pt idx="40">
                  <c:v>87.072786786936859</c:v>
                </c:pt>
                <c:pt idx="41">
                  <c:v>87.218710177156993</c:v>
                </c:pt>
                <c:pt idx="42">
                  <c:v>82.08840358811625</c:v>
                </c:pt>
                <c:pt idx="43">
                  <c:v>81.757077534294481</c:v>
                </c:pt>
                <c:pt idx="44">
                  <c:v>83.162839509257651</c:v>
                </c:pt>
                <c:pt idx="45">
                  <c:v>83.559631193623346</c:v>
                </c:pt>
                <c:pt idx="46">
                  <c:v>83.800504735014115</c:v>
                </c:pt>
                <c:pt idx="47">
                  <c:v>84.287748931810796</c:v>
                </c:pt>
                <c:pt idx="48">
                  <c:v>84.33572374503386</c:v>
                </c:pt>
                <c:pt idx="49">
                  <c:v>84.891431998200943</c:v>
                </c:pt>
                <c:pt idx="50">
                  <c:v>81.118412833262539</c:v>
                </c:pt>
                <c:pt idx="51">
                  <c:v>79.405811948726907</c:v>
                </c:pt>
                <c:pt idx="52">
                  <c:v>79.84608080757603</c:v>
                </c:pt>
                <c:pt idx="53">
                  <c:v>85.313210564453655</c:v>
                </c:pt>
                <c:pt idx="54">
                  <c:v>83.402713575372928</c:v>
                </c:pt>
                <c:pt idx="55">
                  <c:v>85.952874740761104</c:v>
                </c:pt>
                <c:pt idx="56">
                  <c:v>87.18972539416805</c:v>
                </c:pt>
                <c:pt idx="57">
                  <c:v>88.659953524399683</c:v>
                </c:pt>
                <c:pt idx="58">
                  <c:v>88.123735039104474</c:v>
                </c:pt>
                <c:pt idx="59">
                  <c:v>89.092226581044955</c:v>
                </c:pt>
                <c:pt idx="60">
                  <c:v>89.934784238274915</c:v>
                </c:pt>
                <c:pt idx="61">
                  <c:v>90.73286524574597</c:v>
                </c:pt>
                <c:pt idx="62">
                  <c:v>91.175632792783802</c:v>
                </c:pt>
                <c:pt idx="63">
                  <c:v>90.195147547537545</c:v>
                </c:pt>
                <c:pt idx="64">
                  <c:v>88.763399215411908</c:v>
                </c:pt>
                <c:pt idx="65">
                  <c:v>88.211688863346737</c:v>
                </c:pt>
                <c:pt idx="66">
                  <c:v>87.870867794407943</c:v>
                </c:pt>
                <c:pt idx="67">
                  <c:v>87.479573224057361</c:v>
                </c:pt>
                <c:pt idx="68">
                  <c:v>85.313710302091394</c:v>
                </c:pt>
                <c:pt idx="69">
                  <c:v>85.311711351540438</c:v>
                </c:pt>
                <c:pt idx="70">
                  <c:v>84.880437770170658</c:v>
                </c:pt>
                <c:pt idx="71">
                  <c:v>89.299117963069392</c:v>
                </c:pt>
                <c:pt idx="72">
                  <c:v>85.346193248544509</c:v>
                </c:pt>
                <c:pt idx="73">
                  <c:v>84.610579445790961</c:v>
                </c:pt>
                <c:pt idx="74">
                  <c:v>82.427225706504075</c:v>
                </c:pt>
                <c:pt idx="75">
                  <c:v>82.100897029059738</c:v>
                </c:pt>
                <c:pt idx="76">
                  <c:v>85.144299242897475</c:v>
                </c:pt>
                <c:pt idx="77">
                  <c:v>86.687988805876898</c:v>
                </c:pt>
                <c:pt idx="78">
                  <c:v>87.602508682941448</c:v>
                </c:pt>
                <c:pt idx="79">
                  <c:v>92.118137977561773</c:v>
                </c:pt>
                <c:pt idx="80">
                  <c:v>94.360960495739747</c:v>
                </c:pt>
                <c:pt idx="81">
                  <c:v>93.059143949426542</c:v>
                </c:pt>
                <c:pt idx="82">
                  <c:v>89.255640788585978</c:v>
                </c:pt>
                <c:pt idx="83">
                  <c:v>92.701331800804581</c:v>
                </c:pt>
                <c:pt idx="84">
                  <c:v>97.968066764948404</c:v>
                </c:pt>
                <c:pt idx="85">
                  <c:v>102.35926138777143</c:v>
                </c:pt>
                <c:pt idx="86">
                  <c:v>97.92009195172534</c:v>
                </c:pt>
                <c:pt idx="87">
                  <c:v>99.148946802928464</c:v>
                </c:pt>
                <c:pt idx="88">
                  <c:v>102.42422728067764</c:v>
                </c:pt>
                <c:pt idx="89">
                  <c:v>104.66005347192724</c:v>
                </c:pt>
                <c:pt idx="90">
                  <c:v>102.67259688663452</c:v>
                </c:pt>
                <c:pt idx="91">
                  <c:v>103.51365533095125</c:v>
                </c:pt>
                <c:pt idx="92">
                  <c:v>107.46058319382324</c:v>
                </c:pt>
                <c:pt idx="93">
                  <c:v>104.13982659103968</c:v>
                </c:pt>
                <c:pt idx="94">
                  <c:v>108.34311986207241</c:v>
                </c:pt>
                <c:pt idx="95">
                  <c:v>108.03778016541317</c:v>
                </c:pt>
                <c:pt idx="96">
                  <c:v>113.22855500862046</c:v>
                </c:pt>
                <c:pt idx="97">
                  <c:v>107.95682266809922</c:v>
                </c:pt>
                <c:pt idx="98">
                  <c:v>103.11236600784588</c:v>
                </c:pt>
                <c:pt idx="99">
                  <c:v>100.59568726418631</c:v>
                </c:pt>
                <c:pt idx="100">
                  <c:v>103.77501811548935</c:v>
                </c:pt>
                <c:pt idx="101">
                  <c:v>101.83953424452162</c:v>
                </c:pt>
                <c:pt idx="102">
                  <c:v>102.5916393893206</c:v>
                </c:pt>
                <c:pt idx="103">
                  <c:v>105.11131655880664</c:v>
                </c:pt>
                <c:pt idx="104">
                  <c:v>106.15976612278553</c:v>
                </c:pt>
                <c:pt idx="105">
                  <c:v>110.45850928262662</c:v>
                </c:pt>
                <c:pt idx="106">
                  <c:v>111.03570625421655</c:v>
                </c:pt>
                <c:pt idx="107">
                  <c:v>113.13260538217436</c:v>
                </c:pt>
                <c:pt idx="108">
                  <c:v>115.39091976712226</c:v>
                </c:pt>
                <c:pt idx="109">
                  <c:v>115.06509082731564</c:v>
                </c:pt>
                <c:pt idx="110">
                  <c:v>114.90567452087654</c:v>
                </c:pt>
                <c:pt idx="111">
                  <c:v>112.74580845056346</c:v>
                </c:pt>
                <c:pt idx="112">
                  <c:v>115.43189825341696</c:v>
                </c:pt>
                <c:pt idx="113">
                  <c:v>118.50478498788135</c:v>
                </c:pt>
                <c:pt idx="114">
                  <c:v>111.18212938207441</c:v>
                </c:pt>
                <c:pt idx="115">
                  <c:v>108.86034831713349</c:v>
                </c:pt>
                <c:pt idx="116">
                  <c:v>110.88728417580769</c:v>
                </c:pt>
                <c:pt idx="117">
                  <c:v>109.917293420954</c:v>
                </c:pt>
                <c:pt idx="118">
                  <c:v>114.97064041378276</c:v>
                </c:pt>
                <c:pt idx="119">
                  <c:v>114.38444816471352</c:v>
                </c:pt>
                <c:pt idx="120">
                  <c:v>109.43504660053472</c:v>
                </c:pt>
                <c:pt idx="121">
                  <c:v>108.82586642012942</c:v>
                </c:pt>
                <c:pt idx="122">
                  <c:v>108.62447215212015</c:v>
                </c:pt>
                <c:pt idx="123">
                  <c:v>106.62752055171035</c:v>
                </c:pt>
                <c:pt idx="124">
                  <c:v>106.90687389120713</c:v>
                </c:pt>
                <c:pt idx="125">
                  <c:v>108.85635041603156</c:v>
                </c:pt>
                <c:pt idx="126">
                  <c:v>106.75095574823217</c:v>
                </c:pt>
                <c:pt idx="127">
                  <c:v>109.4050623422703</c:v>
                </c:pt>
                <c:pt idx="128">
                  <c:v>107.63049399065491</c:v>
                </c:pt>
                <c:pt idx="129">
                  <c:v>106.78743659578723</c:v>
                </c:pt>
                <c:pt idx="130">
                  <c:v>106.64351215611802</c:v>
                </c:pt>
                <c:pt idx="131">
                  <c:v>106.26421128907324</c:v>
                </c:pt>
                <c:pt idx="132">
                  <c:v>104.31173633842232</c:v>
                </c:pt>
                <c:pt idx="133">
                  <c:v>102.62412233577372</c:v>
                </c:pt>
                <c:pt idx="134">
                  <c:v>123.5601309312611</c:v>
                </c:pt>
                <c:pt idx="135">
                  <c:v>131.73433947177733</c:v>
                </c:pt>
                <c:pt idx="136">
                  <c:v>127.75892656355414</c:v>
                </c:pt>
                <c:pt idx="137">
                  <c:v>125.34819219909548</c:v>
                </c:pt>
                <c:pt idx="138">
                  <c:v>128.43207316159015</c:v>
                </c:pt>
                <c:pt idx="139">
                  <c:v>131.2031183628595</c:v>
                </c:pt>
                <c:pt idx="140">
                  <c:v>127.61350291097173</c:v>
                </c:pt>
                <c:pt idx="141">
                  <c:v>125.24074860698133</c:v>
                </c:pt>
                <c:pt idx="142">
                  <c:v>120.71362534669299</c:v>
                </c:pt>
                <c:pt idx="143">
                  <c:v>121.39326853401964</c:v>
                </c:pt>
                <c:pt idx="144">
                  <c:v>121.17788161215361</c:v>
                </c:pt>
                <c:pt idx="145">
                  <c:v>122.71407511056695</c:v>
                </c:pt>
                <c:pt idx="146">
                  <c:v>123.66057819644686</c:v>
                </c:pt>
                <c:pt idx="147">
                  <c:v>119.93953174583342</c:v>
                </c:pt>
                <c:pt idx="148">
                  <c:v>121.2773294020639</c:v>
                </c:pt>
                <c:pt idx="149">
                  <c:v>120.46975337947576</c:v>
                </c:pt>
                <c:pt idx="150">
                  <c:v>117.98855600809574</c:v>
                </c:pt>
                <c:pt idx="151">
                  <c:v>118.05652032682841</c:v>
                </c:pt>
                <c:pt idx="152">
                  <c:v>117.77566777441841</c:v>
                </c:pt>
                <c:pt idx="153">
                  <c:v>118.59173933684815</c:v>
                </c:pt>
                <c:pt idx="154">
                  <c:v>118.99402813522899</c:v>
                </c:pt>
                <c:pt idx="155">
                  <c:v>118.01754079108468</c:v>
                </c:pt>
                <c:pt idx="156">
                  <c:v>115.88466055320956</c:v>
                </c:pt>
                <c:pt idx="157">
                  <c:v>115.84318232927713</c:v>
                </c:pt>
                <c:pt idx="158">
                  <c:v>113.17858124484646</c:v>
                </c:pt>
                <c:pt idx="159">
                  <c:v>108.54601334299494</c:v>
                </c:pt>
                <c:pt idx="160">
                  <c:v>105.87491566927363</c:v>
                </c:pt>
                <c:pt idx="161">
                  <c:v>105.56457859623696</c:v>
                </c:pt>
                <c:pt idx="162">
                  <c:v>104.42267809400063</c:v>
                </c:pt>
                <c:pt idx="163">
                  <c:v>101.90100197396366</c:v>
                </c:pt>
                <c:pt idx="164">
                  <c:v>99.30686389645436</c:v>
                </c:pt>
                <c:pt idx="165">
                  <c:v>98.188950800829559</c:v>
                </c:pt>
                <c:pt idx="166">
                  <c:v>99.144449164188813</c:v>
                </c:pt>
                <c:pt idx="167">
                  <c:v>103.74953149596462</c:v>
                </c:pt>
                <c:pt idx="168">
                  <c:v>102.23282776542315</c:v>
                </c:pt>
                <c:pt idx="169">
                  <c:v>99.719147447590018</c:v>
                </c:pt>
                <c:pt idx="170">
                  <c:v>98.569251143149842</c:v>
                </c:pt>
                <c:pt idx="171">
                  <c:v>99.045501111916252</c:v>
                </c:pt>
                <c:pt idx="172">
                  <c:v>96.326928362609635</c:v>
                </c:pt>
                <c:pt idx="173">
                  <c:v>93.447440093950675</c:v>
                </c:pt>
                <c:pt idx="174">
                  <c:v>93.493415956622769</c:v>
                </c:pt>
                <c:pt idx="175">
                  <c:v>92.552409984758</c:v>
                </c:pt>
                <c:pt idx="176">
                  <c:v>92.330026735963628</c:v>
                </c:pt>
                <c:pt idx="177">
                  <c:v>95.390919767122256</c:v>
                </c:pt>
                <c:pt idx="178">
                  <c:v>93.889208165713001</c:v>
                </c:pt>
                <c:pt idx="179">
                  <c:v>93.78326378651208</c:v>
                </c:pt>
                <c:pt idx="180">
                  <c:v>93.085130306589036</c:v>
                </c:pt>
                <c:pt idx="181">
                  <c:v>92.164113840233881</c:v>
                </c:pt>
                <c:pt idx="182">
                  <c:v>91.25709002773543</c:v>
                </c:pt>
                <c:pt idx="183">
                  <c:v>89.985757477324398</c:v>
                </c:pt>
                <c:pt idx="184">
                  <c:v>90.726868394093103</c:v>
                </c:pt>
                <c:pt idx="185">
                  <c:v>98.015541840533714</c:v>
                </c:pt>
                <c:pt idx="186">
                  <c:v>98.146972839259391</c:v>
                </c:pt>
                <c:pt idx="187">
                  <c:v>105.35618800129932</c:v>
                </c:pt>
                <c:pt idx="188">
                  <c:v>108.75540341320806</c:v>
                </c:pt>
                <c:pt idx="189">
                  <c:v>107.24519627195721</c:v>
                </c:pt>
                <c:pt idx="190">
                  <c:v>108.01928987281677</c:v>
                </c:pt>
                <c:pt idx="191">
                  <c:v>106.11329052247569</c:v>
                </c:pt>
                <c:pt idx="192">
                  <c:v>106.41962969441043</c:v>
                </c:pt>
                <c:pt idx="193">
                  <c:v>106.57804652557405</c:v>
                </c:pt>
                <c:pt idx="194">
                  <c:v>109.32260563204319</c:v>
                </c:pt>
                <c:pt idx="195">
                  <c:v>112.4764498638215</c:v>
                </c:pt>
                <c:pt idx="196">
                  <c:v>109.56747707453587</c:v>
                </c:pt>
                <c:pt idx="197">
                  <c:v>109.57297418855102</c:v>
                </c:pt>
                <c:pt idx="198">
                  <c:v>109.11621398765649</c:v>
                </c:pt>
                <c:pt idx="199">
                  <c:v>108.80687638989531</c:v>
                </c:pt>
                <c:pt idx="200">
                  <c:v>108.47455086079808</c:v>
                </c:pt>
                <c:pt idx="201">
                  <c:v>107.09627445591063</c:v>
                </c:pt>
                <c:pt idx="202">
                  <c:v>106.42262812023688</c:v>
                </c:pt>
                <c:pt idx="203">
                  <c:v>105.83793508408085</c:v>
                </c:pt>
                <c:pt idx="204">
                  <c:v>103.58961545188777</c:v>
                </c:pt>
                <c:pt idx="205">
                  <c:v>101.84952899727644</c:v>
                </c:pt>
                <c:pt idx="206">
                  <c:v>102.58814122585642</c:v>
                </c:pt>
                <c:pt idx="207">
                  <c:v>101.95797206466605</c:v>
                </c:pt>
                <c:pt idx="208">
                  <c:v>100.97448839359338</c:v>
                </c:pt>
                <c:pt idx="209">
                  <c:v>100</c:v>
                </c:pt>
              </c:numCache>
            </c:numRef>
          </c:val>
          <c:smooth val="0"/>
          <c:extLst>
            <c:ext xmlns:c16="http://schemas.microsoft.com/office/drawing/2014/chart" uri="{C3380CC4-5D6E-409C-BE32-E72D297353CC}">
              <c16:uniqueId val="{00000002-988B-4602-B5B2-418182E23759}"/>
            </c:ext>
          </c:extLst>
        </c:ser>
        <c:dLbls>
          <c:showLegendKey val="0"/>
          <c:showVal val="0"/>
          <c:showCatName val="0"/>
          <c:showSerName val="0"/>
          <c:showPercent val="0"/>
          <c:showBubbleSize val="0"/>
        </c:dLbls>
        <c:marker val="1"/>
        <c:smooth val="0"/>
        <c:axId val="166326032"/>
        <c:axId val="129150176"/>
      </c:lineChart>
      <c:dateAx>
        <c:axId val="166326032"/>
        <c:scaling>
          <c:orientation val="minMax"/>
        </c:scaling>
        <c:delete val="0"/>
        <c:axPos val="b"/>
        <c:numFmt formatCode="yyyy"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29150176"/>
        <c:crosses val="autoZero"/>
        <c:auto val="1"/>
        <c:lblOffset val="100"/>
        <c:baseTimeUnit val="months"/>
        <c:majorUnit val="12"/>
        <c:majorTimeUnit val="months"/>
      </c:dateAx>
      <c:valAx>
        <c:axId val="129150176"/>
        <c:scaling>
          <c:orientation val="minMax"/>
        </c:scaling>
        <c:delete val="0"/>
        <c:axPos val="l"/>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66326032"/>
        <c:crosses val="autoZero"/>
        <c:crossBetween val="between"/>
      </c:valAx>
      <c:valAx>
        <c:axId val="1688470752"/>
        <c:scaling>
          <c:orientation val="minMax"/>
          <c:max val="100"/>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noFill/>
                <a:latin typeface="+mn-lt"/>
                <a:ea typeface="+mn-ea"/>
                <a:cs typeface="+mn-cs"/>
              </a:defRPr>
            </a:pPr>
            <a:endParaRPr lang="de-DE"/>
          </a:p>
        </c:txPr>
        <c:crossAx val="1902144160"/>
        <c:crosses val="max"/>
        <c:crossBetween val="between"/>
      </c:valAx>
      <c:dateAx>
        <c:axId val="1902144160"/>
        <c:scaling>
          <c:orientation val="minMax"/>
        </c:scaling>
        <c:delete val="1"/>
        <c:axPos val="b"/>
        <c:numFmt formatCode="m/d/yyyy" sourceLinked="1"/>
        <c:majorTickMark val="out"/>
        <c:minorTickMark val="none"/>
        <c:tickLblPos val="nextTo"/>
        <c:crossAx val="1688470752"/>
        <c:crosses val="autoZero"/>
        <c:auto val="1"/>
        <c:lblOffset val="100"/>
        <c:baseTimeUnit val="months"/>
      </c:date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2"/>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lineChart>
        <c:grouping val="standard"/>
        <c:varyColors val="0"/>
        <c:ser>
          <c:idx val="0"/>
          <c:order val="0"/>
          <c:tx>
            <c:strRef>
              <c:f>Bsp!$E$4</c:f>
              <c:strCache>
                <c:ptCount val="1"/>
                <c:pt idx="0">
                  <c:v>Dollar/Euro</c:v>
                </c:pt>
              </c:strCache>
            </c:strRef>
          </c:tx>
          <c:spPr>
            <a:ln w="28575" cap="rnd">
              <a:solidFill>
                <a:schemeClr val="accent1"/>
              </a:solidFill>
              <a:round/>
            </a:ln>
            <a:effectLst/>
          </c:spPr>
          <c:marker>
            <c:symbol val="none"/>
          </c:marker>
          <c:val>
            <c:numRef>
              <c:f>Bsp!$E$5:$E$31</c:f>
              <c:numCache>
                <c:formatCode>0.00</c:formatCode>
                <c:ptCount val="27"/>
                <c:pt idx="0">
                  <c:v>2</c:v>
                </c:pt>
                <c:pt idx="1">
                  <c:v>1.9</c:v>
                </c:pt>
                <c:pt idx="2">
                  <c:v>1.8049999999999999</c:v>
                </c:pt>
                <c:pt idx="3">
                  <c:v>1.7147499999999998</c:v>
                </c:pt>
                <c:pt idx="4">
                  <c:v>1.6290124999999998</c:v>
                </c:pt>
                <c:pt idx="5">
                  <c:v>1.5475618749999998</c:v>
                </c:pt>
                <c:pt idx="6">
                  <c:v>1.4701837812499996</c:v>
                </c:pt>
                <c:pt idx="7">
                  <c:v>1.3966745921874995</c:v>
                </c:pt>
                <c:pt idx="8">
                  <c:v>1.3268408625781245</c:v>
                </c:pt>
                <c:pt idx="9">
                  <c:v>1.2604988194492182</c:v>
                </c:pt>
                <c:pt idx="10">
                  <c:v>1.1974738784767571</c:v>
                </c:pt>
                <c:pt idx="11">
                  <c:v>1.1376001845529191</c:v>
                </c:pt>
                <c:pt idx="12">
                  <c:v>1.0807201753252731</c:v>
                </c:pt>
                <c:pt idx="13">
                  <c:v>1.0266841665590094</c:v>
                </c:pt>
                <c:pt idx="14">
                  <c:v>0.97534995823105886</c:v>
                </c:pt>
                <c:pt idx="15">
                  <c:v>0.92658246031950586</c:v>
                </c:pt>
                <c:pt idx="16">
                  <c:v>0.8802533373035305</c:v>
                </c:pt>
                <c:pt idx="17">
                  <c:v>0.83624067043835393</c:v>
                </c:pt>
                <c:pt idx="18">
                  <c:v>0.79442863691643617</c:v>
                </c:pt>
                <c:pt idx="19">
                  <c:v>0.75470720507061428</c:v>
                </c:pt>
                <c:pt idx="20">
                  <c:v>0.71697184481708354</c:v>
                </c:pt>
                <c:pt idx="21">
                  <c:v>0.6811232525762293</c:v>
                </c:pt>
                <c:pt idx="22">
                  <c:v>0.6470670899474178</c:v>
                </c:pt>
                <c:pt idx="23">
                  <c:v>0.61471373545004693</c:v>
                </c:pt>
                <c:pt idx="24">
                  <c:v>0.58397804867754455</c:v>
                </c:pt>
                <c:pt idx="25">
                  <c:v>0.55477914624366731</c:v>
                </c:pt>
                <c:pt idx="26">
                  <c:v>0.52704018893148397</c:v>
                </c:pt>
              </c:numCache>
            </c:numRef>
          </c:val>
          <c:smooth val="0"/>
          <c:extLst>
            <c:ext xmlns:c16="http://schemas.microsoft.com/office/drawing/2014/chart" uri="{C3380CC4-5D6E-409C-BE32-E72D297353CC}">
              <c16:uniqueId val="{00000000-7828-4FBC-98EF-3C4A1B31BC16}"/>
            </c:ext>
          </c:extLst>
        </c:ser>
        <c:ser>
          <c:idx val="1"/>
          <c:order val="1"/>
          <c:tx>
            <c:strRef>
              <c:f>Bsp!$F$4</c:f>
              <c:strCache>
                <c:ptCount val="1"/>
                <c:pt idx="0">
                  <c:v>Kehrwert</c:v>
                </c:pt>
              </c:strCache>
            </c:strRef>
          </c:tx>
          <c:spPr>
            <a:ln w="28575" cap="rnd">
              <a:solidFill>
                <a:schemeClr val="accent2"/>
              </a:solidFill>
              <a:round/>
            </a:ln>
            <a:effectLst/>
          </c:spPr>
          <c:marker>
            <c:symbol val="none"/>
          </c:marker>
          <c:val>
            <c:numRef>
              <c:f>Bsp!$F$5:$F$31</c:f>
              <c:numCache>
                <c:formatCode>0.00</c:formatCode>
                <c:ptCount val="27"/>
                <c:pt idx="0">
                  <c:v>0.5</c:v>
                </c:pt>
                <c:pt idx="1">
                  <c:v>0.52631578947368418</c:v>
                </c:pt>
                <c:pt idx="2">
                  <c:v>0.554016620498615</c:v>
                </c:pt>
                <c:pt idx="3">
                  <c:v>0.58317538999854213</c:v>
                </c:pt>
                <c:pt idx="4">
                  <c:v>0.61386883157741279</c:v>
                </c:pt>
                <c:pt idx="5">
                  <c:v>0.64617771744990815</c:v>
                </c:pt>
                <c:pt idx="6">
                  <c:v>0.6801870709999035</c:v>
                </c:pt>
                <c:pt idx="7">
                  <c:v>0.71598639052621427</c:v>
                </c:pt>
                <c:pt idx="8">
                  <c:v>0.75366988476443608</c:v>
                </c:pt>
                <c:pt idx="9">
                  <c:v>0.79333672080466955</c:v>
                </c:pt>
                <c:pt idx="10">
                  <c:v>0.83509128505754704</c:v>
                </c:pt>
                <c:pt idx="11">
                  <c:v>0.8790434579553128</c:v>
                </c:pt>
                <c:pt idx="12">
                  <c:v>0.92530890311085556</c:v>
                </c:pt>
                <c:pt idx="13">
                  <c:v>0.9740093716956375</c:v>
                </c:pt>
                <c:pt idx="14">
                  <c:v>1.0252730228375133</c:v>
                </c:pt>
                <c:pt idx="15">
                  <c:v>1.0792347608815929</c:v>
                </c:pt>
                <c:pt idx="16">
                  <c:v>1.1360365904016769</c:v>
                </c:pt>
                <c:pt idx="17">
                  <c:v>1.1958279898965021</c:v>
                </c:pt>
                <c:pt idx="18">
                  <c:v>1.2587663051542128</c:v>
                </c:pt>
                <c:pt idx="19">
                  <c:v>1.3250171633202241</c:v>
                </c:pt>
                <c:pt idx="20">
                  <c:v>1.3947549087581308</c:v>
                </c:pt>
                <c:pt idx="21">
                  <c:v>1.468163061850664</c:v>
                </c:pt>
                <c:pt idx="22">
                  <c:v>1.5454348019480675</c:v>
                </c:pt>
                <c:pt idx="23">
                  <c:v>1.6267734757348078</c:v>
                </c:pt>
                <c:pt idx="24">
                  <c:v>1.7123931323524293</c:v>
                </c:pt>
                <c:pt idx="25">
                  <c:v>1.8025190866867677</c:v>
                </c:pt>
                <c:pt idx="26">
                  <c:v>1.8973885123018608</c:v>
                </c:pt>
              </c:numCache>
            </c:numRef>
          </c:val>
          <c:smooth val="0"/>
          <c:extLst>
            <c:ext xmlns:c16="http://schemas.microsoft.com/office/drawing/2014/chart" uri="{C3380CC4-5D6E-409C-BE32-E72D297353CC}">
              <c16:uniqueId val="{00000001-7828-4FBC-98EF-3C4A1B31BC16}"/>
            </c:ext>
          </c:extLst>
        </c:ser>
        <c:dLbls>
          <c:showLegendKey val="0"/>
          <c:showVal val="0"/>
          <c:showCatName val="0"/>
          <c:showSerName val="0"/>
          <c:showPercent val="0"/>
          <c:showBubbleSize val="0"/>
        </c:dLbls>
        <c:smooth val="0"/>
        <c:axId val="772961039"/>
        <c:axId val="617020463"/>
      </c:lineChart>
      <c:catAx>
        <c:axId val="772961039"/>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617020463"/>
        <c:crosses val="autoZero"/>
        <c:auto val="1"/>
        <c:lblAlgn val="ctr"/>
        <c:lblOffset val="100"/>
        <c:noMultiLvlLbl val="0"/>
      </c:catAx>
      <c:valAx>
        <c:axId val="61702046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77296103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US-Dollar je Euro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1"/>
          <c:order val="1"/>
          <c:tx>
            <c:v>Gerades Jahr</c:v>
          </c:tx>
          <c:spPr>
            <a:solidFill>
              <a:schemeClr val="bg1">
                <a:lumMod val="85000"/>
              </a:schemeClr>
            </a:solidFill>
            <a:ln>
              <a:noFill/>
            </a:ln>
            <a:effectLst/>
          </c:spPr>
          <c:invertIfNegative val="0"/>
          <c:cat>
            <c:numRef>
              <c:f>[0]!USDollarX</c:f>
              <c:numCache>
                <c:formatCode>m/d/yyyy</c:formatCode>
                <c:ptCount val="330"/>
                <c:pt idx="0">
                  <c:v>36161</c:v>
                </c:pt>
                <c:pt idx="1">
                  <c:v>36192</c:v>
                </c:pt>
                <c:pt idx="2">
                  <c:v>36220</c:v>
                </c:pt>
                <c:pt idx="3">
                  <c:v>36251</c:v>
                </c:pt>
                <c:pt idx="4">
                  <c:v>36281</c:v>
                </c:pt>
                <c:pt idx="5">
                  <c:v>36312</c:v>
                </c:pt>
                <c:pt idx="6">
                  <c:v>36342</c:v>
                </c:pt>
                <c:pt idx="7">
                  <c:v>36373</c:v>
                </c:pt>
                <c:pt idx="8">
                  <c:v>36404</c:v>
                </c:pt>
                <c:pt idx="9">
                  <c:v>36434</c:v>
                </c:pt>
                <c:pt idx="10">
                  <c:v>36465</c:v>
                </c:pt>
                <c:pt idx="11">
                  <c:v>36495</c:v>
                </c:pt>
                <c:pt idx="12">
                  <c:v>36526</c:v>
                </c:pt>
                <c:pt idx="13">
                  <c:v>36557</c:v>
                </c:pt>
                <c:pt idx="14">
                  <c:v>36586</c:v>
                </c:pt>
                <c:pt idx="15">
                  <c:v>36617</c:v>
                </c:pt>
                <c:pt idx="16">
                  <c:v>36647</c:v>
                </c:pt>
                <c:pt idx="17">
                  <c:v>36678</c:v>
                </c:pt>
                <c:pt idx="18">
                  <c:v>36708</c:v>
                </c:pt>
                <c:pt idx="19">
                  <c:v>36739</c:v>
                </c:pt>
                <c:pt idx="20">
                  <c:v>36770</c:v>
                </c:pt>
                <c:pt idx="21">
                  <c:v>36800</c:v>
                </c:pt>
                <c:pt idx="22">
                  <c:v>36831</c:v>
                </c:pt>
                <c:pt idx="23">
                  <c:v>36861</c:v>
                </c:pt>
                <c:pt idx="24">
                  <c:v>36892</c:v>
                </c:pt>
                <c:pt idx="25">
                  <c:v>36923</c:v>
                </c:pt>
                <c:pt idx="26">
                  <c:v>36951</c:v>
                </c:pt>
                <c:pt idx="27">
                  <c:v>36982</c:v>
                </c:pt>
                <c:pt idx="28">
                  <c:v>37012</c:v>
                </c:pt>
                <c:pt idx="29">
                  <c:v>37043</c:v>
                </c:pt>
                <c:pt idx="30">
                  <c:v>37073</c:v>
                </c:pt>
                <c:pt idx="31">
                  <c:v>37104</c:v>
                </c:pt>
                <c:pt idx="32">
                  <c:v>37135</c:v>
                </c:pt>
                <c:pt idx="33">
                  <c:v>37165</c:v>
                </c:pt>
                <c:pt idx="34">
                  <c:v>37196</c:v>
                </c:pt>
                <c:pt idx="35">
                  <c:v>37226</c:v>
                </c:pt>
                <c:pt idx="36">
                  <c:v>37257</c:v>
                </c:pt>
                <c:pt idx="37">
                  <c:v>37288</c:v>
                </c:pt>
                <c:pt idx="38">
                  <c:v>37316</c:v>
                </c:pt>
                <c:pt idx="39">
                  <c:v>37347</c:v>
                </c:pt>
                <c:pt idx="40">
                  <c:v>37377</c:v>
                </c:pt>
                <c:pt idx="41">
                  <c:v>37408</c:v>
                </c:pt>
                <c:pt idx="42">
                  <c:v>37438</c:v>
                </c:pt>
                <c:pt idx="43">
                  <c:v>37469</c:v>
                </c:pt>
                <c:pt idx="44">
                  <c:v>37500</c:v>
                </c:pt>
                <c:pt idx="45">
                  <c:v>37530</c:v>
                </c:pt>
                <c:pt idx="46">
                  <c:v>37561</c:v>
                </c:pt>
                <c:pt idx="47">
                  <c:v>37591</c:v>
                </c:pt>
                <c:pt idx="48">
                  <c:v>37622</c:v>
                </c:pt>
                <c:pt idx="49">
                  <c:v>37653</c:v>
                </c:pt>
                <c:pt idx="50">
                  <c:v>37681</c:v>
                </c:pt>
                <c:pt idx="51">
                  <c:v>37712</c:v>
                </c:pt>
                <c:pt idx="52">
                  <c:v>37742</c:v>
                </c:pt>
                <c:pt idx="53">
                  <c:v>37773</c:v>
                </c:pt>
                <c:pt idx="54">
                  <c:v>37803</c:v>
                </c:pt>
                <c:pt idx="55">
                  <c:v>37834</c:v>
                </c:pt>
                <c:pt idx="56">
                  <c:v>37865</c:v>
                </c:pt>
                <c:pt idx="57">
                  <c:v>37895</c:v>
                </c:pt>
                <c:pt idx="58">
                  <c:v>37926</c:v>
                </c:pt>
                <c:pt idx="59">
                  <c:v>37956</c:v>
                </c:pt>
                <c:pt idx="60">
                  <c:v>37987</c:v>
                </c:pt>
                <c:pt idx="61">
                  <c:v>38018</c:v>
                </c:pt>
                <c:pt idx="62">
                  <c:v>38047</c:v>
                </c:pt>
                <c:pt idx="63">
                  <c:v>38078</c:v>
                </c:pt>
                <c:pt idx="64">
                  <c:v>38108</c:v>
                </c:pt>
                <c:pt idx="65">
                  <c:v>38139</c:v>
                </c:pt>
                <c:pt idx="66">
                  <c:v>38169</c:v>
                </c:pt>
                <c:pt idx="67">
                  <c:v>38200</c:v>
                </c:pt>
                <c:pt idx="68">
                  <c:v>38231</c:v>
                </c:pt>
                <c:pt idx="69">
                  <c:v>38261</c:v>
                </c:pt>
                <c:pt idx="70">
                  <c:v>38292</c:v>
                </c:pt>
                <c:pt idx="71">
                  <c:v>38322</c:v>
                </c:pt>
                <c:pt idx="72">
                  <c:v>38353</c:v>
                </c:pt>
                <c:pt idx="73">
                  <c:v>38384</c:v>
                </c:pt>
                <c:pt idx="74">
                  <c:v>38412</c:v>
                </c:pt>
                <c:pt idx="75">
                  <c:v>38443</c:v>
                </c:pt>
                <c:pt idx="76">
                  <c:v>38473</c:v>
                </c:pt>
                <c:pt idx="77">
                  <c:v>38504</c:v>
                </c:pt>
                <c:pt idx="78">
                  <c:v>38534</c:v>
                </c:pt>
                <c:pt idx="79">
                  <c:v>38565</c:v>
                </c:pt>
                <c:pt idx="80">
                  <c:v>38596</c:v>
                </c:pt>
                <c:pt idx="81">
                  <c:v>38626</c:v>
                </c:pt>
                <c:pt idx="82">
                  <c:v>38657</c:v>
                </c:pt>
                <c:pt idx="83">
                  <c:v>38687</c:v>
                </c:pt>
                <c:pt idx="84">
                  <c:v>38718</c:v>
                </c:pt>
                <c:pt idx="85">
                  <c:v>38749</c:v>
                </c:pt>
                <c:pt idx="86">
                  <c:v>38777</c:v>
                </c:pt>
                <c:pt idx="87">
                  <c:v>38808</c:v>
                </c:pt>
                <c:pt idx="88">
                  <c:v>38838</c:v>
                </c:pt>
                <c:pt idx="89">
                  <c:v>38869</c:v>
                </c:pt>
                <c:pt idx="90">
                  <c:v>38899</c:v>
                </c:pt>
                <c:pt idx="91">
                  <c:v>38930</c:v>
                </c:pt>
                <c:pt idx="92">
                  <c:v>38961</c:v>
                </c:pt>
                <c:pt idx="93">
                  <c:v>38991</c:v>
                </c:pt>
                <c:pt idx="94">
                  <c:v>39022</c:v>
                </c:pt>
                <c:pt idx="95">
                  <c:v>39052</c:v>
                </c:pt>
                <c:pt idx="96">
                  <c:v>39083</c:v>
                </c:pt>
                <c:pt idx="97">
                  <c:v>39114</c:v>
                </c:pt>
                <c:pt idx="98">
                  <c:v>39142</c:v>
                </c:pt>
                <c:pt idx="99">
                  <c:v>39173</c:v>
                </c:pt>
                <c:pt idx="100">
                  <c:v>39203</c:v>
                </c:pt>
                <c:pt idx="101">
                  <c:v>39234</c:v>
                </c:pt>
                <c:pt idx="102">
                  <c:v>39264</c:v>
                </c:pt>
                <c:pt idx="103">
                  <c:v>39295</c:v>
                </c:pt>
                <c:pt idx="104">
                  <c:v>39326</c:v>
                </c:pt>
                <c:pt idx="105">
                  <c:v>39356</c:v>
                </c:pt>
                <c:pt idx="106">
                  <c:v>39387</c:v>
                </c:pt>
                <c:pt idx="107">
                  <c:v>39417</c:v>
                </c:pt>
                <c:pt idx="108">
                  <c:v>39448</c:v>
                </c:pt>
                <c:pt idx="109">
                  <c:v>39479</c:v>
                </c:pt>
                <c:pt idx="110">
                  <c:v>39508</c:v>
                </c:pt>
                <c:pt idx="111">
                  <c:v>39539</c:v>
                </c:pt>
                <c:pt idx="112">
                  <c:v>39569</c:v>
                </c:pt>
                <c:pt idx="113">
                  <c:v>39600</c:v>
                </c:pt>
                <c:pt idx="114">
                  <c:v>39630</c:v>
                </c:pt>
                <c:pt idx="115">
                  <c:v>39661</c:v>
                </c:pt>
                <c:pt idx="116">
                  <c:v>39692</c:v>
                </c:pt>
                <c:pt idx="117">
                  <c:v>39722</c:v>
                </c:pt>
                <c:pt idx="118">
                  <c:v>39753</c:v>
                </c:pt>
                <c:pt idx="119">
                  <c:v>39783</c:v>
                </c:pt>
                <c:pt idx="120">
                  <c:v>39814</c:v>
                </c:pt>
                <c:pt idx="121">
                  <c:v>39845</c:v>
                </c:pt>
                <c:pt idx="122">
                  <c:v>39873</c:v>
                </c:pt>
                <c:pt idx="123">
                  <c:v>39904</c:v>
                </c:pt>
                <c:pt idx="124">
                  <c:v>39934</c:v>
                </c:pt>
                <c:pt idx="125">
                  <c:v>39965</c:v>
                </c:pt>
                <c:pt idx="126">
                  <c:v>39995</c:v>
                </c:pt>
                <c:pt idx="127">
                  <c:v>40026</c:v>
                </c:pt>
                <c:pt idx="128">
                  <c:v>40057</c:v>
                </c:pt>
                <c:pt idx="129">
                  <c:v>40087</c:v>
                </c:pt>
                <c:pt idx="130">
                  <c:v>40118</c:v>
                </c:pt>
                <c:pt idx="131">
                  <c:v>40148</c:v>
                </c:pt>
                <c:pt idx="132">
                  <c:v>40179</c:v>
                </c:pt>
                <c:pt idx="133">
                  <c:v>40210</c:v>
                </c:pt>
                <c:pt idx="134">
                  <c:v>40238</c:v>
                </c:pt>
                <c:pt idx="135">
                  <c:v>40269</c:v>
                </c:pt>
                <c:pt idx="136">
                  <c:v>40299</c:v>
                </c:pt>
                <c:pt idx="137">
                  <c:v>40330</c:v>
                </c:pt>
                <c:pt idx="138">
                  <c:v>40360</c:v>
                </c:pt>
                <c:pt idx="139">
                  <c:v>40391</c:v>
                </c:pt>
                <c:pt idx="140">
                  <c:v>40422</c:v>
                </c:pt>
                <c:pt idx="141">
                  <c:v>40452</c:v>
                </c:pt>
                <c:pt idx="142">
                  <c:v>40483</c:v>
                </c:pt>
                <c:pt idx="143">
                  <c:v>40513</c:v>
                </c:pt>
                <c:pt idx="144">
                  <c:v>40544</c:v>
                </c:pt>
                <c:pt idx="145">
                  <c:v>40575</c:v>
                </c:pt>
                <c:pt idx="146">
                  <c:v>40603</c:v>
                </c:pt>
                <c:pt idx="147">
                  <c:v>40634</c:v>
                </c:pt>
                <c:pt idx="148">
                  <c:v>40664</c:v>
                </c:pt>
                <c:pt idx="149">
                  <c:v>40695</c:v>
                </c:pt>
                <c:pt idx="150">
                  <c:v>40725</c:v>
                </c:pt>
                <c:pt idx="151">
                  <c:v>40756</c:v>
                </c:pt>
                <c:pt idx="152">
                  <c:v>40787</c:v>
                </c:pt>
                <c:pt idx="153">
                  <c:v>40817</c:v>
                </c:pt>
                <c:pt idx="154">
                  <c:v>40848</c:v>
                </c:pt>
                <c:pt idx="155">
                  <c:v>40878</c:v>
                </c:pt>
                <c:pt idx="156">
                  <c:v>40909</c:v>
                </c:pt>
                <c:pt idx="157">
                  <c:v>40940</c:v>
                </c:pt>
                <c:pt idx="158">
                  <c:v>40969</c:v>
                </c:pt>
                <c:pt idx="159">
                  <c:v>41000</c:v>
                </c:pt>
                <c:pt idx="160">
                  <c:v>41030</c:v>
                </c:pt>
                <c:pt idx="161">
                  <c:v>41061</c:v>
                </c:pt>
                <c:pt idx="162">
                  <c:v>41091</c:v>
                </c:pt>
                <c:pt idx="163">
                  <c:v>41122</c:v>
                </c:pt>
                <c:pt idx="164">
                  <c:v>41153</c:v>
                </c:pt>
                <c:pt idx="165">
                  <c:v>41183</c:v>
                </c:pt>
                <c:pt idx="166">
                  <c:v>41214</c:v>
                </c:pt>
                <c:pt idx="167">
                  <c:v>41244</c:v>
                </c:pt>
                <c:pt idx="168">
                  <c:v>41275</c:v>
                </c:pt>
                <c:pt idx="169">
                  <c:v>41306</c:v>
                </c:pt>
                <c:pt idx="170">
                  <c:v>41334</c:v>
                </c:pt>
                <c:pt idx="171">
                  <c:v>41365</c:v>
                </c:pt>
                <c:pt idx="172">
                  <c:v>41395</c:v>
                </c:pt>
                <c:pt idx="173">
                  <c:v>41426</c:v>
                </c:pt>
                <c:pt idx="174">
                  <c:v>41456</c:v>
                </c:pt>
                <c:pt idx="175">
                  <c:v>41487</c:v>
                </c:pt>
                <c:pt idx="176">
                  <c:v>41518</c:v>
                </c:pt>
                <c:pt idx="177">
                  <c:v>41548</c:v>
                </c:pt>
                <c:pt idx="178">
                  <c:v>41579</c:v>
                </c:pt>
                <c:pt idx="179">
                  <c:v>41609</c:v>
                </c:pt>
                <c:pt idx="180">
                  <c:v>41640</c:v>
                </c:pt>
                <c:pt idx="181">
                  <c:v>41671</c:v>
                </c:pt>
                <c:pt idx="182">
                  <c:v>41699</c:v>
                </c:pt>
                <c:pt idx="183">
                  <c:v>41730</c:v>
                </c:pt>
                <c:pt idx="184">
                  <c:v>41760</c:v>
                </c:pt>
                <c:pt idx="185">
                  <c:v>41791</c:v>
                </c:pt>
                <c:pt idx="186">
                  <c:v>41821</c:v>
                </c:pt>
                <c:pt idx="187">
                  <c:v>41852</c:v>
                </c:pt>
                <c:pt idx="188">
                  <c:v>41883</c:v>
                </c:pt>
                <c:pt idx="189">
                  <c:v>41913</c:v>
                </c:pt>
                <c:pt idx="190">
                  <c:v>41944</c:v>
                </c:pt>
                <c:pt idx="191">
                  <c:v>41974</c:v>
                </c:pt>
                <c:pt idx="192">
                  <c:v>42005</c:v>
                </c:pt>
                <c:pt idx="193">
                  <c:v>42036</c:v>
                </c:pt>
                <c:pt idx="194">
                  <c:v>42064</c:v>
                </c:pt>
                <c:pt idx="195">
                  <c:v>42095</c:v>
                </c:pt>
                <c:pt idx="196">
                  <c:v>42125</c:v>
                </c:pt>
                <c:pt idx="197">
                  <c:v>42156</c:v>
                </c:pt>
                <c:pt idx="198">
                  <c:v>42186</c:v>
                </c:pt>
                <c:pt idx="199">
                  <c:v>42217</c:v>
                </c:pt>
                <c:pt idx="200">
                  <c:v>42248</c:v>
                </c:pt>
                <c:pt idx="201">
                  <c:v>42278</c:v>
                </c:pt>
                <c:pt idx="202">
                  <c:v>42309</c:v>
                </c:pt>
                <c:pt idx="203">
                  <c:v>42339</c:v>
                </c:pt>
                <c:pt idx="204">
                  <c:v>42370</c:v>
                </c:pt>
                <c:pt idx="205">
                  <c:v>42401</c:v>
                </c:pt>
                <c:pt idx="206">
                  <c:v>42430</c:v>
                </c:pt>
                <c:pt idx="207">
                  <c:v>42461</c:v>
                </c:pt>
                <c:pt idx="208">
                  <c:v>42491</c:v>
                </c:pt>
                <c:pt idx="209">
                  <c:v>42522</c:v>
                </c:pt>
                <c:pt idx="210">
                  <c:v>42552</c:v>
                </c:pt>
                <c:pt idx="211">
                  <c:v>42583</c:v>
                </c:pt>
                <c:pt idx="212">
                  <c:v>42614</c:v>
                </c:pt>
                <c:pt idx="213">
                  <c:v>42644</c:v>
                </c:pt>
                <c:pt idx="214">
                  <c:v>42675</c:v>
                </c:pt>
                <c:pt idx="215">
                  <c:v>42705</c:v>
                </c:pt>
                <c:pt idx="216">
                  <c:v>42736</c:v>
                </c:pt>
                <c:pt idx="217">
                  <c:v>42767</c:v>
                </c:pt>
                <c:pt idx="218">
                  <c:v>42795</c:v>
                </c:pt>
                <c:pt idx="219">
                  <c:v>42826</c:v>
                </c:pt>
                <c:pt idx="220">
                  <c:v>42856</c:v>
                </c:pt>
                <c:pt idx="221">
                  <c:v>42887</c:v>
                </c:pt>
                <c:pt idx="222">
                  <c:v>42917</c:v>
                </c:pt>
                <c:pt idx="223">
                  <c:v>42948</c:v>
                </c:pt>
                <c:pt idx="224">
                  <c:v>42979</c:v>
                </c:pt>
                <c:pt idx="225">
                  <c:v>43009</c:v>
                </c:pt>
                <c:pt idx="226">
                  <c:v>43040</c:v>
                </c:pt>
                <c:pt idx="227">
                  <c:v>43070</c:v>
                </c:pt>
                <c:pt idx="228">
                  <c:v>43101</c:v>
                </c:pt>
                <c:pt idx="229">
                  <c:v>43132</c:v>
                </c:pt>
                <c:pt idx="230">
                  <c:v>43160</c:v>
                </c:pt>
                <c:pt idx="231">
                  <c:v>43191</c:v>
                </c:pt>
                <c:pt idx="232">
                  <c:v>43221</c:v>
                </c:pt>
                <c:pt idx="233">
                  <c:v>43252</c:v>
                </c:pt>
                <c:pt idx="234">
                  <c:v>43282</c:v>
                </c:pt>
                <c:pt idx="235">
                  <c:v>43313</c:v>
                </c:pt>
                <c:pt idx="236">
                  <c:v>43344</c:v>
                </c:pt>
                <c:pt idx="237">
                  <c:v>43374</c:v>
                </c:pt>
                <c:pt idx="238">
                  <c:v>43405</c:v>
                </c:pt>
                <c:pt idx="239">
                  <c:v>43435</c:v>
                </c:pt>
                <c:pt idx="240">
                  <c:v>43466</c:v>
                </c:pt>
                <c:pt idx="241">
                  <c:v>43497</c:v>
                </c:pt>
                <c:pt idx="242">
                  <c:v>43525</c:v>
                </c:pt>
                <c:pt idx="243">
                  <c:v>43556</c:v>
                </c:pt>
                <c:pt idx="244">
                  <c:v>43586</c:v>
                </c:pt>
                <c:pt idx="245">
                  <c:v>43617</c:v>
                </c:pt>
                <c:pt idx="246">
                  <c:v>43647</c:v>
                </c:pt>
                <c:pt idx="247">
                  <c:v>43678</c:v>
                </c:pt>
                <c:pt idx="248">
                  <c:v>43709</c:v>
                </c:pt>
                <c:pt idx="249">
                  <c:v>43739</c:v>
                </c:pt>
                <c:pt idx="250">
                  <c:v>43770</c:v>
                </c:pt>
                <c:pt idx="251">
                  <c:v>43800</c:v>
                </c:pt>
                <c:pt idx="252">
                  <c:v>43831</c:v>
                </c:pt>
                <c:pt idx="253">
                  <c:v>43862</c:v>
                </c:pt>
                <c:pt idx="254">
                  <c:v>43891</c:v>
                </c:pt>
                <c:pt idx="255">
                  <c:v>43922</c:v>
                </c:pt>
                <c:pt idx="256">
                  <c:v>43952</c:v>
                </c:pt>
                <c:pt idx="257">
                  <c:v>43983</c:v>
                </c:pt>
                <c:pt idx="258">
                  <c:v>44013</c:v>
                </c:pt>
                <c:pt idx="259">
                  <c:v>44044</c:v>
                </c:pt>
                <c:pt idx="260">
                  <c:v>44075</c:v>
                </c:pt>
                <c:pt idx="261">
                  <c:v>44105</c:v>
                </c:pt>
                <c:pt idx="262">
                  <c:v>44136</c:v>
                </c:pt>
                <c:pt idx="263">
                  <c:v>44166</c:v>
                </c:pt>
                <c:pt idx="264">
                  <c:v>44197</c:v>
                </c:pt>
                <c:pt idx="265">
                  <c:v>44228</c:v>
                </c:pt>
                <c:pt idx="266">
                  <c:v>44256</c:v>
                </c:pt>
                <c:pt idx="267">
                  <c:v>44287</c:v>
                </c:pt>
                <c:pt idx="268">
                  <c:v>44317</c:v>
                </c:pt>
                <c:pt idx="269">
                  <c:v>44348</c:v>
                </c:pt>
                <c:pt idx="270">
                  <c:v>44378</c:v>
                </c:pt>
                <c:pt idx="271">
                  <c:v>44409</c:v>
                </c:pt>
                <c:pt idx="272">
                  <c:v>44440</c:v>
                </c:pt>
                <c:pt idx="273">
                  <c:v>44470</c:v>
                </c:pt>
                <c:pt idx="274">
                  <c:v>44501</c:v>
                </c:pt>
                <c:pt idx="275">
                  <c:v>44531</c:v>
                </c:pt>
                <c:pt idx="276">
                  <c:v>44562</c:v>
                </c:pt>
                <c:pt idx="277">
                  <c:v>44593</c:v>
                </c:pt>
                <c:pt idx="278">
                  <c:v>44621</c:v>
                </c:pt>
                <c:pt idx="279">
                  <c:v>44652</c:v>
                </c:pt>
                <c:pt idx="280">
                  <c:v>44682</c:v>
                </c:pt>
                <c:pt idx="281">
                  <c:v>44713</c:v>
                </c:pt>
                <c:pt idx="282">
                  <c:v>44743</c:v>
                </c:pt>
                <c:pt idx="283">
                  <c:v>44774</c:v>
                </c:pt>
                <c:pt idx="284">
                  <c:v>44805</c:v>
                </c:pt>
                <c:pt idx="285">
                  <c:v>44835</c:v>
                </c:pt>
                <c:pt idx="286">
                  <c:v>44866</c:v>
                </c:pt>
                <c:pt idx="287">
                  <c:v>44896</c:v>
                </c:pt>
                <c:pt idx="288">
                  <c:v>44927</c:v>
                </c:pt>
                <c:pt idx="289">
                  <c:v>44958</c:v>
                </c:pt>
                <c:pt idx="290">
                  <c:v>44986</c:v>
                </c:pt>
                <c:pt idx="291">
                  <c:v>45017</c:v>
                </c:pt>
                <c:pt idx="292">
                  <c:v>45047</c:v>
                </c:pt>
                <c:pt idx="293">
                  <c:v>45078</c:v>
                </c:pt>
                <c:pt idx="294">
                  <c:v>45108</c:v>
                </c:pt>
                <c:pt idx="295">
                  <c:v>45139</c:v>
                </c:pt>
                <c:pt idx="296">
                  <c:v>45170</c:v>
                </c:pt>
                <c:pt idx="297">
                  <c:v>45200</c:v>
                </c:pt>
                <c:pt idx="298">
                  <c:v>45231</c:v>
                </c:pt>
                <c:pt idx="299">
                  <c:v>45261</c:v>
                </c:pt>
                <c:pt idx="300">
                  <c:v>45292</c:v>
                </c:pt>
                <c:pt idx="301">
                  <c:v>45323</c:v>
                </c:pt>
                <c:pt idx="302">
                  <c:v>45352</c:v>
                </c:pt>
                <c:pt idx="303">
                  <c:v>45383</c:v>
                </c:pt>
                <c:pt idx="304">
                  <c:v>45413</c:v>
                </c:pt>
                <c:pt idx="305">
                  <c:v>45444</c:v>
                </c:pt>
                <c:pt idx="306">
                  <c:v>45474</c:v>
                </c:pt>
                <c:pt idx="307">
                  <c:v>45505</c:v>
                </c:pt>
                <c:pt idx="308">
                  <c:v>45536</c:v>
                </c:pt>
                <c:pt idx="309">
                  <c:v>45566</c:v>
                </c:pt>
                <c:pt idx="310">
                  <c:v>45597</c:v>
                </c:pt>
                <c:pt idx="311">
                  <c:v>45627</c:v>
                </c:pt>
                <c:pt idx="312">
                  <c:v>45658</c:v>
                </c:pt>
                <c:pt idx="313">
                  <c:v>45689</c:v>
                </c:pt>
                <c:pt idx="314">
                  <c:v>45717</c:v>
                </c:pt>
                <c:pt idx="315">
                  <c:v>45748</c:v>
                </c:pt>
                <c:pt idx="316">
                  <c:v>45778</c:v>
                </c:pt>
                <c:pt idx="317">
                  <c:v>45809</c:v>
                </c:pt>
                <c:pt idx="318">
                  <c:v>45839</c:v>
                </c:pt>
                <c:pt idx="319">
                  <c:v>45870</c:v>
                </c:pt>
                <c:pt idx="320">
                  <c:v>45901</c:v>
                </c:pt>
                <c:pt idx="321">
                  <c:v>45931</c:v>
                </c:pt>
                <c:pt idx="322">
                  <c:v>45962</c:v>
                </c:pt>
                <c:pt idx="323">
                  <c:v>45992</c:v>
                </c:pt>
                <c:pt idx="324">
                  <c:v>46023</c:v>
                </c:pt>
                <c:pt idx="325">
                  <c:v>46054</c:v>
                </c:pt>
                <c:pt idx="326">
                  <c:v>46082</c:v>
                </c:pt>
                <c:pt idx="327">
                  <c:v>46113</c:v>
                </c:pt>
                <c:pt idx="328">
                  <c:v>46143</c:v>
                </c:pt>
                <c:pt idx="329">
                  <c:v>46174</c:v>
                </c:pt>
              </c:numCache>
            </c:numRef>
          </c:cat>
          <c:val>
            <c:numRef>
              <c:f>[0]!USDollarZ</c:f>
              <c:numCache>
                <c:formatCode>General</c:formatCode>
                <c:ptCount val="330"/>
                <c:pt idx="0">
                  <c:v>0</c:v>
                </c:pt>
                <c:pt idx="1">
                  <c:v>0</c:v>
                </c:pt>
                <c:pt idx="2">
                  <c:v>0</c:v>
                </c:pt>
                <c:pt idx="3">
                  <c:v>0</c:v>
                </c:pt>
                <c:pt idx="4">
                  <c:v>0</c:v>
                </c:pt>
                <c:pt idx="5">
                  <c:v>0</c:v>
                </c:pt>
                <c:pt idx="6">
                  <c:v>0</c:v>
                </c:pt>
                <c:pt idx="7">
                  <c:v>0</c:v>
                </c:pt>
                <c:pt idx="8">
                  <c:v>0</c:v>
                </c:pt>
                <c:pt idx="9">
                  <c:v>0</c:v>
                </c:pt>
                <c:pt idx="10">
                  <c:v>0</c:v>
                </c:pt>
                <c:pt idx="11">
                  <c:v>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0</c:v>
                </c:pt>
                <c:pt idx="25">
                  <c:v>0</c:v>
                </c:pt>
                <c:pt idx="26">
                  <c:v>0</c:v>
                </c:pt>
                <c:pt idx="27">
                  <c:v>0</c:v>
                </c:pt>
                <c:pt idx="28">
                  <c:v>0</c:v>
                </c:pt>
                <c:pt idx="29">
                  <c:v>0</c:v>
                </c:pt>
                <c:pt idx="30">
                  <c:v>0</c:v>
                </c:pt>
                <c:pt idx="31">
                  <c:v>0</c:v>
                </c:pt>
                <c:pt idx="32">
                  <c:v>0</c:v>
                </c:pt>
                <c:pt idx="33">
                  <c:v>0</c:v>
                </c:pt>
                <c:pt idx="34">
                  <c:v>0</c:v>
                </c:pt>
                <c:pt idx="35">
                  <c:v>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0</c:v>
                </c:pt>
                <c:pt idx="49">
                  <c:v>0</c:v>
                </c:pt>
                <c:pt idx="50">
                  <c:v>0</c:v>
                </c:pt>
                <c:pt idx="51">
                  <c:v>0</c:v>
                </c:pt>
                <c:pt idx="52">
                  <c:v>0</c:v>
                </c:pt>
                <c:pt idx="53">
                  <c:v>0</c:v>
                </c:pt>
                <c:pt idx="54">
                  <c:v>0</c:v>
                </c:pt>
                <c:pt idx="55">
                  <c:v>0</c:v>
                </c:pt>
                <c:pt idx="56">
                  <c:v>0</c:v>
                </c:pt>
                <c:pt idx="57">
                  <c:v>0</c:v>
                </c:pt>
                <c:pt idx="58">
                  <c:v>0</c:v>
                </c:pt>
                <c:pt idx="59">
                  <c:v>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0</c:v>
                </c:pt>
                <c:pt idx="73">
                  <c:v>0</c:v>
                </c:pt>
                <c:pt idx="74">
                  <c:v>0</c:v>
                </c:pt>
                <c:pt idx="75">
                  <c:v>0</c:v>
                </c:pt>
                <c:pt idx="76">
                  <c:v>0</c:v>
                </c:pt>
                <c:pt idx="77">
                  <c:v>0</c:v>
                </c:pt>
                <c:pt idx="78">
                  <c:v>0</c:v>
                </c:pt>
                <c:pt idx="79">
                  <c:v>0</c:v>
                </c:pt>
                <c:pt idx="80">
                  <c:v>0</c:v>
                </c:pt>
                <c:pt idx="81">
                  <c:v>0</c:v>
                </c:pt>
                <c:pt idx="82">
                  <c:v>0</c:v>
                </c:pt>
                <c:pt idx="83">
                  <c:v>0</c:v>
                </c:pt>
                <c:pt idx="84">
                  <c:v>100</c:v>
                </c:pt>
                <c:pt idx="85">
                  <c:v>100</c:v>
                </c:pt>
                <c:pt idx="86">
                  <c:v>100</c:v>
                </c:pt>
                <c:pt idx="87">
                  <c:v>100</c:v>
                </c:pt>
                <c:pt idx="88">
                  <c:v>100</c:v>
                </c:pt>
                <c:pt idx="89">
                  <c:v>100</c:v>
                </c:pt>
                <c:pt idx="90">
                  <c:v>100</c:v>
                </c:pt>
                <c:pt idx="91">
                  <c:v>100</c:v>
                </c:pt>
                <c:pt idx="92">
                  <c:v>100</c:v>
                </c:pt>
                <c:pt idx="93">
                  <c:v>100</c:v>
                </c:pt>
                <c:pt idx="94">
                  <c:v>100</c:v>
                </c:pt>
                <c:pt idx="95">
                  <c:v>100</c:v>
                </c:pt>
                <c:pt idx="96">
                  <c:v>0</c:v>
                </c:pt>
                <c:pt idx="97">
                  <c:v>0</c:v>
                </c:pt>
                <c:pt idx="98">
                  <c:v>0</c:v>
                </c:pt>
                <c:pt idx="99">
                  <c:v>0</c:v>
                </c:pt>
                <c:pt idx="100">
                  <c:v>0</c:v>
                </c:pt>
                <c:pt idx="101">
                  <c:v>0</c:v>
                </c:pt>
                <c:pt idx="102">
                  <c:v>0</c:v>
                </c:pt>
                <c:pt idx="103">
                  <c:v>0</c:v>
                </c:pt>
                <c:pt idx="104">
                  <c:v>0</c:v>
                </c:pt>
                <c:pt idx="105">
                  <c:v>0</c:v>
                </c:pt>
                <c:pt idx="106">
                  <c:v>0</c:v>
                </c:pt>
                <c:pt idx="107">
                  <c:v>0</c:v>
                </c:pt>
                <c:pt idx="108">
                  <c:v>100</c:v>
                </c:pt>
                <c:pt idx="109">
                  <c:v>100</c:v>
                </c:pt>
                <c:pt idx="110">
                  <c:v>100</c:v>
                </c:pt>
                <c:pt idx="111">
                  <c:v>100</c:v>
                </c:pt>
                <c:pt idx="112">
                  <c:v>100</c:v>
                </c:pt>
                <c:pt idx="113">
                  <c:v>100</c:v>
                </c:pt>
                <c:pt idx="114">
                  <c:v>100</c:v>
                </c:pt>
                <c:pt idx="115">
                  <c:v>100</c:v>
                </c:pt>
                <c:pt idx="116">
                  <c:v>100</c:v>
                </c:pt>
                <c:pt idx="117">
                  <c:v>100</c:v>
                </c:pt>
                <c:pt idx="118">
                  <c:v>100</c:v>
                </c:pt>
                <c:pt idx="119">
                  <c:v>100</c:v>
                </c:pt>
                <c:pt idx="120">
                  <c:v>0</c:v>
                </c:pt>
                <c:pt idx="121">
                  <c:v>0</c:v>
                </c:pt>
                <c:pt idx="122">
                  <c:v>0</c:v>
                </c:pt>
                <c:pt idx="123">
                  <c:v>0</c:v>
                </c:pt>
                <c:pt idx="124">
                  <c:v>0</c:v>
                </c:pt>
                <c:pt idx="125">
                  <c:v>0</c:v>
                </c:pt>
                <c:pt idx="126">
                  <c:v>0</c:v>
                </c:pt>
                <c:pt idx="127">
                  <c:v>0</c:v>
                </c:pt>
                <c:pt idx="128">
                  <c:v>0</c:v>
                </c:pt>
                <c:pt idx="129">
                  <c:v>0</c:v>
                </c:pt>
                <c:pt idx="130">
                  <c:v>0</c:v>
                </c:pt>
                <c:pt idx="131">
                  <c:v>0</c:v>
                </c:pt>
                <c:pt idx="132">
                  <c:v>100</c:v>
                </c:pt>
                <c:pt idx="133">
                  <c:v>100</c:v>
                </c:pt>
                <c:pt idx="134">
                  <c:v>100</c:v>
                </c:pt>
                <c:pt idx="135">
                  <c:v>100</c:v>
                </c:pt>
                <c:pt idx="136">
                  <c:v>100</c:v>
                </c:pt>
                <c:pt idx="137">
                  <c:v>100</c:v>
                </c:pt>
                <c:pt idx="138">
                  <c:v>100</c:v>
                </c:pt>
                <c:pt idx="139">
                  <c:v>100</c:v>
                </c:pt>
                <c:pt idx="140">
                  <c:v>100</c:v>
                </c:pt>
                <c:pt idx="141">
                  <c:v>100</c:v>
                </c:pt>
                <c:pt idx="142">
                  <c:v>100</c:v>
                </c:pt>
                <c:pt idx="143">
                  <c:v>100</c:v>
                </c:pt>
                <c:pt idx="144">
                  <c:v>0</c:v>
                </c:pt>
                <c:pt idx="145">
                  <c:v>0</c:v>
                </c:pt>
                <c:pt idx="146">
                  <c:v>0</c:v>
                </c:pt>
                <c:pt idx="147">
                  <c:v>0</c:v>
                </c:pt>
                <c:pt idx="148">
                  <c:v>0</c:v>
                </c:pt>
                <c:pt idx="149">
                  <c:v>0</c:v>
                </c:pt>
                <c:pt idx="150">
                  <c:v>0</c:v>
                </c:pt>
                <c:pt idx="151">
                  <c:v>0</c:v>
                </c:pt>
                <c:pt idx="152">
                  <c:v>0</c:v>
                </c:pt>
                <c:pt idx="153">
                  <c:v>0</c:v>
                </c:pt>
                <c:pt idx="154">
                  <c:v>0</c:v>
                </c:pt>
                <c:pt idx="155">
                  <c:v>0</c:v>
                </c:pt>
                <c:pt idx="156">
                  <c:v>100</c:v>
                </c:pt>
                <c:pt idx="157">
                  <c:v>100</c:v>
                </c:pt>
                <c:pt idx="158">
                  <c:v>100</c:v>
                </c:pt>
                <c:pt idx="159">
                  <c:v>100</c:v>
                </c:pt>
                <c:pt idx="160">
                  <c:v>100</c:v>
                </c:pt>
                <c:pt idx="161">
                  <c:v>100</c:v>
                </c:pt>
                <c:pt idx="162">
                  <c:v>100</c:v>
                </c:pt>
                <c:pt idx="163">
                  <c:v>100</c:v>
                </c:pt>
                <c:pt idx="164">
                  <c:v>100</c:v>
                </c:pt>
                <c:pt idx="165">
                  <c:v>100</c:v>
                </c:pt>
                <c:pt idx="166">
                  <c:v>100</c:v>
                </c:pt>
                <c:pt idx="167">
                  <c:v>100</c:v>
                </c:pt>
                <c:pt idx="168">
                  <c:v>0</c:v>
                </c:pt>
                <c:pt idx="169">
                  <c:v>0</c:v>
                </c:pt>
                <c:pt idx="170">
                  <c:v>0</c:v>
                </c:pt>
                <c:pt idx="171">
                  <c:v>0</c:v>
                </c:pt>
                <c:pt idx="172">
                  <c:v>0</c:v>
                </c:pt>
                <c:pt idx="173">
                  <c:v>0</c:v>
                </c:pt>
                <c:pt idx="174">
                  <c:v>0</c:v>
                </c:pt>
                <c:pt idx="175">
                  <c:v>0</c:v>
                </c:pt>
                <c:pt idx="176">
                  <c:v>0</c:v>
                </c:pt>
                <c:pt idx="177">
                  <c:v>0</c:v>
                </c:pt>
                <c:pt idx="178">
                  <c:v>0</c:v>
                </c:pt>
                <c:pt idx="179">
                  <c:v>0</c:v>
                </c:pt>
                <c:pt idx="180">
                  <c:v>100</c:v>
                </c:pt>
                <c:pt idx="181">
                  <c:v>100</c:v>
                </c:pt>
                <c:pt idx="182">
                  <c:v>100</c:v>
                </c:pt>
                <c:pt idx="183">
                  <c:v>100</c:v>
                </c:pt>
                <c:pt idx="184">
                  <c:v>100</c:v>
                </c:pt>
                <c:pt idx="185">
                  <c:v>100</c:v>
                </c:pt>
                <c:pt idx="186">
                  <c:v>100</c:v>
                </c:pt>
                <c:pt idx="187">
                  <c:v>100</c:v>
                </c:pt>
                <c:pt idx="188">
                  <c:v>100</c:v>
                </c:pt>
                <c:pt idx="189">
                  <c:v>100</c:v>
                </c:pt>
                <c:pt idx="190">
                  <c:v>100</c:v>
                </c:pt>
                <c:pt idx="191">
                  <c:v>100</c:v>
                </c:pt>
                <c:pt idx="192">
                  <c:v>0</c:v>
                </c:pt>
                <c:pt idx="193">
                  <c:v>0</c:v>
                </c:pt>
                <c:pt idx="194">
                  <c:v>0</c:v>
                </c:pt>
                <c:pt idx="195">
                  <c:v>0</c:v>
                </c:pt>
                <c:pt idx="196">
                  <c:v>0</c:v>
                </c:pt>
                <c:pt idx="197">
                  <c:v>0</c:v>
                </c:pt>
                <c:pt idx="198">
                  <c:v>0</c:v>
                </c:pt>
                <c:pt idx="199">
                  <c:v>0</c:v>
                </c:pt>
                <c:pt idx="200">
                  <c:v>0</c:v>
                </c:pt>
                <c:pt idx="201">
                  <c:v>0</c:v>
                </c:pt>
                <c:pt idx="202">
                  <c:v>0</c:v>
                </c:pt>
                <c:pt idx="203">
                  <c:v>0</c:v>
                </c:pt>
                <c:pt idx="204">
                  <c:v>100</c:v>
                </c:pt>
                <c:pt idx="205">
                  <c:v>100</c:v>
                </c:pt>
                <c:pt idx="206">
                  <c:v>100</c:v>
                </c:pt>
                <c:pt idx="207">
                  <c:v>100</c:v>
                </c:pt>
                <c:pt idx="208">
                  <c:v>100</c:v>
                </c:pt>
                <c:pt idx="209">
                  <c:v>100</c:v>
                </c:pt>
                <c:pt idx="210">
                  <c:v>100</c:v>
                </c:pt>
                <c:pt idx="211">
                  <c:v>100</c:v>
                </c:pt>
                <c:pt idx="212">
                  <c:v>100</c:v>
                </c:pt>
                <c:pt idx="213">
                  <c:v>100</c:v>
                </c:pt>
                <c:pt idx="214">
                  <c:v>100</c:v>
                </c:pt>
                <c:pt idx="215">
                  <c:v>100</c:v>
                </c:pt>
                <c:pt idx="216">
                  <c:v>0</c:v>
                </c:pt>
                <c:pt idx="217">
                  <c:v>0</c:v>
                </c:pt>
                <c:pt idx="218">
                  <c:v>0</c:v>
                </c:pt>
                <c:pt idx="219">
                  <c:v>0</c:v>
                </c:pt>
                <c:pt idx="220">
                  <c:v>0</c:v>
                </c:pt>
                <c:pt idx="221">
                  <c:v>0</c:v>
                </c:pt>
                <c:pt idx="222">
                  <c:v>0</c:v>
                </c:pt>
                <c:pt idx="223">
                  <c:v>0</c:v>
                </c:pt>
                <c:pt idx="224">
                  <c:v>0</c:v>
                </c:pt>
                <c:pt idx="225">
                  <c:v>0</c:v>
                </c:pt>
                <c:pt idx="226">
                  <c:v>0</c:v>
                </c:pt>
                <c:pt idx="227">
                  <c:v>0</c:v>
                </c:pt>
                <c:pt idx="228">
                  <c:v>100</c:v>
                </c:pt>
                <c:pt idx="229">
                  <c:v>100</c:v>
                </c:pt>
                <c:pt idx="230">
                  <c:v>100</c:v>
                </c:pt>
                <c:pt idx="231">
                  <c:v>100</c:v>
                </c:pt>
                <c:pt idx="232">
                  <c:v>100</c:v>
                </c:pt>
                <c:pt idx="233">
                  <c:v>100</c:v>
                </c:pt>
                <c:pt idx="234">
                  <c:v>100</c:v>
                </c:pt>
                <c:pt idx="235">
                  <c:v>100</c:v>
                </c:pt>
                <c:pt idx="236">
                  <c:v>100</c:v>
                </c:pt>
                <c:pt idx="237">
                  <c:v>100</c:v>
                </c:pt>
                <c:pt idx="238">
                  <c:v>100</c:v>
                </c:pt>
                <c:pt idx="239">
                  <c:v>100</c:v>
                </c:pt>
                <c:pt idx="240">
                  <c:v>0</c:v>
                </c:pt>
                <c:pt idx="241">
                  <c:v>0</c:v>
                </c:pt>
                <c:pt idx="242">
                  <c:v>0</c:v>
                </c:pt>
                <c:pt idx="243">
                  <c:v>0</c:v>
                </c:pt>
                <c:pt idx="244">
                  <c:v>0</c:v>
                </c:pt>
                <c:pt idx="245">
                  <c:v>0</c:v>
                </c:pt>
                <c:pt idx="246">
                  <c:v>0</c:v>
                </c:pt>
                <c:pt idx="247">
                  <c:v>0</c:v>
                </c:pt>
                <c:pt idx="248">
                  <c:v>0</c:v>
                </c:pt>
                <c:pt idx="249">
                  <c:v>0</c:v>
                </c:pt>
                <c:pt idx="250">
                  <c:v>0</c:v>
                </c:pt>
                <c:pt idx="251">
                  <c:v>0</c:v>
                </c:pt>
                <c:pt idx="252">
                  <c:v>100</c:v>
                </c:pt>
                <c:pt idx="253">
                  <c:v>100</c:v>
                </c:pt>
                <c:pt idx="254">
                  <c:v>100</c:v>
                </c:pt>
                <c:pt idx="255">
                  <c:v>100</c:v>
                </c:pt>
                <c:pt idx="256">
                  <c:v>100</c:v>
                </c:pt>
                <c:pt idx="257">
                  <c:v>100</c:v>
                </c:pt>
                <c:pt idx="258">
                  <c:v>100</c:v>
                </c:pt>
                <c:pt idx="259">
                  <c:v>100</c:v>
                </c:pt>
                <c:pt idx="260">
                  <c:v>100</c:v>
                </c:pt>
                <c:pt idx="261">
                  <c:v>100</c:v>
                </c:pt>
                <c:pt idx="262">
                  <c:v>100</c:v>
                </c:pt>
                <c:pt idx="263">
                  <c:v>100</c:v>
                </c:pt>
                <c:pt idx="264">
                  <c:v>0</c:v>
                </c:pt>
                <c:pt idx="265">
                  <c:v>0</c:v>
                </c:pt>
                <c:pt idx="266">
                  <c:v>0</c:v>
                </c:pt>
                <c:pt idx="267">
                  <c:v>0</c:v>
                </c:pt>
                <c:pt idx="268">
                  <c:v>0</c:v>
                </c:pt>
                <c:pt idx="269">
                  <c:v>0</c:v>
                </c:pt>
                <c:pt idx="270">
                  <c:v>0</c:v>
                </c:pt>
                <c:pt idx="271">
                  <c:v>0</c:v>
                </c:pt>
                <c:pt idx="272">
                  <c:v>0</c:v>
                </c:pt>
                <c:pt idx="273">
                  <c:v>0</c:v>
                </c:pt>
                <c:pt idx="274">
                  <c:v>0</c:v>
                </c:pt>
                <c:pt idx="275">
                  <c:v>0</c:v>
                </c:pt>
                <c:pt idx="276">
                  <c:v>100</c:v>
                </c:pt>
                <c:pt idx="277">
                  <c:v>100</c:v>
                </c:pt>
                <c:pt idx="278">
                  <c:v>100</c:v>
                </c:pt>
                <c:pt idx="279">
                  <c:v>100</c:v>
                </c:pt>
                <c:pt idx="280">
                  <c:v>100</c:v>
                </c:pt>
                <c:pt idx="281">
                  <c:v>100</c:v>
                </c:pt>
                <c:pt idx="282">
                  <c:v>100</c:v>
                </c:pt>
                <c:pt idx="283">
                  <c:v>100</c:v>
                </c:pt>
                <c:pt idx="284">
                  <c:v>100</c:v>
                </c:pt>
                <c:pt idx="285">
                  <c:v>100</c:v>
                </c:pt>
                <c:pt idx="286">
                  <c:v>100</c:v>
                </c:pt>
                <c:pt idx="287">
                  <c:v>100</c:v>
                </c:pt>
                <c:pt idx="288">
                  <c:v>0</c:v>
                </c:pt>
                <c:pt idx="289">
                  <c:v>0</c:v>
                </c:pt>
                <c:pt idx="290">
                  <c:v>0</c:v>
                </c:pt>
                <c:pt idx="291">
                  <c:v>0</c:v>
                </c:pt>
                <c:pt idx="292">
                  <c:v>0</c:v>
                </c:pt>
                <c:pt idx="293">
                  <c:v>0</c:v>
                </c:pt>
                <c:pt idx="294">
                  <c:v>0</c:v>
                </c:pt>
                <c:pt idx="295">
                  <c:v>0</c:v>
                </c:pt>
                <c:pt idx="296">
                  <c:v>0</c:v>
                </c:pt>
                <c:pt idx="297">
                  <c:v>0</c:v>
                </c:pt>
                <c:pt idx="298">
                  <c:v>0</c:v>
                </c:pt>
                <c:pt idx="299">
                  <c:v>0</c:v>
                </c:pt>
                <c:pt idx="300">
                  <c:v>100</c:v>
                </c:pt>
                <c:pt idx="301">
                  <c:v>100</c:v>
                </c:pt>
                <c:pt idx="302">
                  <c:v>100</c:v>
                </c:pt>
                <c:pt idx="303">
                  <c:v>100</c:v>
                </c:pt>
                <c:pt idx="304">
                  <c:v>100</c:v>
                </c:pt>
                <c:pt idx="305">
                  <c:v>100</c:v>
                </c:pt>
                <c:pt idx="306">
                  <c:v>100</c:v>
                </c:pt>
                <c:pt idx="307">
                  <c:v>100</c:v>
                </c:pt>
                <c:pt idx="308">
                  <c:v>100</c:v>
                </c:pt>
                <c:pt idx="309">
                  <c:v>100</c:v>
                </c:pt>
                <c:pt idx="310">
                  <c:v>100</c:v>
                </c:pt>
                <c:pt idx="311">
                  <c:v>100</c:v>
                </c:pt>
                <c:pt idx="312">
                  <c:v>0</c:v>
                </c:pt>
                <c:pt idx="313">
                  <c:v>0</c:v>
                </c:pt>
                <c:pt idx="314">
                  <c:v>0</c:v>
                </c:pt>
                <c:pt idx="315">
                  <c:v>0</c:v>
                </c:pt>
                <c:pt idx="316">
                  <c:v>0</c:v>
                </c:pt>
                <c:pt idx="317">
                  <c:v>0</c:v>
                </c:pt>
                <c:pt idx="318">
                  <c:v>0</c:v>
                </c:pt>
                <c:pt idx="319">
                  <c:v>0</c:v>
                </c:pt>
                <c:pt idx="320">
                  <c:v>0</c:v>
                </c:pt>
                <c:pt idx="321">
                  <c:v>0</c:v>
                </c:pt>
                <c:pt idx="322">
                  <c:v>0</c:v>
                </c:pt>
                <c:pt idx="323">
                  <c:v>0</c:v>
                </c:pt>
                <c:pt idx="324">
                  <c:v>100</c:v>
                </c:pt>
                <c:pt idx="325">
                  <c:v>100</c:v>
                </c:pt>
                <c:pt idx="326">
                  <c:v>100</c:v>
                </c:pt>
                <c:pt idx="327">
                  <c:v>100</c:v>
                </c:pt>
                <c:pt idx="328">
                  <c:v>100</c:v>
                </c:pt>
                <c:pt idx="329">
                  <c:v>100</c:v>
                </c:pt>
              </c:numCache>
            </c:numRef>
          </c:val>
          <c:extLst>
            <c:ext xmlns:c16="http://schemas.microsoft.com/office/drawing/2014/chart" uri="{C3380CC4-5D6E-409C-BE32-E72D297353CC}">
              <c16:uniqueId val="{00000000-C287-4BA1-A121-0C8E86967963}"/>
            </c:ext>
          </c:extLst>
        </c:ser>
        <c:dLbls>
          <c:showLegendKey val="0"/>
          <c:showVal val="0"/>
          <c:showCatName val="0"/>
          <c:showSerName val="0"/>
          <c:showPercent val="0"/>
          <c:showBubbleSize val="0"/>
        </c:dLbls>
        <c:gapWidth val="0"/>
        <c:axId val="1902144160"/>
        <c:axId val="1688470752"/>
      </c:barChart>
      <c:lineChart>
        <c:grouping val="standard"/>
        <c:varyColors val="0"/>
        <c:ser>
          <c:idx val="0"/>
          <c:order val="0"/>
          <c:tx>
            <c:strRef>
              <c:f>'Var fix'!$B$5</c:f>
              <c:strCache>
                <c:ptCount val="1"/>
                <c:pt idx="0">
                  <c:v>US-Dollar</c:v>
                </c:pt>
              </c:strCache>
            </c:strRef>
          </c:tx>
          <c:spPr>
            <a:ln w="28575" cap="rnd">
              <a:solidFill>
                <a:schemeClr val="accent1"/>
              </a:solidFill>
              <a:round/>
            </a:ln>
            <a:effectLst/>
          </c:spPr>
          <c:marker>
            <c:symbol val="none"/>
          </c:marker>
          <c:cat>
            <c:numRef>
              <c:f>[0]!USDollarX</c:f>
              <c:numCache>
                <c:formatCode>m/d/yyyy</c:formatCode>
                <c:ptCount val="330"/>
                <c:pt idx="0">
                  <c:v>36161</c:v>
                </c:pt>
                <c:pt idx="1">
                  <c:v>36192</c:v>
                </c:pt>
                <c:pt idx="2">
                  <c:v>36220</c:v>
                </c:pt>
                <c:pt idx="3">
                  <c:v>36251</c:v>
                </c:pt>
                <c:pt idx="4">
                  <c:v>36281</c:v>
                </c:pt>
                <c:pt idx="5">
                  <c:v>36312</c:v>
                </c:pt>
                <c:pt idx="6">
                  <c:v>36342</c:v>
                </c:pt>
                <c:pt idx="7">
                  <c:v>36373</c:v>
                </c:pt>
                <c:pt idx="8">
                  <c:v>36404</c:v>
                </c:pt>
                <c:pt idx="9">
                  <c:v>36434</c:v>
                </c:pt>
                <c:pt idx="10">
                  <c:v>36465</c:v>
                </c:pt>
                <c:pt idx="11">
                  <c:v>36495</c:v>
                </c:pt>
                <c:pt idx="12">
                  <c:v>36526</c:v>
                </c:pt>
                <c:pt idx="13">
                  <c:v>36557</c:v>
                </c:pt>
                <c:pt idx="14">
                  <c:v>36586</c:v>
                </c:pt>
                <c:pt idx="15">
                  <c:v>36617</c:v>
                </c:pt>
                <c:pt idx="16">
                  <c:v>36647</c:v>
                </c:pt>
                <c:pt idx="17">
                  <c:v>36678</c:v>
                </c:pt>
                <c:pt idx="18">
                  <c:v>36708</c:v>
                </c:pt>
                <c:pt idx="19">
                  <c:v>36739</c:v>
                </c:pt>
                <c:pt idx="20">
                  <c:v>36770</c:v>
                </c:pt>
                <c:pt idx="21">
                  <c:v>36800</c:v>
                </c:pt>
                <c:pt idx="22">
                  <c:v>36831</c:v>
                </c:pt>
                <c:pt idx="23">
                  <c:v>36861</c:v>
                </c:pt>
                <c:pt idx="24">
                  <c:v>36892</c:v>
                </c:pt>
                <c:pt idx="25">
                  <c:v>36923</c:v>
                </c:pt>
                <c:pt idx="26">
                  <c:v>36951</c:v>
                </c:pt>
                <c:pt idx="27">
                  <c:v>36982</c:v>
                </c:pt>
                <c:pt idx="28">
                  <c:v>37012</c:v>
                </c:pt>
                <c:pt idx="29">
                  <c:v>37043</c:v>
                </c:pt>
                <c:pt idx="30">
                  <c:v>37073</c:v>
                </c:pt>
                <c:pt idx="31">
                  <c:v>37104</c:v>
                </c:pt>
                <c:pt idx="32">
                  <c:v>37135</c:v>
                </c:pt>
                <c:pt idx="33">
                  <c:v>37165</c:v>
                </c:pt>
                <c:pt idx="34">
                  <c:v>37196</c:v>
                </c:pt>
                <c:pt idx="35">
                  <c:v>37226</c:v>
                </c:pt>
                <c:pt idx="36">
                  <c:v>37257</c:v>
                </c:pt>
                <c:pt idx="37">
                  <c:v>37288</c:v>
                </c:pt>
                <c:pt idx="38">
                  <c:v>37316</c:v>
                </c:pt>
                <c:pt idx="39">
                  <c:v>37347</c:v>
                </c:pt>
                <c:pt idx="40">
                  <c:v>37377</c:v>
                </c:pt>
                <c:pt idx="41">
                  <c:v>37408</c:v>
                </c:pt>
                <c:pt idx="42">
                  <c:v>37438</c:v>
                </c:pt>
                <c:pt idx="43">
                  <c:v>37469</c:v>
                </c:pt>
                <c:pt idx="44">
                  <c:v>37500</c:v>
                </c:pt>
                <c:pt idx="45">
                  <c:v>37530</c:v>
                </c:pt>
                <c:pt idx="46">
                  <c:v>37561</c:v>
                </c:pt>
                <c:pt idx="47">
                  <c:v>37591</c:v>
                </c:pt>
                <c:pt idx="48">
                  <c:v>37622</c:v>
                </c:pt>
                <c:pt idx="49">
                  <c:v>37653</c:v>
                </c:pt>
                <c:pt idx="50">
                  <c:v>37681</c:v>
                </c:pt>
                <c:pt idx="51">
                  <c:v>37712</c:v>
                </c:pt>
                <c:pt idx="52">
                  <c:v>37742</c:v>
                </c:pt>
                <c:pt idx="53">
                  <c:v>37773</c:v>
                </c:pt>
                <c:pt idx="54">
                  <c:v>37803</c:v>
                </c:pt>
                <c:pt idx="55">
                  <c:v>37834</c:v>
                </c:pt>
                <c:pt idx="56">
                  <c:v>37865</c:v>
                </c:pt>
                <c:pt idx="57">
                  <c:v>37895</c:v>
                </c:pt>
                <c:pt idx="58">
                  <c:v>37926</c:v>
                </c:pt>
                <c:pt idx="59">
                  <c:v>37956</c:v>
                </c:pt>
                <c:pt idx="60">
                  <c:v>37987</c:v>
                </c:pt>
                <c:pt idx="61">
                  <c:v>38018</c:v>
                </c:pt>
                <c:pt idx="62">
                  <c:v>38047</c:v>
                </c:pt>
                <c:pt idx="63">
                  <c:v>38078</c:v>
                </c:pt>
                <c:pt idx="64">
                  <c:v>38108</c:v>
                </c:pt>
                <c:pt idx="65">
                  <c:v>38139</c:v>
                </c:pt>
                <c:pt idx="66">
                  <c:v>38169</c:v>
                </c:pt>
                <c:pt idx="67">
                  <c:v>38200</c:v>
                </c:pt>
                <c:pt idx="68">
                  <c:v>38231</c:v>
                </c:pt>
                <c:pt idx="69">
                  <c:v>38261</c:v>
                </c:pt>
                <c:pt idx="70">
                  <c:v>38292</c:v>
                </c:pt>
                <c:pt idx="71">
                  <c:v>38322</c:v>
                </c:pt>
                <c:pt idx="72">
                  <c:v>38353</c:v>
                </c:pt>
                <c:pt idx="73">
                  <c:v>38384</c:v>
                </c:pt>
                <c:pt idx="74">
                  <c:v>38412</c:v>
                </c:pt>
                <c:pt idx="75">
                  <c:v>38443</c:v>
                </c:pt>
                <c:pt idx="76">
                  <c:v>38473</c:v>
                </c:pt>
                <c:pt idx="77">
                  <c:v>38504</c:v>
                </c:pt>
                <c:pt idx="78">
                  <c:v>38534</c:v>
                </c:pt>
                <c:pt idx="79">
                  <c:v>38565</c:v>
                </c:pt>
                <c:pt idx="80">
                  <c:v>38596</c:v>
                </c:pt>
                <c:pt idx="81">
                  <c:v>38626</c:v>
                </c:pt>
                <c:pt idx="82">
                  <c:v>38657</c:v>
                </c:pt>
                <c:pt idx="83">
                  <c:v>38687</c:v>
                </c:pt>
                <c:pt idx="84">
                  <c:v>38718</c:v>
                </c:pt>
                <c:pt idx="85">
                  <c:v>38749</c:v>
                </c:pt>
                <c:pt idx="86">
                  <c:v>38777</c:v>
                </c:pt>
                <c:pt idx="87">
                  <c:v>38808</c:v>
                </c:pt>
                <c:pt idx="88">
                  <c:v>38838</c:v>
                </c:pt>
                <c:pt idx="89">
                  <c:v>38869</c:v>
                </c:pt>
                <c:pt idx="90">
                  <c:v>38899</c:v>
                </c:pt>
                <c:pt idx="91">
                  <c:v>38930</c:v>
                </c:pt>
                <c:pt idx="92">
                  <c:v>38961</c:v>
                </c:pt>
                <c:pt idx="93">
                  <c:v>38991</c:v>
                </c:pt>
                <c:pt idx="94">
                  <c:v>39022</c:v>
                </c:pt>
                <c:pt idx="95">
                  <c:v>39052</c:v>
                </c:pt>
                <c:pt idx="96">
                  <c:v>39083</c:v>
                </c:pt>
                <c:pt idx="97">
                  <c:v>39114</c:v>
                </c:pt>
                <c:pt idx="98">
                  <c:v>39142</c:v>
                </c:pt>
                <c:pt idx="99">
                  <c:v>39173</c:v>
                </c:pt>
                <c:pt idx="100">
                  <c:v>39203</c:v>
                </c:pt>
                <c:pt idx="101">
                  <c:v>39234</c:v>
                </c:pt>
                <c:pt idx="102">
                  <c:v>39264</c:v>
                </c:pt>
                <c:pt idx="103">
                  <c:v>39295</c:v>
                </c:pt>
                <c:pt idx="104">
                  <c:v>39326</c:v>
                </c:pt>
                <c:pt idx="105">
                  <c:v>39356</c:v>
                </c:pt>
                <c:pt idx="106">
                  <c:v>39387</c:v>
                </c:pt>
                <c:pt idx="107">
                  <c:v>39417</c:v>
                </c:pt>
                <c:pt idx="108">
                  <c:v>39448</c:v>
                </c:pt>
                <c:pt idx="109">
                  <c:v>39479</c:v>
                </c:pt>
                <c:pt idx="110">
                  <c:v>39508</c:v>
                </c:pt>
                <c:pt idx="111">
                  <c:v>39539</c:v>
                </c:pt>
                <c:pt idx="112">
                  <c:v>39569</c:v>
                </c:pt>
                <c:pt idx="113">
                  <c:v>39600</c:v>
                </c:pt>
                <c:pt idx="114">
                  <c:v>39630</c:v>
                </c:pt>
                <c:pt idx="115">
                  <c:v>39661</c:v>
                </c:pt>
                <c:pt idx="116">
                  <c:v>39692</c:v>
                </c:pt>
                <c:pt idx="117">
                  <c:v>39722</c:v>
                </c:pt>
                <c:pt idx="118">
                  <c:v>39753</c:v>
                </c:pt>
                <c:pt idx="119">
                  <c:v>39783</c:v>
                </c:pt>
                <c:pt idx="120">
                  <c:v>39814</c:v>
                </c:pt>
                <c:pt idx="121">
                  <c:v>39845</c:v>
                </c:pt>
                <c:pt idx="122">
                  <c:v>39873</c:v>
                </c:pt>
                <c:pt idx="123">
                  <c:v>39904</c:v>
                </c:pt>
                <c:pt idx="124">
                  <c:v>39934</c:v>
                </c:pt>
                <c:pt idx="125">
                  <c:v>39965</c:v>
                </c:pt>
                <c:pt idx="126">
                  <c:v>39995</c:v>
                </c:pt>
                <c:pt idx="127">
                  <c:v>40026</c:v>
                </c:pt>
                <c:pt idx="128">
                  <c:v>40057</c:v>
                </c:pt>
                <c:pt idx="129">
                  <c:v>40087</c:v>
                </c:pt>
                <c:pt idx="130">
                  <c:v>40118</c:v>
                </c:pt>
                <c:pt idx="131">
                  <c:v>40148</c:v>
                </c:pt>
                <c:pt idx="132">
                  <c:v>40179</c:v>
                </c:pt>
                <c:pt idx="133">
                  <c:v>40210</c:v>
                </c:pt>
                <c:pt idx="134">
                  <c:v>40238</c:v>
                </c:pt>
                <c:pt idx="135">
                  <c:v>40269</c:v>
                </c:pt>
                <c:pt idx="136">
                  <c:v>40299</c:v>
                </c:pt>
                <c:pt idx="137">
                  <c:v>40330</c:v>
                </c:pt>
                <c:pt idx="138">
                  <c:v>40360</c:v>
                </c:pt>
                <c:pt idx="139">
                  <c:v>40391</c:v>
                </c:pt>
                <c:pt idx="140">
                  <c:v>40422</c:v>
                </c:pt>
                <c:pt idx="141">
                  <c:v>40452</c:v>
                </c:pt>
                <c:pt idx="142">
                  <c:v>40483</c:v>
                </c:pt>
                <c:pt idx="143">
                  <c:v>40513</c:v>
                </c:pt>
                <c:pt idx="144">
                  <c:v>40544</c:v>
                </c:pt>
                <c:pt idx="145">
                  <c:v>40575</c:v>
                </c:pt>
                <c:pt idx="146">
                  <c:v>40603</c:v>
                </c:pt>
                <c:pt idx="147">
                  <c:v>40634</c:v>
                </c:pt>
                <c:pt idx="148">
                  <c:v>40664</c:v>
                </c:pt>
                <c:pt idx="149">
                  <c:v>40695</c:v>
                </c:pt>
                <c:pt idx="150">
                  <c:v>40725</c:v>
                </c:pt>
                <c:pt idx="151">
                  <c:v>40756</c:v>
                </c:pt>
                <c:pt idx="152">
                  <c:v>40787</c:v>
                </c:pt>
                <c:pt idx="153">
                  <c:v>40817</c:v>
                </c:pt>
                <c:pt idx="154">
                  <c:v>40848</c:v>
                </c:pt>
                <c:pt idx="155">
                  <c:v>40878</c:v>
                </c:pt>
                <c:pt idx="156">
                  <c:v>40909</c:v>
                </c:pt>
                <c:pt idx="157">
                  <c:v>40940</c:v>
                </c:pt>
                <c:pt idx="158">
                  <c:v>40969</c:v>
                </c:pt>
                <c:pt idx="159">
                  <c:v>41000</c:v>
                </c:pt>
                <c:pt idx="160">
                  <c:v>41030</c:v>
                </c:pt>
                <c:pt idx="161">
                  <c:v>41061</c:v>
                </c:pt>
                <c:pt idx="162">
                  <c:v>41091</c:v>
                </c:pt>
                <c:pt idx="163">
                  <c:v>41122</c:v>
                </c:pt>
                <c:pt idx="164">
                  <c:v>41153</c:v>
                </c:pt>
                <c:pt idx="165">
                  <c:v>41183</c:v>
                </c:pt>
                <c:pt idx="166">
                  <c:v>41214</c:v>
                </c:pt>
                <c:pt idx="167">
                  <c:v>41244</c:v>
                </c:pt>
                <c:pt idx="168">
                  <c:v>41275</c:v>
                </c:pt>
                <c:pt idx="169">
                  <c:v>41306</c:v>
                </c:pt>
                <c:pt idx="170">
                  <c:v>41334</c:v>
                </c:pt>
                <c:pt idx="171">
                  <c:v>41365</c:v>
                </c:pt>
                <c:pt idx="172">
                  <c:v>41395</c:v>
                </c:pt>
                <c:pt idx="173">
                  <c:v>41426</c:v>
                </c:pt>
                <c:pt idx="174">
                  <c:v>41456</c:v>
                </c:pt>
                <c:pt idx="175">
                  <c:v>41487</c:v>
                </c:pt>
                <c:pt idx="176">
                  <c:v>41518</c:v>
                </c:pt>
                <c:pt idx="177">
                  <c:v>41548</c:v>
                </c:pt>
                <c:pt idx="178">
                  <c:v>41579</c:v>
                </c:pt>
                <c:pt idx="179">
                  <c:v>41609</c:v>
                </c:pt>
                <c:pt idx="180">
                  <c:v>41640</c:v>
                </c:pt>
                <c:pt idx="181">
                  <c:v>41671</c:v>
                </c:pt>
                <c:pt idx="182">
                  <c:v>41699</c:v>
                </c:pt>
                <c:pt idx="183">
                  <c:v>41730</c:v>
                </c:pt>
                <c:pt idx="184">
                  <c:v>41760</c:v>
                </c:pt>
                <c:pt idx="185">
                  <c:v>41791</c:v>
                </c:pt>
                <c:pt idx="186">
                  <c:v>41821</c:v>
                </c:pt>
                <c:pt idx="187">
                  <c:v>41852</c:v>
                </c:pt>
                <c:pt idx="188">
                  <c:v>41883</c:v>
                </c:pt>
                <c:pt idx="189">
                  <c:v>41913</c:v>
                </c:pt>
                <c:pt idx="190">
                  <c:v>41944</c:v>
                </c:pt>
                <c:pt idx="191">
                  <c:v>41974</c:v>
                </c:pt>
                <c:pt idx="192">
                  <c:v>42005</c:v>
                </c:pt>
                <c:pt idx="193">
                  <c:v>42036</c:v>
                </c:pt>
                <c:pt idx="194">
                  <c:v>42064</c:v>
                </c:pt>
                <c:pt idx="195">
                  <c:v>42095</c:v>
                </c:pt>
                <c:pt idx="196">
                  <c:v>42125</c:v>
                </c:pt>
                <c:pt idx="197">
                  <c:v>42156</c:v>
                </c:pt>
                <c:pt idx="198">
                  <c:v>42186</c:v>
                </c:pt>
                <c:pt idx="199">
                  <c:v>42217</c:v>
                </c:pt>
                <c:pt idx="200">
                  <c:v>42248</c:v>
                </c:pt>
                <c:pt idx="201">
                  <c:v>42278</c:v>
                </c:pt>
                <c:pt idx="202">
                  <c:v>42309</c:v>
                </c:pt>
                <c:pt idx="203">
                  <c:v>42339</c:v>
                </c:pt>
                <c:pt idx="204">
                  <c:v>42370</c:v>
                </c:pt>
                <c:pt idx="205">
                  <c:v>42401</c:v>
                </c:pt>
                <c:pt idx="206">
                  <c:v>42430</c:v>
                </c:pt>
                <c:pt idx="207">
                  <c:v>42461</c:v>
                </c:pt>
                <c:pt idx="208">
                  <c:v>42491</c:v>
                </c:pt>
                <c:pt idx="209">
                  <c:v>42522</c:v>
                </c:pt>
                <c:pt idx="210">
                  <c:v>42552</c:v>
                </c:pt>
                <c:pt idx="211">
                  <c:v>42583</c:v>
                </c:pt>
                <c:pt idx="212">
                  <c:v>42614</c:v>
                </c:pt>
                <c:pt idx="213">
                  <c:v>42644</c:v>
                </c:pt>
                <c:pt idx="214">
                  <c:v>42675</c:v>
                </c:pt>
                <c:pt idx="215">
                  <c:v>42705</c:v>
                </c:pt>
                <c:pt idx="216">
                  <c:v>42736</c:v>
                </c:pt>
                <c:pt idx="217">
                  <c:v>42767</c:v>
                </c:pt>
                <c:pt idx="218">
                  <c:v>42795</c:v>
                </c:pt>
                <c:pt idx="219">
                  <c:v>42826</c:v>
                </c:pt>
                <c:pt idx="220">
                  <c:v>42856</c:v>
                </c:pt>
                <c:pt idx="221">
                  <c:v>42887</c:v>
                </c:pt>
                <c:pt idx="222">
                  <c:v>42917</c:v>
                </c:pt>
                <c:pt idx="223">
                  <c:v>42948</c:v>
                </c:pt>
                <c:pt idx="224">
                  <c:v>42979</c:v>
                </c:pt>
                <c:pt idx="225">
                  <c:v>43009</c:v>
                </c:pt>
                <c:pt idx="226">
                  <c:v>43040</c:v>
                </c:pt>
                <c:pt idx="227">
                  <c:v>43070</c:v>
                </c:pt>
                <c:pt idx="228">
                  <c:v>43101</c:v>
                </c:pt>
                <c:pt idx="229">
                  <c:v>43132</c:v>
                </c:pt>
                <c:pt idx="230">
                  <c:v>43160</c:v>
                </c:pt>
                <c:pt idx="231">
                  <c:v>43191</c:v>
                </c:pt>
                <c:pt idx="232">
                  <c:v>43221</c:v>
                </c:pt>
                <c:pt idx="233">
                  <c:v>43252</c:v>
                </c:pt>
                <c:pt idx="234">
                  <c:v>43282</c:v>
                </c:pt>
                <c:pt idx="235">
                  <c:v>43313</c:v>
                </c:pt>
                <c:pt idx="236">
                  <c:v>43344</c:v>
                </c:pt>
                <c:pt idx="237">
                  <c:v>43374</c:v>
                </c:pt>
                <c:pt idx="238">
                  <c:v>43405</c:v>
                </c:pt>
                <c:pt idx="239">
                  <c:v>43435</c:v>
                </c:pt>
                <c:pt idx="240">
                  <c:v>43466</c:v>
                </c:pt>
                <c:pt idx="241">
                  <c:v>43497</c:v>
                </c:pt>
                <c:pt idx="242">
                  <c:v>43525</c:v>
                </c:pt>
                <c:pt idx="243">
                  <c:v>43556</c:v>
                </c:pt>
                <c:pt idx="244">
                  <c:v>43586</c:v>
                </c:pt>
                <c:pt idx="245">
                  <c:v>43617</c:v>
                </c:pt>
                <c:pt idx="246">
                  <c:v>43647</c:v>
                </c:pt>
                <c:pt idx="247">
                  <c:v>43678</c:v>
                </c:pt>
                <c:pt idx="248">
                  <c:v>43709</c:v>
                </c:pt>
                <c:pt idx="249">
                  <c:v>43739</c:v>
                </c:pt>
                <c:pt idx="250">
                  <c:v>43770</c:v>
                </c:pt>
                <c:pt idx="251">
                  <c:v>43800</c:v>
                </c:pt>
                <c:pt idx="252">
                  <c:v>43831</c:v>
                </c:pt>
                <c:pt idx="253">
                  <c:v>43862</c:v>
                </c:pt>
                <c:pt idx="254">
                  <c:v>43891</c:v>
                </c:pt>
                <c:pt idx="255">
                  <c:v>43922</c:v>
                </c:pt>
                <c:pt idx="256">
                  <c:v>43952</c:v>
                </c:pt>
                <c:pt idx="257">
                  <c:v>43983</c:v>
                </c:pt>
                <c:pt idx="258">
                  <c:v>44013</c:v>
                </c:pt>
                <c:pt idx="259">
                  <c:v>44044</c:v>
                </c:pt>
                <c:pt idx="260">
                  <c:v>44075</c:v>
                </c:pt>
                <c:pt idx="261">
                  <c:v>44105</c:v>
                </c:pt>
                <c:pt idx="262">
                  <c:v>44136</c:v>
                </c:pt>
                <c:pt idx="263">
                  <c:v>44166</c:v>
                </c:pt>
                <c:pt idx="264">
                  <c:v>44197</c:v>
                </c:pt>
                <c:pt idx="265">
                  <c:v>44228</c:v>
                </c:pt>
                <c:pt idx="266">
                  <c:v>44256</c:v>
                </c:pt>
                <c:pt idx="267">
                  <c:v>44287</c:v>
                </c:pt>
                <c:pt idx="268">
                  <c:v>44317</c:v>
                </c:pt>
                <c:pt idx="269">
                  <c:v>44348</c:v>
                </c:pt>
                <c:pt idx="270">
                  <c:v>44378</c:v>
                </c:pt>
                <c:pt idx="271">
                  <c:v>44409</c:v>
                </c:pt>
                <c:pt idx="272">
                  <c:v>44440</c:v>
                </c:pt>
                <c:pt idx="273">
                  <c:v>44470</c:v>
                </c:pt>
                <c:pt idx="274">
                  <c:v>44501</c:v>
                </c:pt>
                <c:pt idx="275">
                  <c:v>44531</c:v>
                </c:pt>
                <c:pt idx="276">
                  <c:v>44562</c:v>
                </c:pt>
                <c:pt idx="277">
                  <c:v>44593</c:v>
                </c:pt>
                <c:pt idx="278">
                  <c:v>44621</c:v>
                </c:pt>
                <c:pt idx="279">
                  <c:v>44652</c:v>
                </c:pt>
                <c:pt idx="280">
                  <c:v>44682</c:v>
                </c:pt>
                <c:pt idx="281">
                  <c:v>44713</c:v>
                </c:pt>
                <c:pt idx="282">
                  <c:v>44743</c:v>
                </c:pt>
                <c:pt idx="283">
                  <c:v>44774</c:v>
                </c:pt>
                <c:pt idx="284">
                  <c:v>44805</c:v>
                </c:pt>
                <c:pt idx="285">
                  <c:v>44835</c:v>
                </c:pt>
                <c:pt idx="286">
                  <c:v>44866</c:v>
                </c:pt>
                <c:pt idx="287">
                  <c:v>44896</c:v>
                </c:pt>
                <c:pt idx="288">
                  <c:v>44927</c:v>
                </c:pt>
                <c:pt idx="289">
                  <c:v>44958</c:v>
                </c:pt>
                <c:pt idx="290">
                  <c:v>44986</c:v>
                </c:pt>
                <c:pt idx="291">
                  <c:v>45017</c:v>
                </c:pt>
                <c:pt idx="292">
                  <c:v>45047</c:v>
                </c:pt>
                <c:pt idx="293">
                  <c:v>45078</c:v>
                </c:pt>
                <c:pt idx="294">
                  <c:v>45108</c:v>
                </c:pt>
                <c:pt idx="295">
                  <c:v>45139</c:v>
                </c:pt>
                <c:pt idx="296">
                  <c:v>45170</c:v>
                </c:pt>
                <c:pt idx="297">
                  <c:v>45200</c:v>
                </c:pt>
                <c:pt idx="298">
                  <c:v>45231</c:v>
                </c:pt>
                <c:pt idx="299">
                  <c:v>45261</c:v>
                </c:pt>
                <c:pt idx="300">
                  <c:v>45292</c:v>
                </c:pt>
                <c:pt idx="301">
                  <c:v>45323</c:v>
                </c:pt>
                <c:pt idx="302">
                  <c:v>45352</c:v>
                </c:pt>
                <c:pt idx="303">
                  <c:v>45383</c:v>
                </c:pt>
                <c:pt idx="304">
                  <c:v>45413</c:v>
                </c:pt>
                <c:pt idx="305">
                  <c:v>45444</c:v>
                </c:pt>
                <c:pt idx="306">
                  <c:v>45474</c:v>
                </c:pt>
                <c:pt idx="307">
                  <c:v>45505</c:v>
                </c:pt>
                <c:pt idx="308">
                  <c:v>45536</c:v>
                </c:pt>
                <c:pt idx="309">
                  <c:v>45566</c:v>
                </c:pt>
                <c:pt idx="310">
                  <c:v>45597</c:v>
                </c:pt>
                <c:pt idx="311">
                  <c:v>45627</c:v>
                </c:pt>
                <c:pt idx="312">
                  <c:v>45658</c:v>
                </c:pt>
                <c:pt idx="313">
                  <c:v>45689</c:v>
                </c:pt>
                <c:pt idx="314">
                  <c:v>45717</c:v>
                </c:pt>
                <c:pt idx="315">
                  <c:v>45748</c:v>
                </c:pt>
                <c:pt idx="316">
                  <c:v>45778</c:v>
                </c:pt>
                <c:pt idx="317">
                  <c:v>45809</c:v>
                </c:pt>
                <c:pt idx="318">
                  <c:v>45839</c:v>
                </c:pt>
                <c:pt idx="319">
                  <c:v>45870</c:v>
                </c:pt>
                <c:pt idx="320">
                  <c:v>45901</c:v>
                </c:pt>
                <c:pt idx="321">
                  <c:v>45931</c:v>
                </c:pt>
                <c:pt idx="322">
                  <c:v>45962</c:v>
                </c:pt>
                <c:pt idx="323">
                  <c:v>45992</c:v>
                </c:pt>
                <c:pt idx="324">
                  <c:v>46023</c:v>
                </c:pt>
                <c:pt idx="325">
                  <c:v>46054</c:v>
                </c:pt>
                <c:pt idx="326">
                  <c:v>46082</c:v>
                </c:pt>
                <c:pt idx="327">
                  <c:v>46113</c:v>
                </c:pt>
                <c:pt idx="328">
                  <c:v>46143</c:v>
                </c:pt>
                <c:pt idx="329">
                  <c:v>46174</c:v>
                </c:pt>
              </c:numCache>
            </c:numRef>
          </c:cat>
          <c:val>
            <c:numRef>
              <c:f>[0]!USDollarY</c:f>
              <c:numCache>
                <c:formatCode>General</c:formatCode>
                <c:ptCount val="330"/>
                <c:pt idx="0">
                  <c:v>1.1608000000000001</c:v>
                </c:pt>
                <c:pt idx="1">
                  <c:v>1.1208</c:v>
                </c:pt>
                <c:pt idx="2">
                  <c:v>1.0883</c:v>
                </c:pt>
                <c:pt idx="3">
                  <c:v>1.0704</c:v>
                </c:pt>
                <c:pt idx="4">
                  <c:v>1.0628</c:v>
                </c:pt>
                <c:pt idx="5">
                  <c:v>1.0378000000000001</c:v>
                </c:pt>
                <c:pt idx="6">
                  <c:v>1.0353000000000001</c:v>
                </c:pt>
                <c:pt idx="7">
                  <c:v>1.0604</c:v>
                </c:pt>
                <c:pt idx="8">
                  <c:v>1.0501</c:v>
                </c:pt>
                <c:pt idx="9">
                  <c:v>1.0706</c:v>
                </c:pt>
                <c:pt idx="10">
                  <c:v>1.0338000000000001</c:v>
                </c:pt>
                <c:pt idx="11">
                  <c:v>1.0109999999999999</c:v>
                </c:pt>
                <c:pt idx="12">
                  <c:v>1.0137</c:v>
                </c:pt>
                <c:pt idx="13">
                  <c:v>0.98340000000000005</c:v>
                </c:pt>
                <c:pt idx="14">
                  <c:v>0.96430000000000005</c:v>
                </c:pt>
                <c:pt idx="15">
                  <c:v>0.94699999999999995</c:v>
                </c:pt>
                <c:pt idx="16">
                  <c:v>0.90600000000000003</c:v>
                </c:pt>
                <c:pt idx="17">
                  <c:v>0.94920000000000004</c:v>
                </c:pt>
                <c:pt idx="18">
                  <c:v>0.93969999999999998</c:v>
                </c:pt>
                <c:pt idx="19">
                  <c:v>0.90410000000000001</c:v>
                </c:pt>
                <c:pt idx="20">
                  <c:v>0.87209999999999999</c:v>
                </c:pt>
                <c:pt idx="21">
                  <c:v>0.85519999999999996</c:v>
                </c:pt>
                <c:pt idx="22">
                  <c:v>0.85640000000000005</c:v>
                </c:pt>
                <c:pt idx="23">
                  <c:v>0.89729999999999999</c:v>
                </c:pt>
                <c:pt idx="24">
                  <c:v>0.93830000000000002</c:v>
                </c:pt>
                <c:pt idx="25">
                  <c:v>0.92169999999999996</c:v>
                </c:pt>
                <c:pt idx="26">
                  <c:v>0.90949999999999998</c:v>
                </c:pt>
                <c:pt idx="27">
                  <c:v>0.89200000000000002</c:v>
                </c:pt>
                <c:pt idx="28">
                  <c:v>0.87419999999999998</c:v>
                </c:pt>
                <c:pt idx="29">
                  <c:v>0.85319999999999996</c:v>
                </c:pt>
                <c:pt idx="30">
                  <c:v>0.86070000000000002</c:v>
                </c:pt>
                <c:pt idx="31">
                  <c:v>0.90049999999999997</c:v>
                </c:pt>
                <c:pt idx="32">
                  <c:v>0.91110000000000002</c:v>
                </c:pt>
                <c:pt idx="33">
                  <c:v>0.90590000000000004</c:v>
                </c:pt>
                <c:pt idx="34">
                  <c:v>0.88829999999999998</c:v>
                </c:pt>
                <c:pt idx="35">
                  <c:v>0.89239999999999997</c:v>
                </c:pt>
                <c:pt idx="36">
                  <c:v>0.88329999999999997</c:v>
                </c:pt>
                <c:pt idx="37">
                  <c:v>0.87</c:v>
                </c:pt>
                <c:pt idx="38">
                  <c:v>0.87580000000000002</c:v>
                </c:pt>
                <c:pt idx="39">
                  <c:v>0.88580000000000003</c:v>
                </c:pt>
                <c:pt idx="40">
                  <c:v>0.91700000000000004</c:v>
                </c:pt>
                <c:pt idx="41">
                  <c:v>0.95540000000000003</c:v>
                </c:pt>
                <c:pt idx="42">
                  <c:v>0.99219999999999997</c:v>
                </c:pt>
                <c:pt idx="43">
                  <c:v>0.9778</c:v>
                </c:pt>
                <c:pt idx="44">
                  <c:v>0.98080000000000001</c:v>
                </c:pt>
                <c:pt idx="45">
                  <c:v>0.98109999999999997</c:v>
                </c:pt>
                <c:pt idx="46">
                  <c:v>1.0014000000000001</c:v>
                </c:pt>
                <c:pt idx="47">
                  <c:v>1.0183</c:v>
                </c:pt>
                <c:pt idx="48">
                  <c:v>1.0622</c:v>
                </c:pt>
                <c:pt idx="49">
                  <c:v>1.0775999999999999</c:v>
                </c:pt>
                <c:pt idx="50">
                  <c:v>1.0807</c:v>
                </c:pt>
                <c:pt idx="51">
                  <c:v>1.0848</c:v>
                </c:pt>
                <c:pt idx="52">
                  <c:v>1.1581999999999999</c:v>
                </c:pt>
                <c:pt idx="53">
                  <c:v>1.1662999999999999</c:v>
                </c:pt>
                <c:pt idx="54">
                  <c:v>1.1372</c:v>
                </c:pt>
                <c:pt idx="55">
                  <c:v>1.1138999999999999</c:v>
                </c:pt>
                <c:pt idx="56">
                  <c:v>1.1222000000000001</c:v>
                </c:pt>
                <c:pt idx="57">
                  <c:v>1.1692</c:v>
                </c:pt>
                <c:pt idx="58">
                  <c:v>1.1701999999999999</c:v>
                </c:pt>
                <c:pt idx="59">
                  <c:v>1.2285999999999999</c:v>
                </c:pt>
                <c:pt idx="60">
                  <c:v>1.2613000000000001</c:v>
                </c:pt>
                <c:pt idx="61">
                  <c:v>1.2645999999999999</c:v>
                </c:pt>
                <c:pt idx="62">
                  <c:v>1.2262</c:v>
                </c:pt>
                <c:pt idx="63">
                  <c:v>1.1984999999999999</c:v>
                </c:pt>
                <c:pt idx="64">
                  <c:v>1.2007000000000001</c:v>
                </c:pt>
                <c:pt idx="65">
                  <c:v>1.2138</c:v>
                </c:pt>
                <c:pt idx="66">
                  <c:v>1.2265999999999999</c:v>
                </c:pt>
                <c:pt idx="67">
                  <c:v>1.2176</c:v>
                </c:pt>
                <c:pt idx="68">
                  <c:v>1.2218</c:v>
                </c:pt>
                <c:pt idx="69">
                  <c:v>1.2490000000000001</c:v>
                </c:pt>
                <c:pt idx="70">
                  <c:v>1.2990999999999999</c:v>
                </c:pt>
                <c:pt idx="71">
                  <c:v>1.3408</c:v>
                </c:pt>
                <c:pt idx="72">
                  <c:v>1.3119000000000001</c:v>
                </c:pt>
                <c:pt idx="73">
                  <c:v>1.3013999999999999</c:v>
                </c:pt>
                <c:pt idx="74">
                  <c:v>1.3201000000000001</c:v>
                </c:pt>
                <c:pt idx="75">
                  <c:v>1.2938000000000001</c:v>
                </c:pt>
                <c:pt idx="76">
                  <c:v>1.2694000000000001</c:v>
                </c:pt>
                <c:pt idx="77">
                  <c:v>1.2164999999999999</c:v>
                </c:pt>
                <c:pt idx="78">
                  <c:v>1.2037</c:v>
                </c:pt>
                <c:pt idx="79">
                  <c:v>1.2292000000000001</c:v>
                </c:pt>
                <c:pt idx="80">
                  <c:v>1.2256</c:v>
                </c:pt>
                <c:pt idx="81">
                  <c:v>1.2015</c:v>
                </c:pt>
                <c:pt idx="82">
                  <c:v>1.1786000000000001</c:v>
                </c:pt>
                <c:pt idx="83">
                  <c:v>1.1856</c:v>
                </c:pt>
                <c:pt idx="84">
                  <c:v>1.2102999999999999</c:v>
                </c:pt>
                <c:pt idx="85">
                  <c:v>1.1938</c:v>
                </c:pt>
                <c:pt idx="86">
                  <c:v>1.202</c:v>
                </c:pt>
                <c:pt idx="87">
                  <c:v>1.2271000000000001</c:v>
                </c:pt>
                <c:pt idx="88">
                  <c:v>1.2769999999999999</c:v>
                </c:pt>
                <c:pt idx="89">
                  <c:v>1.2649999999999999</c:v>
                </c:pt>
                <c:pt idx="90">
                  <c:v>1.2684</c:v>
                </c:pt>
                <c:pt idx="91">
                  <c:v>1.2810999999999999</c:v>
                </c:pt>
                <c:pt idx="92">
                  <c:v>1.2726999999999999</c:v>
                </c:pt>
                <c:pt idx="93">
                  <c:v>1.2611000000000001</c:v>
                </c:pt>
                <c:pt idx="94">
                  <c:v>1.2881</c:v>
                </c:pt>
                <c:pt idx="95">
                  <c:v>1.3212999999999999</c:v>
                </c:pt>
                <c:pt idx="96">
                  <c:v>1.2999000000000001</c:v>
                </c:pt>
                <c:pt idx="97">
                  <c:v>1.3073999999999999</c:v>
                </c:pt>
                <c:pt idx="98">
                  <c:v>1.3242</c:v>
                </c:pt>
                <c:pt idx="99">
                  <c:v>1.3515999999999999</c:v>
                </c:pt>
                <c:pt idx="100">
                  <c:v>1.3511</c:v>
                </c:pt>
                <c:pt idx="101">
                  <c:v>1.3419000000000001</c:v>
                </c:pt>
                <c:pt idx="102">
                  <c:v>1.3715999999999999</c:v>
                </c:pt>
                <c:pt idx="103">
                  <c:v>1.3622000000000001</c:v>
                </c:pt>
                <c:pt idx="104">
                  <c:v>1.3895999999999999</c:v>
                </c:pt>
                <c:pt idx="105">
                  <c:v>1.4227000000000001</c:v>
                </c:pt>
                <c:pt idx="106">
                  <c:v>1.4683999999999999</c:v>
                </c:pt>
                <c:pt idx="107">
                  <c:v>1.4570000000000001</c:v>
                </c:pt>
                <c:pt idx="108">
                  <c:v>1.4718</c:v>
                </c:pt>
                <c:pt idx="109">
                  <c:v>1.4748000000000001</c:v>
                </c:pt>
                <c:pt idx="110">
                  <c:v>1.5527</c:v>
                </c:pt>
                <c:pt idx="111">
                  <c:v>1.5750999999999999</c:v>
                </c:pt>
                <c:pt idx="112">
                  <c:v>1.5557000000000001</c:v>
                </c:pt>
                <c:pt idx="113">
                  <c:v>1.5552999999999999</c:v>
                </c:pt>
                <c:pt idx="114">
                  <c:v>1.577</c:v>
                </c:pt>
                <c:pt idx="115">
                  <c:v>1.4975000000000001</c:v>
                </c:pt>
                <c:pt idx="116">
                  <c:v>1.4370000000000001</c:v>
                </c:pt>
                <c:pt idx="117">
                  <c:v>1.3322000000000001</c:v>
                </c:pt>
                <c:pt idx="118">
                  <c:v>1.2732000000000001</c:v>
                </c:pt>
                <c:pt idx="119">
                  <c:v>1.3449</c:v>
                </c:pt>
                <c:pt idx="120">
                  <c:v>1.3239000000000001</c:v>
                </c:pt>
                <c:pt idx="121">
                  <c:v>1.2785</c:v>
                </c:pt>
                <c:pt idx="122">
                  <c:v>1.3049999999999999</c:v>
                </c:pt>
                <c:pt idx="123">
                  <c:v>1.319</c:v>
                </c:pt>
                <c:pt idx="124">
                  <c:v>1.365</c:v>
                </c:pt>
                <c:pt idx="125">
                  <c:v>1.4016</c:v>
                </c:pt>
                <c:pt idx="126">
                  <c:v>1.4088000000000001</c:v>
                </c:pt>
                <c:pt idx="127">
                  <c:v>1.4268000000000001</c:v>
                </c:pt>
                <c:pt idx="128">
                  <c:v>1.4561999999999999</c:v>
                </c:pt>
                <c:pt idx="129">
                  <c:v>1.4816</c:v>
                </c:pt>
                <c:pt idx="130">
                  <c:v>1.4914000000000001</c:v>
                </c:pt>
                <c:pt idx="131">
                  <c:v>1.4614</c:v>
                </c:pt>
                <c:pt idx="132">
                  <c:v>1.4272</c:v>
                </c:pt>
                <c:pt idx="133">
                  <c:v>1.3686</c:v>
                </c:pt>
                <c:pt idx="134">
                  <c:v>1.3569</c:v>
                </c:pt>
                <c:pt idx="135">
                  <c:v>1.3406</c:v>
                </c:pt>
                <c:pt idx="136">
                  <c:v>1.2565</c:v>
                </c:pt>
                <c:pt idx="137">
                  <c:v>1.2209000000000001</c:v>
                </c:pt>
                <c:pt idx="138">
                  <c:v>1.2769999999999999</c:v>
                </c:pt>
                <c:pt idx="139">
                  <c:v>1.2894000000000001</c:v>
                </c:pt>
                <c:pt idx="140">
                  <c:v>1.3067</c:v>
                </c:pt>
                <c:pt idx="141">
                  <c:v>1.3897999999999999</c:v>
                </c:pt>
                <c:pt idx="142">
                  <c:v>1.3661000000000001</c:v>
                </c:pt>
                <c:pt idx="143">
                  <c:v>1.3220000000000001</c:v>
                </c:pt>
                <c:pt idx="144">
                  <c:v>1.3360000000000001</c:v>
                </c:pt>
                <c:pt idx="145">
                  <c:v>1.3649</c:v>
                </c:pt>
                <c:pt idx="146">
                  <c:v>1.3998999999999999</c:v>
                </c:pt>
                <c:pt idx="147">
                  <c:v>1.4441999999999999</c:v>
                </c:pt>
                <c:pt idx="148">
                  <c:v>1.4349000000000001</c:v>
                </c:pt>
                <c:pt idx="149">
                  <c:v>1.4388000000000001</c:v>
                </c:pt>
                <c:pt idx="150">
                  <c:v>1.4263999999999999</c:v>
                </c:pt>
                <c:pt idx="151">
                  <c:v>1.4342999999999999</c:v>
                </c:pt>
                <c:pt idx="152">
                  <c:v>1.377</c:v>
                </c:pt>
                <c:pt idx="153">
                  <c:v>1.3706</c:v>
                </c:pt>
                <c:pt idx="154">
                  <c:v>1.3555999999999999</c:v>
                </c:pt>
                <c:pt idx="155">
                  <c:v>1.3179000000000001</c:v>
                </c:pt>
                <c:pt idx="156">
                  <c:v>1.2905</c:v>
                </c:pt>
                <c:pt idx="157">
                  <c:v>1.3224</c:v>
                </c:pt>
                <c:pt idx="158">
                  <c:v>1.3201000000000001</c:v>
                </c:pt>
                <c:pt idx="159">
                  <c:v>1.3162</c:v>
                </c:pt>
                <c:pt idx="160">
                  <c:v>1.2788999999999999</c:v>
                </c:pt>
                <c:pt idx="161">
                  <c:v>1.2525999999999999</c:v>
                </c:pt>
                <c:pt idx="162">
                  <c:v>1.2287999999999999</c:v>
                </c:pt>
                <c:pt idx="163">
                  <c:v>1.24</c:v>
                </c:pt>
                <c:pt idx="164">
                  <c:v>1.2856000000000001</c:v>
                </c:pt>
                <c:pt idx="165">
                  <c:v>1.2974000000000001</c:v>
                </c:pt>
                <c:pt idx="166">
                  <c:v>1.2827999999999999</c:v>
                </c:pt>
                <c:pt idx="167">
                  <c:v>1.3119000000000001</c:v>
                </c:pt>
                <c:pt idx="168">
                  <c:v>1.3288</c:v>
                </c:pt>
                <c:pt idx="169">
                  <c:v>1.3359000000000001</c:v>
                </c:pt>
                <c:pt idx="170">
                  <c:v>1.2964</c:v>
                </c:pt>
                <c:pt idx="171">
                  <c:v>1.3026</c:v>
                </c:pt>
                <c:pt idx="172">
                  <c:v>1.2982</c:v>
                </c:pt>
                <c:pt idx="173">
                  <c:v>1.3189</c:v>
                </c:pt>
                <c:pt idx="174">
                  <c:v>1.3080000000000001</c:v>
                </c:pt>
                <c:pt idx="175">
                  <c:v>1.331</c:v>
                </c:pt>
                <c:pt idx="176">
                  <c:v>1.3348</c:v>
                </c:pt>
                <c:pt idx="177">
                  <c:v>1.3634999999999999</c:v>
                </c:pt>
                <c:pt idx="178">
                  <c:v>1.3492999999999999</c:v>
                </c:pt>
                <c:pt idx="179">
                  <c:v>1.3704000000000001</c:v>
                </c:pt>
                <c:pt idx="180">
                  <c:v>1.361</c:v>
                </c:pt>
                <c:pt idx="181">
                  <c:v>1.3658999999999999</c:v>
                </c:pt>
                <c:pt idx="182">
                  <c:v>1.3823000000000001</c:v>
                </c:pt>
                <c:pt idx="183">
                  <c:v>1.3813</c:v>
                </c:pt>
                <c:pt idx="184">
                  <c:v>1.3732</c:v>
                </c:pt>
                <c:pt idx="185">
                  <c:v>1.3592</c:v>
                </c:pt>
                <c:pt idx="186">
                  <c:v>1.3539000000000001</c:v>
                </c:pt>
                <c:pt idx="187">
                  <c:v>1.3315999999999999</c:v>
                </c:pt>
                <c:pt idx="188">
                  <c:v>1.2901</c:v>
                </c:pt>
                <c:pt idx="189">
                  <c:v>1.2673000000000001</c:v>
                </c:pt>
                <c:pt idx="190">
                  <c:v>1.2472000000000001</c:v>
                </c:pt>
                <c:pt idx="191">
                  <c:v>1.2331000000000001</c:v>
                </c:pt>
                <c:pt idx="192">
                  <c:v>1.1620999999999999</c:v>
                </c:pt>
                <c:pt idx="193">
                  <c:v>1.135</c:v>
                </c:pt>
                <c:pt idx="194">
                  <c:v>1.0838000000000001</c:v>
                </c:pt>
                <c:pt idx="195">
                  <c:v>1.0779000000000001</c:v>
                </c:pt>
                <c:pt idx="196">
                  <c:v>1.115</c:v>
                </c:pt>
                <c:pt idx="197">
                  <c:v>1.1213</c:v>
                </c:pt>
                <c:pt idx="198">
                  <c:v>1.0995999999999999</c:v>
                </c:pt>
                <c:pt idx="199">
                  <c:v>1.1138999999999999</c:v>
                </c:pt>
                <c:pt idx="200">
                  <c:v>1.1221000000000001</c:v>
                </c:pt>
                <c:pt idx="201">
                  <c:v>1.1234999999999999</c:v>
                </c:pt>
                <c:pt idx="202">
                  <c:v>1.0736000000000001</c:v>
                </c:pt>
                <c:pt idx="203">
                  <c:v>1.0876999999999999</c:v>
                </c:pt>
                <c:pt idx="204">
                  <c:v>1.0860000000000001</c:v>
                </c:pt>
                <c:pt idx="205">
                  <c:v>1.1093</c:v>
                </c:pt>
                <c:pt idx="206">
                  <c:v>1.1100000000000001</c:v>
                </c:pt>
                <c:pt idx="207">
                  <c:v>1.1338999999999999</c:v>
                </c:pt>
                <c:pt idx="208">
                  <c:v>1.1311</c:v>
                </c:pt>
                <c:pt idx="209">
                  <c:v>1.1229</c:v>
                </c:pt>
                <c:pt idx="210">
                  <c:v>1.1069</c:v>
                </c:pt>
                <c:pt idx="211">
                  <c:v>1.1212</c:v>
                </c:pt>
                <c:pt idx="212">
                  <c:v>1.1212</c:v>
                </c:pt>
                <c:pt idx="213">
                  <c:v>1.1026</c:v>
                </c:pt>
                <c:pt idx="214">
                  <c:v>1.0799000000000001</c:v>
                </c:pt>
                <c:pt idx="215">
                  <c:v>1.0543</c:v>
                </c:pt>
                <c:pt idx="216">
                  <c:v>1.0613999999999999</c:v>
                </c:pt>
                <c:pt idx="217">
                  <c:v>1.0643</c:v>
                </c:pt>
                <c:pt idx="218">
                  <c:v>1.0685</c:v>
                </c:pt>
                <c:pt idx="219">
                  <c:v>1.0723</c:v>
                </c:pt>
                <c:pt idx="220">
                  <c:v>1.1057999999999999</c:v>
                </c:pt>
                <c:pt idx="221">
                  <c:v>1.1229</c:v>
                </c:pt>
                <c:pt idx="222">
                  <c:v>1.1511</c:v>
                </c:pt>
                <c:pt idx="223">
                  <c:v>1.1807000000000001</c:v>
                </c:pt>
                <c:pt idx="224">
                  <c:v>1.1915</c:v>
                </c:pt>
                <c:pt idx="225">
                  <c:v>1.1756</c:v>
                </c:pt>
                <c:pt idx="226">
                  <c:v>1.1738</c:v>
                </c:pt>
                <c:pt idx="227">
                  <c:v>1.1836</c:v>
                </c:pt>
                <c:pt idx="228">
                  <c:v>1.22</c:v>
                </c:pt>
                <c:pt idx="229">
                  <c:v>1.2347999999999999</c:v>
                </c:pt>
                <c:pt idx="230">
                  <c:v>1.2336</c:v>
                </c:pt>
                <c:pt idx="231">
                  <c:v>1.2276</c:v>
                </c:pt>
                <c:pt idx="232">
                  <c:v>1.1812</c:v>
                </c:pt>
                <c:pt idx="233">
                  <c:v>1.1677999999999999</c:v>
                </c:pt>
                <c:pt idx="234">
                  <c:v>1.1686000000000001</c:v>
                </c:pt>
                <c:pt idx="235">
                  <c:v>1.1549</c:v>
                </c:pt>
                <c:pt idx="236">
                  <c:v>1.1658999999999999</c:v>
                </c:pt>
                <c:pt idx="237">
                  <c:v>1.1484000000000001</c:v>
                </c:pt>
                <c:pt idx="238">
                  <c:v>1.1367</c:v>
                </c:pt>
                <c:pt idx="239">
                  <c:v>1.1384000000000001</c:v>
                </c:pt>
                <c:pt idx="240">
                  <c:v>1.1415999999999999</c:v>
                </c:pt>
                <c:pt idx="241">
                  <c:v>1.1351</c:v>
                </c:pt>
                <c:pt idx="242">
                  <c:v>1.1302000000000001</c:v>
                </c:pt>
                <c:pt idx="243">
                  <c:v>1.1237999999999999</c:v>
                </c:pt>
                <c:pt idx="244">
                  <c:v>1.1185</c:v>
                </c:pt>
                <c:pt idx="245">
                  <c:v>1.1293</c:v>
                </c:pt>
                <c:pt idx="246">
                  <c:v>1.1217999999999999</c:v>
                </c:pt>
                <c:pt idx="247">
                  <c:v>1.1126</c:v>
                </c:pt>
                <c:pt idx="248">
                  <c:v>1.1004</c:v>
                </c:pt>
                <c:pt idx="249">
                  <c:v>1.1052999999999999</c:v>
                </c:pt>
                <c:pt idx="250">
                  <c:v>1.1051</c:v>
                </c:pt>
                <c:pt idx="251">
                  <c:v>1.1113</c:v>
                </c:pt>
                <c:pt idx="252">
                  <c:v>1.1100000000000001</c:v>
                </c:pt>
                <c:pt idx="253">
                  <c:v>1.0905</c:v>
                </c:pt>
                <c:pt idx="254">
                  <c:v>1.1063000000000001</c:v>
                </c:pt>
                <c:pt idx="255">
                  <c:v>1.0862000000000001</c:v>
                </c:pt>
                <c:pt idx="256">
                  <c:v>1.0902000000000001</c:v>
                </c:pt>
                <c:pt idx="257">
                  <c:v>1.1254999999999999</c:v>
                </c:pt>
                <c:pt idx="258">
                  <c:v>1.1463000000000001</c:v>
                </c:pt>
                <c:pt idx="259">
                  <c:v>1.1828000000000001</c:v>
                </c:pt>
                <c:pt idx="260">
                  <c:v>1.1792</c:v>
                </c:pt>
                <c:pt idx="261">
                  <c:v>1.1775</c:v>
                </c:pt>
                <c:pt idx="262">
                  <c:v>1.1838</c:v>
                </c:pt>
                <c:pt idx="263">
                  <c:v>1.2170000000000001</c:v>
                </c:pt>
                <c:pt idx="264">
                  <c:v>1.2171000000000001</c:v>
                </c:pt>
                <c:pt idx="265">
                  <c:v>1.2098</c:v>
                </c:pt>
                <c:pt idx="266">
                  <c:v>1.1899</c:v>
                </c:pt>
                <c:pt idx="267">
                  <c:v>1.1979</c:v>
                </c:pt>
                <c:pt idx="268">
                  <c:v>1.2145999999999999</c:v>
                </c:pt>
                <c:pt idx="269">
                  <c:v>1.2047000000000001</c:v>
                </c:pt>
                <c:pt idx="270">
                  <c:v>1.1821999999999999</c:v>
                </c:pt>
                <c:pt idx="271">
                  <c:v>1.1772</c:v>
                </c:pt>
                <c:pt idx="272">
                  <c:v>1.177</c:v>
                </c:pt>
                <c:pt idx="273">
                  <c:v>1.1600999999999999</c:v>
                </c:pt>
                <c:pt idx="274">
                  <c:v>1.1414</c:v>
                </c:pt>
                <c:pt idx="275">
                  <c:v>1.1304000000000001</c:v>
                </c:pt>
                <c:pt idx="276">
                  <c:v>1.1314</c:v>
                </c:pt>
                <c:pt idx="277">
                  <c:v>1.1342000000000001</c:v>
                </c:pt>
                <c:pt idx="278">
                  <c:v>1.1019000000000001</c:v>
                </c:pt>
                <c:pt idx="279">
                  <c:v>1.0819000000000001</c:v>
                </c:pt>
                <c:pt idx="280">
                  <c:v>1.0579000000000001</c:v>
                </c:pt>
                <c:pt idx="281">
                  <c:v>1.0566</c:v>
                </c:pt>
                <c:pt idx="282">
                  <c:v>1.0179</c:v>
                </c:pt>
                <c:pt idx="283">
                  <c:v>1.0127999999999999</c:v>
                </c:pt>
                <c:pt idx="284">
                  <c:v>0.99039999999999995</c:v>
                </c:pt>
                <c:pt idx="285">
                  <c:v>0.98260000000000003</c:v>
                </c:pt>
                <c:pt idx="286">
                  <c:v>1.0201</c:v>
                </c:pt>
                <c:pt idx="287">
                  <c:v>1.0589</c:v>
                </c:pt>
                <c:pt idx="288">
                  <c:v>1.0769</c:v>
                </c:pt>
                <c:pt idx="289">
                  <c:v>1.0714999999999999</c:v>
                </c:pt>
                <c:pt idx="290">
                  <c:v>1.0706</c:v>
                </c:pt>
                <c:pt idx="291">
                  <c:v>1.0968</c:v>
                </c:pt>
                <c:pt idx="292">
                  <c:v>1.0868</c:v>
                </c:pt>
                <c:pt idx="293">
                  <c:v>1.0840000000000001</c:v>
                </c:pt>
                <c:pt idx="294">
                  <c:v>1.1057999999999999</c:v>
                </c:pt>
                <c:pt idx="295">
                  <c:v>1.0909</c:v>
                </c:pt>
                <c:pt idx="296">
                  <c:v>1.0684</c:v>
                </c:pt>
                <c:pt idx="297">
                  <c:v>1.0563</c:v>
                </c:pt>
                <c:pt idx="298">
                  <c:v>1.0808</c:v>
                </c:pt>
                <c:pt idx="299">
                  <c:v>1.0903</c:v>
                </c:pt>
                <c:pt idx="300">
                  <c:v>1.0905</c:v>
                </c:pt>
                <c:pt idx="301">
                  <c:v>1.0794999999999999</c:v>
                </c:pt>
                <c:pt idx="302">
                  <c:v>1.0871999999999999</c:v>
                </c:pt>
                <c:pt idx="303">
                  <c:v>1.0728</c:v>
                </c:pt>
                <c:pt idx="304">
                  <c:v>1.0811999999999999</c:v>
                </c:pt>
                <c:pt idx="305">
                  <c:v>1.0759000000000001</c:v>
                </c:pt>
                <c:pt idx="306">
                  <c:v>1.0844</c:v>
                </c:pt>
                <c:pt idx="307">
                  <c:v>1.1012</c:v>
                </c:pt>
                <c:pt idx="308">
                  <c:v>1.1106</c:v>
                </c:pt>
                <c:pt idx="309">
                  <c:v>1.0904</c:v>
                </c:pt>
                <c:pt idx="310">
                  <c:v>1.0629999999999999</c:v>
                </c:pt>
                <c:pt idx="311">
                  <c:v>1.0479000000000001</c:v>
                </c:pt>
                <c:pt idx="312">
                  <c:v>1.0354000000000001</c:v>
                </c:pt>
                <c:pt idx="313">
                  <c:v>1.0412999999999999</c:v>
                </c:pt>
                <c:pt idx="314">
                  <c:v>1.0807</c:v>
                </c:pt>
                <c:pt idx="315">
                  <c:v>1.1214</c:v>
                </c:pt>
                <c:pt idx="316">
                  <c:v>1.1277999999999999</c:v>
                </c:pt>
                <c:pt idx="317">
                  <c:v>1.1516</c:v>
                </c:pt>
                <c:pt idx="318">
                  <c:v>1.1677</c:v>
                </c:pt>
                <c:pt idx="319">
                  <c:v>1.1631</c:v>
                </c:pt>
                <c:pt idx="320">
                  <c:v>1.1732</c:v>
                </c:pt>
                <c:pt idx="321">
                  <c:v>1.163</c:v>
                </c:pt>
                <c:pt idx="322">
                  <c:v>1.1559999999999999</c:v>
                </c:pt>
                <c:pt idx="323">
                  <c:v>1.1709000000000001</c:v>
                </c:pt>
                <c:pt idx="324">
                  <c:v>1.1738</c:v>
                </c:pt>
                <c:pt idx="325">
                  <c:v>1.1823999999999999</c:v>
                </c:pt>
                <c:pt idx="326">
                  <c:v>1.1557999999999999</c:v>
                </c:pt>
                <c:pt idx="327">
                  <c:v>1.1706000000000001</c:v>
                </c:pt>
                <c:pt idx="328">
                  <c:v>1.1673</c:v>
                </c:pt>
                <c:pt idx="329">
                  <c:v>1.1517999999999999</c:v>
                </c:pt>
              </c:numCache>
            </c:numRef>
          </c:val>
          <c:smooth val="0"/>
          <c:extLst>
            <c:ext xmlns:c16="http://schemas.microsoft.com/office/drawing/2014/chart" uri="{C3380CC4-5D6E-409C-BE32-E72D297353CC}">
              <c16:uniqueId val="{00000001-C287-4BA1-A121-0C8E86967963}"/>
            </c:ext>
          </c:extLst>
        </c:ser>
        <c:dLbls>
          <c:showLegendKey val="0"/>
          <c:showVal val="0"/>
          <c:showCatName val="0"/>
          <c:showSerName val="0"/>
          <c:showPercent val="0"/>
          <c:showBubbleSize val="0"/>
        </c:dLbls>
        <c:marker val="1"/>
        <c:smooth val="0"/>
        <c:axId val="166326032"/>
        <c:axId val="129150176"/>
      </c:lineChart>
      <c:dateAx>
        <c:axId val="166326032"/>
        <c:scaling>
          <c:orientation val="minMax"/>
        </c:scaling>
        <c:delete val="0"/>
        <c:axPos val="b"/>
        <c:numFmt formatCode="yyyy"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29150176"/>
        <c:crosses val="autoZero"/>
        <c:auto val="1"/>
        <c:lblOffset val="100"/>
        <c:baseTimeUnit val="months"/>
        <c:majorUnit val="12"/>
        <c:majorTimeUnit val="months"/>
      </c:dateAx>
      <c:valAx>
        <c:axId val="129150176"/>
        <c:scaling>
          <c:orientation val="minMax"/>
          <c:max val="1.7000000000000002"/>
          <c:min val="0.70000000000000007"/>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66326032"/>
        <c:crosses val="autoZero"/>
        <c:crossBetween val="between"/>
      </c:valAx>
      <c:valAx>
        <c:axId val="1688470752"/>
        <c:scaling>
          <c:orientation val="minMax"/>
          <c:max val="100"/>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noFill/>
                <a:latin typeface="+mn-lt"/>
                <a:ea typeface="+mn-ea"/>
                <a:cs typeface="+mn-cs"/>
              </a:defRPr>
            </a:pPr>
            <a:endParaRPr lang="de-DE"/>
          </a:p>
        </c:txPr>
        <c:crossAx val="1902144160"/>
        <c:crosses val="max"/>
        <c:crossBetween val="between"/>
      </c:valAx>
      <c:dateAx>
        <c:axId val="1902144160"/>
        <c:scaling>
          <c:orientation val="minMax"/>
        </c:scaling>
        <c:delete val="1"/>
        <c:axPos val="b"/>
        <c:numFmt formatCode="m/d/yyyy" sourceLinked="1"/>
        <c:majorTickMark val="out"/>
        <c:minorTickMark val="none"/>
        <c:tickLblPos val="nextTo"/>
        <c:crossAx val="1688470752"/>
        <c:crosses val="autoZero"/>
        <c:auto val="1"/>
        <c:lblOffset val="100"/>
        <c:baseTimeUnit val="months"/>
      </c:date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Pfund Sterling je Euro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1"/>
          <c:order val="1"/>
          <c:tx>
            <c:v>Gerades Jahr</c:v>
          </c:tx>
          <c:spPr>
            <a:solidFill>
              <a:schemeClr val="bg1">
                <a:lumMod val="85000"/>
              </a:schemeClr>
            </a:solidFill>
            <a:ln>
              <a:noFill/>
            </a:ln>
            <a:effectLst/>
          </c:spPr>
          <c:invertIfNegative val="0"/>
          <c:cat>
            <c:numRef>
              <c:f>[0]!PfundX</c:f>
              <c:numCache>
                <c:formatCode>m/d/yyyy</c:formatCode>
                <c:ptCount val="330"/>
                <c:pt idx="0">
                  <c:v>36161</c:v>
                </c:pt>
                <c:pt idx="1">
                  <c:v>36192</c:v>
                </c:pt>
                <c:pt idx="2">
                  <c:v>36220</c:v>
                </c:pt>
                <c:pt idx="3">
                  <c:v>36251</c:v>
                </c:pt>
                <c:pt idx="4">
                  <c:v>36281</c:v>
                </c:pt>
                <c:pt idx="5">
                  <c:v>36312</c:v>
                </c:pt>
                <c:pt idx="6">
                  <c:v>36342</c:v>
                </c:pt>
                <c:pt idx="7">
                  <c:v>36373</c:v>
                </c:pt>
                <c:pt idx="8">
                  <c:v>36404</c:v>
                </c:pt>
                <c:pt idx="9">
                  <c:v>36434</c:v>
                </c:pt>
                <c:pt idx="10">
                  <c:v>36465</c:v>
                </c:pt>
                <c:pt idx="11">
                  <c:v>36495</c:v>
                </c:pt>
                <c:pt idx="12">
                  <c:v>36526</c:v>
                </c:pt>
                <c:pt idx="13">
                  <c:v>36557</c:v>
                </c:pt>
                <c:pt idx="14">
                  <c:v>36586</c:v>
                </c:pt>
                <c:pt idx="15">
                  <c:v>36617</c:v>
                </c:pt>
                <c:pt idx="16">
                  <c:v>36647</c:v>
                </c:pt>
                <c:pt idx="17">
                  <c:v>36678</c:v>
                </c:pt>
                <c:pt idx="18">
                  <c:v>36708</c:v>
                </c:pt>
                <c:pt idx="19">
                  <c:v>36739</c:v>
                </c:pt>
                <c:pt idx="20">
                  <c:v>36770</c:v>
                </c:pt>
                <c:pt idx="21">
                  <c:v>36800</c:v>
                </c:pt>
                <c:pt idx="22">
                  <c:v>36831</c:v>
                </c:pt>
                <c:pt idx="23">
                  <c:v>36861</c:v>
                </c:pt>
                <c:pt idx="24">
                  <c:v>36892</c:v>
                </c:pt>
                <c:pt idx="25">
                  <c:v>36923</c:v>
                </c:pt>
                <c:pt idx="26">
                  <c:v>36951</c:v>
                </c:pt>
                <c:pt idx="27">
                  <c:v>36982</c:v>
                </c:pt>
                <c:pt idx="28">
                  <c:v>37012</c:v>
                </c:pt>
                <c:pt idx="29">
                  <c:v>37043</c:v>
                </c:pt>
                <c:pt idx="30">
                  <c:v>37073</c:v>
                </c:pt>
                <c:pt idx="31">
                  <c:v>37104</c:v>
                </c:pt>
                <c:pt idx="32">
                  <c:v>37135</c:v>
                </c:pt>
                <c:pt idx="33">
                  <c:v>37165</c:v>
                </c:pt>
                <c:pt idx="34">
                  <c:v>37196</c:v>
                </c:pt>
                <c:pt idx="35">
                  <c:v>37226</c:v>
                </c:pt>
                <c:pt idx="36">
                  <c:v>37257</c:v>
                </c:pt>
                <c:pt idx="37">
                  <c:v>37288</c:v>
                </c:pt>
                <c:pt idx="38">
                  <c:v>37316</c:v>
                </c:pt>
                <c:pt idx="39">
                  <c:v>37347</c:v>
                </c:pt>
                <c:pt idx="40">
                  <c:v>37377</c:v>
                </c:pt>
                <c:pt idx="41">
                  <c:v>37408</c:v>
                </c:pt>
                <c:pt idx="42">
                  <c:v>37438</c:v>
                </c:pt>
                <c:pt idx="43">
                  <c:v>37469</c:v>
                </c:pt>
                <c:pt idx="44">
                  <c:v>37500</c:v>
                </c:pt>
                <c:pt idx="45">
                  <c:v>37530</c:v>
                </c:pt>
                <c:pt idx="46">
                  <c:v>37561</c:v>
                </c:pt>
                <c:pt idx="47">
                  <c:v>37591</c:v>
                </c:pt>
                <c:pt idx="48">
                  <c:v>37622</c:v>
                </c:pt>
                <c:pt idx="49">
                  <c:v>37653</c:v>
                </c:pt>
                <c:pt idx="50">
                  <c:v>37681</c:v>
                </c:pt>
                <c:pt idx="51">
                  <c:v>37712</c:v>
                </c:pt>
                <c:pt idx="52">
                  <c:v>37742</c:v>
                </c:pt>
                <c:pt idx="53">
                  <c:v>37773</c:v>
                </c:pt>
                <c:pt idx="54">
                  <c:v>37803</c:v>
                </c:pt>
                <c:pt idx="55">
                  <c:v>37834</c:v>
                </c:pt>
                <c:pt idx="56">
                  <c:v>37865</c:v>
                </c:pt>
                <c:pt idx="57">
                  <c:v>37895</c:v>
                </c:pt>
                <c:pt idx="58">
                  <c:v>37926</c:v>
                </c:pt>
                <c:pt idx="59">
                  <c:v>37956</c:v>
                </c:pt>
                <c:pt idx="60">
                  <c:v>37987</c:v>
                </c:pt>
                <c:pt idx="61">
                  <c:v>38018</c:v>
                </c:pt>
                <c:pt idx="62">
                  <c:v>38047</c:v>
                </c:pt>
                <c:pt idx="63">
                  <c:v>38078</c:v>
                </c:pt>
                <c:pt idx="64">
                  <c:v>38108</c:v>
                </c:pt>
                <c:pt idx="65">
                  <c:v>38139</c:v>
                </c:pt>
                <c:pt idx="66">
                  <c:v>38169</c:v>
                </c:pt>
                <c:pt idx="67">
                  <c:v>38200</c:v>
                </c:pt>
                <c:pt idx="68">
                  <c:v>38231</c:v>
                </c:pt>
                <c:pt idx="69">
                  <c:v>38261</c:v>
                </c:pt>
                <c:pt idx="70">
                  <c:v>38292</c:v>
                </c:pt>
                <c:pt idx="71">
                  <c:v>38322</c:v>
                </c:pt>
                <c:pt idx="72">
                  <c:v>38353</c:v>
                </c:pt>
                <c:pt idx="73">
                  <c:v>38384</c:v>
                </c:pt>
                <c:pt idx="74">
                  <c:v>38412</c:v>
                </c:pt>
                <c:pt idx="75">
                  <c:v>38443</c:v>
                </c:pt>
                <c:pt idx="76">
                  <c:v>38473</c:v>
                </c:pt>
                <c:pt idx="77">
                  <c:v>38504</c:v>
                </c:pt>
                <c:pt idx="78">
                  <c:v>38534</c:v>
                </c:pt>
                <c:pt idx="79">
                  <c:v>38565</c:v>
                </c:pt>
                <c:pt idx="80">
                  <c:v>38596</c:v>
                </c:pt>
                <c:pt idx="81">
                  <c:v>38626</c:v>
                </c:pt>
                <c:pt idx="82">
                  <c:v>38657</c:v>
                </c:pt>
                <c:pt idx="83">
                  <c:v>38687</c:v>
                </c:pt>
                <c:pt idx="84">
                  <c:v>38718</c:v>
                </c:pt>
                <c:pt idx="85">
                  <c:v>38749</c:v>
                </c:pt>
                <c:pt idx="86">
                  <c:v>38777</c:v>
                </c:pt>
                <c:pt idx="87">
                  <c:v>38808</c:v>
                </c:pt>
                <c:pt idx="88">
                  <c:v>38838</c:v>
                </c:pt>
                <c:pt idx="89">
                  <c:v>38869</c:v>
                </c:pt>
                <c:pt idx="90">
                  <c:v>38899</c:v>
                </c:pt>
                <c:pt idx="91">
                  <c:v>38930</c:v>
                </c:pt>
                <c:pt idx="92">
                  <c:v>38961</c:v>
                </c:pt>
                <c:pt idx="93">
                  <c:v>38991</c:v>
                </c:pt>
                <c:pt idx="94">
                  <c:v>39022</c:v>
                </c:pt>
                <c:pt idx="95">
                  <c:v>39052</c:v>
                </c:pt>
                <c:pt idx="96">
                  <c:v>39083</c:v>
                </c:pt>
                <c:pt idx="97">
                  <c:v>39114</c:v>
                </c:pt>
                <c:pt idx="98">
                  <c:v>39142</c:v>
                </c:pt>
                <c:pt idx="99">
                  <c:v>39173</c:v>
                </c:pt>
                <c:pt idx="100">
                  <c:v>39203</c:v>
                </c:pt>
                <c:pt idx="101">
                  <c:v>39234</c:v>
                </c:pt>
                <c:pt idx="102">
                  <c:v>39264</c:v>
                </c:pt>
                <c:pt idx="103">
                  <c:v>39295</c:v>
                </c:pt>
                <c:pt idx="104">
                  <c:v>39326</c:v>
                </c:pt>
                <c:pt idx="105">
                  <c:v>39356</c:v>
                </c:pt>
                <c:pt idx="106">
                  <c:v>39387</c:v>
                </c:pt>
                <c:pt idx="107">
                  <c:v>39417</c:v>
                </c:pt>
                <c:pt idx="108">
                  <c:v>39448</c:v>
                </c:pt>
                <c:pt idx="109">
                  <c:v>39479</c:v>
                </c:pt>
                <c:pt idx="110">
                  <c:v>39508</c:v>
                </c:pt>
                <c:pt idx="111">
                  <c:v>39539</c:v>
                </c:pt>
                <c:pt idx="112">
                  <c:v>39569</c:v>
                </c:pt>
                <c:pt idx="113">
                  <c:v>39600</c:v>
                </c:pt>
                <c:pt idx="114">
                  <c:v>39630</c:v>
                </c:pt>
                <c:pt idx="115">
                  <c:v>39661</c:v>
                </c:pt>
                <c:pt idx="116">
                  <c:v>39692</c:v>
                </c:pt>
                <c:pt idx="117">
                  <c:v>39722</c:v>
                </c:pt>
                <c:pt idx="118">
                  <c:v>39753</c:v>
                </c:pt>
                <c:pt idx="119">
                  <c:v>39783</c:v>
                </c:pt>
                <c:pt idx="120">
                  <c:v>39814</c:v>
                </c:pt>
                <c:pt idx="121">
                  <c:v>39845</c:v>
                </c:pt>
                <c:pt idx="122">
                  <c:v>39873</c:v>
                </c:pt>
                <c:pt idx="123">
                  <c:v>39904</c:v>
                </c:pt>
                <c:pt idx="124">
                  <c:v>39934</c:v>
                </c:pt>
                <c:pt idx="125">
                  <c:v>39965</c:v>
                </c:pt>
                <c:pt idx="126">
                  <c:v>39995</c:v>
                </c:pt>
                <c:pt idx="127">
                  <c:v>40026</c:v>
                </c:pt>
                <c:pt idx="128">
                  <c:v>40057</c:v>
                </c:pt>
                <c:pt idx="129">
                  <c:v>40087</c:v>
                </c:pt>
                <c:pt idx="130">
                  <c:v>40118</c:v>
                </c:pt>
                <c:pt idx="131">
                  <c:v>40148</c:v>
                </c:pt>
                <c:pt idx="132">
                  <c:v>40179</c:v>
                </c:pt>
                <c:pt idx="133">
                  <c:v>40210</c:v>
                </c:pt>
                <c:pt idx="134">
                  <c:v>40238</c:v>
                </c:pt>
                <c:pt idx="135">
                  <c:v>40269</c:v>
                </c:pt>
                <c:pt idx="136">
                  <c:v>40299</c:v>
                </c:pt>
                <c:pt idx="137">
                  <c:v>40330</c:v>
                </c:pt>
                <c:pt idx="138">
                  <c:v>40360</c:v>
                </c:pt>
                <c:pt idx="139">
                  <c:v>40391</c:v>
                </c:pt>
                <c:pt idx="140">
                  <c:v>40422</c:v>
                </c:pt>
                <c:pt idx="141">
                  <c:v>40452</c:v>
                </c:pt>
                <c:pt idx="142">
                  <c:v>40483</c:v>
                </c:pt>
                <c:pt idx="143">
                  <c:v>40513</c:v>
                </c:pt>
                <c:pt idx="144">
                  <c:v>40544</c:v>
                </c:pt>
                <c:pt idx="145">
                  <c:v>40575</c:v>
                </c:pt>
                <c:pt idx="146">
                  <c:v>40603</c:v>
                </c:pt>
                <c:pt idx="147">
                  <c:v>40634</c:v>
                </c:pt>
                <c:pt idx="148">
                  <c:v>40664</c:v>
                </c:pt>
                <c:pt idx="149">
                  <c:v>40695</c:v>
                </c:pt>
                <c:pt idx="150">
                  <c:v>40725</c:v>
                </c:pt>
                <c:pt idx="151">
                  <c:v>40756</c:v>
                </c:pt>
                <c:pt idx="152">
                  <c:v>40787</c:v>
                </c:pt>
                <c:pt idx="153">
                  <c:v>40817</c:v>
                </c:pt>
                <c:pt idx="154">
                  <c:v>40848</c:v>
                </c:pt>
                <c:pt idx="155">
                  <c:v>40878</c:v>
                </c:pt>
                <c:pt idx="156">
                  <c:v>40909</c:v>
                </c:pt>
                <c:pt idx="157">
                  <c:v>40940</c:v>
                </c:pt>
                <c:pt idx="158">
                  <c:v>40969</c:v>
                </c:pt>
                <c:pt idx="159">
                  <c:v>41000</c:v>
                </c:pt>
                <c:pt idx="160">
                  <c:v>41030</c:v>
                </c:pt>
                <c:pt idx="161">
                  <c:v>41061</c:v>
                </c:pt>
                <c:pt idx="162">
                  <c:v>41091</c:v>
                </c:pt>
                <c:pt idx="163">
                  <c:v>41122</c:v>
                </c:pt>
                <c:pt idx="164">
                  <c:v>41153</c:v>
                </c:pt>
                <c:pt idx="165">
                  <c:v>41183</c:v>
                </c:pt>
                <c:pt idx="166">
                  <c:v>41214</c:v>
                </c:pt>
                <c:pt idx="167">
                  <c:v>41244</c:v>
                </c:pt>
                <c:pt idx="168">
                  <c:v>41275</c:v>
                </c:pt>
                <c:pt idx="169">
                  <c:v>41306</c:v>
                </c:pt>
                <c:pt idx="170">
                  <c:v>41334</c:v>
                </c:pt>
                <c:pt idx="171">
                  <c:v>41365</c:v>
                </c:pt>
                <c:pt idx="172">
                  <c:v>41395</c:v>
                </c:pt>
                <c:pt idx="173">
                  <c:v>41426</c:v>
                </c:pt>
                <c:pt idx="174">
                  <c:v>41456</c:v>
                </c:pt>
                <c:pt idx="175">
                  <c:v>41487</c:v>
                </c:pt>
                <c:pt idx="176">
                  <c:v>41518</c:v>
                </c:pt>
                <c:pt idx="177">
                  <c:v>41548</c:v>
                </c:pt>
                <c:pt idx="178">
                  <c:v>41579</c:v>
                </c:pt>
                <c:pt idx="179">
                  <c:v>41609</c:v>
                </c:pt>
                <c:pt idx="180">
                  <c:v>41640</c:v>
                </c:pt>
                <c:pt idx="181">
                  <c:v>41671</c:v>
                </c:pt>
                <c:pt idx="182">
                  <c:v>41699</c:v>
                </c:pt>
                <c:pt idx="183">
                  <c:v>41730</c:v>
                </c:pt>
                <c:pt idx="184">
                  <c:v>41760</c:v>
                </c:pt>
                <c:pt idx="185">
                  <c:v>41791</c:v>
                </c:pt>
                <c:pt idx="186">
                  <c:v>41821</c:v>
                </c:pt>
                <c:pt idx="187">
                  <c:v>41852</c:v>
                </c:pt>
                <c:pt idx="188">
                  <c:v>41883</c:v>
                </c:pt>
                <c:pt idx="189">
                  <c:v>41913</c:v>
                </c:pt>
                <c:pt idx="190">
                  <c:v>41944</c:v>
                </c:pt>
                <c:pt idx="191">
                  <c:v>41974</c:v>
                </c:pt>
                <c:pt idx="192">
                  <c:v>42005</c:v>
                </c:pt>
                <c:pt idx="193">
                  <c:v>42036</c:v>
                </c:pt>
                <c:pt idx="194">
                  <c:v>42064</c:v>
                </c:pt>
                <c:pt idx="195">
                  <c:v>42095</c:v>
                </c:pt>
                <c:pt idx="196">
                  <c:v>42125</c:v>
                </c:pt>
                <c:pt idx="197">
                  <c:v>42156</c:v>
                </c:pt>
                <c:pt idx="198">
                  <c:v>42186</c:v>
                </c:pt>
                <c:pt idx="199">
                  <c:v>42217</c:v>
                </c:pt>
                <c:pt idx="200">
                  <c:v>42248</c:v>
                </c:pt>
                <c:pt idx="201">
                  <c:v>42278</c:v>
                </c:pt>
                <c:pt idx="202">
                  <c:v>42309</c:v>
                </c:pt>
                <c:pt idx="203">
                  <c:v>42339</c:v>
                </c:pt>
                <c:pt idx="204">
                  <c:v>42370</c:v>
                </c:pt>
                <c:pt idx="205">
                  <c:v>42401</c:v>
                </c:pt>
                <c:pt idx="206">
                  <c:v>42430</c:v>
                </c:pt>
                <c:pt idx="207">
                  <c:v>42461</c:v>
                </c:pt>
                <c:pt idx="208">
                  <c:v>42491</c:v>
                </c:pt>
                <c:pt idx="209">
                  <c:v>42522</c:v>
                </c:pt>
                <c:pt idx="210">
                  <c:v>42552</c:v>
                </c:pt>
                <c:pt idx="211">
                  <c:v>42583</c:v>
                </c:pt>
                <c:pt idx="212">
                  <c:v>42614</c:v>
                </c:pt>
                <c:pt idx="213">
                  <c:v>42644</c:v>
                </c:pt>
                <c:pt idx="214">
                  <c:v>42675</c:v>
                </c:pt>
                <c:pt idx="215">
                  <c:v>42705</c:v>
                </c:pt>
                <c:pt idx="216">
                  <c:v>42736</c:v>
                </c:pt>
                <c:pt idx="217">
                  <c:v>42767</c:v>
                </c:pt>
                <c:pt idx="218">
                  <c:v>42795</c:v>
                </c:pt>
                <c:pt idx="219">
                  <c:v>42826</c:v>
                </c:pt>
                <c:pt idx="220">
                  <c:v>42856</c:v>
                </c:pt>
                <c:pt idx="221">
                  <c:v>42887</c:v>
                </c:pt>
                <c:pt idx="222">
                  <c:v>42917</c:v>
                </c:pt>
                <c:pt idx="223">
                  <c:v>42948</c:v>
                </c:pt>
                <c:pt idx="224">
                  <c:v>42979</c:v>
                </c:pt>
                <c:pt idx="225">
                  <c:v>43009</c:v>
                </c:pt>
                <c:pt idx="226">
                  <c:v>43040</c:v>
                </c:pt>
                <c:pt idx="227">
                  <c:v>43070</c:v>
                </c:pt>
                <c:pt idx="228">
                  <c:v>43101</c:v>
                </c:pt>
                <c:pt idx="229">
                  <c:v>43132</c:v>
                </c:pt>
                <c:pt idx="230">
                  <c:v>43160</c:v>
                </c:pt>
                <c:pt idx="231">
                  <c:v>43191</c:v>
                </c:pt>
                <c:pt idx="232">
                  <c:v>43221</c:v>
                </c:pt>
                <c:pt idx="233">
                  <c:v>43252</c:v>
                </c:pt>
                <c:pt idx="234">
                  <c:v>43282</c:v>
                </c:pt>
                <c:pt idx="235">
                  <c:v>43313</c:v>
                </c:pt>
                <c:pt idx="236">
                  <c:v>43344</c:v>
                </c:pt>
                <c:pt idx="237">
                  <c:v>43374</c:v>
                </c:pt>
                <c:pt idx="238">
                  <c:v>43405</c:v>
                </c:pt>
                <c:pt idx="239">
                  <c:v>43435</c:v>
                </c:pt>
                <c:pt idx="240">
                  <c:v>43466</c:v>
                </c:pt>
                <c:pt idx="241">
                  <c:v>43497</c:v>
                </c:pt>
                <c:pt idx="242">
                  <c:v>43525</c:v>
                </c:pt>
                <c:pt idx="243">
                  <c:v>43556</c:v>
                </c:pt>
                <c:pt idx="244">
                  <c:v>43586</c:v>
                </c:pt>
                <c:pt idx="245">
                  <c:v>43617</c:v>
                </c:pt>
                <c:pt idx="246">
                  <c:v>43647</c:v>
                </c:pt>
                <c:pt idx="247">
                  <c:v>43678</c:v>
                </c:pt>
                <c:pt idx="248">
                  <c:v>43709</c:v>
                </c:pt>
                <c:pt idx="249">
                  <c:v>43739</c:v>
                </c:pt>
                <c:pt idx="250">
                  <c:v>43770</c:v>
                </c:pt>
                <c:pt idx="251">
                  <c:v>43800</c:v>
                </c:pt>
                <c:pt idx="252">
                  <c:v>43831</c:v>
                </c:pt>
                <c:pt idx="253">
                  <c:v>43862</c:v>
                </c:pt>
                <c:pt idx="254">
                  <c:v>43891</c:v>
                </c:pt>
                <c:pt idx="255">
                  <c:v>43922</c:v>
                </c:pt>
                <c:pt idx="256">
                  <c:v>43952</c:v>
                </c:pt>
                <c:pt idx="257">
                  <c:v>43983</c:v>
                </c:pt>
                <c:pt idx="258">
                  <c:v>44013</c:v>
                </c:pt>
                <c:pt idx="259">
                  <c:v>44044</c:v>
                </c:pt>
                <c:pt idx="260">
                  <c:v>44075</c:v>
                </c:pt>
                <c:pt idx="261">
                  <c:v>44105</c:v>
                </c:pt>
                <c:pt idx="262">
                  <c:v>44136</c:v>
                </c:pt>
                <c:pt idx="263">
                  <c:v>44166</c:v>
                </c:pt>
                <c:pt idx="264">
                  <c:v>44197</c:v>
                </c:pt>
                <c:pt idx="265">
                  <c:v>44228</c:v>
                </c:pt>
                <c:pt idx="266">
                  <c:v>44256</c:v>
                </c:pt>
                <c:pt idx="267">
                  <c:v>44287</c:v>
                </c:pt>
                <c:pt idx="268">
                  <c:v>44317</c:v>
                </c:pt>
                <c:pt idx="269">
                  <c:v>44348</c:v>
                </c:pt>
                <c:pt idx="270">
                  <c:v>44378</c:v>
                </c:pt>
                <c:pt idx="271">
                  <c:v>44409</c:v>
                </c:pt>
                <c:pt idx="272">
                  <c:v>44440</c:v>
                </c:pt>
                <c:pt idx="273">
                  <c:v>44470</c:v>
                </c:pt>
                <c:pt idx="274">
                  <c:v>44501</c:v>
                </c:pt>
                <c:pt idx="275">
                  <c:v>44531</c:v>
                </c:pt>
                <c:pt idx="276">
                  <c:v>44562</c:v>
                </c:pt>
                <c:pt idx="277">
                  <c:v>44593</c:v>
                </c:pt>
                <c:pt idx="278">
                  <c:v>44621</c:v>
                </c:pt>
                <c:pt idx="279">
                  <c:v>44652</c:v>
                </c:pt>
                <c:pt idx="280">
                  <c:v>44682</c:v>
                </c:pt>
                <c:pt idx="281">
                  <c:v>44713</c:v>
                </c:pt>
                <c:pt idx="282">
                  <c:v>44743</c:v>
                </c:pt>
                <c:pt idx="283">
                  <c:v>44774</c:v>
                </c:pt>
                <c:pt idx="284">
                  <c:v>44805</c:v>
                </c:pt>
                <c:pt idx="285">
                  <c:v>44835</c:v>
                </c:pt>
                <c:pt idx="286">
                  <c:v>44866</c:v>
                </c:pt>
                <c:pt idx="287">
                  <c:v>44896</c:v>
                </c:pt>
                <c:pt idx="288">
                  <c:v>44927</c:v>
                </c:pt>
                <c:pt idx="289">
                  <c:v>44958</c:v>
                </c:pt>
                <c:pt idx="290">
                  <c:v>44986</c:v>
                </c:pt>
                <c:pt idx="291">
                  <c:v>45017</c:v>
                </c:pt>
                <c:pt idx="292">
                  <c:v>45047</c:v>
                </c:pt>
                <c:pt idx="293">
                  <c:v>45078</c:v>
                </c:pt>
                <c:pt idx="294">
                  <c:v>45108</c:v>
                </c:pt>
                <c:pt idx="295">
                  <c:v>45139</c:v>
                </c:pt>
                <c:pt idx="296">
                  <c:v>45170</c:v>
                </c:pt>
                <c:pt idx="297">
                  <c:v>45200</c:v>
                </c:pt>
                <c:pt idx="298">
                  <c:v>45231</c:v>
                </c:pt>
                <c:pt idx="299">
                  <c:v>45261</c:v>
                </c:pt>
                <c:pt idx="300">
                  <c:v>45292</c:v>
                </c:pt>
                <c:pt idx="301">
                  <c:v>45323</c:v>
                </c:pt>
                <c:pt idx="302">
                  <c:v>45352</c:v>
                </c:pt>
                <c:pt idx="303">
                  <c:v>45383</c:v>
                </c:pt>
                <c:pt idx="304">
                  <c:v>45413</c:v>
                </c:pt>
                <c:pt idx="305">
                  <c:v>45444</c:v>
                </c:pt>
                <c:pt idx="306">
                  <c:v>45474</c:v>
                </c:pt>
                <c:pt idx="307">
                  <c:v>45505</c:v>
                </c:pt>
                <c:pt idx="308">
                  <c:v>45536</c:v>
                </c:pt>
                <c:pt idx="309">
                  <c:v>45566</c:v>
                </c:pt>
                <c:pt idx="310">
                  <c:v>45597</c:v>
                </c:pt>
                <c:pt idx="311">
                  <c:v>45627</c:v>
                </c:pt>
                <c:pt idx="312">
                  <c:v>45658</c:v>
                </c:pt>
                <c:pt idx="313">
                  <c:v>45689</c:v>
                </c:pt>
                <c:pt idx="314">
                  <c:v>45717</c:v>
                </c:pt>
                <c:pt idx="315">
                  <c:v>45748</c:v>
                </c:pt>
                <c:pt idx="316">
                  <c:v>45778</c:v>
                </c:pt>
                <c:pt idx="317">
                  <c:v>45809</c:v>
                </c:pt>
                <c:pt idx="318">
                  <c:v>45839</c:v>
                </c:pt>
                <c:pt idx="319">
                  <c:v>45870</c:v>
                </c:pt>
                <c:pt idx="320">
                  <c:v>45901</c:v>
                </c:pt>
                <c:pt idx="321">
                  <c:v>45931</c:v>
                </c:pt>
                <c:pt idx="322">
                  <c:v>45962</c:v>
                </c:pt>
                <c:pt idx="323">
                  <c:v>45992</c:v>
                </c:pt>
                <c:pt idx="324">
                  <c:v>46023</c:v>
                </c:pt>
                <c:pt idx="325">
                  <c:v>46054</c:v>
                </c:pt>
                <c:pt idx="326">
                  <c:v>46082</c:v>
                </c:pt>
                <c:pt idx="327">
                  <c:v>46113</c:v>
                </c:pt>
                <c:pt idx="328">
                  <c:v>46143</c:v>
                </c:pt>
                <c:pt idx="329">
                  <c:v>46174</c:v>
                </c:pt>
              </c:numCache>
            </c:numRef>
          </c:cat>
          <c:val>
            <c:numRef>
              <c:f>[0]!PfundZ</c:f>
              <c:numCache>
                <c:formatCode>General</c:formatCode>
                <c:ptCount val="330"/>
                <c:pt idx="0">
                  <c:v>0</c:v>
                </c:pt>
                <c:pt idx="1">
                  <c:v>0</c:v>
                </c:pt>
                <c:pt idx="2">
                  <c:v>0</c:v>
                </c:pt>
                <c:pt idx="3">
                  <c:v>0</c:v>
                </c:pt>
                <c:pt idx="4">
                  <c:v>0</c:v>
                </c:pt>
                <c:pt idx="5">
                  <c:v>0</c:v>
                </c:pt>
                <c:pt idx="6">
                  <c:v>0</c:v>
                </c:pt>
                <c:pt idx="7">
                  <c:v>0</c:v>
                </c:pt>
                <c:pt idx="8">
                  <c:v>0</c:v>
                </c:pt>
                <c:pt idx="9">
                  <c:v>0</c:v>
                </c:pt>
                <c:pt idx="10">
                  <c:v>0</c:v>
                </c:pt>
                <c:pt idx="11">
                  <c:v>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0</c:v>
                </c:pt>
                <c:pt idx="25">
                  <c:v>0</c:v>
                </c:pt>
                <c:pt idx="26">
                  <c:v>0</c:v>
                </c:pt>
                <c:pt idx="27">
                  <c:v>0</c:v>
                </c:pt>
                <c:pt idx="28">
                  <c:v>0</c:v>
                </c:pt>
                <c:pt idx="29">
                  <c:v>0</c:v>
                </c:pt>
                <c:pt idx="30">
                  <c:v>0</c:v>
                </c:pt>
                <c:pt idx="31">
                  <c:v>0</c:v>
                </c:pt>
                <c:pt idx="32">
                  <c:v>0</c:v>
                </c:pt>
                <c:pt idx="33">
                  <c:v>0</c:v>
                </c:pt>
                <c:pt idx="34">
                  <c:v>0</c:v>
                </c:pt>
                <c:pt idx="35">
                  <c:v>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0</c:v>
                </c:pt>
                <c:pt idx="49">
                  <c:v>0</c:v>
                </c:pt>
                <c:pt idx="50">
                  <c:v>0</c:v>
                </c:pt>
                <c:pt idx="51">
                  <c:v>0</c:v>
                </c:pt>
                <c:pt idx="52">
                  <c:v>0</c:v>
                </c:pt>
                <c:pt idx="53">
                  <c:v>0</c:v>
                </c:pt>
                <c:pt idx="54">
                  <c:v>0</c:v>
                </c:pt>
                <c:pt idx="55">
                  <c:v>0</c:v>
                </c:pt>
                <c:pt idx="56">
                  <c:v>0</c:v>
                </c:pt>
                <c:pt idx="57">
                  <c:v>0</c:v>
                </c:pt>
                <c:pt idx="58">
                  <c:v>0</c:v>
                </c:pt>
                <c:pt idx="59">
                  <c:v>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0</c:v>
                </c:pt>
                <c:pt idx="73">
                  <c:v>0</c:v>
                </c:pt>
                <c:pt idx="74">
                  <c:v>0</c:v>
                </c:pt>
                <c:pt idx="75">
                  <c:v>0</c:v>
                </c:pt>
                <c:pt idx="76">
                  <c:v>0</c:v>
                </c:pt>
                <c:pt idx="77">
                  <c:v>0</c:v>
                </c:pt>
                <c:pt idx="78">
                  <c:v>0</c:v>
                </c:pt>
                <c:pt idx="79">
                  <c:v>0</c:v>
                </c:pt>
                <c:pt idx="80">
                  <c:v>0</c:v>
                </c:pt>
                <c:pt idx="81">
                  <c:v>0</c:v>
                </c:pt>
                <c:pt idx="82">
                  <c:v>0</c:v>
                </c:pt>
                <c:pt idx="83">
                  <c:v>0</c:v>
                </c:pt>
                <c:pt idx="84">
                  <c:v>100</c:v>
                </c:pt>
                <c:pt idx="85">
                  <c:v>100</c:v>
                </c:pt>
                <c:pt idx="86">
                  <c:v>100</c:v>
                </c:pt>
                <c:pt idx="87">
                  <c:v>100</c:v>
                </c:pt>
                <c:pt idx="88">
                  <c:v>100</c:v>
                </c:pt>
                <c:pt idx="89">
                  <c:v>100</c:v>
                </c:pt>
                <c:pt idx="90">
                  <c:v>100</c:v>
                </c:pt>
                <c:pt idx="91">
                  <c:v>100</c:v>
                </c:pt>
                <c:pt idx="92">
                  <c:v>100</c:v>
                </c:pt>
                <c:pt idx="93">
                  <c:v>100</c:v>
                </c:pt>
                <c:pt idx="94">
                  <c:v>100</c:v>
                </c:pt>
                <c:pt idx="95">
                  <c:v>100</c:v>
                </c:pt>
                <c:pt idx="96">
                  <c:v>0</c:v>
                </c:pt>
                <c:pt idx="97">
                  <c:v>0</c:v>
                </c:pt>
                <c:pt idx="98">
                  <c:v>0</c:v>
                </c:pt>
                <c:pt idx="99">
                  <c:v>0</c:v>
                </c:pt>
                <c:pt idx="100">
                  <c:v>0</c:v>
                </c:pt>
                <c:pt idx="101">
                  <c:v>0</c:v>
                </c:pt>
                <c:pt idx="102">
                  <c:v>0</c:v>
                </c:pt>
                <c:pt idx="103">
                  <c:v>0</c:v>
                </c:pt>
                <c:pt idx="104">
                  <c:v>0</c:v>
                </c:pt>
                <c:pt idx="105">
                  <c:v>0</c:v>
                </c:pt>
                <c:pt idx="106">
                  <c:v>0</c:v>
                </c:pt>
                <c:pt idx="107">
                  <c:v>0</c:v>
                </c:pt>
                <c:pt idx="108">
                  <c:v>100</c:v>
                </c:pt>
                <c:pt idx="109">
                  <c:v>100</c:v>
                </c:pt>
                <c:pt idx="110">
                  <c:v>100</c:v>
                </c:pt>
                <c:pt idx="111">
                  <c:v>100</c:v>
                </c:pt>
                <c:pt idx="112">
                  <c:v>100</c:v>
                </c:pt>
                <c:pt idx="113">
                  <c:v>100</c:v>
                </c:pt>
                <c:pt idx="114">
                  <c:v>100</c:v>
                </c:pt>
                <c:pt idx="115">
                  <c:v>100</c:v>
                </c:pt>
                <c:pt idx="116">
                  <c:v>100</c:v>
                </c:pt>
                <c:pt idx="117">
                  <c:v>100</c:v>
                </c:pt>
                <c:pt idx="118">
                  <c:v>100</c:v>
                </c:pt>
                <c:pt idx="119">
                  <c:v>100</c:v>
                </c:pt>
                <c:pt idx="120">
                  <c:v>0</c:v>
                </c:pt>
                <c:pt idx="121">
                  <c:v>0</c:v>
                </c:pt>
                <c:pt idx="122">
                  <c:v>0</c:v>
                </c:pt>
                <c:pt idx="123">
                  <c:v>0</c:v>
                </c:pt>
                <c:pt idx="124">
                  <c:v>0</c:v>
                </c:pt>
                <c:pt idx="125">
                  <c:v>0</c:v>
                </c:pt>
                <c:pt idx="126">
                  <c:v>0</c:v>
                </c:pt>
                <c:pt idx="127">
                  <c:v>0</c:v>
                </c:pt>
                <c:pt idx="128">
                  <c:v>0</c:v>
                </c:pt>
                <c:pt idx="129">
                  <c:v>0</c:v>
                </c:pt>
                <c:pt idx="130">
                  <c:v>0</c:v>
                </c:pt>
                <c:pt idx="131">
                  <c:v>0</c:v>
                </c:pt>
                <c:pt idx="132">
                  <c:v>100</c:v>
                </c:pt>
                <c:pt idx="133">
                  <c:v>100</c:v>
                </c:pt>
                <c:pt idx="134">
                  <c:v>100</c:v>
                </c:pt>
                <c:pt idx="135">
                  <c:v>100</c:v>
                </c:pt>
                <c:pt idx="136">
                  <c:v>100</c:v>
                </c:pt>
                <c:pt idx="137">
                  <c:v>100</c:v>
                </c:pt>
                <c:pt idx="138">
                  <c:v>100</c:v>
                </c:pt>
                <c:pt idx="139">
                  <c:v>100</c:v>
                </c:pt>
                <c:pt idx="140">
                  <c:v>100</c:v>
                </c:pt>
                <c:pt idx="141">
                  <c:v>100</c:v>
                </c:pt>
                <c:pt idx="142">
                  <c:v>100</c:v>
                </c:pt>
                <c:pt idx="143">
                  <c:v>100</c:v>
                </c:pt>
                <c:pt idx="144">
                  <c:v>0</c:v>
                </c:pt>
                <c:pt idx="145">
                  <c:v>0</c:v>
                </c:pt>
                <c:pt idx="146">
                  <c:v>0</c:v>
                </c:pt>
                <c:pt idx="147">
                  <c:v>0</c:v>
                </c:pt>
                <c:pt idx="148">
                  <c:v>0</c:v>
                </c:pt>
                <c:pt idx="149">
                  <c:v>0</c:v>
                </c:pt>
                <c:pt idx="150">
                  <c:v>0</c:v>
                </c:pt>
                <c:pt idx="151">
                  <c:v>0</c:v>
                </c:pt>
                <c:pt idx="152">
                  <c:v>0</c:v>
                </c:pt>
                <c:pt idx="153">
                  <c:v>0</c:v>
                </c:pt>
                <c:pt idx="154">
                  <c:v>0</c:v>
                </c:pt>
                <c:pt idx="155">
                  <c:v>0</c:v>
                </c:pt>
                <c:pt idx="156">
                  <c:v>100</c:v>
                </c:pt>
                <c:pt idx="157">
                  <c:v>100</c:v>
                </c:pt>
                <c:pt idx="158">
                  <c:v>100</c:v>
                </c:pt>
                <c:pt idx="159">
                  <c:v>100</c:v>
                </c:pt>
                <c:pt idx="160">
                  <c:v>100</c:v>
                </c:pt>
                <c:pt idx="161">
                  <c:v>100</c:v>
                </c:pt>
                <c:pt idx="162">
                  <c:v>100</c:v>
                </c:pt>
                <c:pt idx="163">
                  <c:v>100</c:v>
                </c:pt>
                <c:pt idx="164">
                  <c:v>100</c:v>
                </c:pt>
                <c:pt idx="165">
                  <c:v>100</c:v>
                </c:pt>
                <c:pt idx="166">
                  <c:v>100</c:v>
                </c:pt>
                <c:pt idx="167">
                  <c:v>100</c:v>
                </c:pt>
                <c:pt idx="168">
                  <c:v>0</c:v>
                </c:pt>
                <c:pt idx="169">
                  <c:v>0</c:v>
                </c:pt>
                <c:pt idx="170">
                  <c:v>0</c:v>
                </c:pt>
                <c:pt idx="171">
                  <c:v>0</c:v>
                </c:pt>
                <c:pt idx="172">
                  <c:v>0</c:v>
                </c:pt>
                <c:pt idx="173">
                  <c:v>0</c:v>
                </c:pt>
                <c:pt idx="174">
                  <c:v>0</c:v>
                </c:pt>
                <c:pt idx="175">
                  <c:v>0</c:v>
                </c:pt>
                <c:pt idx="176">
                  <c:v>0</c:v>
                </c:pt>
                <c:pt idx="177">
                  <c:v>0</c:v>
                </c:pt>
                <c:pt idx="178">
                  <c:v>0</c:v>
                </c:pt>
                <c:pt idx="179">
                  <c:v>0</c:v>
                </c:pt>
                <c:pt idx="180">
                  <c:v>100</c:v>
                </c:pt>
                <c:pt idx="181">
                  <c:v>100</c:v>
                </c:pt>
                <c:pt idx="182">
                  <c:v>100</c:v>
                </c:pt>
                <c:pt idx="183">
                  <c:v>100</c:v>
                </c:pt>
                <c:pt idx="184">
                  <c:v>100</c:v>
                </c:pt>
                <c:pt idx="185">
                  <c:v>100</c:v>
                </c:pt>
                <c:pt idx="186">
                  <c:v>100</c:v>
                </c:pt>
                <c:pt idx="187">
                  <c:v>100</c:v>
                </c:pt>
                <c:pt idx="188">
                  <c:v>100</c:v>
                </c:pt>
                <c:pt idx="189">
                  <c:v>100</c:v>
                </c:pt>
                <c:pt idx="190">
                  <c:v>100</c:v>
                </c:pt>
                <c:pt idx="191">
                  <c:v>100</c:v>
                </c:pt>
                <c:pt idx="192">
                  <c:v>0</c:v>
                </c:pt>
                <c:pt idx="193">
                  <c:v>0</c:v>
                </c:pt>
                <c:pt idx="194">
                  <c:v>0</c:v>
                </c:pt>
                <c:pt idx="195">
                  <c:v>0</c:v>
                </c:pt>
                <c:pt idx="196">
                  <c:v>0</c:v>
                </c:pt>
                <c:pt idx="197">
                  <c:v>0</c:v>
                </c:pt>
                <c:pt idx="198">
                  <c:v>0</c:v>
                </c:pt>
                <c:pt idx="199">
                  <c:v>0</c:v>
                </c:pt>
                <c:pt idx="200">
                  <c:v>0</c:v>
                </c:pt>
                <c:pt idx="201">
                  <c:v>0</c:v>
                </c:pt>
                <c:pt idx="202">
                  <c:v>0</c:v>
                </c:pt>
                <c:pt idx="203">
                  <c:v>0</c:v>
                </c:pt>
                <c:pt idx="204">
                  <c:v>100</c:v>
                </c:pt>
                <c:pt idx="205">
                  <c:v>100</c:v>
                </c:pt>
                <c:pt idx="206">
                  <c:v>100</c:v>
                </c:pt>
                <c:pt idx="207">
                  <c:v>100</c:v>
                </c:pt>
                <c:pt idx="208">
                  <c:v>100</c:v>
                </c:pt>
                <c:pt idx="209">
                  <c:v>100</c:v>
                </c:pt>
                <c:pt idx="210">
                  <c:v>100</c:v>
                </c:pt>
                <c:pt idx="211">
                  <c:v>100</c:v>
                </c:pt>
                <c:pt idx="212">
                  <c:v>100</c:v>
                </c:pt>
                <c:pt idx="213">
                  <c:v>100</c:v>
                </c:pt>
                <c:pt idx="214">
                  <c:v>100</c:v>
                </c:pt>
                <c:pt idx="215">
                  <c:v>100</c:v>
                </c:pt>
                <c:pt idx="216">
                  <c:v>0</c:v>
                </c:pt>
                <c:pt idx="217">
                  <c:v>0</c:v>
                </c:pt>
                <c:pt idx="218">
                  <c:v>0</c:v>
                </c:pt>
                <c:pt idx="219">
                  <c:v>0</c:v>
                </c:pt>
                <c:pt idx="220">
                  <c:v>0</c:v>
                </c:pt>
                <c:pt idx="221">
                  <c:v>0</c:v>
                </c:pt>
                <c:pt idx="222">
                  <c:v>0</c:v>
                </c:pt>
                <c:pt idx="223">
                  <c:v>0</c:v>
                </c:pt>
                <c:pt idx="224">
                  <c:v>0</c:v>
                </c:pt>
                <c:pt idx="225">
                  <c:v>0</c:v>
                </c:pt>
                <c:pt idx="226">
                  <c:v>0</c:v>
                </c:pt>
                <c:pt idx="227">
                  <c:v>0</c:v>
                </c:pt>
                <c:pt idx="228">
                  <c:v>100</c:v>
                </c:pt>
                <c:pt idx="229">
                  <c:v>100</c:v>
                </c:pt>
                <c:pt idx="230">
                  <c:v>100</c:v>
                </c:pt>
                <c:pt idx="231">
                  <c:v>100</c:v>
                </c:pt>
                <c:pt idx="232">
                  <c:v>100</c:v>
                </c:pt>
                <c:pt idx="233">
                  <c:v>100</c:v>
                </c:pt>
                <c:pt idx="234">
                  <c:v>100</c:v>
                </c:pt>
                <c:pt idx="235">
                  <c:v>100</c:v>
                </c:pt>
                <c:pt idx="236">
                  <c:v>100</c:v>
                </c:pt>
                <c:pt idx="237">
                  <c:v>100</c:v>
                </c:pt>
                <c:pt idx="238">
                  <c:v>100</c:v>
                </c:pt>
                <c:pt idx="239">
                  <c:v>100</c:v>
                </c:pt>
                <c:pt idx="240">
                  <c:v>0</c:v>
                </c:pt>
                <c:pt idx="241">
                  <c:v>0</c:v>
                </c:pt>
                <c:pt idx="242">
                  <c:v>0</c:v>
                </c:pt>
                <c:pt idx="243">
                  <c:v>0</c:v>
                </c:pt>
                <c:pt idx="244">
                  <c:v>0</c:v>
                </c:pt>
                <c:pt idx="245">
                  <c:v>0</c:v>
                </c:pt>
                <c:pt idx="246">
                  <c:v>0</c:v>
                </c:pt>
                <c:pt idx="247">
                  <c:v>0</c:v>
                </c:pt>
                <c:pt idx="248">
                  <c:v>0</c:v>
                </c:pt>
                <c:pt idx="249">
                  <c:v>0</c:v>
                </c:pt>
                <c:pt idx="250">
                  <c:v>0</c:v>
                </c:pt>
                <c:pt idx="251">
                  <c:v>0</c:v>
                </c:pt>
                <c:pt idx="252">
                  <c:v>100</c:v>
                </c:pt>
                <c:pt idx="253">
                  <c:v>100</c:v>
                </c:pt>
                <c:pt idx="254">
                  <c:v>100</c:v>
                </c:pt>
                <c:pt idx="255">
                  <c:v>100</c:v>
                </c:pt>
                <c:pt idx="256">
                  <c:v>100</c:v>
                </c:pt>
                <c:pt idx="257">
                  <c:v>100</c:v>
                </c:pt>
                <c:pt idx="258">
                  <c:v>100</c:v>
                </c:pt>
                <c:pt idx="259">
                  <c:v>100</c:v>
                </c:pt>
                <c:pt idx="260">
                  <c:v>100</c:v>
                </c:pt>
                <c:pt idx="261">
                  <c:v>100</c:v>
                </c:pt>
                <c:pt idx="262">
                  <c:v>100</c:v>
                </c:pt>
                <c:pt idx="263">
                  <c:v>100</c:v>
                </c:pt>
                <c:pt idx="264">
                  <c:v>0</c:v>
                </c:pt>
                <c:pt idx="265">
                  <c:v>0</c:v>
                </c:pt>
                <c:pt idx="266">
                  <c:v>0</c:v>
                </c:pt>
                <c:pt idx="267">
                  <c:v>0</c:v>
                </c:pt>
                <c:pt idx="268">
                  <c:v>0</c:v>
                </c:pt>
                <c:pt idx="269">
                  <c:v>0</c:v>
                </c:pt>
                <c:pt idx="270">
                  <c:v>0</c:v>
                </c:pt>
                <c:pt idx="271">
                  <c:v>0</c:v>
                </c:pt>
                <c:pt idx="272">
                  <c:v>0</c:v>
                </c:pt>
                <c:pt idx="273">
                  <c:v>0</c:v>
                </c:pt>
                <c:pt idx="274">
                  <c:v>0</c:v>
                </c:pt>
                <c:pt idx="275">
                  <c:v>0</c:v>
                </c:pt>
                <c:pt idx="276">
                  <c:v>100</c:v>
                </c:pt>
                <c:pt idx="277">
                  <c:v>100</c:v>
                </c:pt>
                <c:pt idx="278">
                  <c:v>100</c:v>
                </c:pt>
                <c:pt idx="279">
                  <c:v>100</c:v>
                </c:pt>
                <c:pt idx="280">
                  <c:v>100</c:v>
                </c:pt>
                <c:pt idx="281">
                  <c:v>100</c:v>
                </c:pt>
                <c:pt idx="282">
                  <c:v>100</c:v>
                </c:pt>
                <c:pt idx="283">
                  <c:v>100</c:v>
                </c:pt>
                <c:pt idx="284">
                  <c:v>100</c:v>
                </c:pt>
                <c:pt idx="285">
                  <c:v>100</c:v>
                </c:pt>
                <c:pt idx="286">
                  <c:v>100</c:v>
                </c:pt>
                <c:pt idx="287">
                  <c:v>100</c:v>
                </c:pt>
                <c:pt idx="288">
                  <c:v>0</c:v>
                </c:pt>
                <c:pt idx="289">
                  <c:v>0</c:v>
                </c:pt>
                <c:pt idx="290">
                  <c:v>0</c:v>
                </c:pt>
                <c:pt idx="291">
                  <c:v>0</c:v>
                </c:pt>
                <c:pt idx="292">
                  <c:v>0</c:v>
                </c:pt>
                <c:pt idx="293">
                  <c:v>0</c:v>
                </c:pt>
                <c:pt idx="294">
                  <c:v>0</c:v>
                </c:pt>
                <c:pt idx="295">
                  <c:v>0</c:v>
                </c:pt>
                <c:pt idx="296">
                  <c:v>0</c:v>
                </c:pt>
                <c:pt idx="297">
                  <c:v>0</c:v>
                </c:pt>
                <c:pt idx="298">
                  <c:v>0</c:v>
                </c:pt>
                <c:pt idx="299">
                  <c:v>0</c:v>
                </c:pt>
                <c:pt idx="300">
                  <c:v>100</c:v>
                </c:pt>
                <c:pt idx="301">
                  <c:v>100</c:v>
                </c:pt>
                <c:pt idx="302">
                  <c:v>100</c:v>
                </c:pt>
                <c:pt idx="303">
                  <c:v>100</c:v>
                </c:pt>
                <c:pt idx="304">
                  <c:v>100</c:v>
                </c:pt>
                <c:pt idx="305">
                  <c:v>100</c:v>
                </c:pt>
                <c:pt idx="306">
                  <c:v>100</c:v>
                </c:pt>
                <c:pt idx="307">
                  <c:v>100</c:v>
                </c:pt>
                <c:pt idx="308">
                  <c:v>100</c:v>
                </c:pt>
                <c:pt idx="309">
                  <c:v>100</c:v>
                </c:pt>
                <c:pt idx="310">
                  <c:v>100</c:v>
                </c:pt>
                <c:pt idx="311">
                  <c:v>100</c:v>
                </c:pt>
                <c:pt idx="312">
                  <c:v>0</c:v>
                </c:pt>
                <c:pt idx="313">
                  <c:v>0</c:v>
                </c:pt>
                <c:pt idx="314">
                  <c:v>0</c:v>
                </c:pt>
                <c:pt idx="315">
                  <c:v>0</c:v>
                </c:pt>
                <c:pt idx="316">
                  <c:v>0</c:v>
                </c:pt>
                <c:pt idx="317">
                  <c:v>0</c:v>
                </c:pt>
                <c:pt idx="318">
                  <c:v>0</c:v>
                </c:pt>
                <c:pt idx="319">
                  <c:v>0</c:v>
                </c:pt>
                <c:pt idx="320">
                  <c:v>0</c:v>
                </c:pt>
                <c:pt idx="321">
                  <c:v>0</c:v>
                </c:pt>
                <c:pt idx="322">
                  <c:v>0</c:v>
                </c:pt>
                <c:pt idx="323">
                  <c:v>0</c:v>
                </c:pt>
                <c:pt idx="324">
                  <c:v>100</c:v>
                </c:pt>
                <c:pt idx="325">
                  <c:v>100</c:v>
                </c:pt>
                <c:pt idx="326">
                  <c:v>100</c:v>
                </c:pt>
                <c:pt idx="327">
                  <c:v>100</c:v>
                </c:pt>
                <c:pt idx="328">
                  <c:v>100</c:v>
                </c:pt>
                <c:pt idx="329">
                  <c:v>100</c:v>
                </c:pt>
              </c:numCache>
            </c:numRef>
          </c:val>
          <c:extLst>
            <c:ext xmlns:c16="http://schemas.microsoft.com/office/drawing/2014/chart" uri="{C3380CC4-5D6E-409C-BE32-E72D297353CC}">
              <c16:uniqueId val="{00000000-F110-4044-9330-ACBFF849B314}"/>
            </c:ext>
          </c:extLst>
        </c:ser>
        <c:dLbls>
          <c:showLegendKey val="0"/>
          <c:showVal val="0"/>
          <c:showCatName val="0"/>
          <c:showSerName val="0"/>
          <c:showPercent val="0"/>
          <c:showBubbleSize val="0"/>
        </c:dLbls>
        <c:gapWidth val="0"/>
        <c:axId val="1902144160"/>
        <c:axId val="1688470752"/>
      </c:barChart>
      <c:lineChart>
        <c:grouping val="standard"/>
        <c:varyColors val="0"/>
        <c:ser>
          <c:idx val="0"/>
          <c:order val="0"/>
          <c:tx>
            <c:strRef>
              <c:f>'Var fix'!$B$6</c:f>
              <c:strCache>
                <c:ptCount val="1"/>
                <c:pt idx="0">
                  <c:v>Pfund Sterling</c:v>
                </c:pt>
              </c:strCache>
            </c:strRef>
          </c:tx>
          <c:spPr>
            <a:ln w="28575" cap="rnd">
              <a:solidFill>
                <a:schemeClr val="accent2"/>
              </a:solidFill>
              <a:round/>
            </a:ln>
            <a:effectLst/>
          </c:spPr>
          <c:marker>
            <c:symbol val="none"/>
          </c:marker>
          <c:cat>
            <c:numRef>
              <c:f>[0]!PfundX</c:f>
              <c:numCache>
                <c:formatCode>m/d/yyyy</c:formatCode>
                <c:ptCount val="330"/>
                <c:pt idx="0">
                  <c:v>36161</c:v>
                </c:pt>
                <c:pt idx="1">
                  <c:v>36192</c:v>
                </c:pt>
                <c:pt idx="2">
                  <c:v>36220</c:v>
                </c:pt>
                <c:pt idx="3">
                  <c:v>36251</c:v>
                </c:pt>
                <c:pt idx="4">
                  <c:v>36281</c:v>
                </c:pt>
                <c:pt idx="5">
                  <c:v>36312</c:v>
                </c:pt>
                <c:pt idx="6">
                  <c:v>36342</c:v>
                </c:pt>
                <c:pt idx="7">
                  <c:v>36373</c:v>
                </c:pt>
                <c:pt idx="8">
                  <c:v>36404</c:v>
                </c:pt>
                <c:pt idx="9">
                  <c:v>36434</c:v>
                </c:pt>
                <c:pt idx="10">
                  <c:v>36465</c:v>
                </c:pt>
                <c:pt idx="11">
                  <c:v>36495</c:v>
                </c:pt>
                <c:pt idx="12">
                  <c:v>36526</c:v>
                </c:pt>
                <c:pt idx="13">
                  <c:v>36557</c:v>
                </c:pt>
                <c:pt idx="14">
                  <c:v>36586</c:v>
                </c:pt>
                <c:pt idx="15">
                  <c:v>36617</c:v>
                </c:pt>
                <c:pt idx="16">
                  <c:v>36647</c:v>
                </c:pt>
                <c:pt idx="17">
                  <c:v>36678</c:v>
                </c:pt>
                <c:pt idx="18">
                  <c:v>36708</c:v>
                </c:pt>
                <c:pt idx="19">
                  <c:v>36739</c:v>
                </c:pt>
                <c:pt idx="20">
                  <c:v>36770</c:v>
                </c:pt>
                <c:pt idx="21">
                  <c:v>36800</c:v>
                </c:pt>
                <c:pt idx="22">
                  <c:v>36831</c:v>
                </c:pt>
                <c:pt idx="23">
                  <c:v>36861</c:v>
                </c:pt>
                <c:pt idx="24">
                  <c:v>36892</c:v>
                </c:pt>
                <c:pt idx="25">
                  <c:v>36923</c:v>
                </c:pt>
                <c:pt idx="26">
                  <c:v>36951</c:v>
                </c:pt>
                <c:pt idx="27">
                  <c:v>36982</c:v>
                </c:pt>
                <c:pt idx="28">
                  <c:v>37012</c:v>
                </c:pt>
                <c:pt idx="29">
                  <c:v>37043</c:v>
                </c:pt>
                <c:pt idx="30">
                  <c:v>37073</c:v>
                </c:pt>
                <c:pt idx="31">
                  <c:v>37104</c:v>
                </c:pt>
                <c:pt idx="32">
                  <c:v>37135</c:v>
                </c:pt>
                <c:pt idx="33">
                  <c:v>37165</c:v>
                </c:pt>
                <c:pt idx="34">
                  <c:v>37196</c:v>
                </c:pt>
                <c:pt idx="35">
                  <c:v>37226</c:v>
                </c:pt>
                <c:pt idx="36">
                  <c:v>37257</c:v>
                </c:pt>
                <c:pt idx="37">
                  <c:v>37288</c:v>
                </c:pt>
                <c:pt idx="38">
                  <c:v>37316</c:v>
                </c:pt>
                <c:pt idx="39">
                  <c:v>37347</c:v>
                </c:pt>
                <c:pt idx="40">
                  <c:v>37377</c:v>
                </c:pt>
                <c:pt idx="41">
                  <c:v>37408</c:v>
                </c:pt>
                <c:pt idx="42">
                  <c:v>37438</c:v>
                </c:pt>
                <c:pt idx="43">
                  <c:v>37469</c:v>
                </c:pt>
                <c:pt idx="44">
                  <c:v>37500</c:v>
                </c:pt>
                <c:pt idx="45">
                  <c:v>37530</c:v>
                </c:pt>
                <c:pt idx="46">
                  <c:v>37561</c:v>
                </c:pt>
                <c:pt idx="47">
                  <c:v>37591</c:v>
                </c:pt>
                <c:pt idx="48">
                  <c:v>37622</c:v>
                </c:pt>
                <c:pt idx="49">
                  <c:v>37653</c:v>
                </c:pt>
                <c:pt idx="50">
                  <c:v>37681</c:v>
                </c:pt>
                <c:pt idx="51">
                  <c:v>37712</c:v>
                </c:pt>
                <c:pt idx="52">
                  <c:v>37742</c:v>
                </c:pt>
                <c:pt idx="53">
                  <c:v>37773</c:v>
                </c:pt>
                <c:pt idx="54">
                  <c:v>37803</c:v>
                </c:pt>
                <c:pt idx="55">
                  <c:v>37834</c:v>
                </c:pt>
                <c:pt idx="56">
                  <c:v>37865</c:v>
                </c:pt>
                <c:pt idx="57">
                  <c:v>37895</c:v>
                </c:pt>
                <c:pt idx="58">
                  <c:v>37926</c:v>
                </c:pt>
                <c:pt idx="59">
                  <c:v>37956</c:v>
                </c:pt>
                <c:pt idx="60">
                  <c:v>37987</c:v>
                </c:pt>
                <c:pt idx="61">
                  <c:v>38018</c:v>
                </c:pt>
                <c:pt idx="62">
                  <c:v>38047</c:v>
                </c:pt>
                <c:pt idx="63">
                  <c:v>38078</c:v>
                </c:pt>
                <c:pt idx="64">
                  <c:v>38108</c:v>
                </c:pt>
                <c:pt idx="65">
                  <c:v>38139</c:v>
                </c:pt>
                <c:pt idx="66">
                  <c:v>38169</c:v>
                </c:pt>
                <c:pt idx="67">
                  <c:v>38200</c:v>
                </c:pt>
                <c:pt idx="68">
                  <c:v>38231</c:v>
                </c:pt>
                <c:pt idx="69">
                  <c:v>38261</c:v>
                </c:pt>
                <c:pt idx="70">
                  <c:v>38292</c:v>
                </c:pt>
                <c:pt idx="71">
                  <c:v>38322</c:v>
                </c:pt>
                <c:pt idx="72">
                  <c:v>38353</c:v>
                </c:pt>
                <c:pt idx="73">
                  <c:v>38384</c:v>
                </c:pt>
                <c:pt idx="74">
                  <c:v>38412</c:v>
                </c:pt>
                <c:pt idx="75">
                  <c:v>38443</c:v>
                </c:pt>
                <c:pt idx="76">
                  <c:v>38473</c:v>
                </c:pt>
                <c:pt idx="77">
                  <c:v>38504</c:v>
                </c:pt>
                <c:pt idx="78">
                  <c:v>38534</c:v>
                </c:pt>
                <c:pt idx="79">
                  <c:v>38565</c:v>
                </c:pt>
                <c:pt idx="80">
                  <c:v>38596</c:v>
                </c:pt>
                <c:pt idx="81">
                  <c:v>38626</c:v>
                </c:pt>
                <c:pt idx="82">
                  <c:v>38657</c:v>
                </c:pt>
                <c:pt idx="83">
                  <c:v>38687</c:v>
                </c:pt>
                <c:pt idx="84">
                  <c:v>38718</c:v>
                </c:pt>
                <c:pt idx="85">
                  <c:v>38749</c:v>
                </c:pt>
                <c:pt idx="86">
                  <c:v>38777</c:v>
                </c:pt>
                <c:pt idx="87">
                  <c:v>38808</c:v>
                </c:pt>
                <c:pt idx="88">
                  <c:v>38838</c:v>
                </c:pt>
                <c:pt idx="89">
                  <c:v>38869</c:v>
                </c:pt>
                <c:pt idx="90">
                  <c:v>38899</c:v>
                </c:pt>
                <c:pt idx="91">
                  <c:v>38930</c:v>
                </c:pt>
                <c:pt idx="92">
                  <c:v>38961</c:v>
                </c:pt>
                <c:pt idx="93">
                  <c:v>38991</c:v>
                </c:pt>
                <c:pt idx="94">
                  <c:v>39022</c:v>
                </c:pt>
                <c:pt idx="95">
                  <c:v>39052</c:v>
                </c:pt>
                <c:pt idx="96">
                  <c:v>39083</c:v>
                </c:pt>
                <c:pt idx="97">
                  <c:v>39114</c:v>
                </c:pt>
                <c:pt idx="98">
                  <c:v>39142</c:v>
                </c:pt>
                <c:pt idx="99">
                  <c:v>39173</c:v>
                </c:pt>
                <c:pt idx="100">
                  <c:v>39203</c:v>
                </c:pt>
                <c:pt idx="101">
                  <c:v>39234</c:v>
                </c:pt>
                <c:pt idx="102">
                  <c:v>39264</c:v>
                </c:pt>
                <c:pt idx="103">
                  <c:v>39295</c:v>
                </c:pt>
                <c:pt idx="104">
                  <c:v>39326</c:v>
                </c:pt>
                <c:pt idx="105">
                  <c:v>39356</c:v>
                </c:pt>
                <c:pt idx="106">
                  <c:v>39387</c:v>
                </c:pt>
                <c:pt idx="107">
                  <c:v>39417</c:v>
                </c:pt>
                <c:pt idx="108">
                  <c:v>39448</c:v>
                </c:pt>
                <c:pt idx="109">
                  <c:v>39479</c:v>
                </c:pt>
                <c:pt idx="110">
                  <c:v>39508</c:v>
                </c:pt>
                <c:pt idx="111">
                  <c:v>39539</c:v>
                </c:pt>
                <c:pt idx="112">
                  <c:v>39569</c:v>
                </c:pt>
                <c:pt idx="113">
                  <c:v>39600</c:v>
                </c:pt>
                <c:pt idx="114">
                  <c:v>39630</c:v>
                </c:pt>
                <c:pt idx="115">
                  <c:v>39661</c:v>
                </c:pt>
                <c:pt idx="116">
                  <c:v>39692</c:v>
                </c:pt>
                <c:pt idx="117">
                  <c:v>39722</c:v>
                </c:pt>
                <c:pt idx="118">
                  <c:v>39753</c:v>
                </c:pt>
                <c:pt idx="119">
                  <c:v>39783</c:v>
                </c:pt>
                <c:pt idx="120">
                  <c:v>39814</c:v>
                </c:pt>
                <c:pt idx="121">
                  <c:v>39845</c:v>
                </c:pt>
                <c:pt idx="122">
                  <c:v>39873</c:v>
                </c:pt>
                <c:pt idx="123">
                  <c:v>39904</c:v>
                </c:pt>
                <c:pt idx="124">
                  <c:v>39934</c:v>
                </c:pt>
                <c:pt idx="125">
                  <c:v>39965</c:v>
                </c:pt>
                <c:pt idx="126">
                  <c:v>39995</c:v>
                </c:pt>
                <c:pt idx="127">
                  <c:v>40026</c:v>
                </c:pt>
                <c:pt idx="128">
                  <c:v>40057</c:v>
                </c:pt>
                <c:pt idx="129">
                  <c:v>40087</c:v>
                </c:pt>
                <c:pt idx="130">
                  <c:v>40118</c:v>
                </c:pt>
                <c:pt idx="131">
                  <c:v>40148</c:v>
                </c:pt>
                <c:pt idx="132">
                  <c:v>40179</c:v>
                </c:pt>
                <c:pt idx="133">
                  <c:v>40210</c:v>
                </c:pt>
                <c:pt idx="134">
                  <c:v>40238</c:v>
                </c:pt>
                <c:pt idx="135">
                  <c:v>40269</c:v>
                </c:pt>
                <c:pt idx="136">
                  <c:v>40299</c:v>
                </c:pt>
                <c:pt idx="137">
                  <c:v>40330</c:v>
                </c:pt>
                <c:pt idx="138">
                  <c:v>40360</c:v>
                </c:pt>
                <c:pt idx="139">
                  <c:v>40391</c:v>
                </c:pt>
                <c:pt idx="140">
                  <c:v>40422</c:v>
                </c:pt>
                <c:pt idx="141">
                  <c:v>40452</c:v>
                </c:pt>
                <c:pt idx="142">
                  <c:v>40483</c:v>
                </c:pt>
                <c:pt idx="143">
                  <c:v>40513</c:v>
                </c:pt>
                <c:pt idx="144">
                  <c:v>40544</c:v>
                </c:pt>
                <c:pt idx="145">
                  <c:v>40575</c:v>
                </c:pt>
                <c:pt idx="146">
                  <c:v>40603</c:v>
                </c:pt>
                <c:pt idx="147">
                  <c:v>40634</c:v>
                </c:pt>
                <c:pt idx="148">
                  <c:v>40664</c:v>
                </c:pt>
                <c:pt idx="149">
                  <c:v>40695</c:v>
                </c:pt>
                <c:pt idx="150">
                  <c:v>40725</c:v>
                </c:pt>
                <c:pt idx="151">
                  <c:v>40756</c:v>
                </c:pt>
                <c:pt idx="152">
                  <c:v>40787</c:v>
                </c:pt>
                <c:pt idx="153">
                  <c:v>40817</c:v>
                </c:pt>
                <c:pt idx="154">
                  <c:v>40848</c:v>
                </c:pt>
                <c:pt idx="155">
                  <c:v>40878</c:v>
                </c:pt>
                <c:pt idx="156">
                  <c:v>40909</c:v>
                </c:pt>
                <c:pt idx="157">
                  <c:v>40940</c:v>
                </c:pt>
                <c:pt idx="158">
                  <c:v>40969</c:v>
                </c:pt>
                <c:pt idx="159">
                  <c:v>41000</c:v>
                </c:pt>
                <c:pt idx="160">
                  <c:v>41030</c:v>
                </c:pt>
                <c:pt idx="161">
                  <c:v>41061</c:v>
                </c:pt>
                <c:pt idx="162">
                  <c:v>41091</c:v>
                </c:pt>
                <c:pt idx="163">
                  <c:v>41122</c:v>
                </c:pt>
                <c:pt idx="164">
                  <c:v>41153</c:v>
                </c:pt>
                <c:pt idx="165">
                  <c:v>41183</c:v>
                </c:pt>
                <c:pt idx="166">
                  <c:v>41214</c:v>
                </c:pt>
                <c:pt idx="167">
                  <c:v>41244</c:v>
                </c:pt>
                <c:pt idx="168">
                  <c:v>41275</c:v>
                </c:pt>
                <c:pt idx="169">
                  <c:v>41306</c:v>
                </c:pt>
                <c:pt idx="170">
                  <c:v>41334</c:v>
                </c:pt>
                <c:pt idx="171">
                  <c:v>41365</c:v>
                </c:pt>
                <c:pt idx="172">
                  <c:v>41395</c:v>
                </c:pt>
                <c:pt idx="173">
                  <c:v>41426</c:v>
                </c:pt>
                <c:pt idx="174">
                  <c:v>41456</c:v>
                </c:pt>
                <c:pt idx="175">
                  <c:v>41487</c:v>
                </c:pt>
                <c:pt idx="176">
                  <c:v>41518</c:v>
                </c:pt>
                <c:pt idx="177">
                  <c:v>41548</c:v>
                </c:pt>
                <c:pt idx="178">
                  <c:v>41579</c:v>
                </c:pt>
                <c:pt idx="179">
                  <c:v>41609</c:v>
                </c:pt>
                <c:pt idx="180">
                  <c:v>41640</c:v>
                </c:pt>
                <c:pt idx="181">
                  <c:v>41671</c:v>
                </c:pt>
                <c:pt idx="182">
                  <c:v>41699</c:v>
                </c:pt>
                <c:pt idx="183">
                  <c:v>41730</c:v>
                </c:pt>
                <c:pt idx="184">
                  <c:v>41760</c:v>
                </c:pt>
                <c:pt idx="185">
                  <c:v>41791</c:v>
                </c:pt>
                <c:pt idx="186">
                  <c:v>41821</c:v>
                </c:pt>
                <c:pt idx="187">
                  <c:v>41852</c:v>
                </c:pt>
                <c:pt idx="188">
                  <c:v>41883</c:v>
                </c:pt>
                <c:pt idx="189">
                  <c:v>41913</c:v>
                </c:pt>
                <c:pt idx="190">
                  <c:v>41944</c:v>
                </c:pt>
                <c:pt idx="191">
                  <c:v>41974</c:v>
                </c:pt>
                <c:pt idx="192">
                  <c:v>42005</c:v>
                </c:pt>
                <c:pt idx="193">
                  <c:v>42036</c:v>
                </c:pt>
                <c:pt idx="194">
                  <c:v>42064</c:v>
                </c:pt>
                <c:pt idx="195">
                  <c:v>42095</c:v>
                </c:pt>
                <c:pt idx="196">
                  <c:v>42125</c:v>
                </c:pt>
                <c:pt idx="197">
                  <c:v>42156</c:v>
                </c:pt>
                <c:pt idx="198">
                  <c:v>42186</c:v>
                </c:pt>
                <c:pt idx="199">
                  <c:v>42217</c:v>
                </c:pt>
                <c:pt idx="200">
                  <c:v>42248</c:v>
                </c:pt>
                <c:pt idx="201">
                  <c:v>42278</c:v>
                </c:pt>
                <c:pt idx="202">
                  <c:v>42309</c:v>
                </c:pt>
                <c:pt idx="203">
                  <c:v>42339</c:v>
                </c:pt>
                <c:pt idx="204">
                  <c:v>42370</c:v>
                </c:pt>
                <c:pt idx="205">
                  <c:v>42401</c:v>
                </c:pt>
                <c:pt idx="206">
                  <c:v>42430</c:v>
                </c:pt>
                <c:pt idx="207">
                  <c:v>42461</c:v>
                </c:pt>
                <c:pt idx="208">
                  <c:v>42491</c:v>
                </c:pt>
                <c:pt idx="209">
                  <c:v>42522</c:v>
                </c:pt>
                <c:pt idx="210">
                  <c:v>42552</c:v>
                </c:pt>
                <c:pt idx="211">
                  <c:v>42583</c:v>
                </c:pt>
                <c:pt idx="212">
                  <c:v>42614</c:v>
                </c:pt>
                <c:pt idx="213">
                  <c:v>42644</c:v>
                </c:pt>
                <c:pt idx="214">
                  <c:v>42675</c:v>
                </c:pt>
                <c:pt idx="215">
                  <c:v>42705</c:v>
                </c:pt>
                <c:pt idx="216">
                  <c:v>42736</c:v>
                </c:pt>
                <c:pt idx="217">
                  <c:v>42767</c:v>
                </c:pt>
                <c:pt idx="218">
                  <c:v>42795</c:v>
                </c:pt>
                <c:pt idx="219">
                  <c:v>42826</c:v>
                </c:pt>
                <c:pt idx="220">
                  <c:v>42856</c:v>
                </c:pt>
                <c:pt idx="221">
                  <c:v>42887</c:v>
                </c:pt>
                <c:pt idx="222">
                  <c:v>42917</c:v>
                </c:pt>
                <c:pt idx="223">
                  <c:v>42948</c:v>
                </c:pt>
                <c:pt idx="224">
                  <c:v>42979</c:v>
                </c:pt>
                <c:pt idx="225">
                  <c:v>43009</c:v>
                </c:pt>
                <c:pt idx="226">
                  <c:v>43040</c:v>
                </c:pt>
                <c:pt idx="227">
                  <c:v>43070</c:v>
                </c:pt>
                <c:pt idx="228">
                  <c:v>43101</c:v>
                </c:pt>
                <c:pt idx="229">
                  <c:v>43132</c:v>
                </c:pt>
                <c:pt idx="230">
                  <c:v>43160</c:v>
                </c:pt>
                <c:pt idx="231">
                  <c:v>43191</c:v>
                </c:pt>
                <c:pt idx="232">
                  <c:v>43221</c:v>
                </c:pt>
                <c:pt idx="233">
                  <c:v>43252</c:v>
                </c:pt>
                <c:pt idx="234">
                  <c:v>43282</c:v>
                </c:pt>
                <c:pt idx="235">
                  <c:v>43313</c:v>
                </c:pt>
                <c:pt idx="236">
                  <c:v>43344</c:v>
                </c:pt>
                <c:pt idx="237">
                  <c:v>43374</c:v>
                </c:pt>
                <c:pt idx="238">
                  <c:v>43405</c:v>
                </c:pt>
                <c:pt idx="239">
                  <c:v>43435</c:v>
                </c:pt>
                <c:pt idx="240">
                  <c:v>43466</c:v>
                </c:pt>
                <c:pt idx="241">
                  <c:v>43497</c:v>
                </c:pt>
                <c:pt idx="242">
                  <c:v>43525</c:v>
                </c:pt>
                <c:pt idx="243">
                  <c:v>43556</c:v>
                </c:pt>
                <c:pt idx="244">
                  <c:v>43586</c:v>
                </c:pt>
                <c:pt idx="245">
                  <c:v>43617</c:v>
                </c:pt>
                <c:pt idx="246">
                  <c:v>43647</c:v>
                </c:pt>
                <c:pt idx="247">
                  <c:v>43678</c:v>
                </c:pt>
                <c:pt idx="248">
                  <c:v>43709</c:v>
                </c:pt>
                <c:pt idx="249">
                  <c:v>43739</c:v>
                </c:pt>
                <c:pt idx="250">
                  <c:v>43770</c:v>
                </c:pt>
                <c:pt idx="251">
                  <c:v>43800</c:v>
                </c:pt>
                <c:pt idx="252">
                  <c:v>43831</c:v>
                </c:pt>
                <c:pt idx="253">
                  <c:v>43862</c:v>
                </c:pt>
                <c:pt idx="254">
                  <c:v>43891</c:v>
                </c:pt>
                <c:pt idx="255">
                  <c:v>43922</c:v>
                </c:pt>
                <c:pt idx="256">
                  <c:v>43952</c:v>
                </c:pt>
                <c:pt idx="257">
                  <c:v>43983</c:v>
                </c:pt>
                <c:pt idx="258">
                  <c:v>44013</c:v>
                </c:pt>
                <c:pt idx="259">
                  <c:v>44044</c:v>
                </c:pt>
                <c:pt idx="260">
                  <c:v>44075</c:v>
                </c:pt>
                <c:pt idx="261">
                  <c:v>44105</c:v>
                </c:pt>
                <c:pt idx="262">
                  <c:v>44136</c:v>
                </c:pt>
                <c:pt idx="263">
                  <c:v>44166</c:v>
                </c:pt>
                <c:pt idx="264">
                  <c:v>44197</c:v>
                </c:pt>
                <c:pt idx="265">
                  <c:v>44228</c:v>
                </c:pt>
                <c:pt idx="266">
                  <c:v>44256</c:v>
                </c:pt>
                <c:pt idx="267">
                  <c:v>44287</c:v>
                </c:pt>
                <c:pt idx="268">
                  <c:v>44317</c:v>
                </c:pt>
                <c:pt idx="269">
                  <c:v>44348</c:v>
                </c:pt>
                <c:pt idx="270">
                  <c:v>44378</c:v>
                </c:pt>
                <c:pt idx="271">
                  <c:v>44409</c:v>
                </c:pt>
                <c:pt idx="272">
                  <c:v>44440</c:v>
                </c:pt>
                <c:pt idx="273">
                  <c:v>44470</c:v>
                </c:pt>
                <c:pt idx="274">
                  <c:v>44501</c:v>
                </c:pt>
                <c:pt idx="275">
                  <c:v>44531</c:v>
                </c:pt>
                <c:pt idx="276">
                  <c:v>44562</c:v>
                </c:pt>
                <c:pt idx="277">
                  <c:v>44593</c:v>
                </c:pt>
                <c:pt idx="278">
                  <c:v>44621</c:v>
                </c:pt>
                <c:pt idx="279">
                  <c:v>44652</c:v>
                </c:pt>
                <c:pt idx="280">
                  <c:v>44682</c:v>
                </c:pt>
                <c:pt idx="281">
                  <c:v>44713</c:v>
                </c:pt>
                <c:pt idx="282">
                  <c:v>44743</c:v>
                </c:pt>
                <c:pt idx="283">
                  <c:v>44774</c:v>
                </c:pt>
                <c:pt idx="284">
                  <c:v>44805</c:v>
                </c:pt>
                <c:pt idx="285">
                  <c:v>44835</c:v>
                </c:pt>
                <c:pt idx="286">
                  <c:v>44866</c:v>
                </c:pt>
                <c:pt idx="287">
                  <c:v>44896</c:v>
                </c:pt>
                <c:pt idx="288">
                  <c:v>44927</c:v>
                </c:pt>
                <c:pt idx="289">
                  <c:v>44958</c:v>
                </c:pt>
                <c:pt idx="290">
                  <c:v>44986</c:v>
                </c:pt>
                <c:pt idx="291">
                  <c:v>45017</c:v>
                </c:pt>
                <c:pt idx="292">
                  <c:v>45047</c:v>
                </c:pt>
                <c:pt idx="293">
                  <c:v>45078</c:v>
                </c:pt>
                <c:pt idx="294">
                  <c:v>45108</c:v>
                </c:pt>
                <c:pt idx="295">
                  <c:v>45139</c:v>
                </c:pt>
                <c:pt idx="296">
                  <c:v>45170</c:v>
                </c:pt>
                <c:pt idx="297">
                  <c:v>45200</c:v>
                </c:pt>
                <c:pt idx="298">
                  <c:v>45231</c:v>
                </c:pt>
                <c:pt idx="299">
                  <c:v>45261</c:v>
                </c:pt>
                <c:pt idx="300">
                  <c:v>45292</c:v>
                </c:pt>
                <c:pt idx="301">
                  <c:v>45323</c:v>
                </c:pt>
                <c:pt idx="302">
                  <c:v>45352</c:v>
                </c:pt>
                <c:pt idx="303">
                  <c:v>45383</c:v>
                </c:pt>
                <c:pt idx="304">
                  <c:v>45413</c:v>
                </c:pt>
                <c:pt idx="305">
                  <c:v>45444</c:v>
                </c:pt>
                <c:pt idx="306">
                  <c:v>45474</c:v>
                </c:pt>
                <c:pt idx="307">
                  <c:v>45505</c:v>
                </c:pt>
                <c:pt idx="308">
                  <c:v>45536</c:v>
                </c:pt>
                <c:pt idx="309">
                  <c:v>45566</c:v>
                </c:pt>
                <c:pt idx="310">
                  <c:v>45597</c:v>
                </c:pt>
                <c:pt idx="311">
                  <c:v>45627</c:v>
                </c:pt>
                <c:pt idx="312">
                  <c:v>45658</c:v>
                </c:pt>
                <c:pt idx="313">
                  <c:v>45689</c:v>
                </c:pt>
                <c:pt idx="314">
                  <c:v>45717</c:v>
                </c:pt>
                <c:pt idx="315">
                  <c:v>45748</c:v>
                </c:pt>
                <c:pt idx="316">
                  <c:v>45778</c:v>
                </c:pt>
                <c:pt idx="317">
                  <c:v>45809</c:v>
                </c:pt>
                <c:pt idx="318">
                  <c:v>45839</c:v>
                </c:pt>
                <c:pt idx="319">
                  <c:v>45870</c:v>
                </c:pt>
                <c:pt idx="320">
                  <c:v>45901</c:v>
                </c:pt>
                <c:pt idx="321">
                  <c:v>45931</c:v>
                </c:pt>
                <c:pt idx="322">
                  <c:v>45962</c:v>
                </c:pt>
                <c:pt idx="323">
                  <c:v>45992</c:v>
                </c:pt>
                <c:pt idx="324">
                  <c:v>46023</c:v>
                </c:pt>
                <c:pt idx="325">
                  <c:v>46054</c:v>
                </c:pt>
                <c:pt idx="326">
                  <c:v>46082</c:v>
                </c:pt>
                <c:pt idx="327">
                  <c:v>46113</c:v>
                </c:pt>
                <c:pt idx="328">
                  <c:v>46143</c:v>
                </c:pt>
                <c:pt idx="329">
                  <c:v>46174</c:v>
                </c:pt>
              </c:numCache>
            </c:numRef>
          </c:cat>
          <c:val>
            <c:numRef>
              <c:f>[0]!PfundY</c:f>
              <c:numCache>
                <c:formatCode>General</c:formatCode>
                <c:ptCount val="330"/>
                <c:pt idx="0">
                  <c:v>0.70291000000000003</c:v>
                </c:pt>
                <c:pt idx="1">
                  <c:v>0.68850999999999996</c:v>
                </c:pt>
                <c:pt idx="2">
                  <c:v>0.67127000000000003</c:v>
                </c:pt>
                <c:pt idx="3">
                  <c:v>0.66501999999999994</c:v>
                </c:pt>
                <c:pt idx="4">
                  <c:v>0.65825</c:v>
                </c:pt>
                <c:pt idx="5">
                  <c:v>0.65024999999999999</c:v>
                </c:pt>
                <c:pt idx="6">
                  <c:v>0.65778999999999999</c:v>
                </c:pt>
                <c:pt idx="7">
                  <c:v>0.66013999999999995</c:v>
                </c:pt>
                <c:pt idx="8">
                  <c:v>0.64683000000000002</c:v>
                </c:pt>
                <c:pt idx="9">
                  <c:v>0.64587000000000006</c:v>
                </c:pt>
                <c:pt idx="10">
                  <c:v>0.63702000000000003</c:v>
                </c:pt>
                <c:pt idx="11">
                  <c:v>0.62651000000000001</c:v>
                </c:pt>
                <c:pt idx="12">
                  <c:v>0.61834</c:v>
                </c:pt>
                <c:pt idx="13">
                  <c:v>0.61465999999999998</c:v>
                </c:pt>
                <c:pt idx="14">
                  <c:v>0.61063000000000001</c:v>
                </c:pt>
                <c:pt idx="15">
                  <c:v>0.59802</c:v>
                </c:pt>
                <c:pt idx="16">
                  <c:v>0.60150999999999999</c:v>
                </c:pt>
                <c:pt idx="17">
                  <c:v>0.62927</c:v>
                </c:pt>
                <c:pt idx="18">
                  <c:v>0.62304000000000004</c:v>
                </c:pt>
                <c:pt idx="19">
                  <c:v>0.60709999999999997</c:v>
                </c:pt>
                <c:pt idx="20">
                  <c:v>0.60772999999999999</c:v>
                </c:pt>
                <c:pt idx="21">
                  <c:v>0.58933000000000002</c:v>
                </c:pt>
                <c:pt idx="22">
                  <c:v>0.60038999999999998</c:v>
                </c:pt>
                <c:pt idx="23">
                  <c:v>0.61341999999999997</c:v>
                </c:pt>
                <c:pt idx="24">
                  <c:v>0.63480000000000003</c:v>
                </c:pt>
                <c:pt idx="25">
                  <c:v>0.63400000000000001</c:v>
                </c:pt>
                <c:pt idx="26">
                  <c:v>0.62914999999999999</c:v>
                </c:pt>
                <c:pt idx="27">
                  <c:v>0.62168000000000001</c:v>
                </c:pt>
                <c:pt idx="28">
                  <c:v>0.61328000000000005</c:v>
                </c:pt>
                <c:pt idx="29">
                  <c:v>0.6089</c:v>
                </c:pt>
                <c:pt idx="30">
                  <c:v>0.60857000000000006</c:v>
                </c:pt>
                <c:pt idx="31">
                  <c:v>0.62672000000000005</c:v>
                </c:pt>
                <c:pt idx="32">
                  <c:v>0.62290999999999996</c:v>
                </c:pt>
                <c:pt idx="33">
                  <c:v>0.62392999999999998</c:v>
                </c:pt>
                <c:pt idx="34">
                  <c:v>0.61838000000000004</c:v>
                </c:pt>
                <c:pt idx="35">
                  <c:v>0.62012</c:v>
                </c:pt>
                <c:pt idx="36">
                  <c:v>0.61658999999999997</c:v>
                </c:pt>
                <c:pt idx="37">
                  <c:v>0.61160000000000003</c:v>
                </c:pt>
                <c:pt idx="38">
                  <c:v>0.61573999999999995</c:v>
                </c:pt>
                <c:pt idx="39">
                  <c:v>0.61407</c:v>
                </c:pt>
                <c:pt idx="40">
                  <c:v>0.62822999999999996</c:v>
                </c:pt>
                <c:pt idx="41">
                  <c:v>0.64405000000000001</c:v>
                </c:pt>
                <c:pt idx="42">
                  <c:v>0.63870000000000005</c:v>
                </c:pt>
                <c:pt idx="43">
                  <c:v>0.63632999999999995</c:v>
                </c:pt>
                <c:pt idx="44">
                  <c:v>0.63058999999999998</c:v>
                </c:pt>
                <c:pt idx="45">
                  <c:v>0.62994000000000006</c:v>
                </c:pt>
                <c:pt idx="46">
                  <c:v>0.63709000000000005</c:v>
                </c:pt>
                <c:pt idx="47">
                  <c:v>0.64217999999999997</c:v>
                </c:pt>
                <c:pt idx="48">
                  <c:v>0.65710999999999997</c:v>
                </c:pt>
                <c:pt idx="49">
                  <c:v>0.66976999999999998</c:v>
                </c:pt>
                <c:pt idx="50">
                  <c:v>0.68254999999999999</c:v>
                </c:pt>
                <c:pt idx="51">
                  <c:v>0.68901999999999997</c:v>
                </c:pt>
                <c:pt idx="52">
                  <c:v>0.71321999999999997</c:v>
                </c:pt>
                <c:pt idx="53">
                  <c:v>0.70223999999999998</c:v>
                </c:pt>
                <c:pt idx="54">
                  <c:v>0.70045000000000002</c:v>
                </c:pt>
                <c:pt idx="55">
                  <c:v>0.69918999999999998</c:v>
                </c:pt>
                <c:pt idx="56">
                  <c:v>0.69693000000000005</c:v>
                </c:pt>
                <c:pt idx="57">
                  <c:v>0.69762999999999997</c:v>
                </c:pt>
                <c:pt idx="58">
                  <c:v>0.69277999999999995</c:v>
                </c:pt>
                <c:pt idx="59">
                  <c:v>0.70196000000000003</c:v>
                </c:pt>
                <c:pt idx="60">
                  <c:v>0.69215000000000004</c:v>
                </c:pt>
                <c:pt idx="61">
                  <c:v>0.67689999999999995</c:v>
                </c:pt>
                <c:pt idx="62">
                  <c:v>0.67123999999999995</c:v>
                </c:pt>
                <c:pt idx="63">
                  <c:v>0.66532999999999998</c:v>
                </c:pt>
                <c:pt idx="64">
                  <c:v>0.67157</c:v>
                </c:pt>
                <c:pt idx="65">
                  <c:v>0.66427999999999998</c:v>
                </c:pt>
                <c:pt idx="66">
                  <c:v>0.66576000000000002</c:v>
                </c:pt>
                <c:pt idx="67">
                  <c:v>0.66942000000000002</c:v>
                </c:pt>
                <c:pt idx="68">
                  <c:v>0.68130000000000002</c:v>
                </c:pt>
                <c:pt idx="69">
                  <c:v>0.69144000000000005</c:v>
                </c:pt>
                <c:pt idx="70">
                  <c:v>0.69862000000000002</c:v>
                </c:pt>
                <c:pt idx="71">
                  <c:v>0.69499999999999995</c:v>
                </c:pt>
                <c:pt idx="72">
                  <c:v>0.69867000000000001</c:v>
                </c:pt>
                <c:pt idx="73">
                  <c:v>0.68967999999999996</c:v>
                </c:pt>
                <c:pt idx="74">
                  <c:v>0.69233</c:v>
                </c:pt>
                <c:pt idx="75">
                  <c:v>0.68293000000000004</c:v>
                </c:pt>
                <c:pt idx="76">
                  <c:v>0.68398999999999999</c:v>
                </c:pt>
                <c:pt idx="77">
                  <c:v>0.66895000000000004</c:v>
                </c:pt>
                <c:pt idx="78">
                  <c:v>0.68755999999999995</c:v>
                </c:pt>
                <c:pt idx="79">
                  <c:v>0.68527000000000005</c:v>
                </c:pt>
                <c:pt idx="80">
                  <c:v>0.67759999999999998</c:v>
                </c:pt>
                <c:pt idx="81">
                  <c:v>0.68137000000000003</c:v>
                </c:pt>
                <c:pt idx="82">
                  <c:v>0.67932999999999999</c:v>
                </c:pt>
                <c:pt idx="83">
                  <c:v>0.67922000000000005</c:v>
                </c:pt>
                <c:pt idx="84">
                  <c:v>0.68598000000000003</c:v>
                </c:pt>
                <c:pt idx="85">
                  <c:v>0.68296999999999997</c:v>
                </c:pt>
                <c:pt idx="86">
                  <c:v>0.68935000000000002</c:v>
                </c:pt>
                <c:pt idx="87">
                  <c:v>0.69462999999999997</c:v>
                </c:pt>
                <c:pt idx="88">
                  <c:v>0.68330000000000002</c:v>
                </c:pt>
                <c:pt idx="89">
                  <c:v>0.68666000000000005</c:v>
                </c:pt>
                <c:pt idx="90">
                  <c:v>0.68781999999999999</c:v>
                </c:pt>
                <c:pt idx="91">
                  <c:v>0.67669000000000001</c:v>
                </c:pt>
                <c:pt idx="92">
                  <c:v>0.67510999999999999</c:v>
                </c:pt>
                <c:pt idx="93">
                  <c:v>0.67254000000000003</c:v>
                </c:pt>
                <c:pt idx="94">
                  <c:v>0.67396999999999996</c:v>
                </c:pt>
                <c:pt idx="95">
                  <c:v>0.67286000000000001</c:v>
                </c:pt>
                <c:pt idx="96">
                  <c:v>0.66341000000000006</c:v>
                </c:pt>
                <c:pt idx="97">
                  <c:v>0.66800000000000004</c:v>
                </c:pt>
                <c:pt idx="98">
                  <c:v>0.68020999999999998</c:v>
                </c:pt>
                <c:pt idx="99">
                  <c:v>0.67934000000000005</c:v>
                </c:pt>
                <c:pt idx="100">
                  <c:v>0.68135999999999997</c:v>
                </c:pt>
                <c:pt idx="101">
                  <c:v>0.67562</c:v>
                </c:pt>
                <c:pt idx="102">
                  <c:v>0.6744</c:v>
                </c:pt>
                <c:pt idx="103">
                  <c:v>0.67766000000000004</c:v>
                </c:pt>
                <c:pt idx="104">
                  <c:v>0.68886999999999998</c:v>
                </c:pt>
                <c:pt idx="105">
                  <c:v>0.69613999999999998</c:v>
                </c:pt>
                <c:pt idx="106">
                  <c:v>0.70896000000000003</c:v>
                </c:pt>
                <c:pt idx="107">
                  <c:v>0.72063999999999995</c:v>
                </c:pt>
                <c:pt idx="108">
                  <c:v>0.74724999999999997</c:v>
                </c:pt>
                <c:pt idx="109">
                  <c:v>0.75094000000000005</c:v>
                </c:pt>
                <c:pt idx="110">
                  <c:v>0.77493999999999996</c:v>
                </c:pt>
                <c:pt idx="111">
                  <c:v>0.79486999999999997</c:v>
                </c:pt>
                <c:pt idx="112">
                  <c:v>0.79208999999999996</c:v>
                </c:pt>
                <c:pt idx="113">
                  <c:v>0.79152</c:v>
                </c:pt>
                <c:pt idx="114">
                  <c:v>0.79308000000000001</c:v>
                </c:pt>
                <c:pt idx="115">
                  <c:v>0.79278999999999999</c:v>
                </c:pt>
                <c:pt idx="116">
                  <c:v>0.79923999999999995</c:v>
                </c:pt>
                <c:pt idx="117">
                  <c:v>0.78668000000000005</c:v>
                </c:pt>
                <c:pt idx="118">
                  <c:v>0.83062999999999998</c:v>
                </c:pt>
                <c:pt idx="119">
                  <c:v>0.90447999999999995</c:v>
                </c:pt>
                <c:pt idx="120">
                  <c:v>0.91818999999999995</c:v>
                </c:pt>
                <c:pt idx="121">
                  <c:v>0.88690999999999998</c:v>
                </c:pt>
                <c:pt idx="122">
                  <c:v>0.91966000000000003</c:v>
                </c:pt>
                <c:pt idx="123">
                  <c:v>0.89756000000000002</c:v>
                </c:pt>
                <c:pt idx="124">
                  <c:v>0.88444999999999996</c:v>
                </c:pt>
                <c:pt idx="125">
                  <c:v>0.85670000000000002</c:v>
                </c:pt>
                <c:pt idx="126">
                  <c:v>0.86092000000000002</c:v>
                </c:pt>
                <c:pt idx="127">
                  <c:v>0.86265000000000003</c:v>
                </c:pt>
                <c:pt idx="128">
                  <c:v>0.89134999999999998</c:v>
                </c:pt>
                <c:pt idx="129">
                  <c:v>0.91556999999999999</c:v>
                </c:pt>
                <c:pt idx="130">
                  <c:v>0.89892000000000005</c:v>
                </c:pt>
                <c:pt idx="131">
                  <c:v>0.89971999999999996</c:v>
                </c:pt>
                <c:pt idx="132">
                  <c:v>0.88305</c:v>
                </c:pt>
                <c:pt idx="133">
                  <c:v>0.87604000000000004</c:v>
                </c:pt>
                <c:pt idx="134">
                  <c:v>0.90159999999999996</c:v>
                </c:pt>
                <c:pt idx="135">
                  <c:v>0.87456</c:v>
                </c:pt>
                <c:pt idx="136">
                  <c:v>0.85714000000000001</c:v>
                </c:pt>
                <c:pt idx="137">
                  <c:v>0.82770999999999995</c:v>
                </c:pt>
                <c:pt idx="138">
                  <c:v>0.83565999999999996</c:v>
                </c:pt>
                <c:pt idx="139">
                  <c:v>0.82362999999999997</c:v>
                </c:pt>
                <c:pt idx="140">
                  <c:v>0.83987000000000001</c:v>
                </c:pt>
                <c:pt idx="141">
                  <c:v>0.87638000000000005</c:v>
                </c:pt>
                <c:pt idx="142">
                  <c:v>0.85509999999999997</c:v>
                </c:pt>
                <c:pt idx="143">
                  <c:v>0.84813000000000005</c:v>
                </c:pt>
                <c:pt idx="144">
                  <c:v>0.84711999999999998</c:v>
                </c:pt>
                <c:pt idx="145">
                  <c:v>0.84635000000000005</c:v>
                </c:pt>
                <c:pt idx="146">
                  <c:v>0.86653000000000002</c:v>
                </c:pt>
                <c:pt idx="147">
                  <c:v>0.88290999999999997</c:v>
                </c:pt>
                <c:pt idx="148">
                  <c:v>0.87787999999999999</c:v>
                </c:pt>
                <c:pt idx="149">
                  <c:v>0.88744999999999996</c:v>
                </c:pt>
                <c:pt idx="150">
                  <c:v>0.88475999999999999</c:v>
                </c:pt>
                <c:pt idx="151">
                  <c:v>0.87668000000000001</c:v>
                </c:pt>
                <c:pt idx="152">
                  <c:v>0.87172000000000005</c:v>
                </c:pt>
                <c:pt idx="153">
                  <c:v>0.87036000000000002</c:v>
                </c:pt>
                <c:pt idx="154">
                  <c:v>0.85740000000000005</c:v>
                </c:pt>
                <c:pt idx="155">
                  <c:v>0.84404999999999997</c:v>
                </c:pt>
                <c:pt idx="156">
                  <c:v>0.83209999999999995</c:v>
                </c:pt>
                <c:pt idx="157">
                  <c:v>0.83696000000000004</c:v>
                </c:pt>
                <c:pt idx="158">
                  <c:v>0.83448</c:v>
                </c:pt>
                <c:pt idx="159">
                  <c:v>0.82188000000000005</c:v>
                </c:pt>
                <c:pt idx="160">
                  <c:v>0.80371000000000004</c:v>
                </c:pt>
                <c:pt idx="161">
                  <c:v>0.80579000000000001</c:v>
                </c:pt>
                <c:pt idx="162">
                  <c:v>0.78827000000000003</c:v>
                </c:pt>
                <c:pt idx="163">
                  <c:v>0.78883999999999999</c:v>
                </c:pt>
                <c:pt idx="164">
                  <c:v>0.79820999999999998</c:v>
                </c:pt>
                <c:pt idx="165">
                  <c:v>0.80664999999999998</c:v>
                </c:pt>
                <c:pt idx="166">
                  <c:v>0.80388999999999999</c:v>
                </c:pt>
                <c:pt idx="167">
                  <c:v>0.81237000000000004</c:v>
                </c:pt>
                <c:pt idx="168">
                  <c:v>0.83270999999999995</c:v>
                </c:pt>
                <c:pt idx="169">
                  <c:v>0.86250000000000004</c:v>
                </c:pt>
                <c:pt idx="170">
                  <c:v>0.85995999999999995</c:v>
                </c:pt>
                <c:pt idx="171">
                  <c:v>0.85075999999999996</c:v>
                </c:pt>
                <c:pt idx="172">
                  <c:v>0.84914000000000001</c:v>
                </c:pt>
                <c:pt idx="173">
                  <c:v>0.85190999999999995</c:v>
                </c:pt>
                <c:pt idx="174">
                  <c:v>0.86192000000000002</c:v>
                </c:pt>
                <c:pt idx="175">
                  <c:v>0.85904000000000003</c:v>
                </c:pt>
                <c:pt idx="176">
                  <c:v>0.84170999999999996</c:v>
                </c:pt>
                <c:pt idx="177">
                  <c:v>0.84719999999999995</c:v>
                </c:pt>
                <c:pt idx="178">
                  <c:v>0.83779999999999999</c:v>
                </c:pt>
                <c:pt idx="179">
                  <c:v>0.83638999999999997</c:v>
                </c:pt>
                <c:pt idx="180">
                  <c:v>0.82674000000000003</c:v>
                </c:pt>
                <c:pt idx="181">
                  <c:v>0.82509999999999994</c:v>
                </c:pt>
                <c:pt idx="182">
                  <c:v>0.83169999999999999</c:v>
                </c:pt>
                <c:pt idx="183">
                  <c:v>0.82520000000000004</c:v>
                </c:pt>
                <c:pt idx="184">
                  <c:v>0.81535000000000002</c:v>
                </c:pt>
                <c:pt idx="185">
                  <c:v>0.80408999999999997</c:v>
                </c:pt>
                <c:pt idx="186">
                  <c:v>0.79310000000000003</c:v>
                </c:pt>
                <c:pt idx="187">
                  <c:v>0.79730000000000001</c:v>
                </c:pt>
                <c:pt idx="188">
                  <c:v>0.79113</c:v>
                </c:pt>
                <c:pt idx="189">
                  <c:v>0.78861000000000003</c:v>
                </c:pt>
                <c:pt idx="190">
                  <c:v>0.79054000000000002</c:v>
                </c:pt>
                <c:pt idx="191">
                  <c:v>0.7883</c:v>
                </c:pt>
                <c:pt idx="192">
                  <c:v>0.76680000000000004</c:v>
                </c:pt>
                <c:pt idx="193">
                  <c:v>0.74051</c:v>
                </c:pt>
                <c:pt idx="194">
                  <c:v>0.72358</c:v>
                </c:pt>
                <c:pt idx="195">
                  <c:v>0.72116000000000002</c:v>
                </c:pt>
                <c:pt idx="196">
                  <c:v>0.72123999999999999</c:v>
                </c:pt>
                <c:pt idx="197">
                  <c:v>0.72077999999999998</c:v>
                </c:pt>
                <c:pt idx="198">
                  <c:v>0.70684999999999998</c:v>
                </c:pt>
                <c:pt idx="199">
                  <c:v>0.71423000000000003</c:v>
                </c:pt>
                <c:pt idx="200">
                  <c:v>0.73129</c:v>
                </c:pt>
                <c:pt idx="201">
                  <c:v>0.73287000000000002</c:v>
                </c:pt>
                <c:pt idx="202">
                  <c:v>0.70657999999999999</c:v>
                </c:pt>
                <c:pt idx="203">
                  <c:v>0.72594999999999998</c:v>
                </c:pt>
                <c:pt idx="204">
                  <c:v>0.75458999999999998</c:v>
                </c:pt>
                <c:pt idx="205">
                  <c:v>0.77559</c:v>
                </c:pt>
                <c:pt idx="206">
                  <c:v>0.7802</c:v>
                </c:pt>
                <c:pt idx="207">
                  <c:v>0.7923</c:v>
                </c:pt>
                <c:pt idx="208">
                  <c:v>0.77778999999999998</c:v>
                </c:pt>
                <c:pt idx="209">
                  <c:v>0.79049000000000003</c:v>
                </c:pt>
                <c:pt idx="210">
                  <c:v>0.84106000000000003</c:v>
                </c:pt>
                <c:pt idx="211">
                  <c:v>0.85521000000000003</c:v>
                </c:pt>
                <c:pt idx="212">
                  <c:v>0.85228000000000004</c:v>
                </c:pt>
                <c:pt idx="213">
                  <c:v>0.89390000000000003</c:v>
                </c:pt>
                <c:pt idx="214">
                  <c:v>0.86894000000000005</c:v>
                </c:pt>
                <c:pt idx="215">
                  <c:v>0.84440999999999999</c:v>
                </c:pt>
                <c:pt idx="216">
                  <c:v>0.86099999999999999</c:v>
                </c:pt>
                <c:pt idx="217">
                  <c:v>0.85272999999999999</c:v>
                </c:pt>
                <c:pt idx="218">
                  <c:v>0.86560000000000004</c:v>
                </c:pt>
                <c:pt idx="219">
                  <c:v>0.84823999999999999</c:v>
                </c:pt>
                <c:pt idx="220">
                  <c:v>0.85553999999999997</c:v>
                </c:pt>
                <c:pt idx="221">
                  <c:v>0.87724000000000002</c:v>
                </c:pt>
                <c:pt idx="222">
                  <c:v>0.88617000000000001</c:v>
                </c:pt>
                <c:pt idx="223">
                  <c:v>0.91120999999999996</c:v>
                </c:pt>
                <c:pt idx="224">
                  <c:v>0.89470000000000005</c:v>
                </c:pt>
                <c:pt idx="225">
                  <c:v>0.89071</c:v>
                </c:pt>
                <c:pt idx="226">
                  <c:v>0.88795000000000002</c:v>
                </c:pt>
                <c:pt idx="227">
                  <c:v>0.88265000000000005</c:v>
                </c:pt>
                <c:pt idx="228">
                  <c:v>0.88331000000000004</c:v>
                </c:pt>
                <c:pt idx="229">
                  <c:v>0.88395999999999997</c:v>
                </c:pt>
                <c:pt idx="230">
                  <c:v>0.88287000000000004</c:v>
                </c:pt>
                <c:pt idx="231">
                  <c:v>0.87212000000000001</c:v>
                </c:pt>
                <c:pt idx="232">
                  <c:v>0.87726000000000004</c:v>
                </c:pt>
                <c:pt idx="233">
                  <c:v>0.87885999999999997</c:v>
                </c:pt>
                <c:pt idx="234">
                  <c:v>0.88726000000000005</c:v>
                </c:pt>
                <c:pt idx="235">
                  <c:v>0.89686999999999995</c:v>
                </c:pt>
                <c:pt idx="236">
                  <c:v>0.89280999999999999</c:v>
                </c:pt>
                <c:pt idx="237">
                  <c:v>0.88271999999999995</c:v>
                </c:pt>
                <c:pt idx="238">
                  <c:v>0.88117999999999996</c:v>
                </c:pt>
                <c:pt idx="239">
                  <c:v>0.89773999999999998</c:v>
                </c:pt>
                <c:pt idx="240">
                  <c:v>0.88602999999999998</c:v>
                </c:pt>
                <c:pt idx="241">
                  <c:v>0.87263999999999997</c:v>
                </c:pt>
                <c:pt idx="242">
                  <c:v>0.85821999999999998</c:v>
                </c:pt>
                <c:pt idx="243">
                  <c:v>0.86178999999999994</c:v>
                </c:pt>
                <c:pt idx="244">
                  <c:v>0.87175999999999998</c:v>
                </c:pt>
                <c:pt idx="245">
                  <c:v>0.89107000000000003</c:v>
                </c:pt>
                <c:pt idx="246">
                  <c:v>0.89942</c:v>
                </c:pt>
                <c:pt idx="247">
                  <c:v>0.91554000000000002</c:v>
                </c:pt>
                <c:pt idx="248">
                  <c:v>0.89092000000000005</c:v>
                </c:pt>
                <c:pt idx="249">
                  <c:v>0.87539</c:v>
                </c:pt>
                <c:pt idx="250">
                  <c:v>0.85760999999999998</c:v>
                </c:pt>
                <c:pt idx="251">
                  <c:v>0.84731000000000001</c:v>
                </c:pt>
                <c:pt idx="252">
                  <c:v>0.84926999999999997</c:v>
                </c:pt>
                <c:pt idx="253">
                  <c:v>0.84094999999999998</c:v>
                </c:pt>
                <c:pt idx="254">
                  <c:v>0.89459999999999995</c:v>
                </c:pt>
                <c:pt idx="255">
                  <c:v>0.87546999999999997</c:v>
                </c:pt>
                <c:pt idx="256">
                  <c:v>0.88685000000000003</c:v>
                </c:pt>
                <c:pt idx="257">
                  <c:v>0.89878000000000002</c:v>
                </c:pt>
                <c:pt idx="258">
                  <c:v>0.90466999999999997</c:v>
                </c:pt>
                <c:pt idx="259">
                  <c:v>0.90081</c:v>
                </c:pt>
                <c:pt idx="260">
                  <c:v>0.90947</c:v>
                </c:pt>
                <c:pt idx="261">
                  <c:v>0.90741000000000005</c:v>
                </c:pt>
                <c:pt idx="262">
                  <c:v>0.89605000000000001</c:v>
                </c:pt>
                <c:pt idx="263">
                  <c:v>0.90624000000000005</c:v>
                </c:pt>
                <c:pt idx="264">
                  <c:v>0.89266999999999996</c:v>
                </c:pt>
                <c:pt idx="265">
                  <c:v>0.87268000000000001</c:v>
                </c:pt>
                <c:pt idx="266">
                  <c:v>0.85872999999999999</c:v>
                </c:pt>
                <c:pt idx="267">
                  <c:v>0.86526999999999998</c:v>
                </c:pt>
                <c:pt idx="268">
                  <c:v>0.86258000000000001</c:v>
                </c:pt>
                <c:pt idx="269">
                  <c:v>0.85872000000000004</c:v>
                </c:pt>
                <c:pt idx="270">
                  <c:v>0.85612999999999995</c:v>
                </c:pt>
                <c:pt idx="271">
                  <c:v>0.85287000000000002</c:v>
                </c:pt>
                <c:pt idx="272">
                  <c:v>0.85682999999999998</c:v>
                </c:pt>
                <c:pt idx="273">
                  <c:v>0.84694000000000003</c:v>
                </c:pt>
                <c:pt idx="274">
                  <c:v>0.84785999999999995</c:v>
                </c:pt>
                <c:pt idx="275">
                  <c:v>0.84875</c:v>
                </c:pt>
                <c:pt idx="276">
                  <c:v>0.83503000000000005</c:v>
                </c:pt>
                <c:pt idx="277">
                  <c:v>0.83787</c:v>
                </c:pt>
                <c:pt idx="278">
                  <c:v>0.83638000000000001</c:v>
                </c:pt>
                <c:pt idx="279">
                  <c:v>0.83655000000000002</c:v>
                </c:pt>
                <c:pt idx="280">
                  <c:v>0.84968999999999995</c:v>
                </c:pt>
                <c:pt idx="281">
                  <c:v>0.85758999999999996</c:v>
                </c:pt>
                <c:pt idx="282">
                  <c:v>0.84955000000000003</c:v>
                </c:pt>
                <c:pt idx="283">
                  <c:v>0.84499000000000002</c:v>
                </c:pt>
                <c:pt idx="284">
                  <c:v>0.87463000000000002</c:v>
                </c:pt>
                <c:pt idx="285">
                  <c:v>0.87058000000000002</c:v>
                </c:pt>
                <c:pt idx="286">
                  <c:v>0.86892000000000003</c:v>
                </c:pt>
                <c:pt idx="287">
                  <c:v>0.86950000000000005</c:v>
                </c:pt>
                <c:pt idx="288">
                  <c:v>0.88212000000000002</c:v>
                </c:pt>
                <c:pt idx="289">
                  <c:v>0.88549999999999995</c:v>
                </c:pt>
                <c:pt idx="290">
                  <c:v>0.88192000000000004</c:v>
                </c:pt>
                <c:pt idx="291">
                  <c:v>0.88114999999999999</c:v>
                </c:pt>
                <c:pt idx="292">
                  <c:v>0.87041000000000002</c:v>
                </c:pt>
                <c:pt idx="293">
                  <c:v>0.85860999999999998</c:v>
                </c:pt>
                <c:pt idx="294">
                  <c:v>0.85855999999999999</c:v>
                </c:pt>
                <c:pt idx="295">
                  <c:v>0.85892000000000002</c:v>
                </c:pt>
                <c:pt idx="296">
                  <c:v>0.86158000000000001</c:v>
                </c:pt>
                <c:pt idx="297">
                  <c:v>0.86797999999999997</c:v>
                </c:pt>
                <c:pt idx="298">
                  <c:v>0.87044999999999995</c:v>
                </c:pt>
                <c:pt idx="299">
                  <c:v>0.86168</c:v>
                </c:pt>
                <c:pt idx="300">
                  <c:v>0.85872999999999999</c:v>
                </c:pt>
                <c:pt idx="301">
                  <c:v>0.85465999999999998</c:v>
                </c:pt>
                <c:pt idx="302">
                  <c:v>0.85524</c:v>
                </c:pt>
                <c:pt idx="303">
                  <c:v>0.85658000000000001</c:v>
                </c:pt>
                <c:pt idx="304">
                  <c:v>0.85563999999999996</c:v>
                </c:pt>
                <c:pt idx="305">
                  <c:v>0.84643000000000002</c:v>
                </c:pt>
                <c:pt idx="306">
                  <c:v>0.84331999999999996</c:v>
                </c:pt>
                <c:pt idx="307">
                  <c:v>0.85150000000000003</c:v>
                </c:pt>
                <c:pt idx="308">
                  <c:v>0.84021000000000001</c:v>
                </c:pt>
                <c:pt idx="309">
                  <c:v>0.83496000000000004</c:v>
                </c:pt>
                <c:pt idx="310">
                  <c:v>0.83379000000000003</c:v>
                </c:pt>
                <c:pt idx="311">
                  <c:v>0.82804</c:v>
                </c:pt>
                <c:pt idx="312">
                  <c:v>0.83908000000000005</c:v>
                </c:pt>
                <c:pt idx="313">
                  <c:v>0.83070999999999995</c:v>
                </c:pt>
                <c:pt idx="314">
                  <c:v>0.83703000000000005</c:v>
                </c:pt>
                <c:pt idx="315">
                  <c:v>0.85379000000000005</c:v>
                </c:pt>
                <c:pt idx="316">
                  <c:v>0.84350000000000003</c:v>
                </c:pt>
                <c:pt idx="317">
                  <c:v>0.84980999999999995</c:v>
                </c:pt>
                <c:pt idx="318">
                  <c:v>0.86468999999999996</c:v>
                </c:pt>
                <c:pt idx="319">
                  <c:v>0.86528000000000005</c:v>
                </c:pt>
                <c:pt idx="320">
                  <c:v>0.86895</c:v>
                </c:pt>
                <c:pt idx="321">
                  <c:v>0.87155000000000005</c:v>
                </c:pt>
                <c:pt idx="322">
                  <c:v>0.87997000000000003</c:v>
                </c:pt>
                <c:pt idx="323">
                  <c:v>0.875</c:v>
                </c:pt>
                <c:pt idx="324">
                  <c:v>0.86828000000000005</c:v>
                </c:pt>
                <c:pt idx="325">
                  <c:v>0.87031999999999998</c:v>
                </c:pt>
                <c:pt idx="326">
                  <c:v>0.86631000000000002</c:v>
                </c:pt>
                <c:pt idx="327">
                  <c:v>0.86933000000000005</c:v>
                </c:pt>
                <c:pt idx="328">
                  <c:v>0.86565000000000003</c:v>
                </c:pt>
                <c:pt idx="329">
                  <c:v>0.86372000000000004</c:v>
                </c:pt>
              </c:numCache>
            </c:numRef>
          </c:val>
          <c:smooth val="0"/>
          <c:extLst>
            <c:ext xmlns:c16="http://schemas.microsoft.com/office/drawing/2014/chart" uri="{C3380CC4-5D6E-409C-BE32-E72D297353CC}">
              <c16:uniqueId val="{00000001-F110-4044-9330-ACBFF849B314}"/>
            </c:ext>
          </c:extLst>
        </c:ser>
        <c:dLbls>
          <c:showLegendKey val="0"/>
          <c:showVal val="0"/>
          <c:showCatName val="0"/>
          <c:showSerName val="0"/>
          <c:showPercent val="0"/>
          <c:showBubbleSize val="0"/>
        </c:dLbls>
        <c:marker val="1"/>
        <c:smooth val="0"/>
        <c:axId val="166326032"/>
        <c:axId val="129150176"/>
      </c:lineChart>
      <c:dateAx>
        <c:axId val="166326032"/>
        <c:scaling>
          <c:orientation val="minMax"/>
        </c:scaling>
        <c:delete val="0"/>
        <c:axPos val="b"/>
        <c:numFmt formatCode="yyyy"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29150176"/>
        <c:crosses val="autoZero"/>
        <c:auto val="1"/>
        <c:lblOffset val="100"/>
        <c:baseTimeUnit val="months"/>
        <c:majorUnit val="12"/>
        <c:majorTimeUnit val="months"/>
      </c:dateAx>
      <c:valAx>
        <c:axId val="129150176"/>
        <c:scaling>
          <c:orientation val="minMax"/>
          <c:max val="1"/>
          <c:min val="0.5"/>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66326032"/>
        <c:crosses val="autoZero"/>
        <c:crossBetween val="between"/>
      </c:valAx>
      <c:valAx>
        <c:axId val="1688470752"/>
        <c:scaling>
          <c:orientation val="minMax"/>
          <c:max val="100"/>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noFill/>
                <a:latin typeface="+mn-lt"/>
                <a:ea typeface="+mn-ea"/>
                <a:cs typeface="+mn-cs"/>
              </a:defRPr>
            </a:pPr>
            <a:endParaRPr lang="de-DE"/>
          </a:p>
        </c:txPr>
        <c:crossAx val="1902144160"/>
        <c:crosses val="max"/>
        <c:crossBetween val="between"/>
      </c:valAx>
      <c:dateAx>
        <c:axId val="1902144160"/>
        <c:scaling>
          <c:orientation val="minMax"/>
        </c:scaling>
        <c:delete val="1"/>
        <c:axPos val="b"/>
        <c:numFmt formatCode="m/d/yyyy" sourceLinked="1"/>
        <c:majorTickMark val="out"/>
        <c:minorTickMark val="none"/>
        <c:tickLblPos val="nextTo"/>
        <c:crossAx val="1688470752"/>
        <c:crosses val="autoZero"/>
        <c:auto val="1"/>
        <c:lblOffset val="100"/>
        <c:baseTimeUnit val="months"/>
      </c:date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Japanische Yen je Euro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1"/>
          <c:order val="1"/>
          <c:tx>
            <c:v>Gerades Jahr</c:v>
          </c:tx>
          <c:spPr>
            <a:solidFill>
              <a:schemeClr val="bg1">
                <a:lumMod val="85000"/>
              </a:schemeClr>
            </a:solidFill>
            <a:ln>
              <a:noFill/>
            </a:ln>
            <a:effectLst/>
          </c:spPr>
          <c:invertIfNegative val="0"/>
          <c:cat>
            <c:numRef>
              <c:f>[0]!YenX</c:f>
              <c:numCache>
                <c:formatCode>m/d/yyyy</c:formatCode>
                <c:ptCount val="330"/>
                <c:pt idx="0">
                  <c:v>36161</c:v>
                </c:pt>
                <c:pt idx="1">
                  <c:v>36192</c:v>
                </c:pt>
                <c:pt idx="2">
                  <c:v>36220</c:v>
                </c:pt>
                <c:pt idx="3">
                  <c:v>36251</c:v>
                </c:pt>
                <c:pt idx="4">
                  <c:v>36281</c:v>
                </c:pt>
                <c:pt idx="5">
                  <c:v>36312</c:v>
                </c:pt>
                <c:pt idx="6">
                  <c:v>36342</c:v>
                </c:pt>
                <c:pt idx="7">
                  <c:v>36373</c:v>
                </c:pt>
                <c:pt idx="8">
                  <c:v>36404</c:v>
                </c:pt>
                <c:pt idx="9">
                  <c:v>36434</c:v>
                </c:pt>
                <c:pt idx="10">
                  <c:v>36465</c:v>
                </c:pt>
                <c:pt idx="11">
                  <c:v>36495</c:v>
                </c:pt>
                <c:pt idx="12">
                  <c:v>36526</c:v>
                </c:pt>
                <c:pt idx="13">
                  <c:v>36557</c:v>
                </c:pt>
                <c:pt idx="14">
                  <c:v>36586</c:v>
                </c:pt>
                <c:pt idx="15">
                  <c:v>36617</c:v>
                </c:pt>
                <c:pt idx="16">
                  <c:v>36647</c:v>
                </c:pt>
                <c:pt idx="17">
                  <c:v>36678</c:v>
                </c:pt>
                <c:pt idx="18">
                  <c:v>36708</c:v>
                </c:pt>
                <c:pt idx="19">
                  <c:v>36739</c:v>
                </c:pt>
                <c:pt idx="20">
                  <c:v>36770</c:v>
                </c:pt>
                <c:pt idx="21">
                  <c:v>36800</c:v>
                </c:pt>
                <c:pt idx="22">
                  <c:v>36831</c:v>
                </c:pt>
                <c:pt idx="23">
                  <c:v>36861</c:v>
                </c:pt>
                <c:pt idx="24">
                  <c:v>36892</c:v>
                </c:pt>
                <c:pt idx="25">
                  <c:v>36923</c:v>
                </c:pt>
                <c:pt idx="26">
                  <c:v>36951</c:v>
                </c:pt>
                <c:pt idx="27">
                  <c:v>36982</c:v>
                </c:pt>
                <c:pt idx="28">
                  <c:v>37012</c:v>
                </c:pt>
                <c:pt idx="29">
                  <c:v>37043</c:v>
                </c:pt>
                <c:pt idx="30">
                  <c:v>37073</c:v>
                </c:pt>
                <c:pt idx="31">
                  <c:v>37104</c:v>
                </c:pt>
                <c:pt idx="32">
                  <c:v>37135</c:v>
                </c:pt>
                <c:pt idx="33">
                  <c:v>37165</c:v>
                </c:pt>
                <c:pt idx="34">
                  <c:v>37196</c:v>
                </c:pt>
                <c:pt idx="35">
                  <c:v>37226</c:v>
                </c:pt>
                <c:pt idx="36">
                  <c:v>37257</c:v>
                </c:pt>
                <c:pt idx="37">
                  <c:v>37288</c:v>
                </c:pt>
                <c:pt idx="38">
                  <c:v>37316</c:v>
                </c:pt>
                <c:pt idx="39">
                  <c:v>37347</c:v>
                </c:pt>
                <c:pt idx="40">
                  <c:v>37377</c:v>
                </c:pt>
                <c:pt idx="41">
                  <c:v>37408</c:v>
                </c:pt>
                <c:pt idx="42">
                  <c:v>37438</c:v>
                </c:pt>
                <c:pt idx="43">
                  <c:v>37469</c:v>
                </c:pt>
                <c:pt idx="44">
                  <c:v>37500</c:v>
                </c:pt>
                <c:pt idx="45">
                  <c:v>37530</c:v>
                </c:pt>
                <c:pt idx="46">
                  <c:v>37561</c:v>
                </c:pt>
                <c:pt idx="47">
                  <c:v>37591</c:v>
                </c:pt>
                <c:pt idx="48">
                  <c:v>37622</c:v>
                </c:pt>
                <c:pt idx="49">
                  <c:v>37653</c:v>
                </c:pt>
                <c:pt idx="50">
                  <c:v>37681</c:v>
                </c:pt>
                <c:pt idx="51">
                  <c:v>37712</c:v>
                </c:pt>
                <c:pt idx="52">
                  <c:v>37742</c:v>
                </c:pt>
                <c:pt idx="53">
                  <c:v>37773</c:v>
                </c:pt>
                <c:pt idx="54">
                  <c:v>37803</c:v>
                </c:pt>
                <c:pt idx="55">
                  <c:v>37834</c:v>
                </c:pt>
                <c:pt idx="56">
                  <c:v>37865</c:v>
                </c:pt>
                <c:pt idx="57">
                  <c:v>37895</c:v>
                </c:pt>
                <c:pt idx="58">
                  <c:v>37926</c:v>
                </c:pt>
                <c:pt idx="59">
                  <c:v>37956</c:v>
                </c:pt>
                <c:pt idx="60">
                  <c:v>37987</c:v>
                </c:pt>
                <c:pt idx="61">
                  <c:v>38018</c:v>
                </c:pt>
                <c:pt idx="62">
                  <c:v>38047</c:v>
                </c:pt>
                <c:pt idx="63">
                  <c:v>38078</c:v>
                </c:pt>
                <c:pt idx="64">
                  <c:v>38108</c:v>
                </c:pt>
                <c:pt idx="65">
                  <c:v>38139</c:v>
                </c:pt>
                <c:pt idx="66">
                  <c:v>38169</c:v>
                </c:pt>
                <c:pt idx="67">
                  <c:v>38200</c:v>
                </c:pt>
                <c:pt idx="68">
                  <c:v>38231</c:v>
                </c:pt>
                <c:pt idx="69">
                  <c:v>38261</c:v>
                </c:pt>
                <c:pt idx="70">
                  <c:v>38292</c:v>
                </c:pt>
                <c:pt idx="71">
                  <c:v>38322</c:v>
                </c:pt>
                <c:pt idx="72">
                  <c:v>38353</c:v>
                </c:pt>
                <c:pt idx="73">
                  <c:v>38384</c:v>
                </c:pt>
                <c:pt idx="74">
                  <c:v>38412</c:v>
                </c:pt>
                <c:pt idx="75">
                  <c:v>38443</c:v>
                </c:pt>
                <c:pt idx="76">
                  <c:v>38473</c:v>
                </c:pt>
                <c:pt idx="77">
                  <c:v>38504</c:v>
                </c:pt>
                <c:pt idx="78">
                  <c:v>38534</c:v>
                </c:pt>
                <c:pt idx="79">
                  <c:v>38565</c:v>
                </c:pt>
                <c:pt idx="80">
                  <c:v>38596</c:v>
                </c:pt>
                <c:pt idx="81">
                  <c:v>38626</c:v>
                </c:pt>
                <c:pt idx="82">
                  <c:v>38657</c:v>
                </c:pt>
                <c:pt idx="83">
                  <c:v>38687</c:v>
                </c:pt>
                <c:pt idx="84">
                  <c:v>38718</c:v>
                </c:pt>
                <c:pt idx="85">
                  <c:v>38749</c:v>
                </c:pt>
                <c:pt idx="86">
                  <c:v>38777</c:v>
                </c:pt>
                <c:pt idx="87">
                  <c:v>38808</c:v>
                </c:pt>
                <c:pt idx="88">
                  <c:v>38838</c:v>
                </c:pt>
                <c:pt idx="89">
                  <c:v>38869</c:v>
                </c:pt>
                <c:pt idx="90">
                  <c:v>38899</c:v>
                </c:pt>
                <c:pt idx="91">
                  <c:v>38930</c:v>
                </c:pt>
                <c:pt idx="92">
                  <c:v>38961</c:v>
                </c:pt>
                <c:pt idx="93">
                  <c:v>38991</c:v>
                </c:pt>
                <c:pt idx="94">
                  <c:v>39022</c:v>
                </c:pt>
                <c:pt idx="95">
                  <c:v>39052</c:v>
                </c:pt>
                <c:pt idx="96">
                  <c:v>39083</c:v>
                </c:pt>
                <c:pt idx="97">
                  <c:v>39114</c:v>
                </c:pt>
                <c:pt idx="98">
                  <c:v>39142</c:v>
                </c:pt>
                <c:pt idx="99">
                  <c:v>39173</c:v>
                </c:pt>
                <c:pt idx="100">
                  <c:v>39203</c:v>
                </c:pt>
                <c:pt idx="101">
                  <c:v>39234</c:v>
                </c:pt>
                <c:pt idx="102">
                  <c:v>39264</c:v>
                </c:pt>
                <c:pt idx="103">
                  <c:v>39295</c:v>
                </c:pt>
                <c:pt idx="104">
                  <c:v>39326</c:v>
                </c:pt>
                <c:pt idx="105">
                  <c:v>39356</c:v>
                </c:pt>
                <c:pt idx="106">
                  <c:v>39387</c:v>
                </c:pt>
                <c:pt idx="107">
                  <c:v>39417</c:v>
                </c:pt>
                <c:pt idx="108">
                  <c:v>39448</c:v>
                </c:pt>
                <c:pt idx="109">
                  <c:v>39479</c:v>
                </c:pt>
                <c:pt idx="110">
                  <c:v>39508</c:v>
                </c:pt>
                <c:pt idx="111">
                  <c:v>39539</c:v>
                </c:pt>
                <c:pt idx="112">
                  <c:v>39569</c:v>
                </c:pt>
                <c:pt idx="113">
                  <c:v>39600</c:v>
                </c:pt>
                <c:pt idx="114">
                  <c:v>39630</c:v>
                </c:pt>
                <c:pt idx="115">
                  <c:v>39661</c:v>
                </c:pt>
                <c:pt idx="116">
                  <c:v>39692</c:v>
                </c:pt>
                <c:pt idx="117">
                  <c:v>39722</c:v>
                </c:pt>
                <c:pt idx="118">
                  <c:v>39753</c:v>
                </c:pt>
                <c:pt idx="119">
                  <c:v>39783</c:v>
                </c:pt>
                <c:pt idx="120">
                  <c:v>39814</c:v>
                </c:pt>
                <c:pt idx="121">
                  <c:v>39845</c:v>
                </c:pt>
                <c:pt idx="122">
                  <c:v>39873</c:v>
                </c:pt>
                <c:pt idx="123">
                  <c:v>39904</c:v>
                </c:pt>
                <c:pt idx="124">
                  <c:v>39934</c:v>
                </c:pt>
                <c:pt idx="125">
                  <c:v>39965</c:v>
                </c:pt>
                <c:pt idx="126">
                  <c:v>39995</c:v>
                </c:pt>
                <c:pt idx="127">
                  <c:v>40026</c:v>
                </c:pt>
                <c:pt idx="128">
                  <c:v>40057</c:v>
                </c:pt>
                <c:pt idx="129">
                  <c:v>40087</c:v>
                </c:pt>
                <c:pt idx="130">
                  <c:v>40118</c:v>
                </c:pt>
                <c:pt idx="131">
                  <c:v>40148</c:v>
                </c:pt>
                <c:pt idx="132">
                  <c:v>40179</c:v>
                </c:pt>
                <c:pt idx="133">
                  <c:v>40210</c:v>
                </c:pt>
                <c:pt idx="134">
                  <c:v>40238</c:v>
                </c:pt>
                <c:pt idx="135">
                  <c:v>40269</c:v>
                </c:pt>
                <c:pt idx="136">
                  <c:v>40299</c:v>
                </c:pt>
                <c:pt idx="137">
                  <c:v>40330</c:v>
                </c:pt>
                <c:pt idx="138">
                  <c:v>40360</c:v>
                </c:pt>
                <c:pt idx="139">
                  <c:v>40391</c:v>
                </c:pt>
                <c:pt idx="140">
                  <c:v>40422</c:v>
                </c:pt>
                <c:pt idx="141">
                  <c:v>40452</c:v>
                </c:pt>
                <c:pt idx="142">
                  <c:v>40483</c:v>
                </c:pt>
                <c:pt idx="143">
                  <c:v>40513</c:v>
                </c:pt>
                <c:pt idx="144">
                  <c:v>40544</c:v>
                </c:pt>
                <c:pt idx="145">
                  <c:v>40575</c:v>
                </c:pt>
                <c:pt idx="146">
                  <c:v>40603</c:v>
                </c:pt>
                <c:pt idx="147">
                  <c:v>40634</c:v>
                </c:pt>
                <c:pt idx="148">
                  <c:v>40664</c:v>
                </c:pt>
                <c:pt idx="149">
                  <c:v>40695</c:v>
                </c:pt>
                <c:pt idx="150">
                  <c:v>40725</c:v>
                </c:pt>
                <c:pt idx="151">
                  <c:v>40756</c:v>
                </c:pt>
                <c:pt idx="152">
                  <c:v>40787</c:v>
                </c:pt>
                <c:pt idx="153">
                  <c:v>40817</c:v>
                </c:pt>
                <c:pt idx="154">
                  <c:v>40848</c:v>
                </c:pt>
                <c:pt idx="155">
                  <c:v>40878</c:v>
                </c:pt>
                <c:pt idx="156">
                  <c:v>40909</c:v>
                </c:pt>
                <c:pt idx="157">
                  <c:v>40940</c:v>
                </c:pt>
                <c:pt idx="158">
                  <c:v>40969</c:v>
                </c:pt>
                <c:pt idx="159">
                  <c:v>41000</c:v>
                </c:pt>
                <c:pt idx="160">
                  <c:v>41030</c:v>
                </c:pt>
                <c:pt idx="161">
                  <c:v>41061</c:v>
                </c:pt>
                <c:pt idx="162">
                  <c:v>41091</c:v>
                </c:pt>
                <c:pt idx="163">
                  <c:v>41122</c:v>
                </c:pt>
                <c:pt idx="164">
                  <c:v>41153</c:v>
                </c:pt>
                <c:pt idx="165">
                  <c:v>41183</c:v>
                </c:pt>
                <c:pt idx="166">
                  <c:v>41214</c:v>
                </c:pt>
                <c:pt idx="167">
                  <c:v>41244</c:v>
                </c:pt>
                <c:pt idx="168">
                  <c:v>41275</c:v>
                </c:pt>
                <c:pt idx="169">
                  <c:v>41306</c:v>
                </c:pt>
                <c:pt idx="170">
                  <c:v>41334</c:v>
                </c:pt>
                <c:pt idx="171">
                  <c:v>41365</c:v>
                </c:pt>
                <c:pt idx="172">
                  <c:v>41395</c:v>
                </c:pt>
                <c:pt idx="173">
                  <c:v>41426</c:v>
                </c:pt>
                <c:pt idx="174">
                  <c:v>41456</c:v>
                </c:pt>
                <c:pt idx="175">
                  <c:v>41487</c:v>
                </c:pt>
                <c:pt idx="176">
                  <c:v>41518</c:v>
                </c:pt>
                <c:pt idx="177">
                  <c:v>41548</c:v>
                </c:pt>
                <c:pt idx="178">
                  <c:v>41579</c:v>
                </c:pt>
                <c:pt idx="179">
                  <c:v>41609</c:v>
                </c:pt>
                <c:pt idx="180">
                  <c:v>41640</c:v>
                </c:pt>
                <c:pt idx="181">
                  <c:v>41671</c:v>
                </c:pt>
                <c:pt idx="182">
                  <c:v>41699</c:v>
                </c:pt>
                <c:pt idx="183">
                  <c:v>41730</c:v>
                </c:pt>
                <c:pt idx="184">
                  <c:v>41760</c:v>
                </c:pt>
                <c:pt idx="185">
                  <c:v>41791</c:v>
                </c:pt>
                <c:pt idx="186">
                  <c:v>41821</c:v>
                </c:pt>
                <c:pt idx="187">
                  <c:v>41852</c:v>
                </c:pt>
                <c:pt idx="188">
                  <c:v>41883</c:v>
                </c:pt>
                <c:pt idx="189">
                  <c:v>41913</c:v>
                </c:pt>
                <c:pt idx="190">
                  <c:v>41944</c:v>
                </c:pt>
                <c:pt idx="191">
                  <c:v>41974</c:v>
                </c:pt>
                <c:pt idx="192">
                  <c:v>42005</c:v>
                </c:pt>
                <c:pt idx="193">
                  <c:v>42036</c:v>
                </c:pt>
                <c:pt idx="194">
                  <c:v>42064</c:v>
                </c:pt>
                <c:pt idx="195">
                  <c:v>42095</c:v>
                </c:pt>
                <c:pt idx="196">
                  <c:v>42125</c:v>
                </c:pt>
                <c:pt idx="197">
                  <c:v>42156</c:v>
                </c:pt>
                <c:pt idx="198">
                  <c:v>42186</c:v>
                </c:pt>
                <c:pt idx="199">
                  <c:v>42217</c:v>
                </c:pt>
                <c:pt idx="200">
                  <c:v>42248</c:v>
                </c:pt>
                <c:pt idx="201">
                  <c:v>42278</c:v>
                </c:pt>
                <c:pt idx="202">
                  <c:v>42309</c:v>
                </c:pt>
                <c:pt idx="203">
                  <c:v>42339</c:v>
                </c:pt>
                <c:pt idx="204">
                  <c:v>42370</c:v>
                </c:pt>
                <c:pt idx="205">
                  <c:v>42401</c:v>
                </c:pt>
                <c:pt idx="206">
                  <c:v>42430</c:v>
                </c:pt>
                <c:pt idx="207">
                  <c:v>42461</c:v>
                </c:pt>
                <c:pt idx="208">
                  <c:v>42491</c:v>
                </c:pt>
                <c:pt idx="209">
                  <c:v>42522</c:v>
                </c:pt>
                <c:pt idx="210">
                  <c:v>42552</c:v>
                </c:pt>
                <c:pt idx="211">
                  <c:v>42583</c:v>
                </c:pt>
                <c:pt idx="212">
                  <c:v>42614</c:v>
                </c:pt>
                <c:pt idx="213">
                  <c:v>42644</c:v>
                </c:pt>
                <c:pt idx="214">
                  <c:v>42675</c:v>
                </c:pt>
                <c:pt idx="215">
                  <c:v>42705</c:v>
                </c:pt>
                <c:pt idx="216">
                  <c:v>42736</c:v>
                </c:pt>
                <c:pt idx="217">
                  <c:v>42767</c:v>
                </c:pt>
                <c:pt idx="218">
                  <c:v>42795</c:v>
                </c:pt>
                <c:pt idx="219">
                  <c:v>42826</c:v>
                </c:pt>
                <c:pt idx="220">
                  <c:v>42856</c:v>
                </c:pt>
                <c:pt idx="221">
                  <c:v>42887</c:v>
                </c:pt>
                <c:pt idx="222">
                  <c:v>42917</c:v>
                </c:pt>
                <c:pt idx="223">
                  <c:v>42948</c:v>
                </c:pt>
                <c:pt idx="224">
                  <c:v>42979</c:v>
                </c:pt>
                <c:pt idx="225">
                  <c:v>43009</c:v>
                </c:pt>
                <c:pt idx="226">
                  <c:v>43040</c:v>
                </c:pt>
                <c:pt idx="227">
                  <c:v>43070</c:v>
                </c:pt>
                <c:pt idx="228">
                  <c:v>43101</c:v>
                </c:pt>
                <c:pt idx="229">
                  <c:v>43132</c:v>
                </c:pt>
                <c:pt idx="230">
                  <c:v>43160</c:v>
                </c:pt>
                <c:pt idx="231">
                  <c:v>43191</c:v>
                </c:pt>
                <c:pt idx="232">
                  <c:v>43221</c:v>
                </c:pt>
                <c:pt idx="233">
                  <c:v>43252</c:v>
                </c:pt>
                <c:pt idx="234">
                  <c:v>43282</c:v>
                </c:pt>
                <c:pt idx="235">
                  <c:v>43313</c:v>
                </c:pt>
                <c:pt idx="236">
                  <c:v>43344</c:v>
                </c:pt>
                <c:pt idx="237">
                  <c:v>43374</c:v>
                </c:pt>
                <c:pt idx="238">
                  <c:v>43405</c:v>
                </c:pt>
                <c:pt idx="239">
                  <c:v>43435</c:v>
                </c:pt>
                <c:pt idx="240">
                  <c:v>43466</c:v>
                </c:pt>
                <c:pt idx="241">
                  <c:v>43497</c:v>
                </c:pt>
                <c:pt idx="242">
                  <c:v>43525</c:v>
                </c:pt>
                <c:pt idx="243">
                  <c:v>43556</c:v>
                </c:pt>
                <c:pt idx="244">
                  <c:v>43586</c:v>
                </c:pt>
                <c:pt idx="245">
                  <c:v>43617</c:v>
                </c:pt>
                <c:pt idx="246">
                  <c:v>43647</c:v>
                </c:pt>
                <c:pt idx="247">
                  <c:v>43678</c:v>
                </c:pt>
                <c:pt idx="248">
                  <c:v>43709</c:v>
                </c:pt>
                <c:pt idx="249">
                  <c:v>43739</c:v>
                </c:pt>
                <c:pt idx="250">
                  <c:v>43770</c:v>
                </c:pt>
                <c:pt idx="251">
                  <c:v>43800</c:v>
                </c:pt>
                <c:pt idx="252">
                  <c:v>43831</c:v>
                </c:pt>
                <c:pt idx="253">
                  <c:v>43862</c:v>
                </c:pt>
                <c:pt idx="254">
                  <c:v>43891</c:v>
                </c:pt>
                <c:pt idx="255">
                  <c:v>43922</c:v>
                </c:pt>
                <c:pt idx="256">
                  <c:v>43952</c:v>
                </c:pt>
                <c:pt idx="257">
                  <c:v>43983</c:v>
                </c:pt>
                <c:pt idx="258">
                  <c:v>44013</c:v>
                </c:pt>
                <c:pt idx="259">
                  <c:v>44044</c:v>
                </c:pt>
                <c:pt idx="260">
                  <c:v>44075</c:v>
                </c:pt>
                <c:pt idx="261">
                  <c:v>44105</c:v>
                </c:pt>
                <c:pt idx="262">
                  <c:v>44136</c:v>
                </c:pt>
                <c:pt idx="263">
                  <c:v>44166</c:v>
                </c:pt>
                <c:pt idx="264">
                  <c:v>44197</c:v>
                </c:pt>
                <c:pt idx="265">
                  <c:v>44228</c:v>
                </c:pt>
                <c:pt idx="266">
                  <c:v>44256</c:v>
                </c:pt>
                <c:pt idx="267">
                  <c:v>44287</c:v>
                </c:pt>
                <c:pt idx="268">
                  <c:v>44317</c:v>
                </c:pt>
                <c:pt idx="269">
                  <c:v>44348</c:v>
                </c:pt>
                <c:pt idx="270">
                  <c:v>44378</c:v>
                </c:pt>
                <c:pt idx="271">
                  <c:v>44409</c:v>
                </c:pt>
                <c:pt idx="272">
                  <c:v>44440</c:v>
                </c:pt>
                <c:pt idx="273">
                  <c:v>44470</c:v>
                </c:pt>
                <c:pt idx="274">
                  <c:v>44501</c:v>
                </c:pt>
                <c:pt idx="275">
                  <c:v>44531</c:v>
                </c:pt>
                <c:pt idx="276">
                  <c:v>44562</c:v>
                </c:pt>
                <c:pt idx="277">
                  <c:v>44593</c:v>
                </c:pt>
                <c:pt idx="278">
                  <c:v>44621</c:v>
                </c:pt>
                <c:pt idx="279">
                  <c:v>44652</c:v>
                </c:pt>
                <c:pt idx="280">
                  <c:v>44682</c:v>
                </c:pt>
                <c:pt idx="281">
                  <c:v>44713</c:v>
                </c:pt>
                <c:pt idx="282">
                  <c:v>44743</c:v>
                </c:pt>
                <c:pt idx="283">
                  <c:v>44774</c:v>
                </c:pt>
                <c:pt idx="284">
                  <c:v>44805</c:v>
                </c:pt>
                <c:pt idx="285">
                  <c:v>44835</c:v>
                </c:pt>
                <c:pt idx="286">
                  <c:v>44866</c:v>
                </c:pt>
                <c:pt idx="287">
                  <c:v>44896</c:v>
                </c:pt>
                <c:pt idx="288">
                  <c:v>44927</c:v>
                </c:pt>
                <c:pt idx="289">
                  <c:v>44958</c:v>
                </c:pt>
                <c:pt idx="290">
                  <c:v>44986</c:v>
                </c:pt>
                <c:pt idx="291">
                  <c:v>45017</c:v>
                </c:pt>
                <c:pt idx="292">
                  <c:v>45047</c:v>
                </c:pt>
                <c:pt idx="293">
                  <c:v>45078</c:v>
                </c:pt>
                <c:pt idx="294">
                  <c:v>45108</c:v>
                </c:pt>
                <c:pt idx="295">
                  <c:v>45139</c:v>
                </c:pt>
                <c:pt idx="296">
                  <c:v>45170</c:v>
                </c:pt>
                <c:pt idx="297">
                  <c:v>45200</c:v>
                </c:pt>
                <c:pt idx="298">
                  <c:v>45231</c:v>
                </c:pt>
                <c:pt idx="299">
                  <c:v>45261</c:v>
                </c:pt>
                <c:pt idx="300">
                  <c:v>45292</c:v>
                </c:pt>
                <c:pt idx="301">
                  <c:v>45323</c:v>
                </c:pt>
                <c:pt idx="302">
                  <c:v>45352</c:v>
                </c:pt>
                <c:pt idx="303">
                  <c:v>45383</c:v>
                </c:pt>
                <c:pt idx="304">
                  <c:v>45413</c:v>
                </c:pt>
                <c:pt idx="305">
                  <c:v>45444</c:v>
                </c:pt>
                <c:pt idx="306">
                  <c:v>45474</c:v>
                </c:pt>
                <c:pt idx="307">
                  <c:v>45505</c:v>
                </c:pt>
                <c:pt idx="308">
                  <c:v>45536</c:v>
                </c:pt>
                <c:pt idx="309">
                  <c:v>45566</c:v>
                </c:pt>
                <c:pt idx="310">
                  <c:v>45597</c:v>
                </c:pt>
                <c:pt idx="311">
                  <c:v>45627</c:v>
                </c:pt>
                <c:pt idx="312">
                  <c:v>45658</c:v>
                </c:pt>
                <c:pt idx="313">
                  <c:v>45689</c:v>
                </c:pt>
                <c:pt idx="314">
                  <c:v>45717</c:v>
                </c:pt>
                <c:pt idx="315">
                  <c:v>45748</c:v>
                </c:pt>
                <c:pt idx="316">
                  <c:v>45778</c:v>
                </c:pt>
                <c:pt idx="317">
                  <c:v>45809</c:v>
                </c:pt>
                <c:pt idx="318">
                  <c:v>45839</c:v>
                </c:pt>
                <c:pt idx="319">
                  <c:v>45870</c:v>
                </c:pt>
                <c:pt idx="320">
                  <c:v>45901</c:v>
                </c:pt>
                <c:pt idx="321">
                  <c:v>45931</c:v>
                </c:pt>
                <c:pt idx="322">
                  <c:v>45962</c:v>
                </c:pt>
                <c:pt idx="323">
                  <c:v>45992</c:v>
                </c:pt>
                <c:pt idx="324">
                  <c:v>46023</c:v>
                </c:pt>
                <c:pt idx="325">
                  <c:v>46054</c:v>
                </c:pt>
                <c:pt idx="326">
                  <c:v>46082</c:v>
                </c:pt>
                <c:pt idx="327">
                  <c:v>46113</c:v>
                </c:pt>
                <c:pt idx="328">
                  <c:v>46143</c:v>
                </c:pt>
                <c:pt idx="329">
                  <c:v>46174</c:v>
                </c:pt>
              </c:numCache>
            </c:numRef>
          </c:cat>
          <c:val>
            <c:numRef>
              <c:f>[0]!YenZ</c:f>
              <c:numCache>
                <c:formatCode>General</c:formatCode>
                <c:ptCount val="330"/>
                <c:pt idx="0">
                  <c:v>0</c:v>
                </c:pt>
                <c:pt idx="1">
                  <c:v>0</c:v>
                </c:pt>
                <c:pt idx="2">
                  <c:v>0</c:v>
                </c:pt>
                <c:pt idx="3">
                  <c:v>0</c:v>
                </c:pt>
                <c:pt idx="4">
                  <c:v>0</c:v>
                </c:pt>
                <c:pt idx="5">
                  <c:v>0</c:v>
                </c:pt>
                <c:pt idx="6">
                  <c:v>0</c:v>
                </c:pt>
                <c:pt idx="7">
                  <c:v>0</c:v>
                </c:pt>
                <c:pt idx="8">
                  <c:v>0</c:v>
                </c:pt>
                <c:pt idx="9">
                  <c:v>0</c:v>
                </c:pt>
                <c:pt idx="10">
                  <c:v>0</c:v>
                </c:pt>
                <c:pt idx="11">
                  <c:v>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0</c:v>
                </c:pt>
                <c:pt idx="25">
                  <c:v>0</c:v>
                </c:pt>
                <c:pt idx="26">
                  <c:v>0</c:v>
                </c:pt>
                <c:pt idx="27">
                  <c:v>0</c:v>
                </c:pt>
                <c:pt idx="28">
                  <c:v>0</c:v>
                </c:pt>
                <c:pt idx="29">
                  <c:v>0</c:v>
                </c:pt>
                <c:pt idx="30">
                  <c:v>0</c:v>
                </c:pt>
                <c:pt idx="31">
                  <c:v>0</c:v>
                </c:pt>
                <c:pt idx="32">
                  <c:v>0</c:v>
                </c:pt>
                <c:pt idx="33">
                  <c:v>0</c:v>
                </c:pt>
                <c:pt idx="34">
                  <c:v>0</c:v>
                </c:pt>
                <c:pt idx="35">
                  <c:v>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0</c:v>
                </c:pt>
                <c:pt idx="49">
                  <c:v>0</c:v>
                </c:pt>
                <c:pt idx="50">
                  <c:v>0</c:v>
                </c:pt>
                <c:pt idx="51">
                  <c:v>0</c:v>
                </c:pt>
                <c:pt idx="52">
                  <c:v>0</c:v>
                </c:pt>
                <c:pt idx="53">
                  <c:v>0</c:v>
                </c:pt>
                <c:pt idx="54">
                  <c:v>0</c:v>
                </c:pt>
                <c:pt idx="55">
                  <c:v>0</c:v>
                </c:pt>
                <c:pt idx="56">
                  <c:v>0</c:v>
                </c:pt>
                <c:pt idx="57">
                  <c:v>0</c:v>
                </c:pt>
                <c:pt idx="58">
                  <c:v>0</c:v>
                </c:pt>
                <c:pt idx="59">
                  <c:v>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0</c:v>
                </c:pt>
                <c:pt idx="73">
                  <c:v>0</c:v>
                </c:pt>
                <c:pt idx="74">
                  <c:v>0</c:v>
                </c:pt>
                <c:pt idx="75">
                  <c:v>0</c:v>
                </c:pt>
                <c:pt idx="76">
                  <c:v>0</c:v>
                </c:pt>
                <c:pt idx="77">
                  <c:v>0</c:v>
                </c:pt>
                <c:pt idx="78">
                  <c:v>0</c:v>
                </c:pt>
                <c:pt idx="79">
                  <c:v>0</c:v>
                </c:pt>
                <c:pt idx="80">
                  <c:v>0</c:v>
                </c:pt>
                <c:pt idx="81">
                  <c:v>0</c:v>
                </c:pt>
                <c:pt idx="82">
                  <c:v>0</c:v>
                </c:pt>
                <c:pt idx="83">
                  <c:v>0</c:v>
                </c:pt>
                <c:pt idx="84">
                  <c:v>100</c:v>
                </c:pt>
                <c:pt idx="85">
                  <c:v>100</c:v>
                </c:pt>
                <c:pt idx="86">
                  <c:v>100</c:v>
                </c:pt>
                <c:pt idx="87">
                  <c:v>100</c:v>
                </c:pt>
                <c:pt idx="88">
                  <c:v>100</c:v>
                </c:pt>
                <c:pt idx="89">
                  <c:v>100</c:v>
                </c:pt>
                <c:pt idx="90">
                  <c:v>100</c:v>
                </c:pt>
                <c:pt idx="91">
                  <c:v>100</c:v>
                </c:pt>
                <c:pt idx="92">
                  <c:v>100</c:v>
                </c:pt>
                <c:pt idx="93">
                  <c:v>100</c:v>
                </c:pt>
                <c:pt idx="94">
                  <c:v>100</c:v>
                </c:pt>
                <c:pt idx="95">
                  <c:v>100</c:v>
                </c:pt>
                <c:pt idx="96">
                  <c:v>0</c:v>
                </c:pt>
                <c:pt idx="97">
                  <c:v>0</c:v>
                </c:pt>
                <c:pt idx="98">
                  <c:v>0</c:v>
                </c:pt>
                <c:pt idx="99">
                  <c:v>0</c:v>
                </c:pt>
                <c:pt idx="100">
                  <c:v>0</c:v>
                </c:pt>
                <c:pt idx="101">
                  <c:v>0</c:v>
                </c:pt>
                <c:pt idx="102">
                  <c:v>0</c:v>
                </c:pt>
                <c:pt idx="103">
                  <c:v>0</c:v>
                </c:pt>
                <c:pt idx="104">
                  <c:v>0</c:v>
                </c:pt>
                <c:pt idx="105">
                  <c:v>0</c:v>
                </c:pt>
                <c:pt idx="106">
                  <c:v>0</c:v>
                </c:pt>
                <c:pt idx="107">
                  <c:v>0</c:v>
                </c:pt>
                <c:pt idx="108">
                  <c:v>100</c:v>
                </c:pt>
                <c:pt idx="109">
                  <c:v>100</c:v>
                </c:pt>
                <c:pt idx="110">
                  <c:v>100</c:v>
                </c:pt>
                <c:pt idx="111">
                  <c:v>100</c:v>
                </c:pt>
                <c:pt idx="112">
                  <c:v>100</c:v>
                </c:pt>
                <c:pt idx="113">
                  <c:v>100</c:v>
                </c:pt>
                <c:pt idx="114">
                  <c:v>100</c:v>
                </c:pt>
                <c:pt idx="115">
                  <c:v>100</c:v>
                </c:pt>
                <c:pt idx="116">
                  <c:v>100</c:v>
                </c:pt>
                <c:pt idx="117">
                  <c:v>100</c:v>
                </c:pt>
                <c:pt idx="118">
                  <c:v>100</c:v>
                </c:pt>
                <c:pt idx="119">
                  <c:v>100</c:v>
                </c:pt>
                <c:pt idx="120">
                  <c:v>0</c:v>
                </c:pt>
                <c:pt idx="121">
                  <c:v>0</c:v>
                </c:pt>
                <c:pt idx="122">
                  <c:v>0</c:v>
                </c:pt>
                <c:pt idx="123">
                  <c:v>0</c:v>
                </c:pt>
                <c:pt idx="124">
                  <c:v>0</c:v>
                </c:pt>
                <c:pt idx="125">
                  <c:v>0</c:v>
                </c:pt>
                <c:pt idx="126">
                  <c:v>0</c:v>
                </c:pt>
                <c:pt idx="127">
                  <c:v>0</c:v>
                </c:pt>
                <c:pt idx="128">
                  <c:v>0</c:v>
                </c:pt>
                <c:pt idx="129">
                  <c:v>0</c:v>
                </c:pt>
                <c:pt idx="130">
                  <c:v>0</c:v>
                </c:pt>
                <c:pt idx="131">
                  <c:v>0</c:v>
                </c:pt>
                <c:pt idx="132">
                  <c:v>100</c:v>
                </c:pt>
                <c:pt idx="133">
                  <c:v>100</c:v>
                </c:pt>
                <c:pt idx="134">
                  <c:v>100</c:v>
                </c:pt>
                <c:pt idx="135">
                  <c:v>100</c:v>
                </c:pt>
                <c:pt idx="136">
                  <c:v>100</c:v>
                </c:pt>
                <c:pt idx="137">
                  <c:v>100</c:v>
                </c:pt>
                <c:pt idx="138">
                  <c:v>100</c:v>
                </c:pt>
                <c:pt idx="139">
                  <c:v>100</c:v>
                </c:pt>
                <c:pt idx="140">
                  <c:v>100</c:v>
                </c:pt>
                <c:pt idx="141">
                  <c:v>100</c:v>
                </c:pt>
                <c:pt idx="142">
                  <c:v>100</c:v>
                </c:pt>
                <c:pt idx="143">
                  <c:v>100</c:v>
                </c:pt>
                <c:pt idx="144">
                  <c:v>0</c:v>
                </c:pt>
                <c:pt idx="145">
                  <c:v>0</c:v>
                </c:pt>
                <c:pt idx="146">
                  <c:v>0</c:v>
                </c:pt>
                <c:pt idx="147">
                  <c:v>0</c:v>
                </c:pt>
                <c:pt idx="148">
                  <c:v>0</c:v>
                </c:pt>
                <c:pt idx="149">
                  <c:v>0</c:v>
                </c:pt>
                <c:pt idx="150">
                  <c:v>0</c:v>
                </c:pt>
                <c:pt idx="151">
                  <c:v>0</c:v>
                </c:pt>
                <c:pt idx="152">
                  <c:v>0</c:v>
                </c:pt>
                <c:pt idx="153">
                  <c:v>0</c:v>
                </c:pt>
                <c:pt idx="154">
                  <c:v>0</c:v>
                </c:pt>
                <c:pt idx="155">
                  <c:v>0</c:v>
                </c:pt>
                <c:pt idx="156">
                  <c:v>100</c:v>
                </c:pt>
                <c:pt idx="157">
                  <c:v>100</c:v>
                </c:pt>
                <c:pt idx="158">
                  <c:v>100</c:v>
                </c:pt>
                <c:pt idx="159">
                  <c:v>100</c:v>
                </c:pt>
                <c:pt idx="160">
                  <c:v>100</c:v>
                </c:pt>
                <c:pt idx="161">
                  <c:v>100</c:v>
                </c:pt>
                <c:pt idx="162">
                  <c:v>100</c:v>
                </c:pt>
                <c:pt idx="163">
                  <c:v>100</c:v>
                </c:pt>
                <c:pt idx="164">
                  <c:v>100</c:v>
                </c:pt>
                <c:pt idx="165">
                  <c:v>100</c:v>
                </c:pt>
                <c:pt idx="166">
                  <c:v>100</c:v>
                </c:pt>
                <c:pt idx="167">
                  <c:v>100</c:v>
                </c:pt>
                <c:pt idx="168">
                  <c:v>0</c:v>
                </c:pt>
                <c:pt idx="169">
                  <c:v>0</c:v>
                </c:pt>
                <c:pt idx="170">
                  <c:v>0</c:v>
                </c:pt>
                <c:pt idx="171">
                  <c:v>0</c:v>
                </c:pt>
                <c:pt idx="172">
                  <c:v>0</c:v>
                </c:pt>
                <c:pt idx="173">
                  <c:v>0</c:v>
                </c:pt>
                <c:pt idx="174">
                  <c:v>0</c:v>
                </c:pt>
                <c:pt idx="175">
                  <c:v>0</c:v>
                </c:pt>
                <c:pt idx="176">
                  <c:v>0</c:v>
                </c:pt>
                <c:pt idx="177">
                  <c:v>0</c:v>
                </c:pt>
                <c:pt idx="178">
                  <c:v>0</c:v>
                </c:pt>
                <c:pt idx="179">
                  <c:v>0</c:v>
                </c:pt>
                <c:pt idx="180">
                  <c:v>100</c:v>
                </c:pt>
                <c:pt idx="181">
                  <c:v>100</c:v>
                </c:pt>
                <c:pt idx="182">
                  <c:v>100</c:v>
                </c:pt>
                <c:pt idx="183">
                  <c:v>100</c:v>
                </c:pt>
                <c:pt idx="184">
                  <c:v>100</c:v>
                </c:pt>
                <c:pt idx="185">
                  <c:v>100</c:v>
                </c:pt>
                <c:pt idx="186">
                  <c:v>100</c:v>
                </c:pt>
                <c:pt idx="187">
                  <c:v>100</c:v>
                </c:pt>
                <c:pt idx="188">
                  <c:v>100</c:v>
                </c:pt>
                <c:pt idx="189">
                  <c:v>100</c:v>
                </c:pt>
                <c:pt idx="190">
                  <c:v>100</c:v>
                </c:pt>
                <c:pt idx="191">
                  <c:v>100</c:v>
                </c:pt>
                <c:pt idx="192">
                  <c:v>0</c:v>
                </c:pt>
                <c:pt idx="193">
                  <c:v>0</c:v>
                </c:pt>
                <c:pt idx="194">
                  <c:v>0</c:v>
                </c:pt>
                <c:pt idx="195">
                  <c:v>0</c:v>
                </c:pt>
                <c:pt idx="196">
                  <c:v>0</c:v>
                </c:pt>
                <c:pt idx="197">
                  <c:v>0</c:v>
                </c:pt>
                <c:pt idx="198">
                  <c:v>0</c:v>
                </c:pt>
                <c:pt idx="199">
                  <c:v>0</c:v>
                </c:pt>
                <c:pt idx="200">
                  <c:v>0</c:v>
                </c:pt>
                <c:pt idx="201">
                  <c:v>0</c:v>
                </c:pt>
                <c:pt idx="202">
                  <c:v>0</c:v>
                </c:pt>
                <c:pt idx="203">
                  <c:v>0</c:v>
                </c:pt>
                <c:pt idx="204">
                  <c:v>100</c:v>
                </c:pt>
                <c:pt idx="205">
                  <c:v>100</c:v>
                </c:pt>
                <c:pt idx="206">
                  <c:v>100</c:v>
                </c:pt>
                <c:pt idx="207">
                  <c:v>100</c:v>
                </c:pt>
                <c:pt idx="208">
                  <c:v>100</c:v>
                </c:pt>
                <c:pt idx="209">
                  <c:v>100</c:v>
                </c:pt>
                <c:pt idx="210">
                  <c:v>100</c:v>
                </c:pt>
                <c:pt idx="211">
                  <c:v>100</c:v>
                </c:pt>
                <c:pt idx="212">
                  <c:v>100</c:v>
                </c:pt>
                <c:pt idx="213">
                  <c:v>100</c:v>
                </c:pt>
                <c:pt idx="214">
                  <c:v>100</c:v>
                </c:pt>
                <c:pt idx="215">
                  <c:v>100</c:v>
                </c:pt>
                <c:pt idx="216">
                  <c:v>0</c:v>
                </c:pt>
                <c:pt idx="217">
                  <c:v>0</c:v>
                </c:pt>
                <c:pt idx="218">
                  <c:v>0</c:v>
                </c:pt>
                <c:pt idx="219">
                  <c:v>0</c:v>
                </c:pt>
                <c:pt idx="220">
                  <c:v>0</c:v>
                </c:pt>
                <c:pt idx="221">
                  <c:v>0</c:v>
                </c:pt>
                <c:pt idx="222">
                  <c:v>0</c:v>
                </c:pt>
                <c:pt idx="223">
                  <c:v>0</c:v>
                </c:pt>
                <c:pt idx="224">
                  <c:v>0</c:v>
                </c:pt>
                <c:pt idx="225">
                  <c:v>0</c:v>
                </c:pt>
                <c:pt idx="226">
                  <c:v>0</c:v>
                </c:pt>
                <c:pt idx="227">
                  <c:v>0</c:v>
                </c:pt>
                <c:pt idx="228">
                  <c:v>100</c:v>
                </c:pt>
                <c:pt idx="229">
                  <c:v>100</c:v>
                </c:pt>
                <c:pt idx="230">
                  <c:v>100</c:v>
                </c:pt>
                <c:pt idx="231">
                  <c:v>100</c:v>
                </c:pt>
                <c:pt idx="232">
                  <c:v>100</c:v>
                </c:pt>
                <c:pt idx="233">
                  <c:v>100</c:v>
                </c:pt>
                <c:pt idx="234">
                  <c:v>100</c:v>
                </c:pt>
                <c:pt idx="235">
                  <c:v>100</c:v>
                </c:pt>
                <c:pt idx="236">
                  <c:v>100</c:v>
                </c:pt>
                <c:pt idx="237">
                  <c:v>100</c:v>
                </c:pt>
                <c:pt idx="238">
                  <c:v>100</c:v>
                </c:pt>
                <c:pt idx="239">
                  <c:v>100</c:v>
                </c:pt>
                <c:pt idx="240">
                  <c:v>0</c:v>
                </c:pt>
                <c:pt idx="241">
                  <c:v>0</c:v>
                </c:pt>
                <c:pt idx="242">
                  <c:v>0</c:v>
                </c:pt>
                <c:pt idx="243">
                  <c:v>0</c:v>
                </c:pt>
                <c:pt idx="244">
                  <c:v>0</c:v>
                </c:pt>
                <c:pt idx="245">
                  <c:v>0</c:v>
                </c:pt>
                <c:pt idx="246">
                  <c:v>0</c:v>
                </c:pt>
                <c:pt idx="247">
                  <c:v>0</c:v>
                </c:pt>
                <c:pt idx="248">
                  <c:v>0</c:v>
                </c:pt>
                <c:pt idx="249">
                  <c:v>0</c:v>
                </c:pt>
                <c:pt idx="250">
                  <c:v>0</c:v>
                </c:pt>
                <c:pt idx="251">
                  <c:v>0</c:v>
                </c:pt>
                <c:pt idx="252">
                  <c:v>100</c:v>
                </c:pt>
                <c:pt idx="253">
                  <c:v>100</c:v>
                </c:pt>
                <c:pt idx="254">
                  <c:v>100</c:v>
                </c:pt>
                <c:pt idx="255">
                  <c:v>100</c:v>
                </c:pt>
                <c:pt idx="256">
                  <c:v>100</c:v>
                </c:pt>
                <c:pt idx="257">
                  <c:v>100</c:v>
                </c:pt>
                <c:pt idx="258">
                  <c:v>100</c:v>
                </c:pt>
                <c:pt idx="259">
                  <c:v>100</c:v>
                </c:pt>
                <c:pt idx="260">
                  <c:v>100</c:v>
                </c:pt>
                <c:pt idx="261">
                  <c:v>100</c:v>
                </c:pt>
                <c:pt idx="262">
                  <c:v>100</c:v>
                </c:pt>
                <c:pt idx="263">
                  <c:v>100</c:v>
                </c:pt>
                <c:pt idx="264">
                  <c:v>0</c:v>
                </c:pt>
                <c:pt idx="265">
                  <c:v>0</c:v>
                </c:pt>
                <c:pt idx="266">
                  <c:v>0</c:v>
                </c:pt>
                <c:pt idx="267">
                  <c:v>0</c:v>
                </c:pt>
                <c:pt idx="268">
                  <c:v>0</c:v>
                </c:pt>
                <c:pt idx="269">
                  <c:v>0</c:v>
                </c:pt>
                <c:pt idx="270">
                  <c:v>0</c:v>
                </c:pt>
                <c:pt idx="271">
                  <c:v>0</c:v>
                </c:pt>
                <c:pt idx="272">
                  <c:v>0</c:v>
                </c:pt>
                <c:pt idx="273">
                  <c:v>0</c:v>
                </c:pt>
                <c:pt idx="274">
                  <c:v>0</c:v>
                </c:pt>
                <c:pt idx="275">
                  <c:v>0</c:v>
                </c:pt>
                <c:pt idx="276">
                  <c:v>100</c:v>
                </c:pt>
                <c:pt idx="277">
                  <c:v>100</c:v>
                </c:pt>
                <c:pt idx="278">
                  <c:v>100</c:v>
                </c:pt>
                <c:pt idx="279">
                  <c:v>100</c:v>
                </c:pt>
                <c:pt idx="280">
                  <c:v>100</c:v>
                </c:pt>
                <c:pt idx="281">
                  <c:v>100</c:v>
                </c:pt>
                <c:pt idx="282">
                  <c:v>100</c:v>
                </c:pt>
                <c:pt idx="283">
                  <c:v>100</c:v>
                </c:pt>
                <c:pt idx="284">
                  <c:v>100</c:v>
                </c:pt>
                <c:pt idx="285">
                  <c:v>100</c:v>
                </c:pt>
                <c:pt idx="286">
                  <c:v>100</c:v>
                </c:pt>
                <c:pt idx="287">
                  <c:v>100</c:v>
                </c:pt>
                <c:pt idx="288">
                  <c:v>0</c:v>
                </c:pt>
                <c:pt idx="289">
                  <c:v>0</c:v>
                </c:pt>
                <c:pt idx="290">
                  <c:v>0</c:v>
                </c:pt>
                <c:pt idx="291">
                  <c:v>0</c:v>
                </c:pt>
                <c:pt idx="292">
                  <c:v>0</c:v>
                </c:pt>
                <c:pt idx="293">
                  <c:v>0</c:v>
                </c:pt>
                <c:pt idx="294">
                  <c:v>0</c:v>
                </c:pt>
                <c:pt idx="295">
                  <c:v>0</c:v>
                </c:pt>
                <c:pt idx="296">
                  <c:v>0</c:v>
                </c:pt>
                <c:pt idx="297">
                  <c:v>0</c:v>
                </c:pt>
                <c:pt idx="298">
                  <c:v>0</c:v>
                </c:pt>
                <c:pt idx="299">
                  <c:v>0</c:v>
                </c:pt>
                <c:pt idx="300">
                  <c:v>100</c:v>
                </c:pt>
                <c:pt idx="301">
                  <c:v>100</c:v>
                </c:pt>
                <c:pt idx="302">
                  <c:v>100</c:v>
                </c:pt>
                <c:pt idx="303">
                  <c:v>100</c:v>
                </c:pt>
                <c:pt idx="304">
                  <c:v>100</c:v>
                </c:pt>
                <c:pt idx="305">
                  <c:v>100</c:v>
                </c:pt>
                <c:pt idx="306">
                  <c:v>100</c:v>
                </c:pt>
                <c:pt idx="307">
                  <c:v>100</c:v>
                </c:pt>
                <c:pt idx="308">
                  <c:v>100</c:v>
                </c:pt>
                <c:pt idx="309">
                  <c:v>100</c:v>
                </c:pt>
                <c:pt idx="310">
                  <c:v>100</c:v>
                </c:pt>
                <c:pt idx="311">
                  <c:v>100</c:v>
                </c:pt>
                <c:pt idx="312">
                  <c:v>0</c:v>
                </c:pt>
                <c:pt idx="313">
                  <c:v>0</c:v>
                </c:pt>
                <c:pt idx="314">
                  <c:v>0</c:v>
                </c:pt>
                <c:pt idx="315">
                  <c:v>0</c:v>
                </c:pt>
                <c:pt idx="316">
                  <c:v>0</c:v>
                </c:pt>
                <c:pt idx="317">
                  <c:v>0</c:v>
                </c:pt>
                <c:pt idx="318">
                  <c:v>0</c:v>
                </c:pt>
                <c:pt idx="319">
                  <c:v>0</c:v>
                </c:pt>
                <c:pt idx="320">
                  <c:v>0</c:v>
                </c:pt>
                <c:pt idx="321">
                  <c:v>0</c:v>
                </c:pt>
                <c:pt idx="322">
                  <c:v>0</c:v>
                </c:pt>
                <c:pt idx="323">
                  <c:v>0</c:v>
                </c:pt>
                <c:pt idx="324">
                  <c:v>100</c:v>
                </c:pt>
                <c:pt idx="325">
                  <c:v>100</c:v>
                </c:pt>
                <c:pt idx="326">
                  <c:v>100</c:v>
                </c:pt>
                <c:pt idx="327">
                  <c:v>100</c:v>
                </c:pt>
                <c:pt idx="328">
                  <c:v>100</c:v>
                </c:pt>
                <c:pt idx="329">
                  <c:v>100</c:v>
                </c:pt>
              </c:numCache>
            </c:numRef>
          </c:val>
          <c:extLst>
            <c:ext xmlns:c16="http://schemas.microsoft.com/office/drawing/2014/chart" uri="{C3380CC4-5D6E-409C-BE32-E72D297353CC}">
              <c16:uniqueId val="{00000000-66AE-4F95-8DF2-F4448DE55746}"/>
            </c:ext>
          </c:extLst>
        </c:ser>
        <c:dLbls>
          <c:showLegendKey val="0"/>
          <c:showVal val="0"/>
          <c:showCatName val="0"/>
          <c:showSerName val="0"/>
          <c:showPercent val="0"/>
          <c:showBubbleSize val="0"/>
        </c:dLbls>
        <c:gapWidth val="0"/>
        <c:axId val="1902144160"/>
        <c:axId val="1688470752"/>
      </c:barChart>
      <c:lineChart>
        <c:grouping val="standard"/>
        <c:varyColors val="0"/>
        <c:ser>
          <c:idx val="0"/>
          <c:order val="0"/>
          <c:tx>
            <c:strRef>
              <c:f>'Var fix'!$B$7</c:f>
              <c:strCache>
                <c:ptCount val="1"/>
                <c:pt idx="0">
                  <c:v>Japanischer Yen</c:v>
                </c:pt>
              </c:strCache>
            </c:strRef>
          </c:tx>
          <c:spPr>
            <a:ln w="28575" cap="rnd">
              <a:solidFill>
                <a:schemeClr val="accent4"/>
              </a:solidFill>
              <a:round/>
            </a:ln>
            <a:effectLst/>
          </c:spPr>
          <c:marker>
            <c:symbol val="none"/>
          </c:marker>
          <c:cat>
            <c:numRef>
              <c:f>[0]!YenX</c:f>
              <c:numCache>
                <c:formatCode>m/d/yyyy</c:formatCode>
                <c:ptCount val="330"/>
                <c:pt idx="0">
                  <c:v>36161</c:v>
                </c:pt>
                <c:pt idx="1">
                  <c:v>36192</c:v>
                </c:pt>
                <c:pt idx="2">
                  <c:v>36220</c:v>
                </c:pt>
                <c:pt idx="3">
                  <c:v>36251</c:v>
                </c:pt>
                <c:pt idx="4">
                  <c:v>36281</c:v>
                </c:pt>
                <c:pt idx="5">
                  <c:v>36312</c:v>
                </c:pt>
                <c:pt idx="6">
                  <c:v>36342</c:v>
                </c:pt>
                <c:pt idx="7">
                  <c:v>36373</c:v>
                </c:pt>
                <c:pt idx="8">
                  <c:v>36404</c:v>
                </c:pt>
                <c:pt idx="9">
                  <c:v>36434</c:v>
                </c:pt>
                <c:pt idx="10">
                  <c:v>36465</c:v>
                </c:pt>
                <c:pt idx="11">
                  <c:v>36495</c:v>
                </c:pt>
                <c:pt idx="12">
                  <c:v>36526</c:v>
                </c:pt>
                <c:pt idx="13">
                  <c:v>36557</c:v>
                </c:pt>
                <c:pt idx="14">
                  <c:v>36586</c:v>
                </c:pt>
                <c:pt idx="15">
                  <c:v>36617</c:v>
                </c:pt>
                <c:pt idx="16">
                  <c:v>36647</c:v>
                </c:pt>
                <c:pt idx="17">
                  <c:v>36678</c:v>
                </c:pt>
                <c:pt idx="18">
                  <c:v>36708</c:v>
                </c:pt>
                <c:pt idx="19">
                  <c:v>36739</c:v>
                </c:pt>
                <c:pt idx="20">
                  <c:v>36770</c:v>
                </c:pt>
                <c:pt idx="21">
                  <c:v>36800</c:v>
                </c:pt>
                <c:pt idx="22">
                  <c:v>36831</c:v>
                </c:pt>
                <c:pt idx="23">
                  <c:v>36861</c:v>
                </c:pt>
                <c:pt idx="24">
                  <c:v>36892</c:v>
                </c:pt>
                <c:pt idx="25">
                  <c:v>36923</c:v>
                </c:pt>
                <c:pt idx="26">
                  <c:v>36951</c:v>
                </c:pt>
                <c:pt idx="27">
                  <c:v>36982</c:v>
                </c:pt>
                <c:pt idx="28">
                  <c:v>37012</c:v>
                </c:pt>
                <c:pt idx="29">
                  <c:v>37043</c:v>
                </c:pt>
                <c:pt idx="30">
                  <c:v>37073</c:v>
                </c:pt>
                <c:pt idx="31">
                  <c:v>37104</c:v>
                </c:pt>
                <c:pt idx="32">
                  <c:v>37135</c:v>
                </c:pt>
                <c:pt idx="33">
                  <c:v>37165</c:v>
                </c:pt>
                <c:pt idx="34">
                  <c:v>37196</c:v>
                </c:pt>
                <c:pt idx="35">
                  <c:v>37226</c:v>
                </c:pt>
                <c:pt idx="36">
                  <c:v>37257</c:v>
                </c:pt>
                <c:pt idx="37">
                  <c:v>37288</c:v>
                </c:pt>
                <c:pt idx="38">
                  <c:v>37316</c:v>
                </c:pt>
                <c:pt idx="39">
                  <c:v>37347</c:v>
                </c:pt>
                <c:pt idx="40">
                  <c:v>37377</c:v>
                </c:pt>
                <c:pt idx="41">
                  <c:v>37408</c:v>
                </c:pt>
                <c:pt idx="42">
                  <c:v>37438</c:v>
                </c:pt>
                <c:pt idx="43">
                  <c:v>37469</c:v>
                </c:pt>
                <c:pt idx="44">
                  <c:v>37500</c:v>
                </c:pt>
                <c:pt idx="45">
                  <c:v>37530</c:v>
                </c:pt>
                <c:pt idx="46">
                  <c:v>37561</c:v>
                </c:pt>
                <c:pt idx="47">
                  <c:v>37591</c:v>
                </c:pt>
                <c:pt idx="48">
                  <c:v>37622</c:v>
                </c:pt>
                <c:pt idx="49">
                  <c:v>37653</c:v>
                </c:pt>
                <c:pt idx="50">
                  <c:v>37681</c:v>
                </c:pt>
                <c:pt idx="51">
                  <c:v>37712</c:v>
                </c:pt>
                <c:pt idx="52">
                  <c:v>37742</c:v>
                </c:pt>
                <c:pt idx="53">
                  <c:v>37773</c:v>
                </c:pt>
                <c:pt idx="54">
                  <c:v>37803</c:v>
                </c:pt>
                <c:pt idx="55">
                  <c:v>37834</c:v>
                </c:pt>
                <c:pt idx="56">
                  <c:v>37865</c:v>
                </c:pt>
                <c:pt idx="57">
                  <c:v>37895</c:v>
                </c:pt>
                <c:pt idx="58">
                  <c:v>37926</c:v>
                </c:pt>
                <c:pt idx="59">
                  <c:v>37956</c:v>
                </c:pt>
                <c:pt idx="60">
                  <c:v>37987</c:v>
                </c:pt>
                <c:pt idx="61">
                  <c:v>38018</c:v>
                </c:pt>
                <c:pt idx="62">
                  <c:v>38047</c:v>
                </c:pt>
                <c:pt idx="63">
                  <c:v>38078</c:v>
                </c:pt>
                <c:pt idx="64">
                  <c:v>38108</c:v>
                </c:pt>
                <c:pt idx="65">
                  <c:v>38139</c:v>
                </c:pt>
                <c:pt idx="66">
                  <c:v>38169</c:v>
                </c:pt>
                <c:pt idx="67">
                  <c:v>38200</c:v>
                </c:pt>
                <c:pt idx="68">
                  <c:v>38231</c:v>
                </c:pt>
                <c:pt idx="69">
                  <c:v>38261</c:v>
                </c:pt>
                <c:pt idx="70">
                  <c:v>38292</c:v>
                </c:pt>
                <c:pt idx="71">
                  <c:v>38322</c:v>
                </c:pt>
                <c:pt idx="72">
                  <c:v>38353</c:v>
                </c:pt>
                <c:pt idx="73">
                  <c:v>38384</c:v>
                </c:pt>
                <c:pt idx="74">
                  <c:v>38412</c:v>
                </c:pt>
                <c:pt idx="75">
                  <c:v>38443</c:v>
                </c:pt>
                <c:pt idx="76">
                  <c:v>38473</c:v>
                </c:pt>
                <c:pt idx="77">
                  <c:v>38504</c:v>
                </c:pt>
                <c:pt idx="78">
                  <c:v>38534</c:v>
                </c:pt>
                <c:pt idx="79">
                  <c:v>38565</c:v>
                </c:pt>
                <c:pt idx="80">
                  <c:v>38596</c:v>
                </c:pt>
                <c:pt idx="81">
                  <c:v>38626</c:v>
                </c:pt>
                <c:pt idx="82">
                  <c:v>38657</c:v>
                </c:pt>
                <c:pt idx="83">
                  <c:v>38687</c:v>
                </c:pt>
                <c:pt idx="84">
                  <c:v>38718</c:v>
                </c:pt>
                <c:pt idx="85">
                  <c:v>38749</c:v>
                </c:pt>
                <c:pt idx="86">
                  <c:v>38777</c:v>
                </c:pt>
                <c:pt idx="87">
                  <c:v>38808</c:v>
                </c:pt>
                <c:pt idx="88">
                  <c:v>38838</c:v>
                </c:pt>
                <c:pt idx="89">
                  <c:v>38869</c:v>
                </c:pt>
                <c:pt idx="90">
                  <c:v>38899</c:v>
                </c:pt>
                <c:pt idx="91">
                  <c:v>38930</c:v>
                </c:pt>
                <c:pt idx="92">
                  <c:v>38961</c:v>
                </c:pt>
                <c:pt idx="93">
                  <c:v>38991</c:v>
                </c:pt>
                <c:pt idx="94">
                  <c:v>39022</c:v>
                </c:pt>
                <c:pt idx="95">
                  <c:v>39052</c:v>
                </c:pt>
                <c:pt idx="96">
                  <c:v>39083</c:v>
                </c:pt>
                <c:pt idx="97">
                  <c:v>39114</c:v>
                </c:pt>
                <c:pt idx="98">
                  <c:v>39142</c:v>
                </c:pt>
                <c:pt idx="99">
                  <c:v>39173</c:v>
                </c:pt>
                <c:pt idx="100">
                  <c:v>39203</c:v>
                </c:pt>
                <c:pt idx="101">
                  <c:v>39234</c:v>
                </c:pt>
                <c:pt idx="102">
                  <c:v>39264</c:v>
                </c:pt>
                <c:pt idx="103">
                  <c:v>39295</c:v>
                </c:pt>
                <c:pt idx="104">
                  <c:v>39326</c:v>
                </c:pt>
                <c:pt idx="105">
                  <c:v>39356</c:v>
                </c:pt>
                <c:pt idx="106">
                  <c:v>39387</c:v>
                </c:pt>
                <c:pt idx="107">
                  <c:v>39417</c:v>
                </c:pt>
                <c:pt idx="108">
                  <c:v>39448</c:v>
                </c:pt>
                <c:pt idx="109">
                  <c:v>39479</c:v>
                </c:pt>
                <c:pt idx="110">
                  <c:v>39508</c:v>
                </c:pt>
                <c:pt idx="111">
                  <c:v>39539</c:v>
                </c:pt>
                <c:pt idx="112">
                  <c:v>39569</c:v>
                </c:pt>
                <c:pt idx="113">
                  <c:v>39600</c:v>
                </c:pt>
                <c:pt idx="114">
                  <c:v>39630</c:v>
                </c:pt>
                <c:pt idx="115">
                  <c:v>39661</c:v>
                </c:pt>
                <c:pt idx="116">
                  <c:v>39692</c:v>
                </c:pt>
                <c:pt idx="117">
                  <c:v>39722</c:v>
                </c:pt>
                <c:pt idx="118">
                  <c:v>39753</c:v>
                </c:pt>
                <c:pt idx="119">
                  <c:v>39783</c:v>
                </c:pt>
                <c:pt idx="120">
                  <c:v>39814</c:v>
                </c:pt>
                <c:pt idx="121">
                  <c:v>39845</c:v>
                </c:pt>
                <c:pt idx="122">
                  <c:v>39873</c:v>
                </c:pt>
                <c:pt idx="123">
                  <c:v>39904</c:v>
                </c:pt>
                <c:pt idx="124">
                  <c:v>39934</c:v>
                </c:pt>
                <c:pt idx="125">
                  <c:v>39965</c:v>
                </c:pt>
                <c:pt idx="126">
                  <c:v>39995</c:v>
                </c:pt>
                <c:pt idx="127">
                  <c:v>40026</c:v>
                </c:pt>
                <c:pt idx="128">
                  <c:v>40057</c:v>
                </c:pt>
                <c:pt idx="129">
                  <c:v>40087</c:v>
                </c:pt>
                <c:pt idx="130">
                  <c:v>40118</c:v>
                </c:pt>
                <c:pt idx="131">
                  <c:v>40148</c:v>
                </c:pt>
                <c:pt idx="132">
                  <c:v>40179</c:v>
                </c:pt>
                <c:pt idx="133">
                  <c:v>40210</c:v>
                </c:pt>
                <c:pt idx="134">
                  <c:v>40238</c:v>
                </c:pt>
                <c:pt idx="135">
                  <c:v>40269</c:v>
                </c:pt>
                <c:pt idx="136">
                  <c:v>40299</c:v>
                </c:pt>
                <c:pt idx="137">
                  <c:v>40330</c:v>
                </c:pt>
                <c:pt idx="138">
                  <c:v>40360</c:v>
                </c:pt>
                <c:pt idx="139">
                  <c:v>40391</c:v>
                </c:pt>
                <c:pt idx="140">
                  <c:v>40422</c:v>
                </c:pt>
                <c:pt idx="141">
                  <c:v>40452</c:v>
                </c:pt>
                <c:pt idx="142">
                  <c:v>40483</c:v>
                </c:pt>
                <c:pt idx="143">
                  <c:v>40513</c:v>
                </c:pt>
                <c:pt idx="144">
                  <c:v>40544</c:v>
                </c:pt>
                <c:pt idx="145">
                  <c:v>40575</c:v>
                </c:pt>
                <c:pt idx="146">
                  <c:v>40603</c:v>
                </c:pt>
                <c:pt idx="147">
                  <c:v>40634</c:v>
                </c:pt>
                <c:pt idx="148">
                  <c:v>40664</c:v>
                </c:pt>
                <c:pt idx="149">
                  <c:v>40695</c:v>
                </c:pt>
                <c:pt idx="150">
                  <c:v>40725</c:v>
                </c:pt>
                <c:pt idx="151">
                  <c:v>40756</c:v>
                </c:pt>
                <c:pt idx="152">
                  <c:v>40787</c:v>
                </c:pt>
                <c:pt idx="153">
                  <c:v>40817</c:v>
                </c:pt>
                <c:pt idx="154">
                  <c:v>40848</c:v>
                </c:pt>
                <c:pt idx="155">
                  <c:v>40878</c:v>
                </c:pt>
                <c:pt idx="156">
                  <c:v>40909</c:v>
                </c:pt>
                <c:pt idx="157">
                  <c:v>40940</c:v>
                </c:pt>
                <c:pt idx="158">
                  <c:v>40969</c:v>
                </c:pt>
                <c:pt idx="159">
                  <c:v>41000</c:v>
                </c:pt>
                <c:pt idx="160">
                  <c:v>41030</c:v>
                </c:pt>
                <c:pt idx="161">
                  <c:v>41061</c:v>
                </c:pt>
                <c:pt idx="162">
                  <c:v>41091</c:v>
                </c:pt>
                <c:pt idx="163">
                  <c:v>41122</c:v>
                </c:pt>
                <c:pt idx="164">
                  <c:v>41153</c:v>
                </c:pt>
                <c:pt idx="165">
                  <c:v>41183</c:v>
                </c:pt>
                <c:pt idx="166">
                  <c:v>41214</c:v>
                </c:pt>
                <c:pt idx="167">
                  <c:v>41244</c:v>
                </c:pt>
                <c:pt idx="168">
                  <c:v>41275</c:v>
                </c:pt>
                <c:pt idx="169">
                  <c:v>41306</c:v>
                </c:pt>
                <c:pt idx="170">
                  <c:v>41334</c:v>
                </c:pt>
                <c:pt idx="171">
                  <c:v>41365</c:v>
                </c:pt>
                <c:pt idx="172">
                  <c:v>41395</c:v>
                </c:pt>
                <c:pt idx="173">
                  <c:v>41426</c:v>
                </c:pt>
                <c:pt idx="174">
                  <c:v>41456</c:v>
                </c:pt>
                <c:pt idx="175">
                  <c:v>41487</c:v>
                </c:pt>
                <c:pt idx="176">
                  <c:v>41518</c:v>
                </c:pt>
                <c:pt idx="177">
                  <c:v>41548</c:v>
                </c:pt>
                <c:pt idx="178">
                  <c:v>41579</c:v>
                </c:pt>
                <c:pt idx="179">
                  <c:v>41609</c:v>
                </c:pt>
                <c:pt idx="180">
                  <c:v>41640</c:v>
                </c:pt>
                <c:pt idx="181">
                  <c:v>41671</c:v>
                </c:pt>
                <c:pt idx="182">
                  <c:v>41699</c:v>
                </c:pt>
                <c:pt idx="183">
                  <c:v>41730</c:v>
                </c:pt>
                <c:pt idx="184">
                  <c:v>41760</c:v>
                </c:pt>
                <c:pt idx="185">
                  <c:v>41791</c:v>
                </c:pt>
                <c:pt idx="186">
                  <c:v>41821</c:v>
                </c:pt>
                <c:pt idx="187">
                  <c:v>41852</c:v>
                </c:pt>
                <c:pt idx="188">
                  <c:v>41883</c:v>
                </c:pt>
                <c:pt idx="189">
                  <c:v>41913</c:v>
                </c:pt>
                <c:pt idx="190">
                  <c:v>41944</c:v>
                </c:pt>
                <c:pt idx="191">
                  <c:v>41974</c:v>
                </c:pt>
                <c:pt idx="192">
                  <c:v>42005</c:v>
                </c:pt>
                <c:pt idx="193">
                  <c:v>42036</c:v>
                </c:pt>
                <c:pt idx="194">
                  <c:v>42064</c:v>
                </c:pt>
                <c:pt idx="195">
                  <c:v>42095</c:v>
                </c:pt>
                <c:pt idx="196">
                  <c:v>42125</c:v>
                </c:pt>
                <c:pt idx="197">
                  <c:v>42156</c:v>
                </c:pt>
                <c:pt idx="198">
                  <c:v>42186</c:v>
                </c:pt>
                <c:pt idx="199">
                  <c:v>42217</c:v>
                </c:pt>
                <c:pt idx="200">
                  <c:v>42248</c:v>
                </c:pt>
                <c:pt idx="201">
                  <c:v>42278</c:v>
                </c:pt>
                <c:pt idx="202">
                  <c:v>42309</c:v>
                </c:pt>
                <c:pt idx="203">
                  <c:v>42339</c:v>
                </c:pt>
                <c:pt idx="204">
                  <c:v>42370</c:v>
                </c:pt>
                <c:pt idx="205">
                  <c:v>42401</c:v>
                </c:pt>
                <c:pt idx="206">
                  <c:v>42430</c:v>
                </c:pt>
                <c:pt idx="207">
                  <c:v>42461</c:v>
                </c:pt>
                <c:pt idx="208">
                  <c:v>42491</c:v>
                </c:pt>
                <c:pt idx="209">
                  <c:v>42522</c:v>
                </c:pt>
                <c:pt idx="210">
                  <c:v>42552</c:v>
                </c:pt>
                <c:pt idx="211">
                  <c:v>42583</c:v>
                </c:pt>
                <c:pt idx="212">
                  <c:v>42614</c:v>
                </c:pt>
                <c:pt idx="213">
                  <c:v>42644</c:v>
                </c:pt>
                <c:pt idx="214">
                  <c:v>42675</c:v>
                </c:pt>
                <c:pt idx="215">
                  <c:v>42705</c:v>
                </c:pt>
                <c:pt idx="216">
                  <c:v>42736</c:v>
                </c:pt>
                <c:pt idx="217">
                  <c:v>42767</c:v>
                </c:pt>
                <c:pt idx="218">
                  <c:v>42795</c:v>
                </c:pt>
                <c:pt idx="219">
                  <c:v>42826</c:v>
                </c:pt>
                <c:pt idx="220">
                  <c:v>42856</c:v>
                </c:pt>
                <c:pt idx="221">
                  <c:v>42887</c:v>
                </c:pt>
                <c:pt idx="222">
                  <c:v>42917</c:v>
                </c:pt>
                <c:pt idx="223">
                  <c:v>42948</c:v>
                </c:pt>
                <c:pt idx="224">
                  <c:v>42979</c:v>
                </c:pt>
                <c:pt idx="225">
                  <c:v>43009</c:v>
                </c:pt>
                <c:pt idx="226">
                  <c:v>43040</c:v>
                </c:pt>
                <c:pt idx="227">
                  <c:v>43070</c:v>
                </c:pt>
                <c:pt idx="228">
                  <c:v>43101</c:v>
                </c:pt>
                <c:pt idx="229">
                  <c:v>43132</c:v>
                </c:pt>
                <c:pt idx="230">
                  <c:v>43160</c:v>
                </c:pt>
                <c:pt idx="231">
                  <c:v>43191</c:v>
                </c:pt>
                <c:pt idx="232">
                  <c:v>43221</c:v>
                </c:pt>
                <c:pt idx="233">
                  <c:v>43252</c:v>
                </c:pt>
                <c:pt idx="234">
                  <c:v>43282</c:v>
                </c:pt>
                <c:pt idx="235">
                  <c:v>43313</c:v>
                </c:pt>
                <c:pt idx="236">
                  <c:v>43344</c:v>
                </c:pt>
                <c:pt idx="237">
                  <c:v>43374</c:v>
                </c:pt>
                <c:pt idx="238">
                  <c:v>43405</c:v>
                </c:pt>
                <c:pt idx="239">
                  <c:v>43435</c:v>
                </c:pt>
                <c:pt idx="240">
                  <c:v>43466</c:v>
                </c:pt>
                <c:pt idx="241">
                  <c:v>43497</c:v>
                </c:pt>
                <c:pt idx="242">
                  <c:v>43525</c:v>
                </c:pt>
                <c:pt idx="243">
                  <c:v>43556</c:v>
                </c:pt>
                <c:pt idx="244">
                  <c:v>43586</c:v>
                </c:pt>
                <c:pt idx="245">
                  <c:v>43617</c:v>
                </c:pt>
                <c:pt idx="246">
                  <c:v>43647</c:v>
                </c:pt>
                <c:pt idx="247">
                  <c:v>43678</c:v>
                </c:pt>
                <c:pt idx="248">
                  <c:v>43709</c:v>
                </c:pt>
                <c:pt idx="249">
                  <c:v>43739</c:v>
                </c:pt>
                <c:pt idx="250">
                  <c:v>43770</c:v>
                </c:pt>
                <c:pt idx="251">
                  <c:v>43800</c:v>
                </c:pt>
                <c:pt idx="252">
                  <c:v>43831</c:v>
                </c:pt>
                <c:pt idx="253">
                  <c:v>43862</c:v>
                </c:pt>
                <c:pt idx="254">
                  <c:v>43891</c:v>
                </c:pt>
                <c:pt idx="255">
                  <c:v>43922</c:v>
                </c:pt>
                <c:pt idx="256">
                  <c:v>43952</c:v>
                </c:pt>
                <c:pt idx="257">
                  <c:v>43983</c:v>
                </c:pt>
                <c:pt idx="258">
                  <c:v>44013</c:v>
                </c:pt>
                <c:pt idx="259">
                  <c:v>44044</c:v>
                </c:pt>
                <c:pt idx="260">
                  <c:v>44075</c:v>
                </c:pt>
                <c:pt idx="261">
                  <c:v>44105</c:v>
                </c:pt>
                <c:pt idx="262">
                  <c:v>44136</c:v>
                </c:pt>
                <c:pt idx="263">
                  <c:v>44166</c:v>
                </c:pt>
                <c:pt idx="264">
                  <c:v>44197</c:v>
                </c:pt>
                <c:pt idx="265">
                  <c:v>44228</c:v>
                </c:pt>
                <c:pt idx="266">
                  <c:v>44256</c:v>
                </c:pt>
                <c:pt idx="267">
                  <c:v>44287</c:v>
                </c:pt>
                <c:pt idx="268">
                  <c:v>44317</c:v>
                </c:pt>
                <c:pt idx="269">
                  <c:v>44348</c:v>
                </c:pt>
                <c:pt idx="270">
                  <c:v>44378</c:v>
                </c:pt>
                <c:pt idx="271">
                  <c:v>44409</c:v>
                </c:pt>
                <c:pt idx="272">
                  <c:v>44440</c:v>
                </c:pt>
                <c:pt idx="273">
                  <c:v>44470</c:v>
                </c:pt>
                <c:pt idx="274">
                  <c:v>44501</c:v>
                </c:pt>
                <c:pt idx="275">
                  <c:v>44531</c:v>
                </c:pt>
                <c:pt idx="276">
                  <c:v>44562</c:v>
                </c:pt>
                <c:pt idx="277">
                  <c:v>44593</c:v>
                </c:pt>
                <c:pt idx="278">
                  <c:v>44621</c:v>
                </c:pt>
                <c:pt idx="279">
                  <c:v>44652</c:v>
                </c:pt>
                <c:pt idx="280">
                  <c:v>44682</c:v>
                </c:pt>
                <c:pt idx="281">
                  <c:v>44713</c:v>
                </c:pt>
                <c:pt idx="282">
                  <c:v>44743</c:v>
                </c:pt>
                <c:pt idx="283">
                  <c:v>44774</c:v>
                </c:pt>
                <c:pt idx="284">
                  <c:v>44805</c:v>
                </c:pt>
                <c:pt idx="285">
                  <c:v>44835</c:v>
                </c:pt>
                <c:pt idx="286">
                  <c:v>44866</c:v>
                </c:pt>
                <c:pt idx="287">
                  <c:v>44896</c:v>
                </c:pt>
                <c:pt idx="288">
                  <c:v>44927</c:v>
                </c:pt>
                <c:pt idx="289">
                  <c:v>44958</c:v>
                </c:pt>
                <c:pt idx="290">
                  <c:v>44986</c:v>
                </c:pt>
                <c:pt idx="291">
                  <c:v>45017</c:v>
                </c:pt>
                <c:pt idx="292">
                  <c:v>45047</c:v>
                </c:pt>
                <c:pt idx="293">
                  <c:v>45078</c:v>
                </c:pt>
                <c:pt idx="294">
                  <c:v>45108</c:v>
                </c:pt>
                <c:pt idx="295">
                  <c:v>45139</c:v>
                </c:pt>
                <c:pt idx="296">
                  <c:v>45170</c:v>
                </c:pt>
                <c:pt idx="297">
                  <c:v>45200</c:v>
                </c:pt>
                <c:pt idx="298">
                  <c:v>45231</c:v>
                </c:pt>
                <c:pt idx="299">
                  <c:v>45261</c:v>
                </c:pt>
                <c:pt idx="300">
                  <c:v>45292</c:v>
                </c:pt>
                <c:pt idx="301">
                  <c:v>45323</c:v>
                </c:pt>
                <c:pt idx="302">
                  <c:v>45352</c:v>
                </c:pt>
                <c:pt idx="303">
                  <c:v>45383</c:v>
                </c:pt>
                <c:pt idx="304">
                  <c:v>45413</c:v>
                </c:pt>
                <c:pt idx="305">
                  <c:v>45444</c:v>
                </c:pt>
                <c:pt idx="306">
                  <c:v>45474</c:v>
                </c:pt>
                <c:pt idx="307">
                  <c:v>45505</c:v>
                </c:pt>
                <c:pt idx="308">
                  <c:v>45536</c:v>
                </c:pt>
                <c:pt idx="309">
                  <c:v>45566</c:v>
                </c:pt>
                <c:pt idx="310">
                  <c:v>45597</c:v>
                </c:pt>
                <c:pt idx="311">
                  <c:v>45627</c:v>
                </c:pt>
                <c:pt idx="312">
                  <c:v>45658</c:v>
                </c:pt>
                <c:pt idx="313">
                  <c:v>45689</c:v>
                </c:pt>
                <c:pt idx="314">
                  <c:v>45717</c:v>
                </c:pt>
                <c:pt idx="315">
                  <c:v>45748</c:v>
                </c:pt>
                <c:pt idx="316">
                  <c:v>45778</c:v>
                </c:pt>
                <c:pt idx="317">
                  <c:v>45809</c:v>
                </c:pt>
                <c:pt idx="318">
                  <c:v>45839</c:v>
                </c:pt>
                <c:pt idx="319">
                  <c:v>45870</c:v>
                </c:pt>
                <c:pt idx="320">
                  <c:v>45901</c:v>
                </c:pt>
                <c:pt idx="321">
                  <c:v>45931</c:v>
                </c:pt>
                <c:pt idx="322">
                  <c:v>45962</c:v>
                </c:pt>
                <c:pt idx="323">
                  <c:v>45992</c:v>
                </c:pt>
                <c:pt idx="324">
                  <c:v>46023</c:v>
                </c:pt>
                <c:pt idx="325">
                  <c:v>46054</c:v>
                </c:pt>
                <c:pt idx="326">
                  <c:v>46082</c:v>
                </c:pt>
                <c:pt idx="327">
                  <c:v>46113</c:v>
                </c:pt>
                <c:pt idx="328">
                  <c:v>46143</c:v>
                </c:pt>
                <c:pt idx="329">
                  <c:v>46174</c:v>
                </c:pt>
              </c:numCache>
            </c:numRef>
          </c:cat>
          <c:val>
            <c:numRef>
              <c:f>[0]!YenY</c:f>
              <c:numCache>
                <c:formatCode>General</c:formatCode>
                <c:ptCount val="330"/>
                <c:pt idx="0">
                  <c:v>131.35</c:v>
                </c:pt>
                <c:pt idx="1">
                  <c:v>130.78</c:v>
                </c:pt>
                <c:pt idx="2">
                  <c:v>130.19999999999999</c:v>
                </c:pt>
                <c:pt idx="3">
                  <c:v>128.16</c:v>
                </c:pt>
                <c:pt idx="4">
                  <c:v>129.71</c:v>
                </c:pt>
                <c:pt idx="5">
                  <c:v>125.32</c:v>
                </c:pt>
                <c:pt idx="6">
                  <c:v>123.71</c:v>
                </c:pt>
                <c:pt idx="7">
                  <c:v>120.1</c:v>
                </c:pt>
                <c:pt idx="8">
                  <c:v>112.39</c:v>
                </c:pt>
                <c:pt idx="9">
                  <c:v>113.52</c:v>
                </c:pt>
                <c:pt idx="10">
                  <c:v>108.25</c:v>
                </c:pt>
                <c:pt idx="11">
                  <c:v>103.72</c:v>
                </c:pt>
                <c:pt idx="12">
                  <c:v>106.53</c:v>
                </c:pt>
                <c:pt idx="13">
                  <c:v>107.64</c:v>
                </c:pt>
                <c:pt idx="14">
                  <c:v>102.59</c:v>
                </c:pt>
                <c:pt idx="15">
                  <c:v>99.92</c:v>
                </c:pt>
                <c:pt idx="16">
                  <c:v>98.09</c:v>
                </c:pt>
                <c:pt idx="17">
                  <c:v>100.71</c:v>
                </c:pt>
                <c:pt idx="18">
                  <c:v>101.39</c:v>
                </c:pt>
                <c:pt idx="19">
                  <c:v>97.76</c:v>
                </c:pt>
                <c:pt idx="20">
                  <c:v>93.11</c:v>
                </c:pt>
                <c:pt idx="21">
                  <c:v>92.75</c:v>
                </c:pt>
                <c:pt idx="22">
                  <c:v>93.26</c:v>
                </c:pt>
                <c:pt idx="23">
                  <c:v>100.61</c:v>
                </c:pt>
                <c:pt idx="24">
                  <c:v>109.57</c:v>
                </c:pt>
                <c:pt idx="25">
                  <c:v>107.08</c:v>
                </c:pt>
                <c:pt idx="26">
                  <c:v>110.33</c:v>
                </c:pt>
                <c:pt idx="27">
                  <c:v>110.36</c:v>
                </c:pt>
                <c:pt idx="28">
                  <c:v>106.5</c:v>
                </c:pt>
                <c:pt idx="29">
                  <c:v>104.3</c:v>
                </c:pt>
                <c:pt idx="30">
                  <c:v>107.21</c:v>
                </c:pt>
                <c:pt idx="31">
                  <c:v>109.34</c:v>
                </c:pt>
                <c:pt idx="32">
                  <c:v>108.2</c:v>
                </c:pt>
                <c:pt idx="33">
                  <c:v>109.86</c:v>
                </c:pt>
                <c:pt idx="34">
                  <c:v>108.68</c:v>
                </c:pt>
                <c:pt idx="35">
                  <c:v>113.38</c:v>
                </c:pt>
                <c:pt idx="36">
                  <c:v>117.12</c:v>
                </c:pt>
                <c:pt idx="37">
                  <c:v>116.23</c:v>
                </c:pt>
                <c:pt idx="38">
                  <c:v>114.75</c:v>
                </c:pt>
                <c:pt idx="39">
                  <c:v>115.81</c:v>
                </c:pt>
                <c:pt idx="40">
                  <c:v>115.86</c:v>
                </c:pt>
                <c:pt idx="41">
                  <c:v>117.8</c:v>
                </c:pt>
                <c:pt idx="42">
                  <c:v>117.11</c:v>
                </c:pt>
                <c:pt idx="43">
                  <c:v>116.31</c:v>
                </c:pt>
                <c:pt idx="44">
                  <c:v>118.38</c:v>
                </c:pt>
                <c:pt idx="45">
                  <c:v>121.57</c:v>
                </c:pt>
                <c:pt idx="46">
                  <c:v>121.65</c:v>
                </c:pt>
                <c:pt idx="47">
                  <c:v>124.2</c:v>
                </c:pt>
                <c:pt idx="48">
                  <c:v>126.12</c:v>
                </c:pt>
                <c:pt idx="49">
                  <c:v>128.6</c:v>
                </c:pt>
                <c:pt idx="50">
                  <c:v>128.16</c:v>
                </c:pt>
                <c:pt idx="51">
                  <c:v>130.12</c:v>
                </c:pt>
                <c:pt idx="52">
                  <c:v>135.83000000000001</c:v>
                </c:pt>
                <c:pt idx="53">
                  <c:v>138.05000000000001</c:v>
                </c:pt>
                <c:pt idx="54">
                  <c:v>134.99</c:v>
                </c:pt>
                <c:pt idx="55">
                  <c:v>132.38</c:v>
                </c:pt>
                <c:pt idx="56">
                  <c:v>128.94</c:v>
                </c:pt>
                <c:pt idx="57">
                  <c:v>128.12</c:v>
                </c:pt>
                <c:pt idx="58">
                  <c:v>127.84</c:v>
                </c:pt>
                <c:pt idx="59">
                  <c:v>132.43</c:v>
                </c:pt>
                <c:pt idx="60">
                  <c:v>134.13</c:v>
                </c:pt>
                <c:pt idx="61">
                  <c:v>134.78</c:v>
                </c:pt>
                <c:pt idx="62">
                  <c:v>133.13</c:v>
                </c:pt>
                <c:pt idx="63">
                  <c:v>129.08000000000001</c:v>
                </c:pt>
                <c:pt idx="64">
                  <c:v>134.47999999999999</c:v>
                </c:pt>
                <c:pt idx="65">
                  <c:v>132.86000000000001</c:v>
                </c:pt>
                <c:pt idx="66">
                  <c:v>134.08000000000001</c:v>
                </c:pt>
                <c:pt idx="67">
                  <c:v>134.54</c:v>
                </c:pt>
                <c:pt idx="68">
                  <c:v>134.51</c:v>
                </c:pt>
                <c:pt idx="69">
                  <c:v>135.97</c:v>
                </c:pt>
                <c:pt idx="70">
                  <c:v>136.09</c:v>
                </c:pt>
                <c:pt idx="71">
                  <c:v>139.13999999999999</c:v>
                </c:pt>
                <c:pt idx="72">
                  <c:v>135.63</c:v>
                </c:pt>
                <c:pt idx="73">
                  <c:v>136.55000000000001</c:v>
                </c:pt>
                <c:pt idx="74">
                  <c:v>138.83000000000001</c:v>
                </c:pt>
                <c:pt idx="75">
                  <c:v>138.84</c:v>
                </c:pt>
                <c:pt idx="76">
                  <c:v>135.37</c:v>
                </c:pt>
                <c:pt idx="77">
                  <c:v>132.22</c:v>
                </c:pt>
                <c:pt idx="78">
                  <c:v>134.75</c:v>
                </c:pt>
                <c:pt idx="79">
                  <c:v>135.97999999999999</c:v>
                </c:pt>
                <c:pt idx="80">
                  <c:v>136.06</c:v>
                </c:pt>
                <c:pt idx="81">
                  <c:v>138.05000000000001</c:v>
                </c:pt>
                <c:pt idx="82">
                  <c:v>139.59</c:v>
                </c:pt>
                <c:pt idx="83">
                  <c:v>140.58000000000001</c:v>
                </c:pt>
                <c:pt idx="84">
                  <c:v>139.82</c:v>
                </c:pt>
                <c:pt idx="85">
                  <c:v>140.77000000000001</c:v>
                </c:pt>
                <c:pt idx="86">
                  <c:v>140.96</c:v>
                </c:pt>
                <c:pt idx="87">
                  <c:v>143.59</c:v>
                </c:pt>
                <c:pt idx="88">
                  <c:v>142.69999999999999</c:v>
                </c:pt>
                <c:pt idx="89">
                  <c:v>145.11000000000001</c:v>
                </c:pt>
                <c:pt idx="90">
                  <c:v>146.69999999999999</c:v>
                </c:pt>
                <c:pt idx="91">
                  <c:v>148.53</c:v>
                </c:pt>
                <c:pt idx="92">
                  <c:v>148.99</c:v>
                </c:pt>
                <c:pt idx="93">
                  <c:v>149.65</c:v>
                </c:pt>
                <c:pt idx="94">
                  <c:v>151.11000000000001</c:v>
                </c:pt>
                <c:pt idx="95">
                  <c:v>154.82</c:v>
                </c:pt>
                <c:pt idx="96">
                  <c:v>156.56</c:v>
                </c:pt>
                <c:pt idx="97">
                  <c:v>157.6</c:v>
                </c:pt>
                <c:pt idx="98">
                  <c:v>155.24</c:v>
                </c:pt>
                <c:pt idx="99">
                  <c:v>160.68</c:v>
                </c:pt>
                <c:pt idx="100">
                  <c:v>163.22</c:v>
                </c:pt>
                <c:pt idx="101">
                  <c:v>164.55</c:v>
                </c:pt>
                <c:pt idx="102">
                  <c:v>166.76</c:v>
                </c:pt>
                <c:pt idx="103">
                  <c:v>159.05000000000001</c:v>
                </c:pt>
                <c:pt idx="104">
                  <c:v>159.82</c:v>
                </c:pt>
                <c:pt idx="105">
                  <c:v>164.95</c:v>
                </c:pt>
                <c:pt idx="106">
                  <c:v>162.88999999999999</c:v>
                </c:pt>
                <c:pt idx="107">
                  <c:v>163.55000000000001</c:v>
                </c:pt>
                <c:pt idx="108">
                  <c:v>158.68</c:v>
                </c:pt>
                <c:pt idx="109">
                  <c:v>157.97</c:v>
                </c:pt>
                <c:pt idx="110">
                  <c:v>156.59</c:v>
                </c:pt>
                <c:pt idx="111">
                  <c:v>161.56</c:v>
                </c:pt>
                <c:pt idx="112">
                  <c:v>162.31</c:v>
                </c:pt>
                <c:pt idx="113">
                  <c:v>166.26</c:v>
                </c:pt>
                <c:pt idx="114">
                  <c:v>168.45</c:v>
                </c:pt>
                <c:pt idx="115">
                  <c:v>163.63</c:v>
                </c:pt>
                <c:pt idx="116">
                  <c:v>153.19999999999999</c:v>
                </c:pt>
                <c:pt idx="117">
                  <c:v>133.52000000000001</c:v>
                </c:pt>
                <c:pt idx="118">
                  <c:v>123.28</c:v>
                </c:pt>
                <c:pt idx="119">
                  <c:v>122.51</c:v>
                </c:pt>
                <c:pt idx="120">
                  <c:v>119.73</c:v>
                </c:pt>
                <c:pt idx="121">
                  <c:v>118.3</c:v>
                </c:pt>
                <c:pt idx="122">
                  <c:v>127.65</c:v>
                </c:pt>
                <c:pt idx="123">
                  <c:v>130.25</c:v>
                </c:pt>
                <c:pt idx="124">
                  <c:v>131.85</c:v>
                </c:pt>
                <c:pt idx="125">
                  <c:v>135.38999999999999</c:v>
                </c:pt>
                <c:pt idx="126">
                  <c:v>133.09</c:v>
                </c:pt>
                <c:pt idx="127">
                  <c:v>135.31</c:v>
                </c:pt>
                <c:pt idx="128">
                  <c:v>133.13999999999999</c:v>
                </c:pt>
                <c:pt idx="129">
                  <c:v>133.91</c:v>
                </c:pt>
                <c:pt idx="130">
                  <c:v>132.97</c:v>
                </c:pt>
                <c:pt idx="131">
                  <c:v>131.21</c:v>
                </c:pt>
                <c:pt idx="132">
                  <c:v>130.34</c:v>
                </c:pt>
                <c:pt idx="133">
                  <c:v>123.46</c:v>
                </c:pt>
                <c:pt idx="134">
                  <c:v>123.03</c:v>
                </c:pt>
                <c:pt idx="135">
                  <c:v>125.33</c:v>
                </c:pt>
                <c:pt idx="136">
                  <c:v>115.83</c:v>
                </c:pt>
                <c:pt idx="137">
                  <c:v>110.99</c:v>
                </c:pt>
                <c:pt idx="138">
                  <c:v>111.73</c:v>
                </c:pt>
                <c:pt idx="139">
                  <c:v>110.04</c:v>
                </c:pt>
                <c:pt idx="140">
                  <c:v>110.26</c:v>
                </c:pt>
                <c:pt idx="141">
                  <c:v>113.67</c:v>
                </c:pt>
                <c:pt idx="142">
                  <c:v>112.69</c:v>
                </c:pt>
                <c:pt idx="143">
                  <c:v>110.11</c:v>
                </c:pt>
                <c:pt idx="144">
                  <c:v>110.38</c:v>
                </c:pt>
                <c:pt idx="145">
                  <c:v>112.77</c:v>
                </c:pt>
                <c:pt idx="146">
                  <c:v>114.4</c:v>
                </c:pt>
                <c:pt idx="147">
                  <c:v>120.42</c:v>
                </c:pt>
                <c:pt idx="148">
                  <c:v>116.47</c:v>
                </c:pt>
                <c:pt idx="149">
                  <c:v>115.75</c:v>
                </c:pt>
                <c:pt idx="150">
                  <c:v>113.26</c:v>
                </c:pt>
                <c:pt idx="151">
                  <c:v>110.43</c:v>
                </c:pt>
                <c:pt idx="152">
                  <c:v>105.75</c:v>
                </c:pt>
                <c:pt idx="153">
                  <c:v>105.06</c:v>
                </c:pt>
                <c:pt idx="154">
                  <c:v>105.02</c:v>
                </c:pt>
                <c:pt idx="155">
                  <c:v>102.55</c:v>
                </c:pt>
                <c:pt idx="156">
                  <c:v>99.33</c:v>
                </c:pt>
                <c:pt idx="157">
                  <c:v>103.77</c:v>
                </c:pt>
                <c:pt idx="158">
                  <c:v>108.88</c:v>
                </c:pt>
                <c:pt idx="159">
                  <c:v>107</c:v>
                </c:pt>
                <c:pt idx="160">
                  <c:v>101.97</c:v>
                </c:pt>
                <c:pt idx="161">
                  <c:v>99.26</c:v>
                </c:pt>
                <c:pt idx="162">
                  <c:v>97.07</c:v>
                </c:pt>
                <c:pt idx="163">
                  <c:v>97.58</c:v>
                </c:pt>
                <c:pt idx="164">
                  <c:v>100.49</c:v>
                </c:pt>
                <c:pt idx="165">
                  <c:v>102.47</c:v>
                </c:pt>
                <c:pt idx="166">
                  <c:v>103.94</c:v>
                </c:pt>
                <c:pt idx="167">
                  <c:v>109.71</c:v>
                </c:pt>
                <c:pt idx="168">
                  <c:v>118.34</c:v>
                </c:pt>
                <c:pt idx="169">
                  <c:v>124.4</c:v>
                </c:pt>
                <c:pt idx="170">
                  <c:v>122.99</c:v>
                </c:pt>
                <c:pt idx="171">
                  <c:v>127.54</c:v>
                </c:pt>
                <c:pt idx="172">
                  <c:v>131.13</c:v>
                </c:pt>
                <c:pt idx="173">
                  <c:v>128.4</c:v>
                </c:pt>
                <c:pt idx="174">
                  <c:v>130.38999999999999</c:v>
                </c:pt>
                <c:pt idx="175">
                  <c:v>130.34</c:v>
                </c:pt>
                <c:pt idx="176">
                  <c:v>132.41</c:v>
                </c:pt>
                <c:pt idx="177">
                  <c:v>133.32</c:v>
                </c:pt>
                <c:pt idx="178">
                  <c:v>134.97</c:v>
                </c:pt>
                <c:pt idx="179">
                  <c:v>141.68</c:v>
                </c:pt>
                <c:pt idx="180">
                  <c:v>141.47</c:v>
                </c:pt>
                <c:pt idx="181">
                  <c:v>139.35</c:v>
                </c:pt>
                <c:pt idx="182">
                  <c:v>141.47999999999999</c:v>
                </c:pt>
                <c:pt idx="183">
                  <c:v>141.62</c:v>
                </c:pt>
                <c:pt idx="184">
                  <c:v>139.74</c:v>
                </c:pt>
                <c:pt idx="185">
                  <c:v>138.72</c:v>
                </c:pt>
                <c:pt idx="186">
                  <c:v>137.72</c:v>
                </c:pt>
                <c:pt idx="187">
                  <c:v>137.11000000000001</c:v>
                </c:pt>
                <c:pt idx="188">
                  <c:v>138.38999999999999</c:v>
                </c:pt>
                <c:pt idx="189">
                  <c:v>136.85</c:v>
                </c:pt>
                <c:pt idx="190">
                  <c:v>145.03</c:v>
                </c:pt>
                <c:pt idx="191">
                  <c:v>147.06</c:v>
                </c:pt>
                <c:pt idx="192">
                  <c:v>137.47</c:v>
                </c:pt>
                <c:pt idx="193">
                  <c:v>134.69</c:v>
                </c:pt>
                <c:pt idx="194">
                  <c:v>130.41</c:v>
                </c:pt>
                <c:pt idx="195">
                  <c:v>128.94</c:v>
                </c:pt>
                <c:pt idx="196">
                  <c:v>134.75</c:v>
                </c:pt>
                <c:pt idx="197">
                  <c:v>138.74</c:v>
                </c:pt>
                <c:pt idx="198">
                  <c:v>135.68</c:v>
                </c:pt>
                <c:pt idx="199">
                  <c:v>137.12</c:v>
                </c:pt>
                <c:pt idx="200">
                  <c:v>134.85</c:v>
                </c:pt>
                <c:pt idx="201">
                  <c:v>134.84</c:v>
                </c:pt>
                <c:pt idx="202">
                  <c:v>131.6</c:v>
                </c:pt>
                <c:pt idx="203">
                  <c:v>132.36000000000001</c:v>
                </c:pt>
                <c:pt idx="204">
                  <c:v>128.32</c:v>
                </c:pt>
                <c:pt idx="205">
                  <c:v>127.35</c:v>
                </c:pt>
                <c:pt idx="206">
                  <c:v>125.39</c:v>
                </c:pt>
                <c:pt idx="207">
                  <c:v>124.29</c:v>
                </c:pt>
                <c:pt idx="208">
                  <c:v>123.21</c:v>
                </c:pt>
                <c:pt idx="209">
                  <c:v>118.45</c:v>
                </c:pt>
                <c:pt idx="210">
                  <c:v>115.25</c:v>
                </c:pt>
                <c:pt idx="211">
                  <c:v>113.49</c:v>
                </c:pt>
                <c:pt idx="212">
                  <c:v>114.22</c:v>
                </c:pt>
                <c:pt idx="213">
                  <c:v>114.47</c:v>
                </c:pt>
                <c:pt idx="214">
                  <c:v>116.93</c:v>
                </c:pt>
                <c:pt idx="215">
                  <c:v>122.39</c:v>
                </c:pt>
                <c:pt idx="216">
                  <c:v>122.14</c:v>
                </c:pt>
                <c:pt idx="217">
                  <c:v>120.17</c:v>
                </c:pt>
                <c:pt idx="218">
                  <c:v>120.68</c:v>
                </c:pt>
                <c:pt idx="219">
                  <c:v>118.29</c:v>
                </c:pt>
                <c:pt idx="220">
                  <c:v>124.09</c:v>
                </c:pt>
                <c:pt idx="221">
                  <c:v>124.58</c:v>
                </c:pt>
                <c:pt idx="222">
                  <c:v>129.47999999999999</c:v>
                </c:pt>
                <c:pt idx="223">
                  <c:v>129.69999999999999</c:v>
                </c:pt>
                <c:pt idx="224">
                  <c:v>131.91999999999999</c:v>
                </c:pt>
                <c:pt idx="225">
                  <c:v>132.76</c:v>
                </c:pt>
                <c:pt idx="226">
                  <c:v>132.38999999999999</c:v>
                </c:pt>
                <c:pt idx="227">
                  <c:v>133.63999999999999</c:v>
                </c:pt>
                <c:pt idx="228">
                  <c:v>135.25</c:v>
                </c:pt>
                <c:pt idx="229">
                  <c:v>133.29</c:v>
                </c:pt>
                <c:pt idx="230">
                  <c:v>130.86000000000001</c:v>
                </c:pt>
                <c:pt idx="231">
                  <c:v>132.16</c:v>
                </c:pt>
                <c:pt idx="232">
                  <c:v>129.57</c:v>
                </c:pt>
                <c:pt idx="233">
                  <c:v>128.53</c:v>
                </c:pt>
                <c:pt idx="234">
                  <c:v>130.22999999999999</c:v>
                </c:pt>
                <c:pt idx="235">
                  <c:v>128.19999999999999</c:v>
                </c:pt>
                <c:pt idx="236">
                  <c:v>130.54</c:v>
                </c:pt>
                <c:pt idx="237">
                  <c:v>129.62</c:v>
                </c:pt>
                <c:pt idx="238">
                  <c:v>128.79</c:v>
                </c:pt>
                <c:pt idx="239">
                  <c:v>127.88</c:v>
                </c:pt>
                <c:pt idx="240">
                  <c:v>124.34</c:v>
                </c:pt>
                <c:pt idx="241">
                  <c:v>125.28</c:v>
                </c:pt>
                <c:pt idx="242">
                  <c:v>125.67</c:v>
                </c:pt>
                <c:pt idx="243">
                  <c:v>125.44</c:v>
                </c:pt>
                <c:pt idx="244">
                  <c:v>122.95</c:v>
                </c:pt>
                <c:pt idx="245">
                  <c:v>122.08</c:v>
                </c:pt>
                <c:pt idx="246">
                  <c:v>121.41</c:v>
                </c:pt>
                <c:pt idx="247">
                  <c:v>118.18</c:v>
                </c:pt>
                <c:pt idx="248">
                  <c:v>118.24</c:v>
                </c:pt>
                <c:pt idx="249">
                  <c:v>119.51</c:v>
                </c:pt>
                <c:pt idx="250">
                  <c:v>120.34</c:v>
                </c:pt>
                <c:pt idx="251">
                  <c:v>121.24</c:v>
                </c:pt>
                <c:pt idx="252">
                  <c:v>121.36</c:v>
                </c:pt>
                <c:pt idx="253">
                  <c:v>120.03</c:v>
                </c:pt>
                <c:pt idx="254">
                  <c:v>118.9</c:v>
                </c:pt>
                <c:pt idx="255">
                  <c:v>116.97</c:v>
                </c:pt>
                <c:pt idx="256">
                  <c:v>116.87</c:v>
                </c:pt>
                <c:pt idx="257">
                  <c:v>121.12</c:v>
                </c:pt>
                <c:pt idx="258">
                  <c:v>122.38</c:v>
                </c:pt>
                <c:pt idx="259">
                  <c:v>125.4</c:v>
                </c:pt>
                <c:pt idx="260">
                  <c:v>124.5</c:v>
                </c:pt>
                <c:pt idx="261">
                  <c:v>123.89</c:v>
                </c:pt>
                <c:pt idx="262">
                  <c:v>123.61</c:v>
                </c:pt>
                <c:pt idx="263">
                  <c:v>126.28</c:v>
                </c:pt>
                <c:pt idx="264">
                  <c:v>126.31</c:v>
                </c:pt>
                <c:pt idx="265">
                  <c:v>127.49</c:v>
                </c:pt>
                <c:pt idx="266">
                  <c:v>129.38</c:v>
                </c:pt>
                <c:pt idx="267">
                  <c:v>130.49</c:v>
                </c:pt>
                <c:pt idx="268">
                  <c:v>132.57</c:v>
                </c:pt>
                <c:pt idx="269">
                  <c:v>132.63</c:v>
                </c:pt>
                <c:pt idx="270">
                  <c:v>130.35</c:v>
                </c:pt>
                <c:pt idx="271">
                  <c:v>129.28</c:v>
                </c:pt>
                <c:pt idx="272">
                  <c:v>129.66</c:v>
                </c:pt>
                <c:pt idx="273">
                  <c:v>131.21</c:v>
                </c:pt>
                <c:pt idx="274">
                  <c:v>130.12</c:v>
                </c:pt>
                <c:pt idx="275">
                  <c:v>128.80000000000001</c:v>
                </c:pt>
                <c:pt idx="276">
                  <c:v>130.01</c:v>
                </c:pt>
                <c:pt idx="277">
                  <c:v>130.66</c:v>
                </c:pt>
                <c:pt idx="278">
                  <c:v>130.71</c:v>
                </c:pt>
                <c:pt idx="279">
                  <c:v>136.61000000000001</c:v>
                </c:pt>
                <c:pt idx="280">
                  <c:v>136.24</c:v>
                </c:pt>
                <c:pt idx="281">
                  <c:v>141.57</c:v>
                </c:pt>
                <c:pt idx="282">
                  <c:v>139.16999999999999</c:v>
                </c:pt>
                <c:pt idx="283">
                  <c:v>136.85</c:v>
                </c:pt>
                <c:pt idx="284">
                  <c:v>141.57</c:v>
                </c:pt>
                <c:pt idx="285">
                  <c:v>144.72999999999999</c:v>
                </c:pt>
                <c:pt idx="286">
                  <c:v>145.12</c:v>
                </c:pt>
                <c:pt idx="287">
                  <c:v>142.82</c:v>
                </c:pt>
                <c:pt idx="288">
                  <c:v>140.54</c:v>
                </c:pt>
                <c:pt idx="289">
                  <c:v>142.38</c:v>
                </c:pt>
                <c:pt idx="290">
                  <c:v>143.01</c:v>
                </c:pt>
                <c:pt idx="291">
                  <c:v>146.51</c:v>
                </c:pt>
                <c:pt idx="292">
                  <c:v>148.93</c:v>
                </c:pt>
                <c:pt idx="293">
                  <c:v>153.15</c:v>
                </c:pt>
                <c:pt idx="294">
                  <c:v>155.94</c:v>
                </c:pt>
                <c:pt idx="295">
                  <c:v>157.96</c:v>
                </c:pt>
                <c:pt idx="296">
                  <c:v>157.80000000000001</c:v>
                </c:pt>
                <c:pt idx="297">
                  <c:v>158.04</c:v>
                </c:pt>
                <c:pt idx="298">
                  <c:v>161.84</c:v>
                </c:pt>
                <c:pt idx="299">
                  <c:v>157.21</c:v>
                </c:pt>
                <c:pt idx="300">
                  <c:v>159.46</c:v>
                </c:pt>
                <c:pt idx="301">
                  <c:v>161.38</c:v>
                </c:pt>
                <c:pt idx="302">
                  <c:v>162.77000000000001</c:v>
                </c:pt>
                <c:pt idx="303">
                  <c:v>165.03</c:v>
                </c:pt>
                <c:pt idx="304">
                  <c:v>168.54</c:v>
                </c:pt>
                <c:pt idx="305">
                  <c:v>169.81</c:v>
                </c:pt>
                <c:pt idx="306">
                  <c:v>171.17</c:v>
                </c:pt>
                <c:pt idx="307">
                  <c:v>161.06</c:v>
                </c:pt>
                <c:pt idx="308">
                  <c:v>159.08000000000001</c:v>
                </c:pt>
                <c:pt idx="309">
                  <c:v>163.19999999999999</c:v>
                </c:pt>
                <c:pt idx="310">
                  <c:v>163.22999999999999</c:v>
                </c:pt>
                <c:pt idx="311">
                  <c:v>161.08000000000001</c:v>
                </c:pt>
                <c:pt idx="312">
                  <c:v>161.91999999999999</c:v>
                </c:pt>
                <c:pt idx="313">
                  <c:v>158.09</c:v>
                </c:pt>
                <c:pt idx="314">
                  <c:v>161.16999999999999</c:v>
                </c:pt>
                <c:pt idx="315">
                  <c:v>161.66999999999999</c:v>
                </c:pt>
                <c:pt idx="316">
                  <c:v>163.13999999999999</c:v>
                </c:pt>
                <c:pt idx="317">
                  <c:v>166.52</c:v>
                </c:pt>
                <c:pt idx="318">
                  <c:v>171.53</c:v>
                </c:pt>
                <c:pt idx="319">
                  <c:v>171.79</c:v>
                </c:pt>
                <c:pt idx="320">
                  <c:v>173.55</c:v>
                </c:pt>
                <c:pt idx="321">
                  <c:v>176.15</c:v>
                </c:pt>
                <c:pt idx="322">
                  <c:v>179.32</c:v>
                </c:pt>
                <c:pt idx="323">
                  <c:v>182.5</c:v>
                </c:pt>
                <c:pt idx="324">
                  <c:v>183.94</c:v>
                </c:pt>
                <c:pt idx="325">
                  <c:v>183.45</c:v>
                </c:pt>
                <c:pt idx="326">
                  <c:v>183.4</c:v>
                </c:pt>
                <c:pt idx="327">
                  <c:v>186.21</c:v>
                </c:pt>
                <c:pt idx="328">
                  <c:v>184.71</c:v>
                </c:pt>
                <c:pt idx="329">
                  <c:v>185.11</c:v>
                </c:pt>
              </c:numCache>
            </c:numRef>
          </c:val>
          <c:smooth val="0"/>
          <c:extLst>
            <c:ext xmlns:c16="http://schemas.microsoft.com/office/drawing/2014/chart" uri="{C3380CC4-5D6E-409C-BE32-E72D297353CC}">
              <c16:uniqueId val="{00000001-66AE-4F95-8DF2-F4448DE55746}"/>
            </c:ext>
          </c:extLst>
        </c:ser>
        <c:dLbls>
          <c:showLegendKey val="0"/>
          <c:showVal val="0"/>
          <c:showCatName val="0"/>
          <c:showSerName val="0"/>
          <c:showPercent val="0"/>
          <c:showBubbleSize val="0"/>
        </c:dLbls>
        <c:marker val="1"/>
        <c:smooth val="0"/>
        <c:axId val="166326032"/>
        <c:axId val="129150176"/>
      </c:lineChart>
      <c:dateAx>
        <c:axId val="166326032"/>
        <c:scaling>
          <c:orientation val="minMax"/>
        </c:scaling>
        <c:delete val="0"/>
        <c:axPos val="b"/>
        <c:numFmt formatCode="yyyy"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29150176"/>
        <c:crosses val="autoZero"/>
        <c:auto val="1"/>
        <c:lblOffset val="100"/>
        <c:baseTimeUnit val="months"/>
        <c:majorUnit val="12"/>
        <c:majorTimeUnit val="months"/>
      </c:dateAx>
      <c:valAx>
        <c:axId val="129150176"/>
        <c:scaling>
          <c:orientation val="minMax"/>
          <c:min val="80"/>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66326032"/>
        <c:crosses val="autoZero"/>
        <c:crossBetween val="between"/>
      </c:valAx>
      <c:valAx>
        <c:axId val="1688470752"/>
        <c:scaling>
          <c:orientation val="minMax"/>
          <c:max val="100"/>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noFill/>
                <a:latin typeface="+mn-lt"/>
                <a:ea typeface="+mn-ea"/>
                <a:cs typeface="+mn-cs"/>
              </a:defRPr>
            </a:pPr>
            <a:endParaRPr lang="de-DE"/>
          </a:p>
        </c:txPr>
        <c:crossAx val="1902144160"/>
        <c:crosses val="max"/>
        <c:crossBetween val="between"/>
      </c:valAx>
      <c:dateAx>
        <c:axId val="1902144160"/>
        <c:scaling>
          <c:orientation val="minMax"/>
        </c:scaling>
        <c:delete val="1"/>
        <c:axPos val="b"/>
        <c:numFmt formatCode="m/d/yyyy" sourceLinked="1"/>
        <c:majorTickMark val="out"/>
        <c:minorTickMark val="none"/>
        <c:tickLblPos val="nextTo"/>
        <c:crossAx val="1688470752"/>
        <c:crosses val="autoZero"/>
        <c:auto val="1"/>
        <c:lblOffset val="100"/>
        <c:baseTimeUnit val="months"/>
      </c:date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Schweizer Franken je Euro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1"/>
          <c:order val="1"/>
          <c:tx>
            <c:v>Gerades Jahr</c:v>
          </c:tx>
          <c:spPr>
            <a:solidFill>
              <a:schemeClr val="bg1">
                <a:lumMod val="85000"/>
              </a:schemeClr>
            </a:solidFill>
            <a:ln>
              <a:noFill/>
            </a:ln>
            <a:effectLst/>
          </c:spPr>
          <c:invertIfNegative val="0"/>
          <c:cat>
            <c:numRef>
              <c:f>[0]!FrankenX</c:f>
              <c:numCache>
                <c:formatCode>m/d/yyyy</c:formatCode>
                <c:ptCount val="330"/>
                <c:pt idx="0">
                  <c:v>36161</c:v>
                </c:pt>
                <c:pt idx="1">
                  <c:v>36192</c:v>
                </c:pt>
                <c:pt idx="2">
                  <c:v>36220</c:v>
                </c:pt>
                <c:pt idx="3">
                  <c:v>36251</c:v>
                </c:pt>
                <c:pt idx="4">
                  <c:v>36281</c:v>
                </c:pt>
                <c:pt idx="5">
                  <c:v>36312</c:v>
                </c:pt>
                <c:pt idx="6">
                  <c:v>36342</c:v>
                </c:pt>
                <c:pt idx="7">
                  <c:v>36373</c:v>
                </c:pt>
                <c:pt idx="8">
                  <c:v>36404</c:v>
                </c:pt>
                <c:pt idx="9">
                  <c:v>36434</c:v>
                </c:pt>
                <c:pt idx="10">
                  <c:v>36465</c:v>
                </c:pt>
                <c:pt idx="11">
                  <c:v>36495</c:v>
                </c:pt>
                <c:pt idx="12">
                  <c:v>36526</c:v>
                </c:pt>
                <c:pt idx="13">
                  <c:v>36557</c:v>
                </c:pt>
                <c:pt idx="14">
                  <c:v>36586</c:v>
                </c:pt>
                <c:pt idx="15">
                  <c:v>36617</c:v>
                </c:pt>
                <c:pt idx="16">
                  <c:v>36647</c:v>
                </c:pt>
                <c:pt idx="17">
                  <c:v>36678</c:v>
                </c:pt>
                <c:pt idx="18">
                  <c:v>36708</c:v>
                </c:pt>
                <c:pt idx="19">
                  <c:v>36739</c:v>
                </c:pt>
                <c:pt idx="20">
                  <c:v>36770</c:v>
                </c:pt>
                <c:pt idx="21">
                  <c:v>36800</c:v>
                </c:pt>
                <c:pt idx="22">
                  <c:v>36831</c:v>
                </c:pt>
                <c:pt idx="23">
                  <c:v>36861</c:v>
                </c:pt>
                <c:pt idx="24">
                  <c:v>36892</c:v>
                </c:pt>
                <c:pt idx="25">
                  <c:v>36923</c:v>
                </c:pt>
                <c:pt idx="26">
                  <c:v>36951</c:v>
                </c:pt>
                <c:pt idx="27">
                  <c:v>36982</c:v>
                </c:pt>
                <c:pt idx="28">
                  <c:v>37012</c:v>
                </c:pt>
                <c:pt idx="29">
                  <c:v>37043</c:v>
                </c:pt>
                <c:pt idx="30">
                  <c:v>37073</c:v>
                </c:pt>
                <c:pt idx="31">
                  <c:v>37104</c:v>
                </c:pt>
                <c:pt idx="32">
                  <c:v>37135</c:v>
                </c:pt>
                <c:pt idx="33">
                  <c:v>37165</c:v>
                </c:pt>
                <c:pt idx="34">
                  <c:v>37196</c:v>
                </c:pt>
                <c:pt idx="35">
                  <c:v>37226</c:v>
                </c:pt>
                <c:pt idx="36">
                  <c:v>37257</c:v>
                </c:pt>
                <c:pt idx="37">
                  <c:v>37288</c:v>
                </c:pt>
                <c:pt idx="38">
                  <c:v>37316</c:v>
                </c:pt>
                <c:pt idx="39">
                  <c:v>37347</c:v>
                </c:pt>
                <c:pt idx="40">
                  <c:v>37377</c:v>
                </c:pt>
                <c:pt idx="41">
                  <c:v>37408</c:v>
                </c:pt>
                <c:pt idx="42">
                  <c:v>37438</c:v>
                </c:pt>
                <c:pt idx="43">
                  <c:v>37469</c:v>
                </c:pt>
                <c:pt idx="44">
                  <c:v>37500</c:v>
                </c:pt>
                <c:pt idx="45">
                  <c:v>37530</c:v>
                </c:pt>
                <c:pt idx="46">
                  <c:v>37561</c:v>
                </c:pt>
                <c:pt idx="47">
                  <c:v>37591</c:v>
                </c:pt>
                <c:pt idx="48">
                  <c:v>37622</c:v>
                </c:pt>
                <c:pt idx="49">
                  <c:v>37653</c:v>
                </c:pt>
                <c:pt idx="50">
                  <c:v>37681</c:v>
                </c:pt>
                <c:pt idx="51">
                  <c:v>37712</c:v>
                </c:pt>
                <c:pt idx="52">
                  <c:v>37742</c:v>
                </c:pt>
                <c:pt idx="53">
                  <c:v>37773</c:v>
                </c:pt>
                <c:pt idx="54">
                  <c:v>37803</c:v>
                </c:pt>
                <c:pt idx="55">
                  <c:v>37834</c:v>
                </c:pt>
                <c:pt idx="56">
                  <c:v>37865</c:v>
                </c:pt>
                <c:pt idx="57">
                  <c:v>37895</c:v>
                </c:pt>
                <c:pt idx="58">
                  <c:v>37926</c:v>
                </c:pt>
                <c:pt idx="59">
                  <c:v>37956</c:v>
                </c:pt>
                <c:pt idx="60">
                  <c:v>37987</c:v>
                </c:pt>
                <c:pt idx="61">
                  <c:v>38018</c:v>
                </c:pt>
                <c:pt idx="62">
                  <c:v>38047</c:v>
                </c:pt>
                <c:pt idx="63">
                  <c:v>38078</c:v>
                </c:pt>
                <c:pt idx="64">
                  <c:v>38108</c:v>
                </c:pt>
                <c:pt idx="65">
                  <c:v>38139</c:v>
                </c:pt>
                <c:pt idx="66">
                  <c:v>38169</c:v>
                </c:pt>
                <c:pt idx="67">
                  <c:v>38200</c:v>
                </c:pt>
                <c:pt idx="68">
                  <c:v>38231</c:v>
                </c:pt>
                <c:pt idx="69">
                  <c:v>38261</c:v>
                </c:pt>
                <c:pt idx="70">
                  <c:v>38292</c:v>
                </c:pt>
                <c:pt idx="71">
                  <c:v>38322</c:v>
                </c:pt>
                <c:pt idx="72">
                  <c:v>38353</c:v>
                </c:pt>
                <c:pt idx="73">
                  <c:v>38384</c:v>
                </c:pt>
                <c:pt idx="74">
                  <c:v>38412</c:v>
                </c:pt>
                <c:pt idx="75">
                  <c:v>38443</c:v>
                </c:pt>
                <c:pt idx="76">
                  <c:v>38473</c:v>
                </c:pt>
                <c:pt idx="77">
                  <c:v>38504</c:v>
                </c:pt>
                <c:pt idx="78">
                  <c:v>38534</c:v>
                </c:pt>
                <c:pt idx="79">
                  <c:v>38565</c:v>
                </c:pt>
                <c:pt idx="80">
                  <c:v>38596</c:v>
                </c:pt>
                <c:pt idx="81">
                  <c:v>38626</c:v>
                </c:pt>
                <c:pt idx="82">
                  <c:v>38657</c:v>
                </c:pt>
                <c:pt idx="83">
                  <c:v>38687</c:v>
                </c:pt>
                <c:pt idx="84">
                  <c:v>38718</c:v>
                </c:pt>
                <c:pt idx="85">
                  <c:v>38749</c:v>
                </c:pt>
                <c:pt idx="86">
                  <c:v>38777</c:v>
                </c:pt>
                <c:pt idx="87">
                  <c:v>38808</c:v>
                </c:pt>
                <c:pt idx="88">
                  <c:v>38838</c:v>
                </c:pt>
                <c:pt idx="89">
                  <c:v>38869</c:v>
                </c:pt>
                <c:pt idx="90">
                  <c:v>38899</c:v>
                </c:pt>
                <c:pt idx="91">
                  <c:v>38930</c:v>
                </c:pt>
                <c:pt idx="92">
                  <c:v>38961</c:v>
                </c:pt>
                <c:pt idx="93">
                  <c:v>38991</c:v>
                </c:pt>
                <c:pt idx="94">
                  <c:v>39022</c:v>
                </c:pt>
                <c:pt idx="95">
                  <c:v>39052</c:v>
                </c:pt>
                <c:pt idx="96">
                  <c:v>39083</c:v>
                </c:pt>
                <c:pt idx="97">
                  <c:v>39114</c:v>
                </c:pt>
                <c:pt idx="98">
                  <c:v>39142</c:v>
                </c:pt>
                <c:pt idx="99">
                  <c:v>39173</c:v>
                </c:pt>
                <c:pt idx="100">
                  <c:v>39203</c:v>
                </c:pt>
                <c:pt idx="101">
                  <c:v>39234</c:v>
                </c:pt>
                <c:pt idx="102">
                  <c:v>39264</c:v>
                </c:pt>
                <c:pt idx="103">
                  <c:v>39295</c:v>
                </c:pt>
                <c:pt idx="104">
                  <c:v>39326</c:v>
                </c:pt>
                <c:pt idx="105">
                  <c:v>39356</c:v>
                </c:pt>
                <c:pt idx="106">
                  <c:v>39387</c:v>
                </c:pt>
                <c:pt idx="107">
                  <c:v>39417</c:v>
                </c:pt>
                <c:pt idx="108">
                  <c:v>39448</c:v>
                </c:pt>
                <c:pt idx="109">
                  <c:v>39479</c:v>
                </c:pt>
                <c:pt idx="110">
                  <c:v>39508</c:v>
                </c:pt>
                <c:pt idx="111">
                  <c:v>39539</c:v>
                </c:pt>
                <c:pt idx="112">
                  <c:v>39569</c:v>
                </c:pt>
                <c:pt idx="113">
                  <c:v>39600</c:v>
                </c:pt>
                <c:pt idx="114">
                  <c:v>39630</c:v>
                </c:pt>
                <c:pt idx="115">
                  <c:v>39661</c:v>
                </c:pt>
                <c:pt idx="116">
                  <c:v>39692</c:v>
                </c:pt>
                <c:pt idx="117">
                  <c:v>39722</c:v>
                </c:pt>
                <c:pt idx="118">
                  <c:v>39753</c:v>
                </c:pt>
                <c:pt idx="119">
                  <c:v>39783</c:v>
                </c:pt>
                <c:pt idx="120">
                  <c:v>39814</c:v>
                </c:pt>
                <c:pt idx="121">
                  <c:v>39845</c:v>
                </c:pt>
                <c:pt idx="122">
                  <c:v>39873</c:v>
                </c:pt>
                <c:pt idx="123">
                  <c:v>39904</c:v>
                </c:pt>
                <c:pt idx="124">
                  <c:v>39934</c:v>
                </c:pt>
                <c:pt idx="125">
                  <c:v>39965</c:v>
                </c:pt>
                <c:pt idx="126">
                  <c:v>39995</c:v>
                </c:pt>
                <c:pt idx="127">
                  <c:v>40026</c:v>
                </c:pt>
                <c:pt idx="128">
                  <c:v>40057</c:v>
                </c:pt>
                <c:pt idx="129">
                  <c:v>40087</c:v>
                </c:pt>
                <c:pt idx="130">
                  <c:v>40118</c:v>
                </c:pt>
                <c:pt idx="131">
                  <c:v>40148</c:v>
                </c:pt>
                <c:pt idx="132">
                  <c:v>40179</c:v>
                </c:pt>
                <c:pt idx="133">
                  <c:v>40210</c:v>
                </c:pt>
                <c:pt idx="134">
                  <c:v>40238</c:v>
                </c:pt>
                <c:pt idx="135">
                  <c:v>40269</c:v>
                </c:pt>
                <c:pt idx="136">
                  <c:v>40299</c:v>
                </c:pt>
                <c:pt idx="137">
                  <c:v>40330</c:v>
                </c:pt>
                <c:pt idx="138">
                  <c:v>40360</c:v>
                </c:pt>
                <c:pt idx="139">
                  <c:v>40391</c:v>
                </c:pt>
                <c:pt idx="140">
                  <c:v>40422</c:v>
                </c:pt>
                <c:pt idx="141">
                  <c:v>40452</c:v>
                </c:pt>
                <c:pt idx="142">
                  <c:v>40483</c:v>
                </c:pt>
                <c:pt idx="143">
                  <c:v>40513</c:v>
                </c:pt>
                <c:pt idx="144">
                  <c:v>40544</c:v>
                </c:pt>
                <c:pt idx="145">
                  <c:v>40575</c:v>
                </c:pt>
                <c:pt idx="146">
                  <c:v>40603</c:v>
                </c:pt>
                <c:pt idx="147">
                  <c:v>40634</c:v>
                </c:pt>
                <c:pt idx="148">
                  <c:v>40664</c:v>
                </c:pt>
                <c:pt idx="149">
                  <c:v>40695</c:v>
                </c:pt>
                <c:pt idx="150">
                  <c:v>40725</c:v>
                </c:pt>
                <c:pt idx="151">
                  <c:v>40756</c:v>
                </c:pt>
                <c:pt idx="152">
                  <c:v>40787</c:v>
                </c:pt>
                <c:pt idx="153">
                  <c:v>40817</c:v>
                </c:pt>
                <c:pt idx="154">
                  <c:v>40848</c:v>
                </c:pt>
                <c:pt idx="155">
                  <c:v>40878</c:v>
                </c:pt>
                <c:pt idx="156">
                  <c:v>40909</c:v>
                </c:pt>
                <c:pt idx="157">
                  <c:v>40940</c:v>
                </c:pt>
                <c:pt idx="158">
                  <c:v>40969</c:v>
                </c:pt>
                <c:pt idx="159">
                  <c:v>41000</c:v>
                </c:pt>
                <c:pt idx="160">
                  <c:v>41030</c:v>
                </c:pt>
                <c:pt idx="161">
                  <c:v>41061</c:v>
                </c:pt>
                <c:pt idx="162">
                  <c:v>41091</c:v>
                </c:pt>
                <c:pt idx="163">
                  <c:v>41122</c:v>
                </c:pt>
                <c:pt idx="164">
                  <c:v>41153</c:v>
                </c:pt>
                <c:pt idx="165">
                  <c:v>41183</c:v>
                </c:pt>
                <c:pt idx="166">
                  <c:v>41214</c:v>
                </c:pt>
                <c:pt idx="167">
                  <c:v>41244</c:v>
                </c:pt>
                <c:pt idx="168">
                  <c:v>41275</c:v>
                </c:pt>
                <c:pt idx="169">
                  <c:v>41306</c:v>
                </c:pt>
                <c:pt idx="170">
                  <c:v>41334</c:v>
                </c:pt>
                <c:pt idx="171">
                  <c:v>41365</c:v>
                </c:pt>
                <c:pt idx="172">
                  <c:v>41395</c:v>
                </c:pt>
                <c:pt idx="173">
                  <c:v>41426</c:v>
                </c:pt>
                <c:pt idx="174">
                  <c:v>41456</c:v>
                </c:pt>
                <c:pt idx="175">
                  <c:v>41487</c:v>
                </c:pt>
                <c:pt idx="176">
                  <c:v>41518</c:v>
                </c:pt>
                <c:pt idx="177">
                  <c:v>41548</c:v>
                </c:pt>
                <c:pt idx="178">
                  <c:v>41579</c:v>
                </c:pt>
                <c:pt idx="179">
                  <c:v>41609</c:v>
                </c:pt>
                <c:pt idx="180">
                  <c:v>41640</c:v>
                </c:pt>
                <c:pt idx="181">
                  <c:v>41671</c:v>
                </c:pt>
                <c:pt idx="182">
                  <c:v>41699</c:v>
                </c:pt>
                <c:pt idx="183">
                  <c:v>41730</c:v>
                </c:pt>
                <c:pt idx="184">
                  <c:v>41760</c:v>
                </c:pt>
                <c:pt idx="185">
                  <c:v>41791</c:v>
                </c:pt>
                <c:pt idx="186">
                  <c:v>41821</c:v>
                </c:pt>
                <c:pt idx="187">
                  <c:v>41852</c:v>
                </c:pt>
                <c:pt idx="188">
                  <c:v>41883</c:v>
                </c:pt>
                <c:pt idx="189">
                  <c:v>41913</c:v>
                </c:pt>
                <c:pt idx="190">
                  <c:v>41944</c:v>
                </c:pt>
                <c:pt idx="191">
                  <c:v>41974</c:v>
                </c:pt>
                <c:pt idx="192">
                  <c:v>42005</c:v>
                </c:pt>
                <c:pt idx="193">
                  <c:v>42036</c:v>
                </c:pt>
                <c:pt idx="194">
                  <c:v>42064</c:v>
                </c:pt>
                <c:pt idx="195">
                  <c:v>42095</c:v>
                </c:pt>
                <c:pt idx="196">
                  <c:v>42125</c:v>
                </c:pt>
                <c:pt idx="197">
                  <c:v>42156</c:v>
                </c:pt>
                <c:pt idx="198">
                  <c:v>42186</c:v>
                </c:pt>
                <c:pt idx="199">
                  <c:v>42217</c:v>
                </c:pt>
                <c:pt idx="200">
                  <c:v>42248</c:v>
                </c:pt>
                <c:pt idx="201">
                  <c:v>42278</c:v>
                </c:pt>
                <c:pt idx="202">
                  <c:v>42309</c:v>
                </c:pt>
                <c:pt idx="203">
                  <c:v>42339</c:v>
                </c:pt>
                <c:pt idx="204">
                  <c:v>42370</c:v>
                </c:pt>
                <c:pt idx="205">
                  <c:v>42401</c:v>
                </c:pt>
                <c:pt idx="206">
                  <c:v>42430</c:v>
                </c:pt>
                <c:pt idx="207">
                  <c:v>42461</c:v>
                </c:pt>
                <c:pt idx="208">
                  <c:v>42491</c:v>
                </c:pt>
                <c:pt idx="209">
                  <c:v>42522</c:v>
                </c:pt>
                <c:pt idx="210">
                  <c:v>42552</c:v>
                </c:pt>
                <c:pt idx="211">
                  <c:v>42583</c:v>
                </c:pt>
                <c:pt idx="212">
                  <c:v>42614</c:v>
                </c:pt>
                <c:pt idx="213">
                  <c:v>42644</c:v>
                </c:pt>
                <c:pt idx="214">
                  <c:v>42675</c:v>
                </c:pt>
                <c:pt idx="215">
                  <c:v>42705</c:v>
                </c:pt>
                <c:pt idx="216">
                  <c:v>42736</c:v>
                </c:pt>
                <c:pt idx="217">
                  <c:v>42767</c:v>
                </c:pt>
                <c:pt idx="218">
                  <c:v>42795</c:v>
                </c:pt>
                <c:pt idx="219">
                  <c:v>42826</c:v>
                </c:pt>
                <c:pt idx="220">
                  <c:v>42856</c:v>
                </c:pt>
                <c:pt idx="221">
                  <c:v>42887</c:v>
                </c:pt>
                <c:pt idx="222">
                  <c:v>42917</c:v>
                </c:pt>
                <c:pt idx="223">
                  <c:v>42948</c:v>
                </c:pt>
                <c:pt idx="224">
                  <c:v>42979</c:v>
                </c:pt>
                <c:pt idx="225">
                  <c:v>43009</c:v>
                </c:pt>
                <c:pt idx="226">
                  <c:v>43040</c:v>
                </c:pt>
                <c:pt idx="227">
                  <c:v>43070</c:v>
                </c:pt>
                <c:pt idx="228">
                  <c:v>43101</c:v>
                </c:pt>
                <c:pt idx="229">
                  <c:v>43132</c:v>
                </c:pt>
                <c:pt idx="230">
                  <c:v>43160</c:v>
                </c:pt>
                <c:pt idx="231">
                  <c:v>43191</c:v>
                </c:pt>
                <c:pt idx="232">
                  <c:v>43221</c:v>
                </c:pt>
                <c:pt idx="233">
                  <c:v>43252</c:v>
                </c:pt>
                <c:pt idx="234">
                  <c:v>43282</c:v>
                </c:pt>
                <c:pt idx="235">
                  <c:v>43313</c:v>
                </c:pt>
                <c:pt idx="236">
                  <c:v>43344</c:v>
                </c:pt>
                <c:pt idx="237">
                  <c:v>43374</c:v>
                </c:pt>
                <c:pt idx="238">
                  <c:v>43405</c:v>
                </c:pt>
                <c:pt idx="239">
                  <c:v>43435</c:v>
                </c:pt>
                <c:pt idx="240">
                  <c:v>43466</c:v>
                </c:pt>
                <c:pt idx="241">
                  <c:v>43497</c:v>
                </c:pt>
                <c:pt idx="242">
                  <c:v>43525</c:v>
                </c:pt>
                <c:pt idx="243">
                  <c:v>43556</c:v>
                </c:pt>
                <c:pt idx="244">
                  <c:v>43586</c:v>
                </c:pt>
                <c:pt idx="245">
                  <c:v>43617</c:v>
                </c:pt>
                <c:pt idx="246">
                  <c:v>43647</c:v>
                </c:pt>
                <c:pt idx="247">
                  <c:v>43678</c:v>
                </c:pt>
                <c:pt idx="248">
                  <c:v>43709</c:v>
                </c:pt>
                <c:pt idx="249">
                  <c:v>43739</c:v>
                </c:pt>
                <c:pt idx="250">
                  <c:v>43770</c:v>
                </c:pt>
                <c:pt idx="251">
                  <c:v>43800</c:v>
                </c:pt>
                <c:pt idx="252">
                  <c:v>43831</c:v>
                </c:pt>
                <c:pt idx="253">
                  <c:v>43862</c:v>
                </c:pt>
                <c:pt idx="254">
                  <c:v>43891</c:v>
                </c:pt>
                <c:pt idx="255">
                  <c:v>43922</c:v>
                </c:pt>
                <c:pt idx="256">
                  <c:v>43952</c:v>
                </c:pt>
                <c:pt idx="257">
                  <c:v>43983</c:v>
                </c:pt>
                <c:pt idx="258">
                  <c:v>44013</c:v>
                </c:pt>
                <c:pt idx="259">
                  <c:v>44044</c:v>
                </c:pt>
                <c:pt idx="260">
                  <c:v>44075</c:v>
                </c:pt>
                <c:pt idx="261">
                  <c:v>44105</c:v>
                </c:pt>
                <c:pt idx="262">
                  <c:v>44136</c:v>
                </c:pt>
                <c:pt idx="263">
                  <c:v>44166</c:v>
                </c:pt>
                <c:pt idx="264">
                  <c:v>44197</c:v>
                </c:pt>
                <c:pt idx="265">
                  <c:v>44228</c:v>
                </c:pt>
                <c:pt idx="266">
                  <c:v>44256</c:v>
                </c:pt>
                <c:pt idx="267">
                  <c:v>44287</c:v>
                </c:pt>
                <c:pt idx="268">
                  <c:v>44317</c:v>
                </c:pt>
                <c:pt idx="269">
                  <c:v>44348</c:v>
                </c:pt>
                <c:pt idx="270">
                  <c:v>44378</c:v>
                </c:pt>
                <c:pt idx="271">
                  <c:v>44409</c:v>
                </c:pt>
                <c:pt idx="272">
                  <c:v>44440</c:v>
                </c:pt>
                <c:pt idx="273">
                  <c:v>44470</c:v>
                </c:pt>
                <c:pt idx="274">
                  <c:v>44501</c:v>
                </c:pt>
                <c:pt idx="275">
                  <c:v>44531</c:v>
                </c:pt>
                <c:pt idx="276">
                  <c:v>44562</c:v>
                </c:pt>
                <c:pt idx="277">
                  <c:v>44593</c:v>
                </c:pt>
                <c:pt idx="278">
                  <c:v>44621</c:v>
                </c:pt>
                <c:pt idx="279">
                  <c:v>44652</c:v>
                </c:pt>
                <c:pt idx="280">
                  <c:v>44682</c:v>
                </c:pt>
                <c:pt idx="281">
                  <c:v>44713</c:v>
                </c:pt>
                <c:pt idx="282">
                  <c:v>44743</c:v>
                </c:pt>
                <c:pt idx="283">
                  <c:v>44774</c:v>
                </c:pt>
                <c:pt idx="284">
                  <c:v>44805</c:v>
                </c:pt>
                <c:pt idx="285">
                  <c:v>44835</c:v>
                </c:pt>
                <c:pt idx="286">
                  <c:v>44866</c:v>
                </c:pt>
                <c:pt idx="287">
                  <c:v>44896</c:v>
                </c:pt>
                <c:pt idx="288">
                  <c:v>44927</c:v>
                </c:pt>
                <c:pt idx="289">
                  <c:v>44958</c:v>
                </c:pt>
                <c:pt idx="290">
                  <c:v>44986</c:v>
                </c:pt>
                <c:pt idx="291">
                  <c:v>45017</c:v>
                </c:pt>
                <c:pt idx="292">
                  <c:v>45047</c:v>
                </c:pt>
                <c:pt idx="293">
                  <c:v>45078</c:v>
                </c:pt>
                <c:pt idx="294">
                  <c:v>45108</c:v>
                </c:pt>
                <c:pt idx="295">
                  <c:v>45139</c:v>
                </c:pt>
                <c:pt idx="296">
                  <c:v>45170</c:v>
                </c:pt>
                <c:pt idx="297">
                  <c:v>45200</c:v>
                </c:pt>
                <c:pt idx="298">
                  <c:v>45231</c:v>
                </c:pt>
                <c:pt idx="299">
                  <c:v>45261</c:v>
                </c:pt>
                <c:pt idx="300">
                  <c:v>45292</c:v>
                </c:pt>
                <c:pt idx="301">
                  <c:v>45323</c:v>
                </c:pt>
                <c:pt idx="302">
                  <c:v>45352</c:v>
                </c:pt>
                <c:pt idx="303">
                  <c:v>45383</c:v>
                </c:pt>
                <c:pt idx="304">
                  <c:v>45413</c:v>
                </c:pt>
                <c:pt idx="305">
                  <c:v>45444</c:v>
                </c:pt>
                <c:pt idx="306">
                  <c:v>45474</c:v>
                </c:pt>
                <c:pt idx="307">
                  <c:v>45505</c:v>
                </c:pt>
                <c:pt idx="308">
                  <c:v>45536</c:v>
                </c:pt>
                <c:pt idx="309">
                  <c:v>45566</c:v>
                </c:pt>
                <c:pt idx="310">
                  <c:v>45597</c:v>
                </c:pt>
                <c:pt idx="311">
                  <c:v>45627</c:v>
                </c:pt>
                <c:pt idx="312">
                  <c:v>45658</c:v>
                </c:pt>
                <c:pt idx="313">
                  <c:v>45689</c:v>
                </c:pt>
                <c:pt idx="314">
                  <c:v>45717</c:v>
                </c:pt>
                <c:pt idx="315">
                  <c:v>45748</c:v>
                </c:pt>
                <c:pt idx="316">
                  <c:v>45778</c:v>
                </c:pt>
                <c:pt idx="317">
                  <c:v>45809</c:v>
                </c:pt>
                <c:pt idx="318">
                  <c:v>45839</c:v>
                </c:pt>
                <c:pt idx="319">
                  <c:v>45870</c:v>
                </c:pt>
                <c:pt idx="320">
                  <c:v>45901</c:v>
                </c:pt>
                <c:pt idx="321">
                  <c:v>45931</c:v>
                </c:pt>
                <c:pt idx="322">
                  <c:v>45962</c:v>
                </c:pt>
                <c:pt idx="323">
                  <c:v>45992</c:v>
                </c:pt>
                <c:pt idx="324">
                  <c:v>46023</c:v>
                </c:pt>
                <c:pt idx="325">
                  <c:v>46054</c:v>
                </c:pt>
                <c:pt idx="326">
                  <c:v>46082</c:v>
                </c:pt>
                <c:pt idx="327">
                  <c:v>46113</c:v>
                </c:pt>
                <c:pt idx="328">
                  <c:v>46143</c:v>
                </c:pt>
                <c:pt idx="329">
                  <c:v>46174</c:v>
                </c:pt>
              </c:numCache>
            </c:numRef>
          </c:cat>
          <c:val>
            <c:numRef>
              <c:f>[0]!YenZ</c:f>
              <c:numCache>
                <c:formatCode>General</c:formatCode>
                <c:ptCount val="330"/>
                <c:pt idx="0">
                  <c:v>0</c:v>
                </c:pt>
                <c:pt idx="1">
                  <c:v>0</c:v>
                </c:pt>
                <c:pt idx="2">
                  <c:v>0</c:v>
                </c:pt>
                <c:pt idx="3">
                  <c:v>0</c:v>
                </c:pt>
                <c:pt idx="4">
                  <c:v>0</c:v>
                </c:pt>
                <c:pt idx="5">
                  <c:v>0</c:v>
                </c:pt>
                <c:pt idx="6">
                  <c:v>0</c:v>
                </c:pt>
                <c:pt idx="7">
                  <c:v>0</c:v>
                </c:pt>
                <c:pt idx="8">
                  <c:v>0</c:v>
                </c:pt>
                <c:pt idx="9">
                  <c:v>0</c:v>
                </c:pt>
                <c:pt idx="10">
                  <c:v>0</c:v>
                </c:pt>
                <c:pt idx="11">
                  <c:v>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0</c:v>
                </c:pt>
                <c:pt idx="25">
                  <c:v>0</c:v>
                </c:pt>
                <c:pt idx="26">
                  <c:v>0</c:v>
                </c:pt>
                <c:pt idx="27">
                  <c:v>0</c:v>
                </c:pt>
                <c:pt idx="28">
                  <c:v>0</c:v>
                </c:pt>
                <c:pt idx="29">
                  <c:v>0</c:v>
                </c:pt>
                <c:pt idx="30">
                  <c:v>0</c:v>
                </c:pt>
                <c:pt idx="31">
                  <c:v>0</c:v>
                </c:pt>
                <c:pt idx="32">
                  <c:v>0</c:v>
                </c:pt>
                <c:pt idx="33">
                  <c:v>0</c:v>
                </c:pt>
                <c:pt idx="34">
                  <c:v>0</c:v>
                </c:pt>
                <c:pt idx="35">
                  <c:v>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0</c:v>
                </c:pt>
                <c:pt idx="49">
                  <c:v>0</c:v>
                </c:pt>
                <c:pt idx="50">
                  <c:v>0</c:v>
                </c:pt>
                <c:pt idx="51">
                  <c:v>0</c:v>
                </c:pt>
                <c:pt idx="52">
                  <c:v>0</c:v>
                </c:pt>
                <c:pt idx="53">
                  <c:v>0</c:v>
                </c:pt>
                <c:pt idx="54">
                  <c:v>0</c:v>
                </c:pt>
                <c:pt idx="55">
                  <c:v>0</c:v>
                </c:pt>
                <c:pt idx="56">
                  <c:v>0</c:v>
                </c:pt>
                <c:pt idx="57">
                  <c:v>0</c:v>
                </c:pt>
                <c:pt idx="58">
                  <c:v>0</c:v>
                </c:pt>
                <c:pt idx="59">
                  <c:v>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0</c:v>
                </c:pt>
                <c:pt idx="73">
                  <c:v>0</c:v>
                </c:pt>
                <c:pt idx="74">
                  <c:v>0</c:v>
                </c:pt>
                <c:pt idx="75">
                  <c:v>0</c:v>
                </c:pt>
                <c:pt idx="76">
                  <c:v>0</c:v>
                </c:pt>
                <c:pt idx="77">
                  <c:v>0</c:v>
                </c:pt>
                <c:pt idx="78">
                  <c:v>0</c:v>
                </c:pt>
                <c:pt idx="79">
                  <c:v>0</c:v>
                </c:pt>
                <c:pt idx="80">
                  <c:v>0</c:v>
                </c:pt>
                <c:pt idx="81">
                  <c:v>0</c:v>
                </c:pt>
                <c:pt idx="82">
                  <c:v>0</c:v>
                </c:pt>
                <c:pt idx="83">
                  <c:v>0</c:v>
                </c:pt>
                <c:pt idx="84">
                  <c:v>100</c:v>
                </c:pt>
                <c:pt idx="85">
                  <c:v>100</c:v>
                </c:pt>
                <c:pt idx="86">
                  <c:v>100</c:v>
                </c:pt>
                <c:pt idx="87">
                  <c:v>100</c:v>
                </c:pt>
                <c:pt idx="88">
                  <c:v>100</c:v>
                </c:pt>
                <c:pt idx="89">
                  <c:v>100</c:v>
                </c:pt>
                <c:pt idx="90">
                  <c:v>100</c:v>
                </c:pt>
                <c:pt idx="91">
                  <c:v>100</c:v>
                </c:pt>
                <c:pt idx="92">
                  <c:v>100</c:v>
                </c:pt>
                <c:pt idx="93">
                  <c:v>100</c:v>
                </c:pt>
                <c:pt idx="94">
                  <c:v>100</c:v>
                </c:pt>
                <c:pt idx="95">
                  <c:v>100</c:v>
                </c:pt>
                <c:pt idx="96">
                  <c:v>0</c:v>
                </c:pt>
                <c:pt idx="97">
                  <c:v>0</c:v>
                </c:pt>
                <c:pt idx="98">
                  <c:v>0</c:v>
                </c:pt>
                <c:pt idx="99">
                  <c:v>0</c:v>
                </c:pt>
                <c:pt idx="100">
                  <c:v>0</c:v>
                </c:pt>
                <c:pt idx="101">
                  <c:v>0</c:v>
                </c:pt>
                <c:pt idx="102">
                  <c:v>0</c:v>
                </c:pt>
                <c:pt idx="103">
                  <c:v>0</c:v>
                </c:pt>
                <c:pt idx="104">
                  <c:v>0</c:v>
                </c:pt>
                <c:pt idx="105">
                  <c:v>0</c:v>
                </c:pt>
                <c:pt idx="106">
                  <c:v>0</c:v>
                </c:pt>
                <c:pt idx="107">
                  <c:v>0</c:v>
                </c:pt>
                <c:pt idx="108">
                  <c:v>100</c:v>
                </c:pt>
                <c:pt idx="109">
                  <c:v>100</c:v>
                </c:pt>
                <c:pt idx="110">
                  <c:v>100</c:v>
                </c:pt>
                <c:pt idx="111">
                  <c:v>100</c:v>
                </c:pt>
                <c:pt idx="112">
                  <c:v>100</c:v>
                </c:pt>
                <c:pt idx="113">
                  <c:v>100</c:v>
                </c:pt>
                <c:pt idx="114">
                  <c:v>100</c:v>
                </c:pt>
                <c:pt idx="115">
                  <c:v>100</c:v>
                </c:pt>
                <c:pt idx="116">
                  <c:v>100</c:v>
                </c:pt>
                <c:pt idx="117">
                  <c:v>100</c:v>
                </c:pt>
                <c:pt idx="118">
                  <c:v>100</c:v>
                </c:pt>
                <c:pt idx="119">
                  <c:v>100</c:v>
                </c:pt>
                <c:pt idx="120">
                  <c:v>0</c:v>
                </c:pt>
                <c:pt idx="121">
                  <c:v>0</c:v>
                </c:pt>
                <c:pt idx="122">
                  <c:v>0</c:v>
                </c:pt>
                <c:pt idx="123">
                  <c:v>0</c:v>
                </c:pt>
                <c:pt idx="124">
                  <c:v>0</c:v>
                </c:pt>
                <c:pt idx="125">
                  <c:v>0</c:v>
                </c:pt>
                <c:pt idx="126">
                  <c:v>0</c:v>
                </c:pt>
                <c:pt idx="127">
                  <c:v>0</c:v>
                </c:pt>
                <c:pt idx="128">
                  <c:v>0</c:v>
                </c:pt>
                <c:pt idx="129">
                  <c:v>0</c:v>
                </c:pt>
                <c:pt idx="130">
                  <c:v>0</c:v>
                </c:pt>
                <c:pt idx="131">
                  <c:v>0</c:v>
                </c:pt>
                <c:pt idx="132">
                  <c:v>100</c:v>
                </c:pt>
                <c:pt idx="133">
                  <c:v>100</c:v>
                </c:pt>
                <c:pt idx="134">
                  <c:v>100</c:v>
                </c:pt>
                <c:pt idx="135">
                  <c:v>100</c:v>
                </c:pt>
                <c:pt idx="136">
                  <c:v>100</c:v>
                </c:pt>
                <c:pt idx="137">
                  <c:v>100</c:v>
                </c:pt>
                <c:pt idx="138">
                  <c:v>100</c:v>
                </c:pt>
                <c:pt idx="139">
                  <c:v>100</c:v>
                </c:pt>
                <c:pt idx="140">
                  <c:v>100</c:v>
                </c:pt>
                <c:pt idx="141">
                  <c:v>100</c:v>
                </c:pt>
                <c:pt idx="142">
                  <c:v>100</c:v>
                </c:pt>
                <c:pt idx="143">
                  <c:v>100</c:v>
                </c:pt>
                <c:pt idx="144">
                  <c:v>0</c:v>
                </c:pt>
                <c:pt idx="145">
                  <c:v>0</c:v>
                </c:pt>
                <c:pt idx="146">
                  <c:v>0</c:v>
                </c:pt>
                <c:pt idx="147">
                  <c:v>0</c:v>
                </c:pt>
                <c:pt idx="148">
                  <c:v>0</c:v>
                </c:pt>
                <c:pt idx="149">
                  <c:v>0</c:v>
                </c:pt>
                <c:pt idx="150">
                  <c:v>0</c:v>
                </c:pt>
                <c:pt idx="151">
                  <c:v>0</c:v>
                </c:pt>
                <c:pt idx="152">
                  <c:v>0</c:v>
                </c:pt>
                <c:pt idx="153">
                  <c:v>0</c:v>
                </c:pt>
                <c:pt idx="154">
                  <c:v>0</c:v>
                </c:pt>
                <c:pt idx="155">
                  <c:v>0</c:v>
                </c:pt>
                <c:pt idx="156">
                  <c:v>100</c:v>
                </c:pt>
                <c:pt idx="157">
                  <c:v>100</c:v>
                </c:pt>
                <c:pt idx="158">
                  <c:v>100</c:v>
                </c:pt>
                <c:pt idx="159">
                  <c:v>100</c:v>
                </c:pt>
                <c:pt idx="160">
                  <c:v>100</c:v>
                </c:pt>
                <c:pt idx="161">
                  <c:v>100</c:v>
                </c:pt>
                <c:pt idx="162">
                  <c:v>100</c:v>
                </c:pt>
                <c:pt idx="163">
                  <c:v>100</c:v>
                </c:pt>
                <c:pt idx="164">
                  <c:v>100</c:v>
                </c:pt>
                <c:pt idx="165">
                  <c:v>100</c:v>
                </c:pt>
                <c:pt idx="166">
                  <c:v>100</c:v>
                </c:pt>
                <c:pt idx="167">
                  <c:v>100</c:v>
                </c:pt>
                <c:pt idx="168">
                  <c:v>0</c:v>
                </c:pt>
                <c:pt idx="169">
                  <c:v>0</c:v>
                </c:pt>
                <c:pt idx="170">
                  <c:v>0</c:v>
                </c:pt>
                <c:pt idx="171">
                  <c:v>0</c:v>
                </c:pt>
                <c:pt idx="172">
                  <c:v>0</c:v>
                </c:pt>
                <c:pt idx="173">
                  <c:v>0</c:v>
                </c:pt>
                <c:pt idx="174">
                  <c:v>0</c:v>
                </c:pt>
                <c:pt idx="175">
                  <c:v>0</c:v>
                </c:pt>
                <c:pt idx="176">
                  <c:v>0</c:v>
                </c:pt>
                <c:pt idx="177">
                  <c:v>0</c:v>
                </c:pt>
                <c:pt idx="178">
                  <c:v>0</c:v>
                </c:pt>
                <c:pt idx="179">
                  <c:v>0</c:v>
                </c:pt>
                <c:pt idx="180">
                  <c:v>100</c:v>
                </c:pt>
                <c:pt idx="181">
                  <c:v>100</c:v>
                </c:pt>
                <c:pt idx="182">
                  <c:v>100</c:v>
                </c:pt>
                <c:pt idx="183">
                  <c:v>100</c:v>
                </c:pt>
                <c:pt idx="184">
                  <c:v>100</c:v>
                </c:pt>
                <c:pt idx="185">
                  <c:v>100</c:v>
                </c:pt>
                <c:pt idx="186">
                  <c:v>100</c:v>
                </c:pt>
                <c:pt idx="187">
                  <c:v>100</c:v>
                </c:pt>
                <c:pt idx="188">
                  <c:v>100</c:v>
                </c:pt>
                <c:pt idx="189">
                  <c:v>100</c:v>
                </c:pt>
                <c:pt idx="190">
                  <c:v>100</c:v>
                </c:pt>
                <c:pt idx="191">
                  <c:v>100</c:v>
                </c:pt>
                <c:pt idx="192">
                  <c:v>0</c:v>
                </c:pt>
                <c:pt idx="193">
                  <c:v>0</c:v>
                </c:pt>
                <c:pt idx="194">
                  <c:v>0</c:v>
                </c:pt>
                <c:pt idx="195">
                  <c:v>0</c:v>
                </c:pt>
                <c:pt idx="196">
                  <c:v>0</c:v>
                </c:pt>
                <c:pt idx="197">
                  <c:v>0</c:v>
                </c:pt>
                <c:pt idx="198">
                  <c:v>0</c:v>
                </c:pt>
                <c:pt idx="199">
                  <c:v>0</c:v>
                </c:pt>
                <c:pt idx="200">
                  <c:v>0</c:v>
                </c:pt>
                <c:pt idx="201">
                  <c:v>0</c:v>
                </c:pt>
                <c:pt idx="202">
                  <c:v>0</c:v>
                </c:pt>
                <c:pt idx="203">
                  <c:v>0</c:v>
                </c:pt>
                <c:pt idx="204">
                  <c:v>100</c:v>
                </c:pt>
                <c:pt idx="205">
                  <c:v>100</c:v>
                </c:pt>
                <c:pt idx="206">
                  <c:v>100</c:v>
                </c:pt>
                <c:pt idx="207">
                  <c:v>100</c:v>
                </c:pt>
                <c:pt idx="208">
                  <c:v>100</c:v>
                </c:pt>
                <c:pt idx="209">
                  <c:v>100</c:v>
                </c:pt>
                <c:pt idx="210">
                  <c:v>100</c:v>
                </c:pt>
                <c:pt idx="211">
                  <c:v>100</c:v>
                </c:pt>
                <c:pt idx="212">
                  <c:v>100</c:v>
                </c:pt>
                <c:pt idx="213">
                  <c:v>100</c:v>
                </c:pt>
                <c:pt idx="214">
                  <c:v>100</c:v>
                </c:pt>
                <c:pt idx="215">
                  <c:v>100</c:v>
                </c:pt>
                <c:pt idx="216">
                  <c:v>0</c:v>
                </c:pt>
                <c:pt idx="217">
                  <c:v>0</c:v>
                </c:pt>
                <c:pt idx="218">
                  <c:v>0</c:v>
                </c:pt>
                <c:pt idx="219">
                  <c:v>0</c:v>
                </c:pt>
                <c:pt idx="220">
                  <c:v>0</c:v>
                </c:pt>
                <c:pt idx="221">
                  <c:v>0</c:v>
                </c:pt>
                <c:pt idx="222">
                  <c:v>0</c:v>
                </c:pt>
                <c:pt idx="223">
                  <c:v>0</c:v>
                </c:pt>
                <c:pt idx="224">
                  <c:v>0</c:v>
                </c:pt>
                <c:pt idx="225">
                  <c:v>0</c:v>
                </c:pt>
                <c:pt idx="226">
                  <c:v>0</c:v>
                </c:pt>
                <c:pt idx="227">
                  <c:v>0</c:v>
                </c:pt>
                <c:pt idx="228">
                  <c:v>100</c:v>
                </c:pt>
                <c:pt idx="229">
                  <c:v>100</c:v>
                </c:pt>
                <c:pt idx="230">
                  <c:v>100</c:v>
                </c:pt>
                <c:pt idx="231">
                  <c:v>100</c:v>
                </c:pt>
                <c:pt idx="232">
                  <c:v>100</c:v>
                </c:pt>
                <c:pt idx="233">
                  <c:v>100</c:v>
                </c:pt>
                <c:pt idx="234">
                  <c:v>100</c:v>
                </c:pt>
                <c:pt idx="235">
                  <c:v>100</c:v>
                </c:pt>
                <c:pt idx="236">
                  <c:v>100</c:v>
                </c:pt>
                <c:pt idx="237">
                  <c:v>100</c:v>
                </c:pt>
                <c:pt idx="238">
                  <c:v>100</c:v>
                </c:pt>
                <c:pt idx="239">
                  <c:v>100</c:v>
                </c:pt>
                <c:pt idx="240">
                  <c:v>0</c:v>
                </c:pt>
                <c:pt idx="241">
                  <c:v>0</c:v>
                </c:pt>
                <c:pt idx="242">
                  <c:v>0</c:v>
                </c:pt>
                <c:pt idx="243">
                  <c:v>0</c:v>
                </c:pt>
                <c:pt idx="244">
                  <c:v>0</c:v>
                </c:pt>
                <c:pt idx="245">
                  <c:v>0</c:v>
                </c:pt>
                <c:pt idx="246">
                  <c:v>0</c:v>
                </c:pt>
                <c:pt idx="247">
                  <c:v>0</c:v>
                </c:pt>
                <c:pt idx="248">
                  <c:v>0</c:v>
                </c:pt>
                <c:pt idx="249">
                  <c:v>0</c:v>
                </c:pt>
                <c:pt idx="250">
                  <c:v>0</c:v>
                </c:pt>
                <c:pt idx="251">
                  <c:v>0</c:v>
                </c:pt>
                <c:pt idx="252">
                  <c:v>100</c:v>
                </c:pt>
                <c:pt idx="253">
                  <c:v>100</c:v>
                </c:pt>
                <c:pt idx="254">
                  <c:v>100</c:v>
                </c:pt>
                <c:pt idx="255">
                  <c:v>100</c:v>
                </c:pt>
                <c:pt idx="256">
                  <c:v>100</c:v>
                </c:pt>
                <c:pt idx="257">
                  <c:v>100</c:v>
                </c:pt>
                <c:pt idx="258">
                  <c:v>100</c:v>
                </c:pt>
                <c:pt idx="259">
                  <c:v>100</c:v>
                </c:pt>
                <c:pt idx="260">
                  <c:v>100</c:v>
                </c:pt>
                <c:pt idx="261">
                  <c:v>100</c:v>
                </c:pt>
                <c:pt idx="262">
                  <c:v>100</c:v>
                </c:pt>
                <c:pt idx="263">
                  <c:v>100</c:v>
                </c:pt>
                <c:pt idx="264">
                  <c:v>0</c:v>
                </c:pt>
                <c:pt idx="265">
                  <c:v>0</c:v>
                </c:pt>
                <c:pt idx="266">
                  <c:v>0</c:v>
                </c:pt>
                <c:pt idx="267">
                  <c:v>0</c:v>
                </c:pt>
                <c:pt idx="268">
                  <c:v>0</c:v>
                </c:pt>
                <c:pt idx="269">
                  <c:v>0</c:v>
                </c:pt>
                <c:pt idx="270">
                  <c:v>0</c:v>
                </c:pt>
                <c:pt idx="271">
                  <c:v>0</c:v>
                </c:pt>
                <c:pt idx="272">
                  <c:v>0</c:v>
                </c:pt>
                <c:pt idx="273">
                  <c:v>0</c:v>
                </c:pt>
                <c:pt idx="274">
                  <c:v>0</c:v>
                </c:pt>
                <c:pt idx="275">
                  <c:v>0</c:v>
                </c:pt>
                <c:pt idx="276">
                  <c:v>100</c:v>
                </c:pt>
                <c:pt idx="277">
                  <c:v>100</c:v>
                </c:pt>
                <c:pt idx="278">
                  <c:v>100</c:v>
                </c:pt>
                <c:pt idx="279">
                  <c:v>100</c:v>
                </c:pt>
                <c:pt idx="280">
                  <c:v>100</c:v>
                </c:pt>
                <c:pt idx="281">
                  <c:v>100</c:v>
                </c:pt>
                <c:pt idx="282">
                  <c:v>100</c:v>
                </c:pt>
                <c:pt idx="283">
                  <c:v>100</c:v>
                </c:pt>
                <c:pt idx="284">
                  <c:v>100</c:v>
                </c:pt>
                <c:pt idx="285">
                  <c:v>100</c:v>
                </c:pt>
                <c:pt idx="286">
                  <c:v>100</c:v>
                </c:pt>
                <c:pt idx="287">
                  <c:v>100</c:v>
                </c:pt>
                <c:pt idx="288">
                  <c:v>0</c:v>
                </c:pt>
                <c:pt idx="289">
                  <c:v>0</c:v>
                </c:pt>
                <c:pt idx="290">
                  <c:v>0</c:v>
                </c:pt>
                <c:pt idx="291">
                  <c:v>0</c:v>
                </c:pt>
                <c:pt idx="292">
                  <c:v>0</c:v>
                </c:pt>
                <c:pt idx="293">
                  <c:v>0</c:v>
                </c:pt>
                <c:pt idx="294">
                  <c:v>0</c:v>
                </c:pt>
                <c:pt idx="295">
                  <c:v>0</c:v>
                </c:pt>
                <c:pt idx="296">
                  <c:v>0</c:v>
                </c:pt>
                <c:pt idx="297">
                  <c:v>0</c:v>
                </c:pt>
                <c:pt idx="298">
                  <c:v>0</c:v>
                </c:pt>
                <c:pt idx="299">
                  <c:v>0</c:v>
                </c:pt>
                <c:pt idx="300">
                  <c:v>100</c:v>
                </c:pt>
                <c:pt idx="301">
                  <c:v>100</c:v>
                </c:pt>
                <c:pt idx="302">
                  <c:v>100</c:v>
                </c:pt>
                <c:pt idx="303">
                  <c:v>100</c:v>
                </c:pt>
                <c:pt idx="304">
                  <c:v>100</c:v>
                </c:pt>
                <c:pt idx="305">
                  <c:v>100</c:v>
                </c:pt>
                <c:pt idx="306">
                  <c:v>100</c:v>
                </c:pt>
                <c:pt idx="307">
                  <c:v>100</c:v>
                </c:pt>
                <c:pt idx="308">
                  <c:v>100</c:v>
                </c:pt>
                <c:pt idx="309">
                  <c:v>100</c:v>
                </c:pt>
                <c:pt idx="310">
                  <c:v>100</c:v>
                </c:pt>
                <c:pt idx="311">
                  <c:v>100</c:v>
                </c:pt>
                <c:pt idx="312">
                  <c:v>0</c:v>
                </c:pt>
                <c:pt idx="313">
                  <c:v>0</c:v>
                </c:pt>
                <c:pt idx="314">
                  <c:v>0</c:v>
                </c:pt>
                <c:pt idx="315">
                  <c:v>0</c:v>
                </c:pt>
                <c:pt idx="316">
                  <c:v>0</c:v>
                </c:pt>
                <c:pt idx="317">
                  <c:v>0</c:v>
                </c:pt>
                <c:pt idx="318">
                  <c:v>0</c:v>
                </c:pt>
                <c:pt idx="319">
                  <c:v>0</c:v>
                </c:pt>
                <c:pt idx="320">
                  <c:v>0</c:v>
                </c:pt>
                <c:pt idx="321">
                  <c:v>0</c:v>
                </c:pt>
                <c:pt idx="322">
                  <c:v>0</c:v>
                </c:pt>
                <c:pt idx="323">
                  <c:v>0</c:v>
                </c:pt>
                <c:pt idx="324">
                  <c:v>100</c:v>
                </c:pt>
                <c:pt idx="325">
                  <c:v>100</c:v>
                </c:pt>
                <c:pt idx="326">
                  <c:v>100</c:v>
                </c:pt>
                <c:pt idx="327">
                  <c:v>100</c:v>
                </c:pt>
                <c:pt idx="328">
                  <c:v>100</c:v>
                </c:pt>
                <c:pt idx="329">
                  <c:v>100</c:v>
                </c:pt>
              </c:numCache>
            </c:numRef>
          </c:val>
          <c:extLst>
            <c:ext xmlns:c16="http://schemas.microsoft.com/office/drawing/2014/chart" uri="{C3380CC4-5D6E-409C-BE32-E72D297353CC}">
              <c16:uniqueId val="{00000000-EFB4-449D-9CCC-1014207B6E49}"/>
            </c:ext>
          </c:extLst>
        </c:ser>
        <c:dLbls>
          <c:showLegendKey val="0"/>
          <c:showVal val="0"/>
          <c:showCatName val="0"/>
          <c:showSerName val="0"/>
          <c:showPercent val="0"/>
          <c:showBubbleSize val="0"/>
        </c:dLbls>
        <c:gapWidth val="0"/>
        <c:axId val="1902144160"/>
        <c:axId val="1688470752"/>
      </c:barChart>
      <c:lineChart>
        <c:grouping val="standard"/>
        <c:varyColors val="0"/>
        <c:ser>
          <c:idx val="0"/>
          <c:order val="0"/>
          <c:tx>
            <c:strRef>
              <c:f>'Var fix'!$B$8</c:f>
              <c:strCache>
                <c:ptCount val="1"/>
                <c:pt idx="0">
                  <c:v>Schweizer Franken</c:v>
                </c:pt>
              </c:strCache>
            </c:strRef>
          </c:tx>
          <c:spPr>
            <a:ln w="28575" cap="rnd">
              <a:solidFill>
                <a:schemeClr val="accent3"/>
              </a:solidFill>
              <a:round/>
            </a:ln>
            <a:effectLst/>
          </c:spPr>
          <c:marker>
            <c:symbol val="none"/>
          </c:marker>
          <c:cat>
            <c:numRef>
              <c:f>[0]!FrankenX</c:f>
              <c:numCache>
                <c:formatCode>m/d/yyyy</c:formatCode>
                <c:ptCount val="330"/>
                <c:pt idx="0">
                  <c:v>36161</c:v>
                </c:pt>
                <c:pt idx="1">
                  <c:v>36192</c:v>
                </c:pt>
                <c:pt idx="2">
                  <c:v>36220</c:v>
                </c:pt>
                <c:pt idx="3">
                  <c:v>36251</c:v>
                </c:pt>
                <c:pt idx="4">
                  <c:v>36281</c:v>
                </c:pt>
                <c:pt idx="5">
                  <c:v>36312</c:v>
                </c:pt>
                <c:pt idx="6">
                  <c:v>36342</c:v>
                </c:pt>
                <c:pt idx="7">
                  <c:v>36373</c:v>
                </c:pt>
                <c:pt idx="8">
                  <c:v>36404</c:v>
                </c:pt>
                <c:pt idx="9">
                  <c:v>36434</c:v>
                </c:pt>
                <c:pt idx="10">
                  <c:v>36465</c:v>
                </c:pt>
                <c:pt idx="11">
                  <c:v>36495</c:v>
                </c:pt>
                <c:pt idx="12">
                  <c:v>36526</c:v>
                </c:pt>
                <c:pt idx="13">
                  <c:v>36557</c:v>
                </c:pt>
                <c:pt idx="14">
                  <c:v>36586</c:v>
                </c:pt>
                <c:pt idx="15">
                  <c:v>36617</c:v>
                </c:pt>
                <c:pt idx="16">
                  <c:v>36647</c:v>
                </c:pt>
                <c:pt idx="17">
                  <c:v>36678</c:v>
                </c:pt>
                <c:pt idx="18">
                  <c:v>36708</c:v>
                </c:pt>
                <c:pt idx="19">
                  <c:v>36739</c:v>
                </c:pt>
                <c:pt idx="20">
                  <c:v>36770</c:v>
                </c:pt>
                <c:pt idx="21">
                  <c:v>36800</c:v>
                </c:pt>
                <c:pt idx="22">
                  <c:v>36831</c:v>
                </c:pt>
                <c:pt idx="23">
                  <c:v>36861</c:v>
                </c:pt>
                <c:pt idx="24">
                  <c:v>36892</c:v>
                </c:pt>
                <c:pt idx="25">
                  <c:v>36923</c:v>
                </c:pt>
                <c:pt idx="26">
                  <c:v>36951</c:v>
                </c:pt>
                <c:pt idx="27">
                  <c:v>36982</c:v>
                </c:pt>
                <c:pt idx="28">
                  <c:v>37012</c:v>
                </c:pt>
                <c:pt idx="29">
                  <c:v>37043</c:v>
                </c:pt>
                <c:pt idx="30">
                  <c:v>37073</c:v>
                </c:pt>
                <c:pt idx="31">
                  <c:v>37104</c:v>
                </c:pt>
                <c:pt idx="32">
                  <c:v>37135</c:v>
                </c:pt>
                <c:pt idx="33">
                  <c:v>37165</c:v>
                </c:pt>
                <c:pt idx="34">
                  <c:v>37196</c:v>
                </c:pt>
                <c:pt idx="35">
                  <c:v>37226</c:v>
                </c:pt>
                <c:pt idx="36">
                  <c:v>37257</c:v>
                </c:pt>
                <c:pt idx="37">
                  <c:v>37288</c:v>
                </c:pt>
                <c:pt idx="38">
                  <c:v>37316</c:v>
                </c:pt>
                <c:pt idx="39">
                  <c:v>37347</c:v>
                </c:pt>
                <c:pt idx="40">
                  <c:v>37377</c:v>
                </c:pt>
                <c:pt idx="41">
                  <c:v>37408</c:v>
                </c:pt>
                <c:pt idx="42">
                  <c:v>37438</c:v>
                </c:pt>
                <c:pt idx="43">
                  <c:v>37469</c:v>
                </c:pt>
                <c:pt idx="44">
                  <c:v>37500</c:v>
                </c:pt>
                <c:pt idx="45">
                  <c:v>37530</c:v>
                </c:pt>
                <c:pt idx="46">
                  <c:v>37561</c:v>
                </c:pt>
                <c:pt idx="47">
                  <c:v>37591</c:v>
                </c:pt>
                <c:pt idx="48">
                  <c:v>37622</c:v>
                </c:pt>
                <c:pt idx="49">
                  <c:v>37653</c:v>
                </c:pt>
                <c:pt idx="50">
                  <c:v>37681</c:v>
                </c:pt>
                <c:pt idx="51">
                  <c:v>37712</c:v>
                </c:pt>
                <c:pt idx="52">
                  <c:v>37742</c:v>
                </c:pt>
                <c:pt idx="53">
                  <c:v>37773</c:v>
                </c:pt>
                <c:pt idx="54">
                  <c:v>37803</c:v>
                </c:pt>
                <c:pt idx="55">
                  <c:v>37834</c:v>
                </c:pt>
                <c:pt idx="56">
                  <c:v>37865</c:v>
                </c:pt>
                <c:pt idx="57">
                  <c:v>37895</c:v>
                </c:pt>
                <c:pt idx="58">
                  <c:v>37926</c:v>
                </c:pt>
                <c:pt idx="59">
                  <c:v>37956</c:v>
                </c:pt>
                <c:pt idx="60">
                  <c:v>37987</c:v>
                </c:pt>
                <c:pt idx="61">
                  <c:v>38018</c:v>
                </c:pt>
                <c:pt idx="62">
                  <c:v>38047</c:v>
                </c:pt>
                <c:pt idx="63">
                  <c:v>38078</c:v>
                </c:pt>
                <c:pt idx="64">
                  <c:v>38108</c:v>
                </c:pt>
                <c:pt idx="65">
                  <c:v>38139</c:v>
                </c:pt>
                <c:pt idx="66">
                  <c:v>38169</c:v>
                </c:pt>
                <c:pt idx="67">
                  <c:v>38200</c:v>
                </c:pt>
                <c:pt idx="68">
                  <c:v>38231</c:v>
                </c:pt>
                <c:pt idx="69">
                  <c:v>38261</c:v>
                </c:pt>
                <c:pt idx="70">
                  <c:v>38292</c:v>
                </c:pt>
                <c:pt idx="71">
                  <c:v>38322</c:v>
                </c:pt>
                <c:pt idx="72">
                  <c:v>38353</c:v>
                </c:pt>
                <c:pt idx="73">
                  <c:v>38384</c:v>
                </c:pt>
                <c:pt idx="74">
                  <c:v>38412</c:v>
                </c:pt>
                <c:pt idx="75">
                  <c:v>38443</c:v>
                </c:pt>
                <c:pt idx="76">
                  <c:v>38473</c:v>
                </c:pt>
                <c:pt idx="77">
                  <c:v>38504</c:v>
                </c:pt>
                <c:pt idx="78">
                  <c:v>38534</c:v>
                </c:pt>
                <c:pt idx="79">
                  <c:v>38565</c:v>
                </c:pt>
                <c:pt idx="80">
                  <c:v>38596</c:v>
                </c:pt>
                <c:pt idx="81">
                  <c:v>38626</c:v>
                </c:pt>
                <c:pt idx="82">
                  <c:v>38657</c:v>
                </c:pt>
                <c:pt idx="83">
                  <c:v>38687</c:v>
                </c:pt>
                <c:pt idx="84">
                  <c:v>38718</c:v>
                </c:pt>
                <c:pt idx="85">
                  <c:v>38749</c:v>
                </c:pt>
                <c:pt idx="86">
                  <c:v>38777</c:v>
                </c:pt>
                <c:pt idx="87">
                  <c:v>38808</c:v>
                </c:pt>
                <c:pt idx="88">
                  <c:v>38838</c:v>
                </c:pt>
                <c:pt idx="89">
                  <c:v>38869</c:v>
                </c:pt>
                <c:pt idx="90">
                  <c:v>38899</c:v>
                </c:pt>
                <c:pt idx="91">
                  <c:v>38930</c:v>
                </c:pt>
                <c:pt idx="92">
                  <c:v>38961</c:v>
                </c:pt>
                <c:pt idx="93">
                  <c:v>38991</c:v>
                </c:pt>
                <c:pt idx="94">
                  <c:v>39022</c:v>
                </c:pt>
                <c:pt idx="95">
                  <c:v>39052</c:v>
                </c:pt>
                <c:pt idx="96">
                  <c:v>39083</c:v>
                </c:pt>
                <c:pt idx="97">
                  <c:v>39114</c:v>
                </c:pt>
                <c:pt idx="98">
                  <c:v>39142</c:v>
                </c:pt>
                <c:pt idx="99">
                  <c:v>39173</c:v>
                </c:pt>
                <c:pt idx="100">
                  <c:v>39203</c:v>
                </c:pt>
                <c:pt idx="101">
                  <c:v>39234</c:v>
                </c:pt>
                <c:pt idx="102">
                  <c:v>39264</c:v>
                </c:pt>
                <c:pt idx="103">
                  <c:v>39295</c:v>
                </c:pt>
                <c:pt idx="104">
                  <c:v>39326</c:v>
                </c:pt>
                <c:pt idx="105">
                  <c:v>39356</c:v>
                </c:pt>
                <c:pt idx="106">
                  <c:v>39387</c:v>
                </c:pt>
                <c:pt idx="107">
                  <c:v>39417</c:v>
                </c:pt>
                <c:pt idx="108">
                  <c:v>39448</c:v>
                </c:pt>
                <c:pt idx="109">
                  <c:v>39479</c:v>
                </c:pt>
                <c:pt idx="110">
                  <c:v>39508</c:v>
                </c:pt>
                <c:pt idx="111">
                  <c:v>39539</c:v>
                </c:pt>
                <c:pt idx="112">
                  <c:v>39569</c:v>
                </c:pt>
                <c:pt idx="113">
                  <c:v>39600</c:v>
                </c:pt>
                <c:pt idx="114">
                  <c:v>39630</c:v>
                </c:pt>
                <c:pt idx="115">
                  <c:v>39661</c:v>
                </c:pt>
                <c:pt idx="116">
                  <c:v>39692</c:v>
                </c:pt>
                <c:pt idx="117">
                  <c:v>39722</c:v>
                </c:pt>
                <c:pt idx="118">
                  <c:v>39753</c:v>
                </c:pt>
                <c:pt idx="119">
                  <c:v>39783</c:v>
                </c:pt>
                <c:pt idx="120">
                  <c:v>39814</c:v>
                </c:pt>
                <c:pt idx="121">
                  <c:v>39845</c:v>
                </c:pt>
                <c:pt idx="122">
                  <c:v>39873</c:v>
                </c:pt>
                <c:pt idx="123">
                  <c:v>39904</c:v>
                </c:pt>
                <c:pt idx="124">
                  <c:v>39934</c:v>
                </c:pt>
                <c:pt idx="125">
                  <c:v>39965</c:v>
                </c:pt>
                <c:pt idx="126">
                  <c:v>39995</c:v>
                </c:pt>
                <c:pt idx="127">
                  <c:v>40026</c:v>
                </c:pt>
                <c:pt idx="128">
                  <c:v>40057</c:v>
                </c:pt>
                <c:pt idx="129">
                  <c:v>40087</c:v>
                </c:pt>
                <c:pt idx="130">
                  <c:v>40118</c:v>
                </c:pt>
                <c:pt idx="131">
                  <c:v>40148</c:v>
                </c:pt>
                <c:pt idx="132">
                  <c:v>40179</c:v>
                </c:pt>
                <c:pt idx="133">
                  <c:v>40210</c:v>
                </c:pt>
                <c:pt idx="134">
                  <c:v>40238</c:v>
                </c:pt>
                <c:pt idx="135">
                  <c:v>40269</c:v>
                </c:pt>
                <c:pt idx="136">
                  <c:v>40299</c:v>
                </c:pt>
                <c:pt idx="137">
                  <c:v>40330</c:v>
                </c:pt>
                <c:pt idx="138">
                  <c:v>40360</c:v>
                </c:pt>
                <c:pt idx="139">
                  <c:v>40391</c:v>
                </c:pt>
                <c:pt idx="140">
                  <c:v>40422</c:v>
                </c:pt>
                <c:pt idx="141">
                  <c:v>40452</c:v>
                </c:pt>
                <c:pt idx="142">
                  <c:v>40483</c:v>
                </c:pt>
                <c:pt idx="143">
                  <c:v>40513</c:v>
                </c:pt>
                <c:pt idx="144">
                  <c:v>40544</c:v>
                </c:pt>
                <c:pt idx="145">
                  <c:v>40575</c:v>
                </c:pt>
                <c:pt idx="146">
                  <c:v>40603</c:v>
                </c:pt>
                <c:pt idx="147">
                  <c:v>40634</c:v>
                </c:pt>
                <c:pt idx="148">
                  <c:v>40664</c:v>
                </c:pt>
                <c:pt idx="149">
                  <c:v>40695</c:v>
                </c:pt>
                <c:pt idx="150">
                  <c:v>40725</c:v>
                </c:pt>
                <c:pt idx="151">
                  <c:v>40756</c:v>
                </c:pt>
                <c:pt idx="152">
                  <c:v>40787</c:v>
                </c:pt>
                <c:pt idx="153">
                  <c:v>40817</c:v>
                </c:pt>
                <c:pt idx="154">
                  <c:v>40848</c:v>
                </c:pt>
                <c:pt idx="155">
                  <c:v>40878</c:v>
                </c:pt>
                <c:pt idx="156">
                  <c:v>40909</c:v>
                </c:pt>
                <c:pt idx="157">
                  <c:v>40940</c:v>
                </c:pt>
                <c:pt idx="158">
                  <c:v>40969</c:v>
                </c:pt>
                <c:pt idx="159">
                  <c:v>41000</c:v>
                </c:pt>
                <c:pt idx="160">
                  <c:v>41030</c:v>
                </c:pt>
                <c:pt idx="161">
                  <c:v>41061</c:v>
                </c:pt>
                <c:pt idx="162">
                  <c:v>41091</c:v>
                </c:pt>
                <c:pt idx="163">
                  <c:v>41122</c:v>
                </c:pt>
                <c:pt idx="164">
                  <c:v>41153</c:v>
                </c:pt>
                <c:pt idx="165">
                  <c:v>41183</c:v>
                </c:pt>
                <c:pt idx="166">
                  <c:v>41214</c:v>
                </c:pt>
                <c:pt idx="167">
                  <c:v>41244</c:v>
                </c:pt>
                <c:pt idx="168">
                  <c:v>41275</c:v>
                </c:pt>
                <c:pt idx="169">
                  <c:v>41306</c:v>
                </c:pt>
                <c:pt idx="170">
                  <c:v>41334</c:v>
                </c:pt>
                <c:pt idx="171">
                  <c:v>41365</c:v>
                </c:pt>
                <c:pt idx="172">
                  <c:v>41395</c:v>
                </c:pt>
                <c:pt idx="173">
                  <c:v>41426</c:v>
                </c:pt>
                <c:pt idx="174">
                  <c:v>41456</c:v>
                </c:pt>
                <c:pt idx="175">
                  <c:v>41487</c:v>
                </c:pt>
                <c:pt idx="176">
                  <c:v>41518</c:v>
                </c:pt>
                <c:pt idx="177">
                  <c:v>41548</c:v>
                </c:pt>
                <c:pt idx="178">
                  <c:v>41579</c:v>
                </c:pt>
                <c:pt idx="179">
                  <c:v>41609</c:v>
                </c:pt>
                <c:pt idx="180">
                  <c:v>41640</c:v>
                </c:pt>
                <c:pt idx="181">
                  <c:v>41671</c:v>
                </c:pt>
                <c:pt idx="182">
                  <c:v>41699</c:v>
                </c:pt>
                <c:pt idx="183">
                  <c:v>41730</c:v>
                </c:pt>
                <c:pt idx="184">
                  <c:v>41760</c:v>
                </c:pt>
                <c:pt idx="185">
                  <c:v>41791</c:v>
                </c:pt>
                <c:pt idx="186">
                  <c:v>41821</c:v>
                </c:pt>
                <c:pt idx="187">
                  <c:v>41852</c:v>
                </c:pt>
                <c:pt idx="188">
                  <c:v>41883</c:v>
                </c:pt>
                <c:pt idx="189">
                  <c:v>41913</c:v>
                </c:pt>
                <c:pt idx="190">
                  <c:v>41944</c:v>
                </c:pt>
                <c:pt idx="191">
                  <c:v>41974</c:v>
                </c:pt>
                <c:pt idx="192">
                  <c:v>42005</c:v>
                </c:pt>
                <c:pt idx="193">
                  <c:v>42036</c:v>
                </c:pt>
                <c:pt idx="194">
                  <c:v>42064</c:v>
                </c:pt>
                <c:pt idx="195">
                  <c:v>42095</c:v>
                </c:pt>
                <c:pt idx="196">
                  <c:v>42125</c:v>
                </c:pt>
                <c:pt idx="197">
                  <c:v>42156</c:v>
                </c:pt>
                <c:pt idx="198">
                  <c:v>42186</c:v>
                </c:pt>
                <c:pt idx="199">
                  <c:v>42217</c:v>
                </c:pt>
                <c:pt idx="200">
                  <c:v>42248</c:v>
                </c:pt>
                <c:pt idx="201">
                  <c:v>42278</c:v>
                </c:pt>
                <c:pt idx="202">
                  <c:v>42309</c:v>
                </c:pt>
                <c:pt idx="203">
                  <c:v>42339</c:v>
                </c:pt>
                <c:pt idx="204">
                  <c:v>42370</c:v>
                </c:pt>
                <c:pt idx="205">
                  <c:v>42401</c:v>
                </c:pt>
                <c:pt idx="206">
                  <c:v>42430</c:v>
                </c:pt>
                <c:pt idx="207">
                  <c:v>42461</c:v>
                </c:pt>
                <c:pt idx="208">
                  <c:v>42491</c:v>
                </c:pt>
                <c:pt idx="209">
                  <c:v>42522</c:v>
                </c:pt>
                <c:pt idx="210">
                  <c:v>42552</c:v>
                </c:pt>
                <c:pt idx="211">
                  <c:v>42583</c:v>
                </c:pt>
                <c:pt idx="212">
                  <c:v>42614</c:v>
                </c:pt>
                <c:pt idx="213">
                  <c:v>42644</c:v>
                </c:pt>
                <c:pt idx="214">
                  <c:v>42675</c:v>
                </c:pt>
                <c:pt idx="215">
                  <c:v>42705</c:v>
                </c:pt>
                <c:pt idx="216">
                  <c:v>42736</c:v>
                </c:pt>
                <c:pt idx="217">
                  <c:v>42767</c:v>
                </c:pt>
                <c:pt idx="218">
                  <c:v>42795</c:v>
                </c:pt>
                <c:pt idx="219">
                  <c:v>42826</c:v>
                </c:pt>
                <c:pt idx="220">
                  <c:v>42856</c:v>
                </c:pt>
                <c:pt idx="221">
                  <c:v>42887</c:v>
                </c:pt>
                <c:pt idx="222">
                  <c:v>42917</c:v>
                </c:pt>
                <c:pt idx="223">
                  <c:v>42948</c:v>
                </c:pt>
                <c:pt idx="224">
                  <c:v>42979</c:v>
                </c:pt>
                <c:pt idx="225">
                  <c:v>43009</c:v>
                </c:pt>
                <c:pt idx="226">
                  <c:v>43040</c:v>
                </c:pt>
                <c:pt idx="227">
                  <c:v>43070</c:v>
                </c:pt>
                <c:pt idx="228">
                  <c:v>43101</c:v>
                </c:pt>
                <c:pt idx="229">
                  <c:v>43132</c:v>
                </c:pt>
                <c:pt idx="230">
                  <c:v>43160</c:v>
                </c:pt>
                <c:pt idx="231">
                  <c:v>43191</c:v>
                </c:pt>
                <c:pt idx="232">
                  <c:v>43221</c:v>
                </c:pt>
                <c:pt idx="233">
                  <c:v>43252</c:v>
                </c:pt>
                <c:pt idx="234">
                  <c:v>43282</c:v>
                </c:pt>
                <c:pt idx="235">
                  <c:v>43313</c:v>
                </c:pt>
                <c:pt idx="236">
                  <c:v>43344</c:v>
                </c:pt>
                <c:pt idx="237">
                  <c:v>43374</c:v>
                </c:pt>
                <c:pt idx="238">
                  <c:v>43405</c:v>
                </c:pt>
                <c:pt idx="239">
                  <c:v>43435</c:v>
                </c:pt>
                <c:pt idx="240">
                  <c:v>43466</c:v>
                </c:pt>
                <c:pt idx="241">
                  <c:v>43497</c:v>
                </c:pt>
                <c:pt idx="242">
                  <c:v>43525</c:v>
                </c:pt>
                <c:pt idx="243">
                  <c:v>43556</c:v>
                </c:pt>
                <c:pt idx="244">
                  <c:v>43586</c:v>
                </c:pt>
                <c:pt idx="245">
                  <c:v>43617</c:v>
                </c:pt>
                <c:pt idx="246">
                  <c:v>43647</c:v>
                </c:pt>
                <c:pt idx="247">
                  <c:v>43678</c:v>
                </c:pt>
                <c:pt idx="248">
                  <c:v>43709</c:v>
                </c:pt>
                <c:pt idx="249">
                  <c:v>43739</c:v>
                </c:pt>
                <c:pt idx="250">
                  <c:v>43770</c:v>
                </c:pt>
                <c:pt idx="251">
                  <c:v>43800</c:v>
                </c:pt>
                <c:pt idx="252">
                  <c:v>43831</c:v>
                </c:pt>
                <c:pt idx="253">
                  <c:v>43862</c:v>
                </c:pt>
                <c:pt idx="254">
                  <c:v>43891</c:v>
                </c:pt>
                <c:pt idx="255">
                  <c:v>43922</c:v>
                </c:pt>
                <c:pt idx="256">
                  <c:v>43952</c:v>
                </c:pt>
                <c:pt idx="257">
                  <c:v>43983</c:v>
                </c:pt>
                <c:pt idx="258">
                  <c:v>44013</c:v>
                </c:pt>
                <c:pt idx="259">
                  <c:v>44044</c:v>
                </c:pt>
                <c:pt idx="260">
                  <c:v>44075</c:v>
                </c:pt>
                <c:pt idx="261">
                  <c:v>44105</c:v>
                </c:pt>
                <c:pt idx="262">
                  <c:v>44136</c:v>
                </c:pt>
                <c:pt idx="263">
                  <c:v>44166</c:v>
                </c:pt>
                <c:pt idx="264">
                  <c:v>44197</c:v>
                </c:pt>
                <c:pt idx="265">
                  <c:v>44228</c:v>
                </c:pt>
                <c:pt idx="266">
                  <c:v>44256</c:v>
                </c:pt>
                <c:pt idx="267">
                  <c:v>44287</c:v>
                </c:pt>
                <c:pt idx="268">
                  <c:v>44317</c:v>
                </c:pt>
                <c:pt idx="269">
                  <c:v>44348</c:v>
                </c:pt>
                <c:pt idx="270">
                  <c:v>44378</c:v>
                </c:pt>
                <c:pt idx="271">
                  <c:v>44409</c:v>
                </c:pt>
                <c:pt idx="272">
                  <c:v>44440</c:v>
                </c:pt>
                <c:pt idx="273">
                  <c:v>44470</c:v>
                </c:pt>
                <c:pt idx="274">
                  <c:v>44501</c:v>
                </c:pt>
                <c:pt idx="275">
                  <c:v>44531</c:v>
                </c:pt>
                <c:pt idx="276">
                  <c:v>44562</c:v>
                </c:pt>
                <c:pt idx="277">
                  <c:v>44593</c:v>
                </c:pt>
                <c:pt idx="278">
                  <c:v>44621</c:v>
                </c:pt>
                <c:pt idx="279">
                  <c:v>44652</c:v>
                </c:pt>
                <c:pt idx="280">
                  <c:v>44682</c:v>
                </c:pt>
                <c:pt idx="281">
                  <c:v>44713</c:v>
                </c:pt>
                <c:pt idx="282">
                  <c:v>44743</c:v>
                </c:pt>
                <c:pt idx="283">
                  <c:v>44774</c:v>
                </c:pt>
                <c:pt idx="284">
                  <c:v>44805</c:v>
                </c:pt>
                <c:pt idx="285">
                  <c:v>44835</c:v>
                </c:pt>
                <c:pt idx="286">
                  <c:v>44866</c:v>
                </c:pt>
                <c:pt idx="287">
                  <c:v>44896</c:v>
                </c:pt>
                <c:pt idx="288">
                  <c:v>44927</c:v>
                </c:pt>
                <c:pt idx="289">
                  <c:v>44958</c:v>
                </c:pt>
                <c:pt idx="290">
                  <c:v>44986</c:v>
                </c:pt>
                <c:pt idx="291">
                  <c:v>45017</c:v>
                </c:pt>
                <c:pt idx="292">
                  <c:v>45047</c:v>
                </c:pt>
                <c:pt idx="293">
                  <c:v>45078</c:v>
                </c:pt>
                <c:pt idx="294">
                  <c:v>45108</c:v>
                </c:pt>
                <c:pt idx="295">
                  <c:v>45139</c:v>
                </c:pt>
                <c:pt idx="296">
                  <c:v>45170</c:v>
                </c:pt>
                <c:pt idx="297">
                  <c:v>45200</c:v>
                </c:pt>
                <c:pt idx="298">
                  <c:v>45231</c:v>
                </c:pt>
                <c:pt idx="299">
                  <c:v>45261</c:v>
                </c:pt>
                <c:pt idx="300">
                  <c:v>45292</c:v>
                </c:pt>
                <c:pt idx="301">
                  <c:v>45323</c:v>
                </c:pt>
                <c:pt idx="302">
                  <c:v>45352</c:v>
                </c:pt>
                <c:pt idx="303">
                  <c:v>45383</c:v>
                </c:pt>
                <c:pt idx="304">
                  <c:v>45413</c:v>
                </c:pt>
                <c:pt idx="305">
                  <c:v>45444</c:v>
                </c:pt>
                <c:pt idx="306">
                  <c:v>45474</c:v>
                </c:pt>
                <c:pt idx="307">
                  <c:v>45505</c:v>
                </c:pt>
                <c:pt idx="308">
                  <c:v>45536</c:v>
                </c:pt>
                <c:pt idx="309">
                  <c:v>45566</c:v>
                </c:pt>
                <c:pt idx="310">
                  <c:v>45597</c:v>
                </c:pt>
                <c:pt idx="311">
                  <c:v>45627</c:v>
                </c:pt>
                <c:pt idx="312">
                  <c:v>45658</c:v>
                </c:pt>
                <c:pt idx="313">
                  <c:v>45689</c:v>
                </c:pt>
                <c:pt idx="314">
                  <c:v>45717</c:v>
                </c:pt>
                <c:pt idx="315">
                  <c:v>45748</c:v>
                </c:pt>
                <c:pt idx="316">
                  <c:v>45778</c:v>
                </c:pt>
                <c:pt idx="317">
                  <c:v>45809</c:v>
                </c:pt>
                <c:pt idx="318">
                  <c:v>45839</c:v>
                </c:pt>
                <c:pt idx="319">
                  <c:v>45870</c:v>
                </c:pt>
                <c:pt idx="320">
                  <c:v>45901</c:v>
                </c:pt>
                <c:pt idx="321">
                  <c:v>45931</c:v>
                </c:pt>
                <c:pt idx="322">
                  <c:v>45962</c:v>
                </c:pt>
                <c:pt idx="323">
                  <c:v>45992</c:v>
                </c:pt>
                <c:pt idx="324">
                  <c:v>46023</c:v>
                </c:pt>
                <c:pt idx="325">
                  <c:v>46054</c:v>
                </c:pt>
                <c:pt idx="326">
                  <c:v>46082</c:v>
                </c:pt>
                <c:pt idx="327">
                  <c:v>46113</c:v>
                </c:pt>
                <c:pt idx="328">
                  <c:v>46143</c:v>
                </c:pt>
                <c:pt idx="329">
                  <c:v>46174</c:v>
                </c:pt>
              </c:numCache>
            </c:numRef>
          </c:cat>
          <c:val>
            <c:numRef>
              <c:f>[0]!FrankenY</c:f>
              <c:numCache>
                <c:formatCode>General</c:formatCode>
                <c:ptCount val="330"/>
                <c:pt idx="0">
                  <c:v>1.6054999999999999</c:v>
                </c:pt>
                <c:pt idx="1">
                  <c:v>1.5979000000000001</c:v>
                </c:pt>
                <c:pt idx="2">
                  <c:v>1.5953999999999999</c:v>
                </c:pt>
                <c:pt idx="3">
                  <c:v>1.6014999999999999</c:v>
                </c:pt>
                <c:pt idx="4">
                  <c:v>1.6025</c:v>
                </c:pt>
                <c:pt idx="5">
                  <c:v>1.5951</c:v>
                </c:pt>
                <c:pt idx="6">
                  <c:v>1.6040000000000001</c:v>
                </c:pt>
                <c:pt idx="7">
                  <c:v>1.6004</c:v>
                </c:pt>
                <c:pt idx="8">
                  <c:v>1.6014999999999999</c:v>
                </c:pt>
                <c:pt idx="9">
                  <c:v>1.5943000000000001</c:v>
                </c:pt>
                <c:pt idx="10">
                  <c:v>1.6051</c:v>
                </c:pt>
                <c:pt idx="11">
                  <c:v>1.601</c:v>
                </c:pt>
                <c:pt idx="12">
                  <c:v>1.6103000000000001</c:v>
                </c:pt>
                <c:pt idx="13">
                  <c:v>1.6069</c:v>
                </c:pt>
                <c:pt idx="14">
                  <c:v>1.6042000000000001</c:v>
                </c:pt>
                <c:pt idx="15">
                  <c:v>1.5740000000000001</c:v>
                </c:pt>
                <c:pt idx="16">
                  <c:v>1.5562</c:v>
                </c:pt>
                <c:pt idx="17">
                  <c:v>1.5608</c:v>
                </c:pt>
                <c:pt idx="18">
                  <c:v>1.5505</c:v>
                </c:pt>
                <c:pt idx="19">
                  <c:v>1.5506</c:v>
                </c:pt>
                <c:pt idx="20">
                  <c:v>1.5306999999999999</c:v>
                </c:pt>
                <c:pt idx="21">
                  <c:v>1.5129999999999999</c:v>
                </c:pt>
                <c:pt idx="22">
                  <c:v>1.5216000000000001</c:v>
                </c:pt>
                <c:pt idx="23">
                  <c:v>1.5137</c:v>
                </c:pt>
                <c:pt idx="24">
                  <c:v>1.5290999999999999</c:v>
                </c:pt>
                <c:pt idx="25">
                  <c:v>1.5358000000000001</c:v>
                </c:pt>
                <c:pt idx="26">
                  <c:v>1.5355000000000001</c:v>
                </c:pt>
                <c:pt idx="27">
                  <c:v>1.5286999999999999</c:v>
                </c:pt>
                <c:pt idx="28">
                  <c:v>1.5334000000000001</c:v>
                </c:pt>
                <c:pt idx="29">
                  <c:v>1.5225</c:v>
                </c:pt>
                <c:pt idx="30">
                  <c:v>1.5135000000000001</c:v>
                </c:pt>
                <c:pt idx="31">
                  <c:v>1.5144</c:v>
                </c:pt>
                <c:pt idx="32">
                  <c:v>1.4913000000000001</c:v>
                </c:pt>
                <c:pt idx="33">
                  <c:v>1.4793000000000001</c:v>
                </c:pt>
                <c:pt idx="34">
                  <c:v>1.4662999999999999</c:v>
                </c:pt>
                <c:pt idx="35">
                  <c:v>1.4749000000000001</c:v>
                </c:pt>
                <c:pt idx="36">
                  <c:v>1.4744999999999999</c:v>
                </c:pt>
                <c:pt idx="37">
                  <c:v>1.4775</c:v>
                </c:pt>
                <c:pt idx="38">
                  <c:v>1.4678</c:v>
                </c:pt>
                <c:pt idx="39">
                  <c:v>1.4658</c:v>
                </c:pt>
                <c:pt idx="40">
                  <c:v>1.4572000000000001</c:v>
                </c:pt>
                <c:pt idx="41">
                  <c:v>1.4721</c:v>
                </c:pt>
                <c:pt idx="42">
                  <c:v>1.4623999999999999</c:v>
                </c:pt>
                <c:pt idx="43">
                  <c:v>1.4636</c:v>
                </c:pt>
                <c:pt idx="44">
                  <c:v>1.4649000000000001</c:v>
                </c:pt>
                <c:pt idx="45">
                  <c:v>1.4650000000000001</c:v>
                </c:pt>
                <c:pt idx="46">
                  <c:v>1.4673</c:v>
                </c:pt>
                <c:pt idx="47">
                  <c:v>1.4679</c:v>
                </c:pt>
                <c:pt idx="48">
                  <c:v>1.4621</c:v>
                </c:pt>
                <c:pt idx="49">
                  <c:v>1.4674</c:v>
                </c:pt>
                <c:pt idx="50">
                  <c:v>1.4695</c:v>
                </c:pt>
                <c:pt idx="51">
                  <c:v>1.4964</c:v>
                </c:pt>
                <c:pt idx="52">
                  <c:v>1.5155000000000001</c:v>
                </c:pt>
                <c:pt idx="53">
                  <c:v>1.5410999999999999</c:v>
                </c:pt>
                <c:pt idx="54">
                  <c:v>1.5476000000000001</c:v>
                </c:pt>
                <c:pt idx="55">
                  <c:v>1.54</c:v>
                </c:pt>
                <c:pt idx="56">
                  <c:v>1.5474000000000001</c:v>
                </c:pt>
                <c:pt idx="57">
                  <c:v>1.5485</c:v>
                </c:pt>
                <c:pt idx="58">
                  <c:v>1.5589999999999999</c:v>
                </c:pt>
                <c:pt idx="59">
                  <c:v>1.5544</c:v>
                </c:pt>
                <c:pt idx="60">
                  <c:v>1.5657000000000001</c:v>
                </c:pt>
                <c:pt idx="61">
                  <c:v>1.5733999999999999</c:v>
                </c:pt>
                <c:pt idx="62">
                  <c:v>1.5669999999999999</c:v>
                </c:pt>
                <c:pt idx="63">
                  <c:v>1.5547</c:v>
                </c:pt>
                <c:pt idx="64">
                  <c:v>1.54</c:v>
                </c:pt>
                <c:pt idx="65">
                  <c:v>1.5192000000000001</c:v>
                </c:pt>
                <c:pt idx="66">
                  <c:v>1.5269999999999999</c:v>
                </c:pt>
                <c:pt idx="67">
                  <c:v>1.5387</c:v>
                </c:pt>
                <c:pt idx="68">
                  <c:v>1.5430999999999999</c:v>
                </c:pt>
                <c:pt idx="69">
                  <c:v>1.5426</c:v>
                </c:pt>
                <c:pt idx="70">
                  <c:v>1.5217000000000001</c:v>
                </c:pt>
                <c:pt idx="71">
                  <c:v>1.5364</c:v>
                </c:pt>
                <c:pt idx="72">
                  <c:v>1.5468999999999999</c:v>
                </c:pt>
                <c:pt idx="73">
                  <c:v>1.5501</c:v>
                </c:pt>
                <c:pt idx="74">
                  <c:v>1.5494000000000001</c:v>
                </c:pt>
                <c:pt idx="75">
                  <c:v>1.5475000000000001</c:v>
                </c:pt>
                <c:pt idx="76">
                  <c:v>1.5448999999999999</c:v>
                </c:pt>
                <c:pt idx="77">
                  <c:v>1.5390999999999999</c:v>
                </c:pt>
                <c:pt idx="78">
                  <c:v>1.5578000000000001</c:v>
                </c:pt>
                <c:pt idx="79">
                  <c:v>1.5528</c:v>
                </c:pt>
                <c:pt idx="80">
                  <c:v>1.5496000000000001</c:v>
                </c:pt>
                <c:pt idx="81">
                  <c:v>1.5489999999999999</c:v>
                </c:pt>
                <c:pt idx="82">
                  <c:v>1.5448999999999999</c:v>
                </c:pt>
                <c:pt idx="83">
                  <c:v>1.5479000000000001</c:v>
                </c:pt>
                <c:pt idx="84">
                  <c:v>1.5494000000000001</c:v>
                </c:pt>
                <c:pt idx="85">
                  <c:v>1.5580000000000001</c:v>
                </c:pt>
                <c:pt idx="86">
                  <c:v>1.5690999999999999</c:v>
                </c:pt>
                <c:pt idx="87">
                  <c:v>1.5748</c:v>
                </c:pt>
                <c:pt idx="88">
                  <c:v>1.5564</c:v>
                </c:pt>
                <c:pt idx="89">
                  <c:v>1.5601</c:v>
                </c:pt>
                <c:pt idx="90">
                  <c:v>1.5687</c:v>
                </c:pt>
                <c:pt idx="91">
                  <c:v>1.5774999999999999</c:v>
                </c:pt>
                <c:pt idx="92">
                  <c:v>1.5841000000000001</c:v>
                </c:pt>
                <c:pt idx="93">
                  <c:v>1.5898000000000001</c:v>
                </c:pt>
                <c:pt idx="94">
                  <c:v>1.5922000000000001</c:v>
                </c:pt>
                <c:pt idx="95">
                  <c:v>1.5969</c:v>
                </c:pt>
                <c:pt idx="96">
                  <c:v>1.6154999999999999</c:v>
                </c:pt>
                <c:pt idx="97">
                  <c:v>1.6212</c:v>
                </c:pt>
                <c:pt idx="98">
                  <c:v>1.6124000000000001</c:v>
                </c:pt>
                <c:pt idx="99">
                  <c:v>1.6375</c:v>
                </c:pt>
                <c:pt idx="100">
                  <c:v>1.6506000000000001</c:v>
                </c:pt>
                <c:pt idx="101">
                  <c:v>1.6543000000000001</c:v>
                </c:pt>
                <c:pt idx="102">
                  <c:v>1.6567000000000001</c:v>
                </c:pt>
                <c:pt idx="103">
                  <c:v>1.6383000000000001</c:v>
                </c:pt>
                <c:pt idx="104">
                  <c:v>1.6475</c:v>
                </c:pt>
                <c:pt idx="105">
                  <c:v>1.6706000000000001</c:v>
                </c:pt>
                <c:pt idx="106">
                  <c:v>1.6485000000000001</c:v>
                </c:pt>
                <c:pt idx="107">
                  <c:v>1.6592</c:v>
                </c:pt>
                <c:pt idx="108">
                  <c:v>1.6203000000000001</c:v>
                </c:pt>
                <c:pt idx="109">
                  <c:v>1.6080000000000001</c:v>
                </c:pt>
                <c:pt idx="110">
                  <c:v>1.5720000000000001</c:v>
                </c:pt>
                <c:pt idx="111">
                  <c:v>1.5964</c:v>
                </c:pt>
                <c:pt idx="112">
                  <c:v>1.6247</c:v>
                </c:pt>
                <c:pt idx="113">
                  <c:v>1.6138999999999999</c:v>
                </c:pt>
                <c:pt idx="114">
                  <c:v>1.6193</c:v>
                </c:pt>
                <c:pt idx="115">
                  <c:v>1.6212</c:v>
                </c:pt>
                <c:pt idx="116">
                  <c:v>1.5942000000000001</c:v>
                </c:pt>
                <c:pt idx="117">
                  <c:v>1.5194000000000001</c:v>
                </c:pt>
                <c:pt idx="118">
                  <c:v>1.5162</c:v>
                </c:pt>
                <c:pt idx="119">
                  <c:v>1.5392999999999999</c:v>
                </c:pt>
                <c:pt idx="120">
                  <c:v>1.4935</c:v>
                </c:pt>
                <c:pt idx="121">
                  <c:v>1.4903999999999999</c:v>
                </c:pt>
                <c:pt idx="122">
                  <c:v>1.5083</c:v>
                </c:pt>
                <c:pt idx="123">
                  <c:v>1.5146999999999999</c:v>
                </c:pt>
                <c:pt idx="124">
                  <c:v>1.5118</c:v>
                </c:pt>
                <c:pt idx="125">
                  <c:v>1.5147999999999999</c:v>
                </c:pt>
                <c:pt idx="126">
                  <c:v>1.5202</c:v>
                </c:pt>
                <c:pt idx="127">
                  <c:v>1.5236000000000001</c:v>
                </c:pt>
                <c:pt idx="128">
                  <c:v>1.5147999999999999</c:v>
                </c:pt>
                <c:pt idx="129">
                  <c:v>1.5138</c:v>
                </c:pt>
                <c:pt idx="130">
                  <c:v>1.5105</c:v>
                </c:pt>
                <c:pt idx="131">
                  <c:v>1.5021</c:v>
                </c:pt>
                <c:pt idx="132">
                  <c:v>1.4764999999999999</c:v>
                </c:pt>
                <c:pt idx="133">
                  <c:v>1.4671000000000001</c:v>
                </c:pt>
                <c:pt idx="134">
                  <c:v>1.4481999999999999</c:v>
                </c:pt>
                <c:pt idx="135">
                  <c:v>1.4337</c:v>
                </c:pt>
                <c:pt idx="136">
                  <c:v>1.4180999999999999</c:v>
                </c:pt>
                <c:pt idx="137">
                  <c:v>1.3767</c:v>
                </c:pt>
                <c:pt idx="138">
                  <c:v>1.3460000000000001</c:v>
                </c:pt>
                <c:pt idx="139">
                  <c:v>1.3412999999999999</c:v>
                </c:pt>
                <c:pt idx="140">
                  <c:v>1.3089</c:v>
                </c:pt>
                <c:pt idx="141">
                  <c:v>1.3452</c:v>
                </c:pt>
                <c:pt idx="142">
                  <c:v>1.3442000000000001</c:v>
                </c:pt>
                <c:pt idx="143">
                  <c:v>1.2810999999999999</c:v>
                </c:pt>
                <c:pt idx="144">
                  <c:v>1.2779</c:v>
                </c:pt>
                <c:pt idx="145">
                  <c:v>1.2974000000000001</c:v>
                </c:pt>
                <c:pt idx="146">
                  <c:v>1.2867</c:v>
                </c:pt>
                <c:pt idx="147">
                  <c:v>1.2977000000000001</c:v>
                </c:pt>
                <c:pt idx="148">
                  <c:v>1.2537</c:v>
                </c:pt>
                <c:pt idx="149">
                  <c:v>1.2092000000000001</c:v>
                </c:pt>
                <c:pt idx="150">
                  <c:v>1.1766000000000001</c:v>
                </c:pt>
                <c:pt idx="151">
                  <c:v>1.1203000000000001</c:v>
                </c:pt>
                <c:pt idx="152">
                  <c:v>1.2004999999999999</c:v>
                </c:pt>
                <c:pt idx="153">
                  <c:v>1.2295</c:v>
                </c:pt>
                <c:pt idx="154">
                  <c:v>1.2306999999999999</c:v>
                </c:pt>
                <c:pt idx="155">
                  <c:v>1.2276</c:v>
                </c:pt>
                <c:pt idx="156">
                  <c:v>1.2108000000000001</c:v>
                </c:pt>
                <c:pt idx="157">
                  <c:v>1.2071000000000001</c:v>
                </c:pt>
                <c:pt idx="158">
                  <c:v>1.2060999999999999</c:v>
                </c:pt>
                <c:pt idx="159">
                  <c:v>1.2022999999999999</c:v>
                </c:pt>
                <c:pt idx="160">
                  <c:v>1.2012</c:v>
                </c:pt>
                <c:pt idx="161">
                  <c:v>1.2011000000000001</c:v>
                </c:pt>
                <c:pt idx="162">
                  <c:v>1.2011000000000001</c:v>
                </c:pt>
                <c:pt idx="163">
                  <c:v>1.2011000000000001</c:v>
                </c:pt>
                <c:pt idx="164">
                  <c:v>1.2089000000000001</c:v>
                </c:pt>
                <c:pt idx="165">
                  <c:v>1.2098</c:v>
                </c:pt>
                <c:pt idx="166">
                  <c:v>1.2052</c:v>
                </c:pt>
                <c:pt idx="167">
                  <c:v>1.2091000000000001</c:v>
                </c:pt>
                <c:pt idx="168">
                  <c:v>1.2287999999999999</c:v>
                </c:pt>
                <c:pt idx="169">
                  <c:v>1.2298</c:v>
                </c:pt>
                <c:pt idx="170">
                  <c:v>1.2265999999999999</c:v>
                </c:pt>
                <c:pt idx="171">
                  <c:v>1.2199</c:v>
                </c:pt>
                <c:pt idx="172">
                  <c:v>1.2418</c:v>
                </c:pt>
                <c:pt idx="173">
                  <c:v>1.2322</c:v>
                </c:pt>
                <c:pt idx="174">
                  <c:v>1.2365999999999999</c:v>
                </c:pt>
                <c:pt idx="175">
                  <c:v>1.2338</c:v>
                </c:pt>
                <c:pt idx="176">
                  <c:v>1.2338</c:v>
                </c:pt>
                <c:pt idx="177">
                  <c:v>1.2316</c:v>
                </c:pt>
                <c:pt idx="178">
                  <c:v>1.2316</c:v>
                </c:pt>
                <c:pt idx="179">
                  <c:v>1.2244999999999999</c:v>
                </c:pt>
                <c:pt idx="180">
                  <c:v>1.2317</c:v>
                </c:pt>
                <c:pt idx="181">
                  <c:v>1.2212000000000001</c:v>
                </c:pt>
                <c:pt idx="182">
                  <c:v>1.2177</c:v>
                </c:pt>
                <c:pt idx="183">
                  <c:v>1.2189000000000001</c:v>
                </c:pt>
                <c:pt idx="184">
                  <c:v>1.2203999999999999</c:v>
                </c:pt>
                <c:pt idx="185">
                  <c:v>1.2181</c:v>
                </c:pt>
                <c:pt idx="186">
                  <c:v>1.2150000000000001</c:v>
                </c:pt>
                <c:pt idx="187">
                  <c:v>1.2118</c:v>
                </c:pt>
                <c:pt idx="188">
                  <c:v>1.2076</c:v>
                </c:pt>
                <c:pt idx="189">
                  <c:v>1.2078</c:v>
                </c:pt>
                <c:pt idx="190">
                  <c:v>1.2027000000000001</c:v>
                </c:pt>
                <c:pt idx="191">
                  <c:v>1.2025999999999999</c:v>
                </c:pt>
                <c:pt idx="192">
                  <c:v>1.0940000000000001</c:v>
                </c:pt>
                <c:pt idx="193">
                  <c:v>1.0618000000000001</c:v>
                </c:pt>
                <c:pt idx="194">
                  <c:v>1.0608</c:v>
                </c:pt>
                <c:pt idx="195">
                  <c:v>1.0379</c:v>
                </c:pt>
                <c:pt idx="196">
                  <c:v>1.0390999999999999</c:v>
                </c:pt>
                <c:pt idx="197">
                  <c:v>1.0455000000000001</c:v>
                </c:pt>
                <c:pt idx="198">
                  <c:v>1.0491999999999999</c:v>
                </c:pt>
                <c:pt idx="199">
                  <c:v>1.0777000000000001</c:v>
                </c:pt>
                <c:pt idx="200">
                  <c:v>1.0912999999999999</c:v>
                </c:pt>
                <c:pt idx="201">
                  <c:v>1.0882000000000001</c:v>
                </c:pt>
                <c:pt idx="202">
                  <c:v>1.0832999999999999</c:v>
                </c:pt>
                <c:pt idx="203">
                  <c:v>1.0827</c:v>
                </c:pt>
                <c:pt idx="204">
                  <c:v>1.0941000000000001</c:v>
                </c:pt>
                <c:pt idx="205">
                  <c:v>1.1017999999999999</c:v>
                </c:pt>
                <c:pt idx="206">
                  <c:v>1.0920000000000001</c:v>
                </c:pt>
                <c:pt idx="207">
                  <c:v>1.093</c:v>
                </c:pt>
                <c:pt idx="208">
                  <c:v>1.1059000000000001</c:v>
                </c:pt>
                <c:pt idx="209">
                  <c:v>1.0893999999999999</c:v>
                </c:pt>
                <c:pt idx="210">
                  <c:v>1.0867</c:v>
                </c:pt>
                <c:pt idx="211">
                  <c:v>1.0881000000000001</c:v>
                </c:pt>
                <c:pt idx="212">
                  <c:v>1.0919000000000001</c:v>
                </c:pt>
                <c:pt idx="213">
                  <c:v>1.0887</c:v>
                </c:pt>
                <c:pt idx="214">
                  <c:v>1.0758000000000001</c:v>
                </c:pt>
                <c:pt idx="215">
                  <c:v>1.075</c:v>
                </c:pt>
                <c:pt idx="216">
                  <c:v>1.0713999999999999</c:v>
                </c:pt>
                <c:pt idx="217">
                  <c:v>1.0660000000000001</c:v>
                </c:pt>
                <c:pt idx="218">
                  <c:v>1.0706</c:v>
                </c:pt>
                <c:pt idx="219">
                  <c:v>1.0727</c:v>
                </c:pt>
                <c:pt idx="220">
                  <c:v>1.0904</c:v>
                </c:pt>
                <c:pt idx="221">
                  <c:v>1.0873999999999999</c:v>
                </c:pt>
                <c:pt idx="222">
                  <c:v>1.1059000000000001</c:v>
                </c:pt>
                <c:pt idx="223">
                  <c:v>1.1397999999999999</c:v>
                </c:pt>
                <c:pt idx="224">
                  <c:v>1.147</c:v>
                </c:pt>
                <c:pt idx="225">
                  <c:v>1.1546000000000001</c:v>
                </c:pt>
                <c:pt idx="226">
                  <c:v>1.1639999999999999</c:v>
                </c:pt>
                <c:pt idx="227">
                  <c:v>1.1689000000000001</c:v>
                </c:pt>
                <c:pt idx="228">
                  <c:v>1.1722999999999999</c:v>
                </c:pt>
                <c:pt idx="229">
                  <c:v>1.1541999999999999</c:v>
                </c:pt>
                <c:pt idx="230">
                  <c:v>1.1685000000000001</c:v>
                </c:pt>
                <c:pt idx="231">
                  <c:v>1.1890000000000001</c:v>
                </c:pt>
                <c:pt idx="232">
                  <c:v>1.1779999999999999</c:v>
                </c:pt>
                <c:pt idx="233">
                  <c:v>1.1561999999999999</c:v>
                </c:pt>
                <c:pt idx="234">
                  <c:v>1.1621999999999999</c:v>
                </c:pt>
                <c:pt idx="235">
                  <c:v>1.1413</c:v>
                </c:pt>
                <c:pt idx="236">
                  <c:v>1.1286</c:v>
                </c:pt>
                <c:pt idx="237">
                  <c:v>1.1413</c:v>
                </c:pt>
                <c:pt idx="238">
                  <c:v>1.1376999999999999</c:v>
                </c:pt>
                <c:pt idx="239">
                  <c:v>1.1293</c:v>
                </c:pt>
                <c:pt idx="240">
                  <c:v>1.1296999999999999</c:v>
                </c:pt>
                <c:pt idx="241">
                  <c:v>1.1368</c:v>
                </c:pt>
                <c:pt idx="242">
                  <c:v>1.1311</c:v>
                </c:pt>
                <c:pt idx="243">
                  <c:v>1.1318999999999999</c:v>
                </c:pt>
                <c:pt idx="244">
                  <c:v>1.1304000000000001</c:v>
                </c:pt>
                <c:pt idx="245">
                  <c:v>1.1167</c:v>
                </c:pt>
                <c:pt idx="246">
                  <c:v>1.1075999999999999</c:v>
                </c:pt>
                <c:pt idx="247">
                  <c:v>1.0891999999999999</c:v>
                </c:pt>
                <c:pt idx="248">
                  <c:v>1.0903</c:v>
                </c:pt>
                <c:pt idx="249">
                  <c:v>1.0981000000000001</c:v>
                </c:pt>
                <c:pt idx="250">
                  <c:v>1.0978000000000001</c:v>
                </c:pt>
                <c:pt idx="251">
                  <c:v>1.0925</c:v>
                </c:pt>
                <c:pt idx="252">
                  <c:v>1.0765</c:v>
                </c:pt>
                <c:pt idx="253">
                  <c:v>1.0648</c:v>
                </c:pt>
                <c:pt idx="254">
                  <c:v>1.0590999999999999</c:v>
                </c:pt>
                <c:pt idx="255">
                  <c:v>1.0545</c:v>
                </c:pt>
                <c:pt idx="256">
                  <c:v>1.0573999999999999</c:v>
                </c:pt>
                <c:pt idx="257">
                  <c:v>1.0711999999999999</c:v>
                </c:pt>
                <c:pt idx="258">
                  <c:v>1.0710999999999999</c:v>
                </c:pt>
                <c:pt idx="259">
                  <c:v>1.0767</c:v>
                </c:pt>
                <c:pt idx="260">
                  <c:v>1.0786</c:v>
                </c:pt>
                <c:pt idx="261">
                  <c:v>1.0739000000000001</c:v>
                </c:pt>
                <c:pt idx="262">
                  <c:v>1.0785</c:v>
                </c:pt>
                <c:pt idx="263">
                  <c:v>1.0813999999999999</c:v>
                </c:pt>
                <c:pt idx="264">
                  <c:v>1.0793999999999999</c:v>
                </c:pt>
                <c:pt idx="265">
                  <c:v>1.0858000000000001</c:v>
                </c:pt>
                <c:pt idx="266">
                  <c:v>1.1065</c:v>
                </c:pt>
                <c:pt idx="267">
                  <c:v>1.1031</c:v>
                </c:pt>
                <c:pt idx="268">
                  <c:v>1.0968</c:v>
                </c:pt>
                <c:pt idx="269">
                  <c:v>1.0940000000000001</c:v>
                </c:pt>
                <c:pt idx="270">
                  <c:v>1.0855999999999999</c:v>
                </c:pt>
                <c:pt idx="271">
                  <c:v>1.0762</c:v>
                </c:pt>
                <c:pt idx="272">
                  <c:v>1.0857000000000001</c:v>
                </c:pt>
                <c:pt idx="273">
                  <c:v>1.0708</c:v>
                </c:pt>
                <c:pt idx="274">
                  <c:v>1.0522</c:v>
                </c:pt>
                <c:pt idx="275">
                  <c:v>1.0407999999999999</c:v>
                </c:pt>
                <c:pt idx="276">
                  <c:v>1.0401</c:v>
                </c:pt>
                <c:pt idx="277">
                  <c:v>1.0461</c:v>
                </c:pt>
                <c:pt idx="278">
                  <c:v>1.0245</c:v>
                </c:pt>
                <c:pt idx="279">
                  <c:v>1.0210999999999999</c:v>
                </c:pt>
                <c:pt idx="280">
                  <c:v>1.0355000000000001</c:v>
                </c:pt>
                <c:pt idx="281">
                  <c:v>1.0245</c:v>
                </c:pt>
                <c:pt idx="282">
                  <c:v>0.98760000000000003</c:v>
                </c:pt>
                <c:pt idx="283">
                  <c:v>0.96899999999999997</c:v>
                </c:pt>
                <c:pt idx="284">
                  <c:v>0.96399999999999997</c:v>
                </c:pt>
                <c:pt idx="285">
                  <c:v>0.97909999999999997</c:v>
                </c:pt>
                <c:pt idx="286">
                  <c:v>0.98419999999999996</c:v>
                </c:pt>
                <c:pt idx="287">
                  <c:v>0.98650000000000004</c:v>
                </c:pt>
                <c:pt idx="288">
                  <c:v>0.99609999999999999</c:v>
                </c:pt>
                <c:pt idx="289">
                  <c:v>0.99050000000000005</c:v>
                </c:pt>
                <c:pt idx="290">
                  <c:v>0.99080000000000001</c:v>
                </c:pt>
                <c:pt idx="291">
                  <c:v>0.98460000000000003</c:v>
                </c:pt>
                <c:pt idx="292">
                  <c:v>0.97509999999999997</c:v>
                </c:pt>
                <c:pt idx="293">
                  <c:v>0.97640000000000005</c:v>
                </c:pt>
                <c:pt idx="294">
                  <c:v>0.96630000000000005</c:v>
                </c:pt>
                <c:pt idx="295">
                  <c:v>0.95879999999999999</c:v>
                </c:pt>
                <c:pt idx="296">
                  <c:v>0.96</c:v>
                </c:pt>
                <c:pt idx="297">
                  <c:v>0.95469999999999999</c:v>
                </c:pt>
                <c:pt idx="298">
                  <c:v>0.96340000000000003</c:v>
                </c:pt>
                <c:pt idx="299">
                  <c:v>0.94410000000000005</c:v>
                </c:pt>
                <c:pt idx="300">
                  <c:v>0.93679999999999997</c:v>
                </c:pt>
                <c:pt idx="301">
                  <c:v>0.94620000000000004</c:v>
                </c:pt>
                <c:pt idx="302">
                  <c:v>0.96560000000000001</c:v>
                </c:pt>
                <c:pt idx="303">
                  <c:v>0.97609999999999997</c:v>
                </c:pt>
                <c:pt idx="304">
                  <c:v>0.98299999999999998</c:v>
                </c:pt>
                <c:pt idx="305">
                  <c:v>0.96160000000000001</c:v>
                </c:pt>
                <c:pt idx="306">
                  <c:v>0.96760000000000002</c:v>
                </c:pt>
                <c:pt idx="307">
                  <c:v>0.94499999999999995</c:v>
                </c:pt>
                <c:pt idx="308">
                  <c:v>0.94140000000000001</c:v>
                </c:pt>
                <c:pt idx="309">
                  <c:v>0.93859999999999999</c:v>
                </c:pt>
                <c:pt idx="310">
                  <c:v>0.9355</c:v>
                </c:pt>
                <c:pt idx="311">
                  <c:v>0.93389999999999995</c:v>
                </c:pt>
                <c:pt idx="312">
                  <c:v>0.94140000000000001</c:v>
                </c:pt>
                <c:pt idx="313">
                  <c:v>0.94130000000000003</c:v>
                </c:pt>
                <c:pt idx="314">
                  <c:v>0.95479999999999998</c:v>
                </c:pt>
                <c:pt idx="315">
                  <c:v>0.93700000000000006</c:v>
                </c:pt>
                <c:pt idx="316">
                  <c:v>0.93559999999999999</c:v>
                </c:pt>
                <c:pt idx="317">
                  <c:v>0.93799999999999994</c:v>
                </c:pt>
                <c:pt idx="318">
                  <c:v>0.9325</c:v>
                </c:pt>
                <c:pt idx="319">
                  <c:v>0.93869999999999998</c:v>
                </c:pt>
                <c:pt idx="320">
                  <c:v>0.93500000000000005</c:v>
                </c:pt>
                <c:pt idx="321">
                  <c:v>0.92889999999999995</c:v>
                </c:pt>
                <c:pt idx="322">
                  <c:v>0.92900000000000005</c:v>
                </c:pt>
                <c:pt idx="323">
                  <c:v>0.93320000000000003</c:v>
                </c:pt>
                <c:pt idx="324">
                  <c:v>0.92720000000000002</c:v>
                </c:pt>
                <c:pt idx="325">
                  <c:v>0.91400000000000003</c:v>
                </c:pt>
                <c:pt idx="326">
                  <c:v>0.90939999999999999</c:v>
                </c:pt>
                <c:pt idx="327">
                  <c:v>0.92130000000000001</c:v>
                </c:pt>
                <c:pt idx="328">
                  <c:v>0.91490000000000005</c:v>
                </c:pt>
                <c:pt idx="329">
                  <c:v>0.92049999999999998</c:v>
                </c:pt>
              </c:numCache>
            </c:numRef>
          </c:val>
          <c:smooth val="0"/>
          <c:extLst>
            <c:ext xmlns:c16="http://schemas.microsoft.com/office/drawing/2014/chart" uri="{C3380CC4-5D6E-409C-BE32-E72D297353CC}">
              <c16:uniqueId val="{00000001-EFB4-449D-9CCC-1014207B6E49}"/>
            </c:ext>
          </c:extLst>
        </c:ser>
        <c:dLbls>
          <c:showLegendKey val="0"/>
          <c:showVal val="0"/>
          <c:showCatName val="0"/>
          <c:showSerName val="0"/>
          <c:showPercent val="0"/>
          <c:showBubbleSize val="0"/>
        </c:dLbls>
        <c:marker val="1"/>
        <c:smooth val="0"/>
        <c:axId val="166326032"/>
        <c:axId val="129150176"/>
      </c:lineChart>
      <c:dateAx>
        <c:axId val="166326032"/>
        <c:scaling>
          <c:orientation val="minMax"/>
        </c:scaling>
        <c:delete val="0"/>
        <c:axPos val="b"/>
        <c:numFmt formatCode="yyyy"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29150176"/>
        <c:crosses val="autoZero"/>
        <c:auto val="1"/>
        <c:lblOffset val="100"/>
        <c:baseTimeUnit val="months"/>
        <c:majorUnit val="12"/>
        <c:majorTimeUnit val="months"/>
      </c:dateAx>
      <c:valAx>
        <c:axId val="129150176"/>
        <c:scaling>
          <c:orientation val="minMax"/>
          <c:min val="0.8"/>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66326032"/>
        <c:crosses val="autoZero"/>
        <c:crossBetween val="between"/>
      </c:valAx>
      <c:valAx>
        <c:axId val="1688470752"/>
        <c:scaling>
          <c:orientation val="minMax"/>
          <c:max val="100"/>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noFill/>
                <a:latin typeface="+mn-lt"/>
                <a:ea typeface="+mn-ea"/>
                <a:cs typeface="+mn-cs"/>
              </a:defRPr>
            </a:pPr>
            <a:endParaRPr lang="de-DE"/>
          </a:p>
        </c:txPr>
        <c:crossAx val="1902144160"/>
        <c:crosses val="max"/>
        <c:crossBetween val="between"/>
      </c:valAx>
      <c:dateAx>
        <c:axId val="1902144160"/>
        <c:scaling>
          <c:orientation val="minMax"/>
        </c:scaling>
        <c:delete val="1"/>
        <c:axPos val="b"/>
        <c:numFmt formatCode="m/d/yyyy" sourceLinked="1"/>
        <c:majorTickMark val="out"/>
        <c:minorTickMark val="none"/>
        <c:tickLblPos val="nextTo"/>
        <c:crossAx val="1688470752"/>
        <c:crosses val="autoZero"/>
        <c:auto val="1"/>
        <c:lblOffset val="100"/>
        <c:baseTimeUnit val="months"/>
      </c:date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Polnischer Zloty je Euro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1"/>
          <c:order val="1"/>
          <c:tx>
            <c:v>Gerades Jahr</c:v>
          </c:tx>
          <c:spPr>
            <a:solidFill>
              <a:schemeClr val="bg1">
                <a:lumMod val="85000"/>
              </a:schemeClr>
            </a:solidFill>
            <a:ln>
              <a:noFill/>
            </a:ln>
            <a:effectLst/>
          </c:spPr>
          <c:invertIfNegative val="0"/>
          <c:cat>
            <c:numRef>
              <c:f>[0]!PolnX</c:f>
              <c:numCache>
                <c:formatCode>m/d/yyyy</c:formatCode>
                <c:ptCount val="330"/>
                <c:pt idx="0">
                  <c:v>36161</c:v>
                </c:pt>
                <c:pt idx="1">
                  <c:v>36192</c:v>
                </c:pt>
                <c:pt idx="2">
                  <c:v>36220</c:v>
                </c:pt>
                <c:pt idx="3">
                  <c:v>36251</c:v>
                </c:pt>
                <c:pt idx="4">
                  <c:v>36281</c:v>
                </c:pt>
                <c:pt idx="5">
                  <c:v>36312</c:v>
                </c:pt>
                <c:pt idx="6">
                  <c:v>36342</c:v>
                </c:pt>
                <c:pt idx="7">
                  <c:v>36373</c:v>
                </c:pt>
                <c:pt idx="8">
                  <c:v>36404</c:v>
                </c:pt>
                <c:pt idx="9">
                  <c:v>36434</c:v>
                </c:pt>
                <c:pt idx="10">
                  <c:v>36465</c:v>
                </c:pt>
                <c:pt idx="11">
                  <c:v>36495</c:v>
                </c:pt>
                <c:pt idx="12">
                  <c:v>36526</c:v>
                </c:pt>
                <c:pt idx="13">
                  <c:v>36557</c:v>
                </c:pt>
                <c:pt idx="14">
                  <c:v>36586</c:v>
                </c:pt>
                <c:pt idx="15">
                  <c:v>36617</c:v>
                </c:pt>
                <c:pt idx="16">
                  <c:v>36647</c:v>
                </c:pt>
                <c:pt idx="17">
                  <c:v>36678</c:v>
                </c:pt>
                <c:pt idx="18">
                  <c:v>36708</c:v>
                </c:pt>
                <c:pt idx="19">
                  <c:v>36739</c:v>
                </c:pt>
                <c:pt idx="20">
                  <c:v>36770</c:v>
                </c:pt>
                <c:pt idx="21">
                  <c:v>36800</c:v>
                </c:pt>
                <c:pt idx="22">
                  <c:v>36831</c:v>
                </c:pt>
                <c:pt idx="23">
                  <c:v>36861</c:v>
                </c:pt>
                <c:pt idx="24">
                  <c:v>36892</c:v>
                </c:pt>
                <c:pt idx="25">
                  <c:v>36923</c:v>
                </c:pt>
                <c:pt idx="26">
                  <c:v>36951</c:v>
                </c:pt>
                <c:pt idx="27">
                  <c:v>36982</c:v>
                </c:pt>
                <c:pt idx="28">
                  <c:v>37012</c:v>
                </c:pt>
                <c:pt idx="29">
                  <c:v>37043</c:v>
                </c:pt>
                <c:pt idx="30">
                  <c:v>37073</c:v>
                </c:pt>
                <c:pt idx="31">
                  <c:v>37104</c:v>
                </c:pt>
                <c:pt idx="32">
                  <c:v>37135</c:v>
                </c:pt>
                <c:pt idx="33">
                  <c:v>37165</c:v>
                </c:pt>
                <c:pt idx="34">
                  <c:v>37196</c:v>
                </c:pt>
                <c:pt idx="35">
                  <c:v>37226</c:v>
                </c:pt>
                <c:pt idx="36">
                  <c:v>37257</c:v>
                </c:pt>
                <c:pt idx="37">
                  <c:v>37288</c:v>
                </c:pt>
                <c:pt idx="38">
                  <c:v>37316</c:v>
                </c:pt>
                <c:pt idx="39">
                  <c:v>37347</c:v>
                </c:pt>
                <c:pt idx="40">
                  <c:v>37377</c:v>
                </c:pt>
                <c:pt idx="41">
                  <c:v>37408</c:v>
                </c:pt>
                <c:pt idx="42">
                  <c:v>37438</c:v>
                </c:pt>
                <c:pt idx="43">
                  <c:v>37469</c:v>
                </c:pt>
                <c:pt idx="44">
                  <c:v>37500</c:v>
                </c:pt>
                <c:pt idx="45">
                  <c:v>37530</c:v>
                </c:pt>
                <c:pt idx="46">
                  <c:v>37561</c:v>
                </c:pt>
                <c:pt idx="47">
                  <c:v>37591</c:v>
                </c:pt>
                <c:pt idx="48">
                  <c:v>37622</c:v>
                </c:pt>
                <c:pt idx="49">
                  <c:v>37653</c:v>
                </c:pt>
                <c:pt idx="50">
                  <c:v>37681</c:v>
                </c:pt>
                <c:pt idx="51">
                  <c:v>37712</c:v>
                </c:pt>
                <c:pt idx="52">
                  <c:v>37742</c:v>
                </c:pt>
                <c:pt idx="53">
                  <c:v>37773</c:v>
                </c:pt>
                <c:pt idx="54">
                  <c:v>37803</c:v>
                </c:pt>
                <c:pt idx="55">
                  <c:v>37834</c:v>
                </c:pt>
                <c:pt idx="56">
                  <c:v>37865</c:v>
                </c:pt>
                <c:pt idx="57">
                  <c:v>37895</c:v>
                </c:pt>
                <c:pt idx="58">
                  <c:v>37926</c:v>
                </c:pt>
                <c:pt idx="59">
                  <c:v>37956</c:v>
                </c:pt>
                <c:pt idx="60">
                  <c:v>37987</c:v>
                </c:pt>
                <c:pt idx="61">
                  <c:v>38018</c:v>
                </c:pt>
                <c:pt idx="62">
                  <c:v>38047</c:v>
                </c:pt>
                <c:pt idx="63">
                  <c:v>38078</c:v>
                </c:pt>
                <c:pt idx="64">
                  <c:v>38108</c:v>
                </c:pt>
                <c:pt idx="65">
                  <c:v>38139</c:v>
                </c:pt>
                <c:pt idx="66">
                  <c:v>38169</c:v>
                </c:pt>
                <c:pt idx="67">
                  <c:v>38200</c:v>
                </c:pt>
                <c:pt idx="68">
                  <c:v>38231</c:v>
                </c:pt>
                <c:pt idx="69">
                  <c:v>38261</c:v>
                </c:pt>
                <c:pt idx="70">
                  <c:v>38292</c:v>
                </c:pt>
                <c:pt idx="71">
                  <c:v>38322</c:v>
                </c:pt>
                <c:pt idx="72">
                  <c:v>38353</c:v>
                </c:pt>
                <c:pt idx="73">
                  <c:v>38384</c:v>
                </c:pt>
                <c:pt idx="74">
                  <c:v>38412</c:v>
                </c:pt>
                <c:pt idx="75">
                  <c:v>38443</c:v>
                </c:pt>
                <c:pt idx="76">
                  <c:v>38473</c:v>
                </c:pt>
                <c:pt idx="77">
                  <c:v>38504</c:v>
                </c:pt>
                <c:pt idx="78">
                  <c:v>38534</c:v>
                </c:pt>
                <c:pt idx="79">
                  <c:v>38565</c:v>
                </c:pt>
                <c:pt idx="80">
                  <c:v>38596</c:v>
                </c:pt>
                <c:pt idx="81">
                  <c:v>38626</c:v>
                </c:pt>
                <c:pt idx="82">
                  <c:v>38657</c:v>
                </c:pt>
                <c:pt idx="83">
                  <c:v>38687</c:v>
                </c:pt>
                <c:pt idx="84">
                  <c:v>38718</c:v>
                </c:pt>
                <c:pt idx="85">
                  <c:v>38749</c:v>
                </c:pt>
                <c:pt idx="86">
                  <c:v>38777</c:v>
                </c:pt>
                <c:pt idx="87">
                  <c:v>38808</c:v>
                </c:pt>
                <c:pt idx="88">
                  <c:v>38838</c:v>
                </c:pt>
                <c:pt idx="89">
                  <c:v>38869</c:v>
                </c:pt>
                <c:pt idx="90">
                  <c:v>38899</c:v>
                </c:pt>
                <c:pt idx="91">
                  <c:v>38930</c:v>
                </c:pt>
                <c:pt idx="92">
                  <c:v>38961</c:v>
                </c:pt>
                <c:pt idx="93">
                  <c:v>38991</c:v>
                </c:pt>
                <c:pt idx="94">
                  <c:v>39022</c:v>
                </c:pt>
                <c:pt idx="95">
                  <c:v>39052</c:v>
                </c:pt>
                <c:pt idx="96">
                  <c:v>39083</c:v>
                </c:pt>
                <c:pt idx="97">
                  <c:v>39114</c:v>
                </c:pt>
                <c:pt idx="98">
                  <c:v>39142</c:v>
                </c:pt>
                <c:pt idx="99">
                  <c:v>39173</c:v>
                </c:pt>
                <c:pt idx="100">
                  <c:v>39203</c:v>
                </c:pt>
                <c:pt idx="101">
                  <c:v>39234</c:v>
                </c:pt>
                <c:pt idx="102">
                  <c:v>39264</c:v>
                </c:pt>
                <c:pt idx="103">
                  <c:v>39295</c:v>
                </c:pt>
                <c:pt idx="104">
                  <c:v>39326</c:v>
                </c:pt>
                <c:pt idx="105">
                  <c:v>39356</c:v>
                </c:pt>
                <c:pt idx="106">
                  <c:v>39387</c:v>
                </c:pt>
                <c:pt idx="107">
                  <c:v>39417</c:v>
                </c:pt>
                <c:pt idx="108">
                  <c:v>39448</c:v>
                </c:pt>
                <c:pt idx="109">
                  <c:v>39479</c:v>
                </c:pt>
                <c:pt idx="110">
                  <c:v>39508</c:v>
                </c:pt>
                <c:pt idx="111">
                  <c:v>39539</c:v>
                </c:pt>
                <c:pt idx="112">
                  <c:v>39569</c:v>
                </c:pt>
                <c:pt idx="113">
                  <c:v>39600</c:v>
                </c:pt>
                <c:pt idx="114">
                  <c:v>39630</c:v>
                </c:pt>
                <c:pt idx="115">
                  <c:v>39661</c:v>
                </c:pt>
                <c:pt idx="116">
                  <c:v>39692</c:v>
                </c:pt>
                <c:pt idx="117">
                  <c:v>39722</c:v>
                </c:pt>
                <c:pt idx="118">
                  <c:v>39753</c:v>
                </c:pt>
                <c:pt idx="119">
                  <c:v>39783</c:v>
                </c:pt>
                <c:pt idx="120">
                  <c:v>39814</c:v>
                </c:pt>
                <c:pt idx="121">
                  <c:v>39845</c:v>
                </c:pt>
                <c:pt idx="122">
                  <c:v>39873</c:v>
                </c:pt>
                <c:pt idx="123">
                  <c:v>39904</c:v>
                </c:pt>
                <c:pt idx="124">
                  <c:v>39934</c:v>
                </c:pt>
                <c:pt idx="125">
                  <c:v>39965</c:v>
                </c:pt>
                <c:pt idx="126">
                  <c:v>39995</c:v>
                </c:pt>
                <c:pt idx="127">
                  <c:v>40026</c:v>
                </c:pt>
                <c:pt idx="128">
                  <c:v>40057</c:v>
                </c:pt>
                <c:pt idx="129">
                  <c:v>40087</c:v>
                </c:pt>
                <c:pt idx="130">
                  <c:v>40118</c:v>
                </c:pt>
                <c:pt idx="131">
                  <c:v>40148</c:v>
                </c:pt>
                <c:pt idx="132">
                  <c:v>40179</c:v>
                </c:pt>
                <c:pt idx="133">
                  <c:v>40210</c:v>
                </c:pt>
                <c:pt idx="134">
                  <c:v>40238</c:v>
                </c:pt>
                <c:pt idx="135">
                  <c:v>40269</c:v>
                </c:pt>
                <c:pt idx="136">
                  <c:v>40299</c:v>
                </c:pt>
                <c:pt idx="137">
                  <c:v>40330</c:v>
                </c:pt>
                <c:pt idx="138">
                  <c:v>40360</c:v>
                </c:pt>
                <c:pt idx="139">
                  <c:v>40391</c:v>
                </c:pt>
                <c:pt idx="140">
                  <c:v>40422</c:v>
                </c:pt>
                <c:pt idx="141">
                  <c:v>40452</c:v>
                </c:pt>
                <c:pt idx="142">
                  <c:v>40483</c:v>
                </c:pt>
                <c:pt idx="143">
                  <c:v>40513</c:v>
                </c:pt>
                <c:pt idx="144">
                  <c:v>40544</c:v>
                </c:pt>
                <c:pt idx="145">
                  <c:v>40575</c:v>
                </c:pt>
                <c:pt idx="146">
                  <c:v>40603</c:v>
                </c:pt>
                <c:pt idx="147">
                  <c:v>40634</c:v>
                </c:pt>
                <c:pt idx="148">
                  <c:v>40664</c:v>
                </c:pt>
                <c:pt idx="149">
                  <c:v>40695</c:v>
                </c:pt>
                <c:pt idx="150">
                  <c:v>40725</c:v>
                </c:pt>
                <c:pt idx="151">
                  <c:v>40756</c:v>
                </c:pt>
                <c:pt idx="152">
                  <c:v>40787</c:v>
                </c:pt>
                <c:pt idx="153">
                  <c:v>40817</c:v>
                </c:pt>
                <c:pt idx="154">
                  <c:v>40848</c:v>
                </c:pt>
                <c:pt idx="155">
                  <c:v>40878</c:v>
                </c:pt>
                <c:pt idx="156">
                  <c:v>40909</c:v>
                </c:pt>
                <c:pt idx="157">
                  <c:v>40940</c:v>
                </c:pt>
                <c:pt idx="158">
                  <c:v>40969</c:v>
                </c:pt>
                <c:pt idx="159">
                  <c:v>41000</c:v>
                </c:pt>
                <c:pt idx="160">
                  <c:v>41030</c:v>
                </c:pt>
                <c:pt idx="161">
                  <c:v>41061</c:v>
                </c:pt>
                <c:pt idx="162">
                  <c:v>41091</c:v>
                </c:pt>
                <c:pt idx="163">
                  <c:v>41122</c:v>
                </c:pt>
                <c:pt idx="164">
                  <c:v>41153</c:v>
                </c:pt>
                <c:pt idx="165">
                  <c:v>41183</c:v>
                </c:pt>
                <c:pt idx="166">
                  <c:v>41214</c:v>
                </c:pt>
                <c:pt idx="167">
                  <c:v>41244</c:v>
                </c:pt>
                <c:pt idx="168">
                  <c:v>41275</c:v>
                </c:pt>
                <c:pt idx="169">
                  <c:v>41306</c:v>
                </c:pt>
                <c:pt idx="170">
                  <c:v>41334</c:v>
                </c:pt>
                <c:pt idx="171">
                  <c:v>41365</c:v>
                </c:pt>
                <c:pt idx="172">
                  <c:v>41395</c:v>
                </c:pt>
                <c:pt idx="173">
                  <c:v>41426</c:v>
                </c:pt>
                <c:pt idx="174">
                  <c:v>41456</c:v>
                </c:pt>
                <c:pt idx="175">
                  <c:v>41487</c:v>
                </c:pt>
                <c:pt idx="176">
                  <c:v>41518</c:v>
                </c:pt>
                <c:pt idx="177">
                  <c:v>41548</c:v>
                </c:pt>
                <c:pt idx="178">
                  <c:v>41579</c:v>
                </c:pt>
                <c:pt idx="179">
                  <c:v>41609</c:v>
                </c:pt>
                <c:pt idx="180">
                  <c:v>41640</c:v>
                </c:pt>
                <c:pt idx="181">
                  <c:v>41671</c:v>
                </c:pt>
                <c:pt idx="182">
                  <c:v>41699</c:v>
                </c:pt>
                <c:pt idx="183">
                  <c:v>41730</c:v>
                </c:pt>
                <c:pt idx="184">
                  <c:v>41760</c:v>
                </c:pt>
                <c:pt idx="185">
                  <c:v>41791</c:v>
                </c:pt>
                <c:pt idx="186">
                  <c:v>41821</c:v>
                </c:pt>
                <c:pt idx="187">
                  <c:v>41852</c:v>
                </c:pt>
                <c:pt idx="188">
                  <c:v>41883</c:v>
                </c:pt>
                <c:pt idx="189">
                  <c:v>41913</c:v>
                </c:pt>
                <c:pt idx="190">
                  <c:v>41944</c:v>
                </c:pt>
                <c:pt idx="191">
                  <c:v>41974</c:v>
                </c:pt>
                <c:pt idx="192">
                  <c:v>42005</c:v>
                </c:pt>
                <c:pt idx="193">
                  <c:v>42036</c:v>
                </c:pt>
                <c:pt idx="194">
                  <c:v>42064</c:v>
                </c:pt>
                <c:pt idx="195">
                  <c:v>42095</c:v>
                </c:pt>
                <c:pt idx="196">
                  <c:v>42125</c:v>
                </c:pt>
                <c:pt idx="197">
                  <c:v>42156</c:v>
                </c:pt>
                <c:pt idx="198">
                  <c:v>42186</c:v>
                </c:pt>
                <c:pt idx="199">
                  <c:v>42217</c:v>
                </c:pt>
                <c:pt idx="200">
                  <c:v>42248</c:v>
                </c:pt>
                <c:pt idx="201">
                  <c:v>42278</c:v>
                </c:pt>
                <c:pt idx="202">
                  <c:v>42309</c:v>
                </c:pt>
                <c:pt idx="203">
                  <c:v>42339</c:v>
                </c:pt>
                <c:pt idx="204">
                  <c:v>42370</c:v>
                </c:pt>
                <c:pt idx="205">
                  <c:v>42401</c:v>
                </c:pt>
                <c:pt idx="206">
                  <c:v>42430</c:v>
                </c:pt>
                <c:pt idx="207">
                  <c:v>42461</c:v>
                </c:pt>
                <c:pt idx="208">
                  <c:v>42491</c:v>
                </c:pt>
                <c:pt idx="209">
                  <c:v>42522</c:v>
                </c:pt>
                <c:pt idx="210">
                  <c:v>42552</c:v>
                </c:pt>
                <c:pt idx="211">
                  <c:v>42583</c:v>
                </c:pt>
                <c:pt idx="212">
                  <c:v>42614</c:v>
                </c:pt>
                <c:pt idx="213">
                  <c:v>42644</c:v>
                </c:pt>
                <c:pt idx="214">
                  <c:v>42675</c:v>
                </c:pt>
                <c:pt idx="215">
                  <c:v>42705</c:v>
                </c:pt>
                <c:pt idx="216">
                  <c:v>42736</c:v>
                </c:pt>
                <c:pt idx="217">
                  <c:v>42767</c:v>
                </c:pt>
                <c:pt idx="218">
                  <c:v>42795</c:v>
                </c:pt>
                <c:pt idx="219">
                  <c:v>42826</c:v>
                </c:pt>
                <c:pt idx="220">
                  <c:v>42856</c:v>
                </c:pt>
                <c:pt idx="221">
                  <c:v>42887</c:v>
                </c:pt>
                <c:pt idx="222">
                  <c:v>42917</c:v>
                </c:pt>
                <c:pt idx="223">
                  <c:v>42948</c:v>
                </c:pt>
                <c:pt idx="224">
                  <c:v>42979</c:v>
                </c:pt>
                <c:pt idx="225">
                  <c:v>43009</c:v>
                </c:pt>
                <c:pt idx="226">
                  <c:v>43040</c:v>
                </c:pt>
                <c:pt idx="227">
                  <c:v>43070</c:v>
                </c:pt>
                <c:pt idx="228">
                  <c:v>43101</c:v>
                </c:pt>
                <c:pt idx="229">
                  <c:v>43132</c:v>
                </c:pt>
                <c:pt idx="230">
                  <c:v>43160</c:v>
                </c:pt>
                <c:pt idx="231">
                  <c:v>43191</c:v>
                </c:pt>
                <c:pt idx="232">
                  <c:v>43221</c:v>
                </c:pt>
                <c:pt idx="233">
                  <c:v>43252</c:v>
                </c:pt>
                <c:pt idx="234">
                  <c:v>43282</c:v>
                </c:pt>
                <c:pt idx="235">
                  <c:v>43313</c:v>
                </c:pt>
                <c:pt idx="236">
                  <c:v>43344</c:v>
                </c:pt>
                <c:pt idx="237">
                  <c:v>43374</c:v>
                </c:pt>
                <c:pt idx="238">
                  <c:v>43405</c:v>
                </c:pt>
                <c:pt idx="239">
                  <c:v>43435</c:v>
                </c:pt>
                <c:pt idx="240">
                  <c:v>43466</c:v>
                </c:pt>
                <c:pt idx="241">
                  <c:v>43497</c:v>
                </c:pt>
                <c:pt idx="242">
                  <c:v>43525</c:v>
                </c:pt>
                <c:pt idx="243">
                  <c:v>43556</c:v>
                </c:pt>
                <c:pt idx="244">
                  <c:v>43586</c:v>
                </c:pt>
                <c:pt idx="245">
                  <c:v>43617</c:v>
                </c:pt>
                <c:pt idx="246">
                  <c:v>43647</c:v>
                </c:pt>
                <c:pt idx="247">
                  <c:v>43678</c:v>
                </c:pt>
                <c:pt idx="248">
                  <c:v>43709</c:v>
                </c:pt>
                <c:pt idx="249">
                  <c:v>43739</c:v>
                </c:pt>
                <c:pt idx="250">
                  <c:v>43770</c:v>
                </c:pt>
                <c:pt idx="251">
                  <c:v>43800</c:v>
                </c:pt>
                <c:pt idx="252">
                  <c:v>43831</c:v>
                </c:pt>
                <c:pt idx="253">
                  <c:v>43862</c:v>
                </c:pt>
                <c:pt idx="254">
                  <c:v>43891</c:v>
                </c:pt>
                <c:pt idx="255">
                  <c:v>43922</c:v>
                </c:pt>
                <c:pt idx="256">
                  <c:v>43952</c:v>
                </c:pt>
                <c:pt idx="257">
                  <c:v>43983</c:v>
                </c:pt>
                <c:pt idx="258">
                  <c:v>44013</c:v>
                </c:pt>
                <c:pt idx="259">
                  <c:v>44044</c:v>
                </c:pt>
                <c:pt idx="260">
                  <c:v>44075</c:v>
                </c:pt>
                <c:pt idx="261">
                  <c:v>44105</c:v>
                </c:pt>
                <c:pt idx="262">
                  <c:v>44136</c:v>
                </c:pt>
                <c:pt idx="263">
                  <c:v>44166</c:v>
                </c:pt>
                <c:pt idx="264">
                  <c:v>44197</c:v>
                </c:pt>
                <c:pt idx="265">
                  <c:v>44228</c:v>
                </c:pt>
                <c:pt idx="266">
                  <c:v>44256</c:v>
                </c:pt>
                <c:pt idx="267">
                  <c:v>44287</c:v>
                </c:pt>
                <c:pt idx="268">
                  <c:v>44317</c:v>
                </c:pt>
                <c:pt idx="269">
                  <c:v>44348</c:v>
                </c:pt>
                <c:pt idx="270">
                  <c:v>44378</c:v>
                </c:pt>
                <c:pt idx="271">
                  <c:v>44409</c:v>
                </c:pt>
                <c:pt idx="272">
                  <c:v>44440</c:v>
                </c:pt>
                <c:pt idx="273">
                  <c:v>44470</c:v>
                </c:pt>
                <c:pt idx="274">
                  <c:v>44501</c:v>
                </c:pt>
                <c:pt idx="275">
                  <c:v>44531</c:v>
                </c:pt>
                <c:pt idx="276">
                  <c:v>44562</c:v>
                </c:pt>
                <c:pt idx="277">
                  <c:v>44593</c:v>
                </c:pt>
                <c:pt idx="278">
                  <c:v>44621</c:v>
                </c:pt>
                <c:pt idx="279">
                  <c:v>44652</c:v>
                </c:pt>
                <c:pt idx="280">
                  <c:v>44682</c:v>
                </c:pt>
                <c:pt idx="281">
                  <c:v>44713</c:v>
                </c:pt>
                <c:pt idx="282">
                  <c:v>44743</c:v>
                </c:pt>
                <c:pt idx="283">
                  <c:v>44774</c:v>
                </c:pt>
                <c:pt idx="284">
                  <c:v>44805</c:v>
                </c:pt>
                <c:pt idx="285">
                  <c:v>44835</c:v>
                </c:pt>
                <c:pt idx="286">
                  <c:v>44866</c:v>
                </c:pt>
                <c:pt idx="287">
                  <c:v>44896</c:v>
                </c:pt>
                <c:pt idx="288">
                  <c:v>44927</c:v>
                </c:pt>
                <c:pt idx="289">
                  <c:v>44958</c:v>
                </c:pt>
                <c:pt idx="290">
                  <c:v>44986</c:v>
                </c:pt>
                <c:pt idx="291">
                  <c:v>45017</c:v>
                </c:pt>
                <c:pt idx="292">
                  <c:v>45047</c:v>
                </c:pt>
                <c:pt idx="293">
                  <c:v>45078</c:v>
                </c:pt>
                <c:pt idx="294">
                  <c:v>45108</c:v>
                </c:pt>
                <c:pt idx="295">
                  <c:v>45139</c:v>
                </c:pt>
                <c:pt idx="296">
                  <c:v>45170</c:v>
                </c:pt>
                <c:pt idx="297">
                  <c:v>45200</c:v>
                </c:pt>
                <c:pt idx="298">
                  <c:v>45231</c:v>
                </c:pt>
                <c:pt idx="299">
                  <c:v>45261</c:v>
                </c:pt>
                <c:pt idx="300">
                  <c:v>45292</c:v>
                </c:pt>
                <c:pt idx="301">
                  <c:v>45323</c:v>
                </c:pt>
                <c:pt idx="302">
                  <c:v>45352</c:v>
                </c:pt>
                <c:pt idx="303">
                  <c:v>45383</c:v>
                </c:pt>
                <c:pt idx="304">
                  <c:v>45413</c:v>
                </c:pt>
                <c:pt idx="305">
                  <c:v>45444</c:v>
                </c:pt>
                <c:pt idx="306">
                  <c:v>45474</c:v>
                </c:pt>
                <c:pt idx="307">
                  <c:v>45505</c:v>
                </c:pt>
                <c:pt idx="308">
                  <c:v>45536</c:v>
                </c:pt>
                <c:pt idx="309">
                  <c:v>45566</c:v>
                </c:pt>
                <c:pt idx="310">
                  <c:v>45597</c:v>
                </c:pt>
                <c:pt idx="311">
                  <c:v>45627</c:v>
                </c:pt>
                <c:pt idx="312">
                  <c:v>45658</c:v>
                </c:pt>
                <c:pt idx="313">
                  <c:v>45689</c:v>
                </c:pt>
                <c:pt idx="314">
                  <c:v>45717</c:v>
                </c:pt>
                <c:pt idx="315">
                  <c:v>45748</c:v>
                </c:pt>
                <c:pt idx="316">
                  <c:v>45778</c:v>
                </c:pt>
                <c:pt idx="317">
                  <c:v>45809</c:v>
                </c:pt>
                <c:pt idx="318">
                  <c:v>45839</c:v>
                </c:pt>
                <c:pt idx="319">
                  <c:v>45870</c:v>
                </c:pt>
                <c:pt idx="320">
                  <c:v>45901</c:v>
                </c:pt>
                <c:pt idx="321">
                  <c:v>45931</c:v>
                </c:pt>
                <c:pt idx="322">
                  <c:v>45962</c:v>
                </c:pt>
                <c:pt idx="323">
                  <c:v>45992</c:v>
                </c:pt>
                <c:pt idx="324">
                  <c:v>46023</c:v>
                </c:pt>
                <c:pt idx="325">
                  <c:v>46054</c:v>
                </c:pt>
                <c:pt idx="326">
                  <c:v>46082</c:v>
                </c:pt>
                <c:pt idx="327">
                  <c:v>46113</c:v>
                </c:pt>
                <c:pt idx="328">
                  <c:v>46143</c:v>
                </c:pt>
                <c:pt idx="329">
                  <c:v>46174</c:v>
                </c:pt>
              </c:numCache>
            </c:numRef>
          </c:cat>
          <c:val>
            <c:numRef>
              <c:f>[0]!PolnZ</c:f>
              <c:numCache>
                <c:formatCode>General</c:formatCode>
                <c:ptCount val="330"/>
                <c:pt idx="0">
                  <c:v>0</c:v>
                </c:pt>
                <c:pt idx="1">
                  <c:v>0</c:v>
                </c:pt>
                <c:pt idx="2">
                  <c:v>0</c:v>
                </c:pt>
                <c:pt idx="3">
                  <c:v>0</c:v>
                </c:pt>
                <c:pt idx="4">
                  <c:v>0</c:v>
                </c:pt>
                <c:pt idx="5">
                  <c:v>0</c:v>
                </c:pt>
                <c:pt idx="6">
                  <c:v>0</c:v>
                </c:pt>
                <c:pt idx="7">
                  <c:v>0</c:v>
                </c:pt>
                <c:pt idx="8">
                  <c:v>0</c:v>
                </c:pt>
                <c:pt idx="9">
                  <c:v>0</c:v>
                </c:pt>
                <c:pt idx="10">
                  <c:v>0</c:v>
                </c:pt>
                <c:pt idx="11">
                  <c:v>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0</c:v>
                </c:pt>
                <c:pt idx="25">
                  <c:v>0</c:v>
                </c:pt>
                <c:pt idx="26">
                  <c:v>0</c:v>
                </c:pt>
                <c:pt idx="27">
                  <c:v>0</c:v>
                </c:pt>
                <c:pt idx="28">
                  <c:v>0</c:v>
                </c:pt>
                <c:pt idx="29">
                  <c:v>0</c:v>
                </c:pt>
                <c:pt idx="30">
                  <c:v>0</c:v>
                </c:pt>
                <c:pt idx="31">
                  <c:v>0</c:v>
                </c:pt>
                <c:pt idx="32">
                  <c:v>0</c:v>
                </c:pt>
                <c:pt idx="33">
                  <c:v>0</c:v>
                </c:pt>
                <c:pt idx="34">
                  <c:v>0</c:v>
                </c:pt>
                <c:pt idx="35">
                  <c:v>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0</c:v>
                </c:pt>
                <c:pt idx="49">
                  <c:v>0</c:v>
                </c:pt>
                <c:pt idx="50">
                  <c:v>0</c:v>
                </c:pt>
                <c:pt idx="51">
                  <c:v>0</c:v>
                </c:pt>
                <c:pt idx="52">
                  <c:v>0</c:v>
                </c:pt>
                <c:pt idx="53">
                  <c:v>0</c:v>
                </c:pt>
                <c:pt idx="54">
                  <c:v>0</c:v>
                </c:pt>
                <c:pt idx="55">
                  <c:v>0</c:v>
                </c:pt>
                <c:pt idx="56">
                  <c:v>0</c:v>
                </c:pt>
                <c:pt idx="57">
                  <c:v>0</c:v>
                </c:pt>
                <c:pt idx="58">
                  <c:v>0</c:v>
                </c:pt>
                <c:pt idx="59">
                  <c:v>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0</c:v>
                </c:pt>
                <c:pt idx="73">
                  <c:v>0</c:v>
                </c:pt>
                <c:pt idx="74">
                  <c:v>0</c:v>
                </c:pt>
                <c:pt idx="75">
                  <c:v>0</c:v>
                </c:pt>
                <c:pt idx="76">
                  <c:v>0</c:v>
                </c:pt>
                <c:pt idx="77">
                  <c:v>0</c:v>
                </c:pt>
                <c:pt idx="78">
                  <c:v>0</c:v>
                </c:pt>
                <c:pt idx="79">
                  <c:v>0</c:v>
                </c:pt>
                <c:pt idx="80">
                  <c:v>0</c:v>
                </c:pt>
                <c:pt idx="81">
                  <c:v>0</c:v>
                </c:pt>
                <c:pt idx="82">
                  <c:v>0</c:v>
                </c:pt>
                <c:pt idx="83">
                  <c:v>0</c:v>
                </c:pt>
                <c:pt idx="84">
                  <c:v>100</c:v>
                </c:pt>
                <c:pt idx="85">
                  <c:v>100</c:v>
                </c:pt>
                <c:pt idx="86">
                  <c:v>100</c:v>
                </c:pt>
                <c:pt idx="87">
                  <c:v>100</c:v>
                </c:pt>
                <c:pt idx="88">
                  <c:v>100</c:v>
                </c:pt>
                <c:pt idx="89">
                  <c:v>100</c:v>
                </c:pt>
                <c:pt idx="90">
                  <c:v>100</c:v>
                </c:pt>
                <c:pt idx="91">
                  <c:v>100</c:v>
                </c:pt>
                <c:pt idx="92">
                  <c:v>100</c:v>
                </c:pt>
                <c:pt idx="93">
                  <c:v>100</c:v>
                </c:pt>
                <c:pt idx="94">
                  <c:v>100</c:v>
                </c:pt>
                <c:pt idx="95">
                  <c:v>100</c:v>
                </c:pt>
                <c:pt idx="96">
                  <c:v>0</c:v>
                </c:pt>
                <c:pt idx="97">
                  <c:v>0</c:v>
                </c:pt>
                <c:pt idx="98">
                  <c:v>0</c:v>
                </c:pt>
                <c:pt idx="99">
                  <c:v>0</c:v>
                </c:pt>
                <c:pt idx="100">
                  <c:v>0</c:v>
                </c:pt>
                <c:pt idx="101">
                  <c:v>0</c:v>
                </c:pt>
                <c:pt idx="102">
                  <c:v>0</c:v>
                </c:pt>
                <c:pt idx="103">
                  <c:v>0</c:v>
                </c:pt>
                <c:pt idx="104">
                  <c:v>0</c:v>
                </c:pt>
                <c:pt idx="105">
                  <c:v>0</c:v>
                </c:pt>
                <c:pt idx="106">
                  <c:v>0</c:v>
                </c:pt>
                <c:pt idx="107">
                  <c:v>0</c:v>
                </c:pt>
                <c:pt idx="108">
                  <c:v>100</c:v>
                </c:pt>
                <c:pt idx="109">
                  <c:v>100</c:v>
                </c:pt>
                <c:pt idx="110">
                  <c:v>100</c:v>
                </c:pt>
                <c:pt idx="111">
                  <c:v>100</c:v>
                </c:pt>
                <c:pt idx="112">
                  <c:v>100</c:v>
                </c:pt>
                <c:pt idx="113">
                  <c:v>100</c:v>
                </c:pt>
                <c:pt idx="114">
                  <c:v>100</c:v>
                </c:pt>
                <c:pt idx="115">
                  <c:v>100</c:v>
                </c:pt>
                <c:pt idx="116">
                  <c:v>100</c:v>
                </c:pt>
                <c:pt idx="117">
                  <c:v>100</c:v>
                </c:pt>
                <c:pt idx="118">
                  <c:v>100</c:v>
                </c:pt>
                <c:pt idx="119">
                  <c:v>100</c:v>
                </c:pt>
                <c:pt idx="120">
                  <c:v>0</c:v>
                </c:pt>
                <c:pt idx="121">
                  <c:v>0</c:v>
                </c:pt>
                <c:pt idx="122">
                  <c:v>0</c:v>
                </c:pt>
                <c:pt idx="123">
                  <c:v>0</c:v>
                </c:pt>
                <c:pt idx="124">
                  <c:v>0</c:v>
                </c:pt>
                <c:pt idx="125">
                  <c:v>0</c:v>
                </c:pt>
                <c:pt idx="126">
                  <c:v>0</c:v>
                </c:pt>
                <c:pt idx="127">
                  <c:v>0</c:v>
                </c:pt>
                <c:pt idx="128">
                  <c:v>0</c:v>
                </c:pt>
                <c:pt idx="129">
                  <c:v>0</c:v>
                </c:pt>
                <c:pt idx="130">
                  <c:v>0</c:v>
                </c:pt>
                <c:pt idx="131">
                  <c:v>0</c:v>
                </c:pt>
                <c:pt idx="132">
                  <c:v>100</c:v>
                </c:pt>
                <c:pt idx="133">
                  <c:v>100</c:v>
                </c:pt>
                <c:pt idx="134">
                  <c:v>100</c:v>
                </c:pt>
                <c:pt idx="135">
                  <c:v>100</c:v>
                </c:pt>
                <c:pt idx="136">
                  <c:v>100</c:v>
                </c:pt>
                <c:pt idx="137">
                  <c:v>100</c:v>
                </c:pt>
                <c:pt idx="138">
                  <c:v>100</c:v>
                </c:pt>
                <c:pt idx="139">
                  <c:v>100</c:v>
                </c:pt>
                <c:pt idx="140">
                  <c:v>100</c:v>
                </c:pt>
                <c:pt idx="141">
                  <c:v>100</c:v>
                </c:pt>
                <c:pt idx="142">
                  <c:v>100</c:v>
                </c:pt>
                <c:pt idx="143">
                  <c:v>100</c:v>
                </c:pt>
                <c:pt idx="144">
                  <c:v>0</c:v>
                </c:pt>
                <c:pt idx="145">
                  <c:v>0</c:v>
                </c:pt>
                <c:pt idx="146">
                  <c:v>0</c:v>
                </c:pt>
                <c:pt idx="147">
                  <c:v>0</c:v>
                </c:pt>
                <c:pt idx="148">
                  <c:v>0</c:v>
                </c:pt>
                <c:pt idx="149">
                  <c:v>0</c:v>
                </c:pt>
                <c:pt idx="150">
                  <c:v>0</c:v>
                </c:pt>
                <c:pt idx="151">
                  <c:v>0</c:v>
                </c:pt>
                <c:pt idx="152">
                  <c:v>0</c:v>
                </c:pt>
                <c:pt idx="153">
                  <c:v>0</c:v>
                </c:pt>
                <c:pt idx="154">
                  <c:v>0</c:v>
                </c:pt>
                <c:pt idx="155">
                  <c:v>0</c:v>
                </c:pt>
                <c:pt idx="156">
                  <c:v>100</c:v>
                </c:pt>
                <c:pt idx="157">
                  <c:v>100</c:v>
                </c:pt>
                <c:pt idx="158">
                  <c:v>100</c:v>
                </c:pt>
                <c:pt idx="159">
                  <c:v>100</c:v>
                </c:pt>
                <c:pt idx="160">
                  <c:v>100</c:v>
                </c:pt>
                <c:pt idx="161">
                  <c:v>100</c:v>
                </c:pt>
                <c:pt idx="162">
                  <c:v>100</c:v>
                </c:pt>
                <c:pt idx="163">
                  <c:v>100</c:v>
                </c:pt>
                <c:pt idx="164">
                  <c:v>100</c:v>
                </c:pt>
                <c:pt idx="165">
                  <c:v>100</c:v>
                </c:pt>
                <c:pt idx="166">
                  <c:v>100</c:v>
                </c:pt>
                <c:pt idx="167">
                  <c:v>100</c:v>
                </c:pt>
                <c:pt idx="168">
                  <c:v>0</c:v>
                </c:pt>
                <c:pt idx="169">
                  <c:v>0</c:v>
                </c:pt>
                <c:pt idx="170">
                  <c:v>0</c:v>
                </c:pt>
                <c:pt idx="171">
                  <c:v>0</c:v>
                </c:pt>
                <c:pt idx="172">
                  <c:v>0</c:v>
                </c:pt>
                <c:pt idx="173">
                  <c:v>0</c:v>
                </c:pt>
                <c:pt idx="174">
                  <c:v>0</c:v>
                </c:pt>
                <c:pt idx="175">
                  <c:v>0</c:v>
                </c:pt>
                <c:pt idx="176">
                  <c:v>0</c:v>
                </c:pt>
                <c:pt idx="177">
                  <c:v>0</c:v>
                </c:pt>
                <c:pt idx="178">
                  <c:v>0</c:v>
                </c:pt>
                <c:pt idx="179">
                  <c:v>0</c:v>
                </c:pt>
                <c:pt idx="180">
                  <c:v>100</c:v>
                </c:pt>
                <c:pt idx="181">
                  <c:v>100</c:v>
                </c:pt>
                <c:pt idx="182">
                  <c:v>100</c:v>
                </c:pt>
                <c:pt idx="183">
                  <c:v>100</c:v>
                </c:pt>
                <c:pt idx="184">
                  <c:v>100</c:v>
                </c:pt>
                <c:pt idx="185">
                  <c:v>100</c:v>
                </c:pt>
                <c:pt idx="186">
                  <c:v>100</c:v>
                </c:pt>
                <c:pt idx="187">
                  <c:v>100</c:v>
                </c:pt>
                <c:pt idx="188">
                  <c:v>100</c:v>
                </c:pt>
                <c:pt idx="189">
                  <c:v>100</c:v>
                </c:pt>
                <c:pt idx="190">
                  <c:v>100</c:v>
                </c:pt>
                <c:pt idx="191">
                  <c:v>100</c:v>
                </c:pt>
                <c:pt idx="192">
                  <c:v>0</c:v>
                </c:pt>
                <c:pt idx="193">
                  <c:v>0</c:v>
                </c:pt>
                <c:pt idx="194">
                  <c:v>0</c:v>
                </c:pt>
                <c:pt idx="195">
                  <c:v>0</c:v>
                </c:pt>
                <c:pt idx="196">
                  <c:v>0</c:v>
                </c:pt>
                <c:pt idx="197">
                  <c:v>0</c:v>
                </c:pt>
                <c:pt idx="198">
                  <c:v>0</c:v>
                </c:pt>
                <c:pt idx="199">
                  <c:v>0</c:v>
                </c:pt>
                <c:pt idx="200">
                  <c:v>0</c:v>
                </c:pt>
                <c:pt idx="201">
                  <c:v>0</c:v>
                </c:pt>
                <c:pt idx="202">
                  <c:v>0</c:v>
                </c:pt>
                <c:pt idx="203">
                  <c:v>0</c:v>
                </c:pt>
                <c:pt idx="204">
                  <c:v>100</c:v>
                </c:pt>
                <c:pt idx="205">
                  <c:v>100</c:v>
                </c:pt>
                <c:pt idx="206">
                  <c:v>100</c:v>
                </c:pt>
                <c:pt idx="207">
                  <c:v>100</c:v>
                </c:pt>
                <c:pt idx="208">
                  <c:v>100</c:v>
                </c:pt>
                <c:pt idx="209">
                  <c:v>100</c:v>
                </c:pt>
                <c:pt idx="210">
                  <c:v>100</c:v>
                </c:pt>
                <c:pt idx="211">
                  <c:v>100</c:v>
                </c:pt>
                <c:pt idx="212">
                  <c:v>100</c:v>
                </c:pt>
                <c:pt idx="213">
                  <c:v>100</c:v>
                </c:pt>
                <c:pt idx="214">
                  <c:v>100</c:v>
                </c:pt>
                <c:pt idx="215">
                  <c:v>100</c:v>
                </c:pt>
                <c:pt idx="216">
                  <c:v>0</c:v>
                </c:pt>
                <c:pt idx="217">
                  <c:v>0</c:v>
                </c:pt>
                <c:pt idx="218">
                  <c:v>0</c:v>
                </c:pt>
                <c:pt idx="219">
                  <c:v>0</c:v>
                </c:pt>
                <c:pt idx="220">
                  <c:v>0</c:v>
                </c:pt>
                <c:pt idx="221">
                  <c:v>0</c:v>
                </c:pt>
                <c:pt idx="222">
                  <c:v>0</c:v>
                </c:pt>
                <c:pt idx="223">
                  <c:v>0</c:v>
                </c:pt>
                <c:pt idx="224">
                  <c:v>0</c:v>
                </c:pt>
                <c:pt idx="225">
                  <c:v>0</c:v>
                </c:pt>
                <c:pt idx="226">
                  <c:v>0</c:v>
                </c:pt>
                <c:pt idx="227">
                  <c:v>0</c:v>
                </c:pt>
                <c:pt idx="228">
                  <c:v>100</c:v>
                </c:pt>
                <c:pt idx="229">
                  <c:v>100</c:v>
                </c:pt>
                <c:pt idx="230">
                  <c:v>100</c:v>
                </c:pt>
                <c:pt idx="231">
                  <c:v>100</c:v>
                </c:pt>
                <c:pt idx="232">
                  <c:v>100</c:v>
                </c:pt>
                <c:pt idx="233">
                  <c:v>100</c:v>
                </c:pt>
                <c:pt idx="234">
                  <c:v>100</c:v>
                </c:pt>
                <c:pt idx="235">
                  <c:v>100</c:v>
                </c:pt>
                <c:pt idx="236">
                  <c:v>100</c:v>
                </c:pt>
                <c:pt idx="237">
                  <c:v>100</c:v>
                </c:pt>
                <c:pt idx="238">
                  <c:v>100</c:v>
                </c:pt>
                <c:pt idx="239">
                  <c:v>100</c:v>
                </c:pt>
                <c:pt idx="240">
                  <c:v>0</c:v>
                </c:pt>
                <c:pt idx="241">
                  <c:v>0</c:v>
                </c:pt>
                <c:pt idx="242">
                  <c:v>0</c:v>
                </c:pt>
                <c:pt idx="243">
                  <c:v>0</c:v>
                </c:pt>
                <c:pt idx="244">
                  <c:v>0</c:v>
                </c:pt>
                <c:pt idx="245">
                  <c:v>0</c:v>
                </c:pt>
                <c:pt idx="246">
                  <c:v>0</c:v>
                </c:pt>
                <c:pt idx="247">
                  <c:v>0</c:v>
                </c:pt>
                <c:pt idx="248">
                  <c:v>0</c:v>
                </c:pt>
                <c:pt idx="249">
                  <c:v>0</c:v>
                </c:pt>
                <c:pt idx="250">
                  <c:v>0</c:v>
                </c:pt>
                <c:pt idx="251">
                  <c:v>0</c:v>
                </c:pt>
                <c:pt idx="252">
                  <c:v>100</c:v>
                </c:pt>
                <c:pt idx="253">
                  <c:v>100</c:v>
                </c:pt>
                <c:pt idx="254">
                  <c:v>100</c:v>
                </c:pt>
                <c:pt idx="255">
                  <c:v>100</c:v>
                </c:pt>
                <c:pt idx="256">
                  <c:v>100</c:v>
                </c:pt>
                <c:pt idx="257">
                  <c:v>100</c:v>
                </c:pt>
                <c:pt idx="258">
                  <c:v>100</c:v>
                </c:pt>
                <c:pt idx="259">
                  <c:v>100</c:v>
                </c:pt>
                <c:pt idx="260">
                  <c:v>100</c:v>
                </c:pt>
                <c:pt idx="261">
                  <c:v>100</c:v>
                </c:pt>
                <c:pt idx="262">
                  <c:v>100</c:v>
                </c:pt>
                <c:pt idx="263">
                  <c:v>100</c:v>
                </c:pt>
                <c:pt idx="264">
                  <c:v>0</c:v>
                </c:pt>
                <c:pt idx="265">
                  <c:v>0</c:v>
                </c:pt>
                <c:pt idx="266">
                  <c:v>0</c:v>
                </c:pt>
                <c:pt idx="267">
                  <c:v>0</c:v>
                </c:pt>
                <c:pt idx="268">
                  <c:v>0</c:v>
                </c:pt>
                <c:pt idx="269">
                  <c:v>0</c:v>
                </c:pt>
                <c:pt idx="270">
                  <c:v>0</c:v>
                </c:pt>
                <c:pt idx="271">
                  <c:v>0</c:v>
                </c:pt>
                <c:pt idx="272">
                  <c:v>0</c:v>
                </c:pt>
                <c:pt idx="273">
                  <c:v>0</c:v>
                </c:pt>
                <c:pt idx="274">
                  <c:v>0</c:v>
                </c:pt>
                <c:pt idx="275">
                  <c:v>0</c:v>
                </c:pt>
                <c:pt idx="276">
                  <c:v>100</c:v>
                </c:pt>
                <c:pt idx="277">
                  <c:v>100</c:v>
                </c:pt>
                <c:pt idx="278">
                  <c:v>100</c:v>
                </c:pt>
                <c:pt idx="279">
                  <c:v>100</c:v>
                </c:pt>
                <c:pt idx="280">
                  <c:v>100</c:v>
                </c:pt>
                <c:pt idx="281">
                  <c:v>100</c:v>
                </c:pt>
                <c:pt idx="282">
                  <c:v>100</c:v>
                </c:pt>
                <c:pt idx="283">
                  <c:v>100</c:v>
                </c:pt>
                <c:pt idx="284">
                  <c:v>100</c:v>
                </c:pt>
                <c:pt idx="285">
                  <c:v>100</c:v>
                </c:pt>
                <c:pt idx="286">
                  <c:v>100</c:v>
                </c:pt>
                <c:pt idx="287">
                  <c:v>100</c:v>
                </c:pt>
                <c:pt idx="288">
                  <c:v>0</c:v>
                </c:pt>
                <c:pt idx="289">
                  <c:v>0</c:v>
                </c:pt>
                <c:pt idx="290">
                  <c:v>0</c:v>
                </c:pt>
                <c:pt idx="291">
                  <c:v>0</c:v>
                </c:pt>
                <c:pt idx="292">
                  <c:v>0</c:v>
                </c:pt>
                <c:pt idx="293">
                  <c:v>0</c:v>
                </c:pt>
                <c:pt idx="294">
                  <c:v>0</c:v>
                </c:pt>
                <c:pt idx="295">
                  <c:v>0</c:v>
                </c:pt>
                <c:pt idx="296">
                  <c:v>0</c:v>
                </c:pt>
                <c:pt idx="297">
                  <c:v>0</c:v>
                </c:pt>
                <c:pt idx="298">
                  <c:v>0</c:v>
                </c:pt>
                <c:pt idx="299">
                  <c:v>0</c:v>
                </c:pt>
                <c:pt idx="300">
                  <c:v>100</c:v>
                </c:pt>
                <c:pt idx="301">
                  <c:v>100</c:v>
                </c:pt>
                <c:pt idx="302">
                  <c:v>100</c:v>
                </c:pt>
                <c:pt idx="303">
                  <c:v>100</c:v>
                </c:pt>
                <c:pt idx="304">
                  <c:v>100</c:v>
                </c:pt>
                <c:pt idx="305">
                  <c:v>100</c:v>
                </c:pt>
                <c:pt idx="306">
                  <c:v>100</c:v>
                </c:pt>
                <c:pt idx="307">
                  <c:v>100</c:v>
                </c:pt>
                <c:pt idx="308">
                  <c:v>100</c:v>
                </c:pt>
                <c:pt idx="309">
                  <c:v>100</c:v>
                </c:pt>
                <c:pt idx="310">
                  <c:v>100</c:v>
                </c:pt>
                <c:pt idx="311">
                  <c:v>100</c:v>
                </c:pt>
                <c:pt idx="312">
                  <c:v>0</c:v>
                </c:pt>
                <c:pt idx="313">
                  <c:v>0</c:v>
                </c:pt>
                <c:pt idx="314">
                  <c:v>0</c:v>
                </c:pt>
                <c:pt idx="315">
                  <c:v>0</c:v>
                </c:pt>
                <c:pt idx="316">
                  <c:v>0</c:v>
                </c:pt>
                <c:pt idx="317">
                  <c:v>0</c:v>
                </c:pt>
                <c:pt idx="318">
                  <c:v>0</c:v>
                </c:pt>
                <c:pt idx="319">
                  <c:v>0</c:v>
                </c:pt>
                <c:pt idx="320">
                  <c:v>0</c:v>
                </c:pt>
                <c:pt idx="321">
                  <c:v>0</c:v>
                </c:pt>
                <c:pt idx="322">
                  <c:v>0</c:v>
                </c:pt>
                <c:pt idx="323">
                  <c:v>0</c:v>
                </c:pt>
                <c:pt idx="324">
                  <c:v>100</c:v>
                </c:pt>
                <c:pt idx="325">
                  <c:v>100</c:v>
                </c:pt>
                <c:pt idx="326">
                  <c:v>100</c:v>
                </c:pt>
                <c:pt idx="327">
                  <c:v>100</c:v>
                </c:pt>
                <c:pt idx="328">
                  <c:v>100</c:v>
                </c:pt>
                <c:pt idx="329">
                  <c:v>100</c:v>
                </c:pt>
              </c:numCache>
            </c:numRef>
          </c:val>
          <c:extLst>
            <c:ext xmlns:c16="http://schemas.microsoft.com/office/drawing/2014/chart" uri="{C3380CC4-5D6E-409C-BE32-E72D297353CC}">
              <c16:uniqueId val="{00000000-C8F2-4539-832B-91CA599DE87B}"/>
            </c:ext>
          </c:extLst>
        </c:ser>
        <c:dLbls>
          <c:showLegendKey val="0"/>
          <c:showVal val="0"/>
          <c:showCatName val="0"/>
          <c:showSerName val="0"/>
          <c:showPercent val="0"/>
          <c:showBubbleSize val="0"/>
        </c:dLbls>
        <c:gapWidth val="0"/>
        <c:axId val="1902144160"/>
        <c:axId val="1688470752"/>
      </c:barChart>
      <c:lineChart>
        <c:grouping val="standard"/>
        <c:varyColors val="0"/>
        <c:ser>
          <c:idx val="0"/>
          <c:order val="0"/>
          <c:tx>
            <c:strRef>
              <c:f>'Var fix'!$B$5</c:f>
              <c:strCache>
                <c:ptCount val="1"/>
                <c:pt idx="0">
                  <c:v>US-Dollar</c:v>
                </c:pt>
              </c:strCache>
            </c:strRef>
          </c:tx>
          <c:spPr>
            <a:ln w="28575" cap="rnd">
              <a:solidFill>
                <a:schemeClr val="accent1"/>
              </a:solidFill>
              <a:round/>
            </a:ln>
            <a:effectLst/>
          </c:spPr>
          <c:marker>
            <c:symbol val="none"/>
          </c:marker>
          <c:cat>
            <c:numRef>
              <c:f>[0]!PolnX</c:f>
              <c:numCache>
                <c:formatCode>m/d/yyyy</c:formatCode>
                <c:ptCount val="330"/>
                <c:pt idx="0">
                  <c:v>36161</c:v>
                </c:pt>
                <c:pt idx="1">
                  <c:v>36192</c:v>
                </c:pt>
                <c:pt idx="2">
                  <c:v>36220</c:v>
                </c:pt>
                <c:pt idx="3">
                  <c:v>36251</c:v>
                </c:pt>
                <c:pt idx="4">
                  <c:v>36281</c:v>
                </c:pt>
                <c:pt idx="5">
                  <c:v>36312</c:v>
                </c:pt>
                <c:pt idx="6">
                  <c:v>36342</c:v>
                </c:pt>
                <c:pt idx="7">
                  <c:v>36373</c:v>
                </c:pt>
                <c:pt idx="8">
                  <c:v>36404</c:v>
                </c:pt>
                <c:pt idx="9">
                  <c:v>36434</c:v>
                </c:pt>
                <c:pt idx="10">
                  <c:v>36465</c:v>
                </c:pt>
                <c:pt idx="11">
                  <c:v>36495</c:v>
                </c:pt>
                <c:pt idx="12">
                  <c:v>36526</c:v>
                </c:pt>
                <c:pt idx="13">
                  <c:v>36557</c:v>
                </c:pt>
                <c:pt idx="14">
                  <c:v>36586</c:v>
                </c:pt>
                <c:pt idx="15">
                  <c:v>36617</c:v>
                </c:pt>
                <c:pt idx="16">
                  <c:v>36647</c:v>
                </c:pt>
                <c:pt idx="17">
                  <c:v>36678</c:v>
                </c:pt>
                <c:pt idx="18">
                  <c:v>36708</c:v>
                </c:pt>
                <c:pt idx="19">
                  <c:v>36739</c:v>
                </c:pt>
                <c:pt idx="20">
                  <c:v>36770</c:v>
                </c:pt>
                <c:pt idx="21">
                  <c:v>36800</c:v>
                </c:pt>
                <c:pt idx="22">
                  <c:v>36831</c:v>
                </c:pt>
                <c:pt idx="23">
                  <c:v>36861</c:v>
                </c:pt>
                <c:pt idx="24">
                  <c:v>36892</c:v>
                </c:pt>
                <c:pt idx="25">
                  <c:v>36923</c:v>
                </c:pt>
                <c:pt idx="26">
                  <c:v>36951</c:v>
                </c:pt>
                <c:pt idx="27">
                  <c:v>36982</c:v>
                </c:pt>
                <c:pt idx="28">
                  <c:v>37012</c:v>
                </c:pt>
                <c:pt idx="29">
                  <c:v>37043</c:v>
                </c:pt>
                <c:pt idx="30">
                  <c:v>37073</c:v>
                </c:pt>
                <c:pt idx="31">
                  <c:v>37104</c:v>
                </c:pt>
                <c:pt idx="32">
                  <c:v>37135</c:v>
                </c:pt>
                <c:pt idx="33">
                  <c:v>37165</c:v>
                </c:pt>
                <c:pt idx="34">
                  <c:v>37196</c:v>
                </c:pt>
                <c:pt idx="35">
                  <c:v>37226</c:v>
                </c:pt>
                <c:pt idx="36">
                  <c:v>37257</c:v>
                </c:pt>
                <c:pt idx="37">
                  <c:v>37288</c:v>
                </c:pt>
                <c:pt idx="38">
                  <c:v>37316</c:v>
                </c:pt>
                <c:pt idx="39">
                  <c:v>37347</c:v>
                </c:pt>
                <c:pt idx="40">
                  <c:v>37377</c:v>
                </c:pt>
                <c:pt idx="41">
                  <c:v>37408</c:v>
                </c:pt>
                <c:pt idx="42">
                  <c:v>37438</c:v>
                </c:pt>
                <c:pt idx="43">
                  <c:v>37469</c:v>
                </c:pt>
                <c:pt idx="44">
                  <c:v>37500</c:v>
                </c:pt>
                <c:pt idx="45">
                  <c:v>37530</c:v>
                </c:pt>
                <c:pt idx="46">
                  <c:v>37561</c:v>
                </c:pt>
                <c:pt idx="47">
                  <c:v>37591</c:v>
                </c:pt>
                <c:pt idx="48">
                  <c:v>37622</c:v>
                </c:pt>
                <c:pt idx="49">
                  <c:v>37653</c:v>
                </c:pt>
                <c:pt idx="50">
                  <c:v>37681</c:v>
                </c:pt>
                <c:pt idx="51">
                  <c:v>37712</c:v>
                </c:pt>
                <c:pt idx="52">
                  <c:v>37742</c:v>
                </c:pt>
                <c:pt idx="53">
                  <c:v>37773</c:v>
                </c:pt>
                <c:pt idx="54">
                  <c:v>37803</c:v>
                </c:pt>
                <c:pt idx="55">
                  <c:v>37834</c:v>
                </c:pt>
                <c:pt idx="56">
                  <c:v>37865</c:v>
                </c:pt>
                <c:pt idx="57">
                  <c:v>37895</c:v>
                </c:pt>
                <c:pt idx="58">
                  <c:v>37926</c:v>
                </c:pt>
                <c:pt idx="59">
                  <c:v>37956</c:v>
                </c:pt>
                <c:pt idx="60">
                  <c:v>37987</c:v>
                </c:pt>
                <c:pt idx="61">
                  <c:v>38018</c:v>
                </c:pt>
                <c:pt idx="62">
                  <c:v>38047</c:v>
                </c:pt>
                <c:pt idx="63">
                  <c:v>38078</c:v>
                </c:pt>
                <c:pt idx="64">
                  <c:v>38108</c:v>
                </c:pt>
                <c:pt idx="65">
                  <c:v>38139</c:v>
                </c:pt>
                <c:pt idx="66">
                  <c:v>38169</c:v>
                </c:pt>
                <c:pt idx="67">
                  <c:v>38200</c:v>
                </c:pt>
                <c:pt idx="68">
                  <c:v>38231</c:v>
                </c:pt>
                <c:pt idx="69">
                  <c:v>38261</c:v>
                </c:pt>
                <c:pt idx="70">
                  <c:v>38292</c:v>
                </c:pt>
                <c:pt idx="71">
                  <c:v>38322</c:v>
                </c:pt>
                <c:pt idx="72">
                  <c:v>38353</c:v>
                </c:pt>
                <c:pt idx="73">
                  <c:v>38384</c:v>
                </c:pt>
                <c:pt idx="74">
                  <c:v>38412</c:v>
                </c:pt>
                <c:pt idx="75">
                  <c:v>38443</c:v>
                </c:pt>
                <c:pt idx="76">
                  <c:v>38473</c:v>
                </c:pt>
                <c:pt idx="77">
                  <c:v>38504</c:v>
                </c:pt>
                <c:pt idx="78">
                  <c:v>38534</c:v>
                </c:pt>
                <c:pt idx="79">
                  <c:v>38565</c:v>
                </c:pt>
                <c:pt idx="80">
                  <c:v>38596</c:v>
                </c:pt>
                <c:pt idx="81">
                  <c:v>38626</c:v>
                </c:pt>
                <c:pt idx="82">
                  <c:v>38657</c:v>
                </c:pt>
                <c:pt idx="83">
                  <c:v>38687</c:v>
                </c:pt>
                <c:pt idx="84">
                  <c:v>38718</c:v>
                </c:pt>
                <c:pt idx="85">
                  <c:v>38749</c:v>
                </c:pt>
                <c:pt idx="86">
                  <c:v>38777</c:v>
                </c:pt>
                <c:pt idx="87">
                  <c:v>38808</c:v>
                </c:pt>
                <c:pt idx="88">
                  <c:v>38838</c:v>
                </c:pt>
                <c:pt idx="89">
                  <c:v>38869</c:v>
                </c:pt>
                <c:pt idx="90">
                  <c:v>38899</c:v>
                </c:pt>
                <c:pt idx="91">
                  <c:v>38930</c:v>
                </c:pt>
                <c:pt idx="92">
                  <c:v>38961</c:v>
                </c:pt>
                <c:pt idx="93">
                  <c:v>38991</c:v>
                </c:pt>
                <c:pt idx="94">
                  <c:v>39022</c:v>
                </c:pt>
                <c:pt idx="95">
                  <c:v>39052</c:v>
                </c:pt>
                <c:pt idx="96">
                  <c:v>39083</c:v>
                </c:pt>
                <c:pt idx="97">
                  <c:v>39114</c:v>
                </c:pt>
                <c:pt idx="98">
                  <c:v>39142</c:v>
                </c:pt>
                <c:pt idx="99">
                  <c:v>39173</c:v>
                </c:pt>
                <c:pt idx="100">
                  <c:v>39203</c:v>
                </c:pt>
                <c:pt idx="101">
                  <c:v>39234</c:v>
                </c:pt>
                <c:pt idx="102">
                  <c:v>39264</c:v>
                </c:pt>
                <c:pt idx="103">
                  <c:v>39295</c:v>
                </c:pt>
                <c:pt idx="104">
                  <c:v>39326</c:v>
                </c:pt>
                <c:pt idx="105">
                  <c:v>39356</c:v>
                </c:pt>
                <c:pt idx="106">
                  <c:v>39387</c:v>
                </c:pt>
                <c:pt idx="107">
                  <c:v>39417</c:v>
                </c:pt>
                <c:pt idx="108">
                  <c:v>39448</c:v>
                </c:pt>
                <c:pt idx="109">
                  <c:v>39479</c:v>
                </c:pt>
                <c:pt idx="110">
                  <c:v>39508</c:v>
                </c:pt>
                <c:pt idx="111">
                  <c:v>39539</c:v>
                </c:pt>
                <c:pt idx="112">
                  <c:v>39569</c:v>
                </c:pt>
                <c:pt idx="113">
                  <c:v>39600</c:v>
                </c:pt>
                <c:pt idx="114">
                  <c:v>39630</c:v>
                </c:pt>
                <c:pt idx="115">
                  <c:v>39661</c:v>
                </c:pt>
                <c:pt idx="116">
                  <c:v>39692</c:v>
                </c:pt>
                <c:pt idx="117">
                  <c:v>39722</c:v>
                </c:pt>
                <c:pt idx="118">
                  <c:v>39753</c:v>
                </c:pt>
                <c:pt idx="119">
                  <c:v>39783</c:v>
                </c:pt>
                <c:pt idx="120">
                  <c:v>39814</c:v>
                </c:pt>
                <c:pt idx="121">
                  <c:v>39845</c:v>
                </c:pt>
                <c:pt idx="122">
                  <c:v>39873</c:v>
                </c:pt>
                <c:pt idx="123">
                  <c:v>39904</c:v>
                </c:pt>
                <c:pt idx="124">
                  <c:v>39934</c:v>
                </c:pt>
                <c:pt idx="125">
                  <c:v>39965</c:v>
                </c:pt>
                <c:pt idx="126">
                  <c:v>39995</c:v>
                </c:pt>
                <c:pt idx="127">
                  <c:v>40026</c:v>
                </c:pt>
                <c:pt idx="128">
                  <c:v>40057</c:v>
                </c:pt>
                <c:pt idx="129">
                  <c:v>40087</c:v>
                </c:pt>
                <c:pt idx="130">
                  <c:v>40118</c:v>
                </c:pt>
                <c:pt idx="131">
                  <c:v>40148</c:v>
                </c:pt>
                <c:pt idx="132">
                  <c:v>40179</c:v>
                </c:pt>
                <c:pt idx="133">
                  <c:v>40210</c:v>
                </c:pt>
                <c:pt idx="134">
                  <c:v>40238</c:v>
                </c:pt>
                <c:pt idx="135">
                  <c:v>40269</c:v>
                </c:pt>
                <c:pt idx="136">
                  <c:v>40299</c:v>
                </c:pt>
                <c:pt idx="137">
                  <c:v>40330</c:v>
                </c:pt>
                <c:pt idx="138">
                  <c:v>40360</c:v>
                </c:pt>
                <c:pt idx="139">
                  <c:v>40391</c:v>
                </c:pt>
                <c:pt idx="140">
                  <c:v>40422</c:v>
                </c:pt>
                <c:pt idx="141">
                  <c:v>40452</c:v>
                </c:pt>
                <c:pt idx="142">
                  <c:v>40483</c:v>
                </c:pt>
                <c:pt idx="143">
                  <c:v>40513</c:v>
                </c:pt>
                <c:pt idx="144">
                  <c:v>40544</c:v>
                </c:pt>
                <c:pt idx="145">
                  <c:v>40575</c:v>
                </c:pt>
                <c:pt idx="146">
                  <c:v>40603</c:v>
                </c:pt>
                <c:pt idx="147">
                  <c:v>40634</c:v>
                </c:pt>
                <c:pt idx="148">
                  <c:v>40664</c:v>
                </c:pt>
                <c:pt idx="149">
                  <c:v>40695</c:v>
                </c:pt>
                <c:pt idx="150">
                  <c:v>40725</c:v>
                </c:pt>
                <c:pt idx="151">
                  <c:v>40756</c:v>
                </c:pt>
                <c:pt idx="152">
                  <c:v>40787</c:v>
                </c:pt>
                <c:pt idx="153">
                  <c:v>40817</c:v>
                </c:pt>
                <c:pt idx="154">
                  <c:v>40848</c:v>
                </c:pt>
                <c:pt idx="155">
                  <c:v>40878</c:v>
                </c:pt>
                <c:pt idx="156">
                  <c:v>40909</c:v>
                </c:pt>
                <c:pt idx="157">
                  <c:v>40940</c:v>
                </c:pt>
                <c:pt idx="158">
                  <c:v>40969</c:v>
                </c:pt>
                <c:pt idx="159">
                  <c:v>41000</c:v>
                </c:pt>
                <c:pt idx="160">
                  <c:v>41030</c:v>
                </c:pt>
                <c:pt idx="161">
                  <c:v>41061</c:v>
                </c:pt>
                <c:pt idx="162">
                  <c:v>41091</c:v>
                </c:pt>
                <c:pt idx="163">
                  <c:v>41122</c:v>
                </c:pt>
                <c:pt idx="164">
                  <c:v>41153</c:v>
                </c:pt>
                <c:pt idx="165">
                  <c:v>41183</c:v>
                </c:pt>
                <c:pt idx="166">
                  <c:v>41214</c:v>
                </c:pt>
                <c:pt idx="167">
                  <c:v>41244</c:v>
                </c:pt>
                <c:pt idx="168">
                  <c:v>41275</c:v>
                </c:pt>
                <c:pt idx="169">
                  <c:v>41306</c:v>
                </c:pt>
                <c:pt idx="170">
                  <c:v>41334</c:v>
                </c:pt>
                <c:pt idx="171">
                  <c:v>41365</c:v>
                </c:pt>
                <c:pt idx="172">
                  <c:v>41395</c:v>
                </c:pt>
                <c:pt idx="173">
                  <c:v>41426</c:v>
                </c:pt>
                <c:pt idx="174">
                  <c:v>41456</c:v>
                </c:pt>
                <c:pt idx="175">
                  <c:v>41487</c:v>
                </c:pt>
                <c:pt idx="176">
                  <c:v>41518</c:v>
                </c:pt>
                <c:pt idx="177">
                  <c:v>41548</c:v>
                </c:pt>
                <c:pt idx="178">
                  <c:v>41579</c:v>
                </c:pt>
                <c:pt idx="179">
                  <c:v>41609</c:v>
                </c:pt>
                <c:pt idx="180">
                  <c:v>41640</c:v>
                </c:pt>
                <c:pt idx="181">
                  <c:v>41671</c:v>
                </c:pt>
                <c:pt idx="182">
                  <c:v>41699</c:v>
                </c:pt>
                <c:pt idx="183">
                  <c:v>41730</c:v>
                </c:pt>
                <c:pt idx="184">
                  <c:v>41760</c:v>
                </c:pt>
                <c:pt idx="185">
                  <c:v>41791</c:v>
                </c:pt>
                <c:pt idx="186">
                  <c:v>41821</c:v>
                </c:pt>
                <c:pt idx="187">
                  <c:v>41852</c:v>
                </c:pt>
                <c:pt idx="188">
                  <c:v>41883</c:v>
                </c:pt>
                <c:pt idx="189">
                  <c:v>41913</c:v>
                </c:pt>
                <c:pt idx="190">
                  <c:v>41944</c:v>
                </c:pt>
                <c:pt idx="191">
                  <c:v>41974</c:v>
                </c:pt>
                <c:pt idx="192">
                  <c:v>42005</c:v>
                </c:pt>
                <c:pt idx="193">
                  <c:v>42036</c:v>
                </c:pt>
                <c:pt idx="194">
                  <c:v>42064</c:v>
                </c:pt>
                <c:pt idx="195">
                  <c:v>42095</c:v>
                </c:pt>
                <c:pt idx="196">
                  <c:v>42125</c:v>
                </c:pt>
                <c:pt idx="197">
                  <c:v>42156</c:v>
                </c:pt>
                <c:pt idx="198">
                  <c:v>42186</c:v>
                </c:pt>
                <c:pt idx="199">
                  <c:v>42217</c:v>
                </c:pt>
                <c:pt idx="200">
                  <c:v>42248</c:v>
                </c:pt>
                <c:pt idx="201">
                  <c:v>42278</c:v>
                </c:pt>
                <c:pt idx="202">
                  <c:v>42309</c:v>
                </c:pt>
                <c:pt idx="203">
                  <c:v>42339</c:v>
                </c:pt>
                <c:pt idx="204">
                  <c:v>42370</c:v>
                </c:pt>
                <c:pt idx="205">
                  <c:v>42401</c:v>
                </c:pt>
                <c:pt idx="206">
                  <c:v>42430</c:v>
                </c:pt>
                <c:pt idx="207">
                  <c:v>42461</c:v>
                </c:pt>
                <c:pt idx="208">
                  <c:v>42491</c:v>
                </c:pt>
                <c:pt idx="209">
                  <c:v>42522</c:v>
                </c:pt>
                <c:pt idx="210">
                  <c:v>42552</c:v>
                </c:pt>
                <c:pt idx="211">
                  <c:v>42583</c:v>
                </c:pt>
                <c:pt idx="212">
                  <c:v>42614</c:v>
                </c:pt>
                <c:pt idx="213">
                  <c:v>42644</c:v>
                </c:pt>
                <c:pt idx="214">
                  <c:v>42675</c:v>
                </c:pt>
                <c:pt idx="215">
                  <c:v>42705</c:v>
                </c:pt>
                <c:pt idx="216">
                  <c:v>42736</c:v>
                </c:pt>
                <c:pt idx="217">
                  <c:v>42767</c:v>
                </c:pt>
                <c:pt idx="218">
                  <c:v>42795</c:v>
                </c:pt>
                <c:pt idx="219">
                  <c:v>42826</c:v>
                </c:pt>
                <c:pt idx="220">
                  <c:v>42856</c:v>
                </c:pt>
                <c:pt idx="221">
                  <c:v>42887</c:v>
                </c:pt>
                <c:pt idx="222">
                  <c:v>42917</c:v>
                </c:pt>
                <c:pt idx="223">
                  <c:v>42948</c:v>
                </c:pt>
                <c:pt idx="224">
                  <c:v>42979</c:v>
                </c:pt>
                <c:pt idx="225">
                  <c:v>43009</c:v>
                </c:pt>
                <c:pt idx="226">
                  <c:v>43040</c:v>
                </c:pt>
                <c:pt idx="227">
                  <c:v>43070</c:v>
                </c:pt>
                <c:pt idx="228">
                  <c:v>43101</c:v>
                </c:pt>
                <c:pt idx="229">
                  <c:v>43132</c:v>
                </c:pt>
                <c:pt idx="230">
                  <c:v>43160</c:v>
                </c:pt>
                <c:pt idx="231">
                  <c:v>43191</c:v>
                </c:pt>
                <c:pt idx="232">
                  <c:v>43221</c:v>
                </c:pt>
                <c:pt idx="233">
                  <c:v>43252</c:v>
                </c:pt>
                <c:pt idx="234">
                  <c:v>43282</c:v>
                </c:pt>
                <c:pt idx="235">
                  <c:v>43313</c:v>
                </c:pt>
                <c:pt idx="236">
                  <c:v>43344</c:v>
                </c:pt>
                <c:pt idx="237">
                  <c:v>43374</c:v>
                </c:pt>
                <c:pt idx="238">
                  <c:v>43405</c:v>
                </c:pt>
                <c:pt idx="239">
                  <c:v>43435</c:v>
                </c:pt>
                <c:pt idx="240">
                  <c:v>43466</c:v>
                </c:pt>
                <c:pt idx="241">
                  <c:v>43497</c:v>
                </c:pt>
                <c:pt idx="242">
                  <c:v>43525</c:v>
                </c:pt>
                <c:pt idx="243">
                  <c:v>43556</c:v>
                </c:pt>
                <c:pt idx="244">
                  <c:v>43586</c:v>
                </c:pt>
                <c:pt idx="245">
                  <c:v>43617</c:v>
                </c:pt>
                <c:pt idx="246">
                  <c:v>43647</c:v>
                </c:pt>
                <c:pt idx="247">
                  <c:v>43678</c:v>
                </c:pt>
                <c:pt idx="248">
                  <c:v>43709</c:v>
                </c:pt>
                <c:pt idx="249">
                  <c:v>43739</c:v>
                </c:pt>
                <c:pt idx="250">
                  <c:v>43770</c:v>
                </c:pt>
                <c:pt idx="251">
                  <c:v>43800</c:v>
                </c:pt>
                <c:pt idx="252">
                  <c:v>43831</c:v>
                </c:pt>
                <c:pt idx="253">
                  <c:v>43862</c:v>
                </c:pt>
                <c:pt idx="254">
                  <c:v>43891</c:v>
                </c:pt>
                <c:pt idx="255">
                  <c:v>43922</c:v>
                </c:pt>
                <c:pt idx="256">
                  <c:v>43952</c:v>
                </c:pt>
                <c:pt idx="257">
                  <c:v>43983</c:v>
                </c:pt>
                <c:pt idx="258">
                  <c:v>44013</c:v>
                </c:pt>
                <c:pt idx="259">
                  <c:v>44044</c:v>
                </c:pt>
                <c:pt idx="260">
                  <c:v>44075</c:v>
                </c:pt>
                <c:pt idx="261">
                  <c:v>44105</c:v>
                </c:pt>
                <c:pt idx="262">
                  <c:v>44136</c:v>
                </c:pt>
                <c:pt idx="263">
                  <c:v>44166</c:v>
                </c:pt>
                <c:pt idx="264">
                  <c:v>44197</c:v>
                </c:pt>
                <c:pt idx="265">
                  <c:v>44228</c:v>
                </c:pt>
                <c:pt idx="266">
                  <c:v>44256</c:v>
                </c:pt>
                <c:pt idx="267">
                  <c:v>44287</c:v>
                </c:pt>
                <c:pt idx="268">
                  <c:v>44317</c:v>
                </c:pt>
                <c:pt idx="269">
                  <c:v>44348</c:v>
                </c:pt>
                <c:pt idx="270">
                  <c:v>44378</c:v>
                </c:pt>
                <c:pt idx="271">
                  <c:v>44409</c:v>
                </c:pt>
                <c:pt idx="272">
                  <c:v>44440</c:v>
                </c:pt>
                <c:pt idx="273">
                  <c:v>44470</c:v>
                </c:pt>
                <c:pt idx="274">
                  <c:v>44501</c:v>
                </c:pt>
                <c:pt idx="275">
                  <c:v>44531</c:v>
                </c:pt>
                <c:pt idx="276">
                  <c:v>44562</c:v>
                </c:pt>
                <c:pt idx="277">
                  <c:v>44593</c:v>
                </c:pt>
                <c:pt idx="278">
                  <c:v>44621</c:v>
                </c:pt>
                <c:pt idx="279">
                  <c:v>44652</c:v>
                </c:pt>
                <c:pt idx="280">
                  <c:v>44682</c:v>
                </c:pt>
                <c:pt idx="281">
                  <c:v>44713</c:v>
                </c:pt>
                <c:pt idx="282">
                  <c:v>44743</c:v>
                </c:pt>
                <c:pt idx="283">
                  <c:v>44774</c:v>
                </c:pt>
                <c:pt idx="284">
                  <c:v>44805</c:v>
                </c:pt>
                <c:pt idx="285">
                  <c:v>44835</c:v>
                </c:pt>
                <c:pt idx="286">
                  <c:v>44866</c:v>
                </c:pt>
                <c:pt idx="287">
                  <c:v>44896</c:v>
                </c:pt>
                <c:pt idx="288">
                  <c:v>44927</c:v>
                </c:pt>
                <c:pt idx="289">
                  <c:v>44958</c:v>
                </c:pt>
                <c:pt idx="290">
                  <c:v>44986</c:v>
                </c:pt>
                <c:pt idx="291">
                  <c:v>45017</c:v>
                </c:pt>
                <c:pt idx="292">
                  <c:v>45047</c:v>
                </c:pt>
                <c:pt idx="293">
                  <c:v>45078</c:v>
                </c:pt>
                <c:pt idx="294">
                  <c:v>45108</c:v>
                </c:pt>
                <c:pt idx="295">
                  <c:v>45139</c:v>
                </c:pt>
                <c:pt idx="296">
                  <c:v>45170</c:v>
                </c:pt>
                <c:pt idx="297">
                  <c:v>45200</c:v>
                </c:pt>
                <c:pt idx="298">
                  <c:v>45231</c:v>
                </c:pt>
                <c:pt idx="299">
                  <c:v>45261</c:v>
                </c:pt>
                <c:pt idx="300">
                  <c:v>45292</c:v>
                </c:pt>
                <c:pt idx="301">
                  <c:v>45323</c:v>
                </c:pt>
                <c:pt idx="302">
                  <c:v>45352</c:v>
                </c:pt>
                <c:pt idx="303">
                  <c:v>45383</c:v>
                </c:pt>
                <c:pt idx="304">
                  <c:v>45413</c:v>
                </c:pt>
                <c:pt idx="305">
                  <c:v>45444</c:v>
                </c:pt>
                <c:pt idx="306">
                  <c:v>45474</c:v>
                </c:pt>
                <c:pt idx="307">
                  <c:v>45505</c:v>
                </c:pt>
                <c:pt idx="308">
                  <c:v>45536</c:v>
                </c:pt>
                <c:pt idx="309">
                  <c:v>45566</c:v>
                </c:pt>
                <c:pt idx="310">
                  <c:v>45597</c:v>
                </c:pt>
                <c:pt idx="311">
                  <c:v>45627</c:v>
                </c:pt>
                <c:pt idx="312">
                  <c:v>45658</c:v>
                </c:pt>
                <c:pt idx="313">
                  <c:v>45689</c:v>
                </c:pt>
                <c:pt idx="314">
                  <c:v>45717</c:v>
                </c:pt>
                <c:pt idx="315">
                  <c:v>45748</c:v>
                </c:pt>
                <c:pt idx="316">
                  <c:v>45778</c:v>
                </c:pt>
                <c:pt idx="317">
                  <c:v>45809</c:v>
                </c:pt>
                <c:pt idx="318">
                  <c:v>45839</c:v>
                </c:pt>
                <c:pt idx="319">
                  <c:v>45870</c:v>
                </c:pt>
                <c:pt idx="320">
                  <c:v>45901</c:v>
                </c:pt>
                <c:pt idx="321">
                  <c:v>45931</c:v>
                </c:pt>
                <c:pt idx="322">
                  <c:v>45962</c:v>
                </c:pt>
                <c:pt idx="323">
                  <c:v>45992</c:v>
                </c:pt>
                <c:pt idx="324">
                  <c:v>46023</c:v>
                </c:pt>
                <c:pt idx="325">
                  <c:v>46054</c:v>
                </c:pt>
                <c:pt idx="326">
                  <c:v>46082</c:v>
                </c:pt>
                <c:pt idx="327">
                  <c:v>46113</c:v>
                </c:pt>
                <c:pt idx="328">
                  <c:v>46143</c:v>
                </c:pt>
                <c:pt idx="329">
                  <c:v>46174</c:v>
                </c:pt>
              </c:numCache>
            </c:numRef>
          </c:cat>
          <c:val>
            <c:numRef>
              <c:f>[0]!PolnY</c:f>
              <c:numCache>
                <c:formatCode>General</c:formatCode>
                <c:ptCount val="330"/>
                <c:pt idx="0">
                  <c:v>4.1047000000000002</c:v>
                </c:pt>
                <c:pt idx="1">
                  <c:v>4.2483000000000004</c:v>
                </c:pt>
                <c:pt idx="2">
                  <c:v>4.2961999999999998</c:v>
                </c:pt>
                <c:pt idx="3">
                  <c:v>4.2796000000000003</c:v>
                </c:pt>
                <c:pt idx="4">
                  <c:v>4.1805000000000003</c:v>
                </c:pt>
                <c:pt idx="5">
                  <c:v>4.0938999999999997</c:v>
                </c:pt>
                <c:pt idx="6">
                  <c:v>4.0171999999999999</c:v>
                </c:pt>
                <c:pt idx="7">
                  <c:v>4.1966000000000001</c:v>
                </c:pt>
                <c:pt idx="8">
                  <c:v>4.2907999999999999</c:v>
                </c:pt>
                <c:pt idx="9">
                  <c:v>4.4013999999999998</c:v>
                </c:pt>
                <c:pt idx="10">
                  <c:v>4.3970000000000002</c:v>
                </c:pt>
                <c:pt idx="11">
                  <c:v>4.2160000000000002</c:v>
                </c:pt>
                <c:pt idx="12">
                  <c:v>4.1603000000000003</c:v>
                </c:pt>
                <c:pt idx="13">
                  <c:v>4.0781999999999998</c:v>
                </c:pt>
                <c:pt idx="14">
                  <c:v>3.9460000000000002</c:v>
                </c:pt>
                <c:pt idx="15">
                  <c:v>4.0065</c:v>
                </c:pt>
                <c:pt idx="16">
                  <c:v>4.0731000000000002</c:v>
                </c:pt>
                <c:pt idx="17">
                  <c:v>4.1730999999999998</c:v>
                </c:pt>
                <c:pt idx="18">
                  <c:v>4.0528000000000004</c:v>
                </c:pt>
                <c:pt idx="19">
                  <c:v>3.9445999999999999</c:v>
                </c:pt>
                <c:pt idx="20">
                  <c:v>3.9174000000000002</c:v>
                </c:pt>
                <c:pt idx="21">
                  <c:v>3.9670000000000001</c:v>
                </c:pt>
                <c:pt idx="22">
                  <c:v>3.9</c:v>
                </c:pt>
                <c:pt idx="23">
                  <c:v>3.8744000000000001</c:v>
                </c:pt>
                <c:pt idx="24">
                  <c:v>3.8591000000000002</c:v>
                </c:pt>
                <c:pt idx="25">
                  <c:v>3.7671000000000001</c:v>
                </c:pt>
                <c:pt idx="26">
                  <c:v>3.6945000000000001</c:v>
                </c:pt>
                <c:pt idx="27">
                  <c:v>3.5903999999999998</c:v>
                </c:pt>
                <c:pt idx="28">
                  <c:v>3.4842</c:v>
                </c:pt>
                <c:pt idx="29">
                  <c:v>3.3875999999999999</c:v>
                </c:pt>
                <c:pt idx="30">
                  <c:v>3.6171000000000002</c:v>
                </c:pt>
                <c:pt idx="31">
                  <c:v>3.8243</c:v>
                </c:pt>
                <c:pt idx="32">
                  <c:v>3.8468</c:v>
                </c:pt>
                <c:pt idx="33">
                  <c:v>3.7465000000000002</c:v>
                </c:pt>
                <c:pt idx="34">
                  <c:v>3.6347999999999998</c:v>
                </c:pt>
                <c:pt idx="35">
                  <c:v>3.5880999999999998</c:v>
                </c:pt>
                <c:pt idx="36">
                  <c:v>3.5922000000000001</c:v>
                </c:pt>
                <c:pt idx="37">
                  <c:v>3.6419999999999999</c:v>
                </c:pt>
                <c:pt idx="38">
                  <c:v>3.6229</c:v>
                </c:pt>
                <c:pt idx="39">
                  <c:v>3.5943999999999998</c:v>
                </c:pt>
                <c:pt idx="40">
                  <c:v>3.7126000000000001</c:v>
                </c:pt>
                <c:pt idx="41">
                  <c:v>3.8502000000000001</c:v>
                </c:pt>
                <c:pt idx="42">
                  <c:v>4.0881999999999996</c:v>
                </c:pt>
                <c:pt idx="43">
                  <c:v>4.0835999999999997</c:v>
                </c:pt>
                <c:pt idx="44">
                  <c:v>4.0702999999999996</c:v>
                </c:pt>
                <c:pt idx="45">
                  <c:v>4.0434000000000001</c:v>
                </c:pt>
                <c:pt idx="46">
                  <c:v>3.9569000000000001</c:v>
                </c:pt>
                <c:pt idx="47">
                  <c:v>3.9569000000000001</c:v>
                </c:pt>
                <c:pt idx="48">
                  <c:v>4.0704000000000002</c:v>
                </c:pt>
                <c:pt idx="49">
                  <c:v>4.1656000000000004</c:v>
                </c:pt>
                <c:pt idx="50">
                  <c:v>4.3362999999999996</c:v>
                </c:pt>
                <c:pt idx="51">
                  <c:v>4.2971000000000004</c:v>
                </c:pt>
                <c:pt idx="52">
                  <c:v>4.3342999999999998</c:v>
                </c:pt>
                <c:pt idx="53">
                  <c:v>4.4339000000000004</c:v>
                </c:pt>
                <c:pt idx="54">
                  <c:v>4.4367999999999999</c:v>
                </c:pt>
                <c:pt idx="55">
                  <c:v>4.3699000000000003</c:v>
                </c:pt>
                <c:pt idx="56">
                  <c:v>4.4635999999999996</c:v>
                </c:pt>
                <c:pt idx="57">
                  <c:v>4.5952000000000002</c:v>
                </c:pt>
                <c:pt idx="58">
                  <c:v>4.6173999999999999</c:v>
                </c:pt>
                <c:pt idx="59">
                  <c:v>4.6595000000000004</c:v>
                </c:pt>
                <c:pt idx="60">
                  <c:v>4.7127999999999997</c:v>
                </c:pt>
                <c:pt idx="61">
                  <c:v>4.8569000000000004</c:v>
                </c:pt>
                <c:pt idx="62">
                  <c:v>4.7641999999999998</c:v>
                </c:pt>
                <c:pt idx="63">
                  <c:v>4.7596999999999996</c:v>
                </c:pt>
                <c:pt idx="64">
                  <c:v>4.7209000000000003</c:v>
                </c:pt>
                <c:pt idx="65">
                  <c:v>4.5906000000000002</c:v>
                </c:pt>
                <c:pt idx="66">
                  <c:v>4.4650999999999996</c:v>
                </c:pt>
                <c:pt idx="67">
                  <c:v>4.431</c:v>
                </c:pt>
                <c:pt idx="68">
                  <c:v>4.3747999999999996</c:v>
                </c:pt>
                <c:pt idx="69">
                  <c:v>4.3182</c:v>
                </c:pt>
                <c:pt idx="70">
                  <c:v>4.2572999999999999</c:v>
                </c:pt>
                <c:pt idx="71">
                  <c:v>4.1353999999999997</c:v>
                </c:pt>
                <c:pt idx="72">
                  <c:v>4.0793999999999997</c:v>
                </c:pt>
                <c:pt idx="73">
                  <c:v>3.9866999999999999</c:v>
                </c:pt>
                <c:pt idx="74">
                  <c:v>4.0122999999999998</c:v>
                </c:pt>
                <c:pt idx="75">
                  <c:v>4.1558999999999999</c:v>
                </c:pt>
                <c:pt idx="76">
                  <c:v>4.1749000000000001</c:v>
                </c:pt>
                <c:pt idx="77">
                  <c:v>4.0606</c:v>
                </c:pt>
                <c:pt idx="78">
                  <c:v>4.0986000000000002</c:v>
                </c:pt>
                <c:pt idx="79">
                  <c:v>4.0435999999999996</c:v>
                </c:pt>
                <c:pt idx="80">
                  <c:v>3.9159999999999999</c:v>
                </c:pt>
                <c:pt idx="81">
                  <c:v>3.9228999999999998</c:v>
                </c:pt>
                <c:pt idx="82">
                  <c:v>3.9701</c:v>
                </c:pt>
                <c:pt idx="83">
                  <c:v>3.8500999999999999</c:v>
                </c:pt>
                <c:pt idx="84">
                  <c:v>3.8201000000000001</c:v>
                </c:pt>
                <c:pt idx="85">
                  <c:v>3.7940999999999998</c:v>
                </c:pt>
                <c:pt idx="86">
                  <c:v>3.8837000000000002</c:v>
                </c:pt>
                <c:pt idx="87">
                  <c:v>3.9177</c:v>
                </c:pt>
                <c:pt idx="88">
                  <c:v>3.8954</c:v>
                </c:pt>
                <c:pt idx="89">
                  <c:v>4.0260999999999996</c:v>
                </c:pt>
                <c:pt idx="90">
                  <c:v>3.9962</c:v>
                </c:pt>
                <c:pt idx="91">
                  <c:v>3.9045999999999998</c:v>
                </c:pt>
                <c:pt idx="92">
                  <c:v>3.9649000000000001</c:v>
                </c:pt>
                <c:pt idx="93">
                  <c:v>3.9014000000000002</c:v>
                </c:pt>
                <c:pt idx="94">
                  <c:v>3.8248000000000002</c:v>
                </c:pt>
                <c:pt idx="95">
                  <c:v>3.8125</c:v>
                </c:pt>
                <c:pt idx="96">
                  <c:v>3.8795000000000002</c:v>
                </c:pt>
                <c:pt idx="97">
                  <c:v>3.8942999999999999</c:v>
                </c:pt>
                <c:pt idx="98">
                  <c:v>3.8858999999999999</c:v>
                </c:pt>
                <c:pt idx="99">
                  <c:v>3.8144</c:v>
                </c:pt>
                <c:pt idx="100">
                  <c:v>3.7818999999999998</c:v>
                </c:pt>
                <c:pt idx="101">
                  <c:v>3.8073999999999999</c:v>
                </c:pt>
                <c:pt idx="102">
                  <c:v>3.7682000000000002</c:v>
                </c:pt>
                <c:pt idx="103">
                  <c:v>3.8115999999999999</c:v>
                </c:pt>
                <c:pt idx="104">
                  <c:v>3.7890999999999999</c:v>
                </c:pt>
                <c:pt idx="105">
                  <c:v>3.7061999999999999</c:v>
                </c:pt>
                <c:pt idx="106">
                  <c:v>3.6575000000000002</c:v>
                </c:pt>
                <c:pt idx="107">
                  <c:v>3.6015000000000001</c:v>
                </c:pt>
                <c:pt idx="108">
                  <c:v>3.6092</c:v>
                </c:pt>
                <c:pt idx="109">
                  <c:v>3.5768</c:v>
                </c:pt>
                <c:pt idx="110">
                  <c:v>3.5363000000000002</c:v>
                </c:pt>
                <c:pt idx="111">
                  <c:v>3.4420999999999999</c:v>
                </c:pt>
                <c:pt idx="112">
                  <c:v>3.4037999999999999</c:v>
                </c:pt>
                <c:pt idx="113">
                  <c:v>3.3736000000000002</c:v>
                </c:pt>
                <c:pt idx="114">
                  <c:v>3.2591000000000001</c:v>
                </c:pt>
                <c:pt idx="115">
                  <c:v>3.2919999999999998</c:v>
                </c:pt>
                <c:pt idx="116">
                  <c:v>3.3746999999999998</c:v>
                </c:pt>
                <c:pt idx="117">
                  <c:v>3.5767000000000002</c:v>
                </c:pt>
                <c:pt idx="118">
                  <c:v>3.7326000000000001</c:v>
                </c:pt>
                <c:pt idx="119">
                  <c:v>4.0044000000000004</c:v>
                </c:pt>
                <c:pt idx="120">
                  <c:v>4.2300000000000004</c:v>
                </c:pt>
                <c:pt idx="121">
                  <c:v>4.6467000000000001</c:v>
                </c:pt>
                <c:pt idx="122">
                  <c:v>4.6210000000000004</c:v>
                </c:pt>
                <c:pt idx="123">
                  <c:v>4.4325999999999999</c:v>
                </c:pt>
                <c:pt idx="124">
                  <c:v>4.4103000000000003</c:v>
                </c:pt>
                <c:pt idx="125">
                  <c:v>4.5084</c:v>
                </c:pt>
                <c:pt idx="126">
                  <c:v>4.2965</c:v>
                </c:pt>
                <c:pt idx="127">
                  <c:v>4.1311</c:v>
                </c:pt>
                <c:pt idx="128">
                  <c:v>4.1584000000000003</c:v>
                </c:pt>
                <c:pt idx="129">
                  <c:v>4.2145999999999999</c:v>
                </c:pt>
                <c:pt idx="130">
                  <c:v>4.1646000000000001</c:v>
                </c:pt>
                <c:pt idx="131">
                  <c:v>4.1439000000000004</c:v>
                </c:pt>
                <c:pt idx="132">
                  <c:v>4.0702999999999996</c:v>
                </c:pt>
                <c:pt idx="133">
                  <c:v>4.0144000000000002</c:v>
                </c:pt>
                <c:pt idx="134">
                  <c:v>3.8906000000000001</c:v>
                </c:pt>
                <c:pt idx="135">
                  <c:v>3.8782000000000001</c:v>
                </c:pt>
                <c:pt idx="136">
                  <c:v>4.0567000000000002</c:v>
                </c:pt>
                <c:pt idx="137">
                  <c:v>4.1055000000000001</c:v>
                </c:pt>
                <c:pt idx="138">
                  <c:v>4.0814000000000004</c:v>
                </c:pt>
                <c:pt idx="139">
                  <c:v>3.9899</c:v>
                </c:pt>
                <c:pt idx="140">
                  <c:v>3.9548000000000001</c:v>
                </c:pt>
                <c:pt idx="141">
                  <c:v>3.9496000000000002</c:v>
                </c:pt>
                <c:pt idx="142">
                  <c:v>3.952</c:v>
                </c:pt>
                <c:pt idx="143">
                  <c:v>3.9962</c:v>
                </c:pt>
                <c:pt idx="144">
                  <c:v>3.8896000000000002</c:v>
                </c:pt>
                <c:pt idx="145">
                  <c:v>3.9264000000000001</c:v>
                </c:pt>
                <c:pt idx="146">
                  <c:v>4.0145</c:v>
                </c:pt>
                <c:pt idx="147">
                  <c:v>3.9693999999999998</c:v>
                </c:pt>
                <c:pt idx="148">
                  <c:v>3.9403999999999999</c:v>
                </c:pt>
                <c:pt idx="149">
                  <c:v>3.9702000000000002</c:v>
                </c:pt>
                <c:pt idx="150">
                  <c:v>3.9950999999999999</c:v>
                </c:pt>
                <c:pt idx="151">
                  <c:v>4.1195000000000004</c:v>
                </c:pt>
                <c:pt idx="152">
                  <c:v>4.3379000000000003</c:v>
                </c:pt>
                <c:pt idx="153">
                  <c:v>4.3516000000000004</c:v>
                </c:pt>
                <c:pt idx="154">
                  <c:v>4.4324000000000003</c:v>
                </c:pt>
                <c:pt idx="155">
                  <c:v>4.4774000000000003</c:v>
                </c:pt>
                <c:pt idx="156">
                  <c:v>4.3760000000000003</c:v>
                </c:pt>
                <c:pt idx="157">
                  <c:v>4.1835000000000004</c:v>
                </c:pt>
                <c:pt idx="158">
                  <c:v>4.1369999999999996</c:v>
                </c:pt>
                <c:pt idx="159">
                  <c:v>4.1782000000000004</c:v>
                </c:pt>
                <c:pt idx="160">
                  <c:v>4.2937000000000003</c:v>
                </c:pt>
                <c:pt idx="161">
                  <c:v>4.2972999999999999</c:v>
                </c:pt>
                <c:pt idx="162">
                  <c:v>4.1837</c:v>
                </c:pt>
                <c:pt idx="163">
                  <c:v>4.0933999999999999</c:v>
                </c:pt>
                <c:pt idx="164">
                  <c:v>4.1345000000000001</c:v>
                </c:pt>
                <c:pt idx="165">
                  <c:v>4.1071</c:v>
                </c:pt>
                <c:pt idx="166">
                  <c:v>4.1321000000000003</c:v>
                </c:pt>
                <c:pt idx="167">
                  <c:v>4.0956000000000001</c:v>
                </c:pt>
                <c:pt idx="168">
                  <c:v>4.1424000000000003</c:v>
                </c:pt>
                <c:pt idx="169">
                  <c:v>4.17</c:v>
                </c:pt>
                <c:pt idx="170">
                  <c:v>4.1565000000000003</c:v>
                </c:pt>
                <c:pt idx="171">
                  <c:v>4.1359000000000004</c:v>
                </c:pt>
                <c:pt idx="172">
                  <c:v>4.1798999999999999</c:v>
                </c:pt>
                <c:pt idx="173">
                  <c:v>4.2839</c:v>
                </c:pt>
                <c:pt idx="174">
                  <c:v>4.2744999999999997</c:v>
                </c:pt>
                <c:pt idx="175">
                  <c:v>4.2298999999999998</c:v>
                </c:pt>
                <c:pt idx="176">
                  <c:v>4.2370999999999999</c:v>
                </c:pt>
                <c:pt idx="177">
                  <c:v>4.1901999999999999</c:v>
                </c:pt>
                <c:pt idx="178">
                  <c:v>4.1886999999999999</c:v>
                </c:pt>
                <c:pt idx="179">
                  <c:v>4.1760000000000002</c:v>
                </c:pt>
                <c:pt idx="180">
                  <c:v>4.1798999999999999</c:v>
                </c:pt>
                <c:pt idx="181">
                  <c:v>4.1741000000000001</c:v>
                </c:pt>
                <c:pt idx="182">
                  <c:v>4.1986999999999997</c:v>
                </c:pt>
                <c:pt idx="183">
                  <c:v>4.1852999999999998</c:v>
                </c:pt>
                <c:pt idx="184">
                  <c:v>4.18</c:v>
                </c:pt>
                <c:pt idx="185">
                  <c:v>4.1352000000000002</c:v>
                </c:pt>
                <c:pt idx="186">
                  <c:v>4.1444000000000001</c:v>
                </c:pt>
                <c:pt idx="187">
                  <c:v>4.1919000000000004</c:v>
                </c:pt>
                <c:pt idx="188">
                  <c:v>4.1898999999999997</c:v>
                </c:pt>
                <c:pt idx="189">
                  <c:v>4.2065999999999999</c:v>
                </c:pt>
                <c:pt idx="190">
                  <c:v>4.2121000000000004</c:v>
                </c:pt>
                <c:pt idx="191">
                  <c:v>4.2154999999999996</c:v>
                </c:pt>
                <c:pt idx="192">
                  <c:v>4.2782999999999998</c:v>
                </c:pt>
                <c:pt idx="193">
                  <c:v>4.1760000000000002</c:v>
                </c:pt>
                <c:pt idx="194">
                  <c:v>4.1258999999999997</c:v>
                </c:pt>
                <c:pt idx="195">
                  <c:v>4.0179999999999998</c:v>
                </c:pt>
                <c:pt idx="196">
                  <c:v>4.0811000000000002</c:v>
                </c:pt>
                <c:pt idx="197">
                  <c:v>4.1585999999999999</c:v>
                </c:pt>
                <c:pt idx="198">
                  <c:v>4.1524000000000001</c:v>
                </c:pt>
                <c:pt idx="199">
                  <c:v>4.1952999999999996</c:v>
                </c:pt>
                <c:pt idx="200">
                  <c:v>4.2176</c:v>
                </c:pt>
                <c:pt idx="201">
                  <c:v>4.2507999999999999</c:v>
                </c:pt>
                <c:pt idx="202">
                  <c:v>4.2493999999999996</c:v>
                </c:pt>
                <c:pt idx="203">
                  <c:v>4.29</c:v>
                </c:pt>
                <c:pt idx="204">
                  <c:v>4.4074</c:v>
                </c:pt>
                <c:pt idx="205">
                  <c:v>4.3970000000000002</c:v>
                </c:pt>
                <c:pt idx="206">
                  <c:v>4.2931999999999997</c:v>
                </c:pt>
                <c:pt idx="207">
                  <c:v>4.3106</c:v>
                </c:pt>
                <c:pt idx="208">
                  <c:v>4.4039000000000001</c:v>
                </c:pt>
                <c:pt idx="209">
                  <c:v>4.3996000000000004</c:v>
                </c:pt>
                <c:pt idx="210">
                  <c:v>4.3963999999999999</c:v>
                </c:pt>
                <c:pt idx="211">
                  <c:v>4.3005000000000004</c:v>
                </c:pt>
                <c:pt idx="212">
                  <c:v>4.3207000000000004</c:v>
                </c:pt>
                <c:pt idx="213">
                  <c:v>4.3075999999999999</c:v>
                </c:pt>
                <c:pt idx="214">
                  <c:v>4.3910999999999998</c:v>
                </c:pt>
                <c:pt idx="215">
                  <c:v>4.4356999999999998</c:v>
                </c:pt>
                <c:pt idx="216">
                  <c:v>4.3670999999999998</c:v>
                </c:pt>
                <c:pt idx="217">
                  <c:v>4.3080999999999996</c:v>
                </c:pt>
                <c:pt idx="218">
                  <c:v>4.2870999999999997</c:v>
                </c:pt>
                <c:pt idx="219">
                  <c:v>4.2374000000000001</c:v>
                </c:pt>
                <c:pt idx="220">
                  <c:v>4.1997999999999998</c:v>
                </c:pt>
                <c:pt idx="221">
                  <c:v>4.2112999999999996</c:v>
                </c:pt>
                <c:pt idx="222">
                  <c:v>4.2362000000000002</c:v>
                </c:pt>
                <c:pt idx="223">
                  <c:v>4.2666000000000004</c:v>
                </c:pt>
                <c:pt idx="224">
                  <c:v>4.2693000000000003</c:v>
                </c:pt>
                <c:pt idx="225">
                  <c:v>4.2626999999999997</c:v>
                </c:pt>
                <c:pt idx="226">
                  <c:v>4.2267999999999999</c:v>
                </c:pt>
                <c:pt idx="227">
                  <c:v>4.2031999999999998</c:v>
                </c:pt>
                <c:pt idx="228">
                  <c:v>4.1631999999999998</c:v>
                </c:pt>
                <c:pt idx="229">
                  <c:v>4.1653000000000002</c:v>
                </c:pt>
                <c:pt idx="230">
                  <c:v>4.2092000000000001</c:v>
                </c:pt>
                <c:pt idx="231">
                  <c:v>4.1936999999999998</c:v>
                </c:pt>
                <c:pt idx="232">
                  <c:v>4.2850000000000001</c:v>
                </c:pt>
                <c:pt idx="233">
                  <c:v>4.3037999999999998</c:v>
                </c:pt>
                <c:pt idx="234">
                  <c:v>4.3239000000000001</c:v>
                </c:pt>
                <c:pt idx="235">
                  <c:v>4.2858000000000001</c:v>
                </c:pt>
                <c:pt idx="236">
                  <c:v>4.3006000000000002</c:v>
                </c:pt>
                <c:pt idx="237">
                  <c:v>4.3045999999999998</c:v>
                </c:pt>
                <c:pt idx="238">
                  <c:v>4.3018000000000001</c:v>
                </c:pt>
                <c:pt idx="239">
                  <c:v>4.29</c:v>
                </c:pt>
                <c:pt idx="240">
                  <c:v>4.2915999999999999</c:v>
                </c:pt>
                <c:pt idx="241">
                  <c:v>4.3174999999999999</c:v>
                </c:pt>
                <c:pt idx="242">
                  <c:v>4.2968999999999999</c:v>
                </c:pt>
                <c:pt idx="243">
                  <c:v>4.2864000000000004</c:v>
                </c:pt>
                <c:pt idx="244">
                  <c:v>4.2957999999999998</c:v>
                </c:pt>
                <c:pt idx="245">
                  <c:v>4.2634999999999996</c:v>
                </c:pt>
                <c:pt idx="246">
                  <c:v>4.2595999999999998</c:v>
                </c:pt>
                <c:pt idx="247">
                  <c:v>4.3465999999999996</c:v>
                </c:pt>
                <c:pt idx="248">
                  <c:v>4.3531000000000004</c:v>
                </c:pt>
                <c:pt idx="249">
                  <c:v>4.3013000000000003</c:v>
                </c:pt>
                <c:pt idx="250">
                  <c:v>4.2854999999999999</c:v>
                </c:pt>
                <c:pt idx="251">
                  <c:v>4.2725999999999997</c:v>
                </c:pt>
                <c:pt idx="252">
                  <c:v>4.2507000000000001</c:v>
                </c:pt>
                <c:pt idx="253">
                  <c:v>4.2766000000000002</c:v>
                </c:pt>
                <c:pt idx="254">
                  <c:v>4.4405999999999999</c:v>
                </c:pt>
                <c:pt idx="255">
                  <c:v>4.5437000000000003</c:v>
                </c:pt>
                <c:pt idx="256">
                  <c:v>4.5251000000000001</c:v>
                </c:pt>
                <c:pt idx="257">
                  <c:v>4.4450000000000003</c:v>
                </c:pt>
                <c:pt idx="258">
                  <c:v>4.4493</c:v>
                </c:pt>
                <c:pt idx="259">
                  <c:v>4.3994999999999997</c:v>
                </c:pt>
                <c:pt idx="260">
                  <c:v>4.4726999999999997</c:v>
                </c:pt>
                <c:pt idx="261">
                  <c:v>4.5414000000000003</c:v>
                </c:pt>
                <c:pt idx="262">
                  <c:v>4.4949000000000003</c:v>
                </c:pt>
                <c:pt idx="263">
                  <c:v>4.4786000000000001</c:v>
                </c:pt>
                <c:pt idx="264">
                  <c:v>4.5332999999999997</c:v>
                </c:pt>
                <c:pt idx="265">
                  <c:v>4.4968000000000004</c:v>
                </c:pt>
                <c:pt idx="266">
                  <c:v>4.5991</c:v>
                </c:pt>
                <c:pt idx="267">
                  <c:v>4.5614999999999997</c:v>
                </c:pt>
                <c:pt idx="268">
                  <c:v>4.5281000000000002</c:v>
                </c:pt>
                <c:pt idx="269">
                  <c:v>4.5004999999999997</c:v>
                </c:pt>
                <c:pt idx="270">
                  <c:v>4.5616000000000003</c:v>
                </c:pt>
                <c:pt idx="271">
                  <c:v>4.5686999999999998</c:v>
                </c:pt>
                <c:pt idx="272">
                  <c:v>4.5681000000000003</c:v>
                </c:pt>
                <c:pt idx="273">
                  <c:v>4.5909000000000004</c:v>
                </c:pt>
                <c:pt idx="274">
                  <c:v>4.6462000000000003</c:v>
                </c:pt>
                <c:pt idx="275">
                  <c:v>4.6136999999999997</c:v>
                </c:pt>
                <c:pt idx="276">
                  <c:v>4.5522</c:v>
                </c:pt>
                <c:pt idx="277">
                  <c:v>4.5487000000000002</c:v>
                </c:pt>
                <c:pt idx="278">
                  <c:v>4.7522000000000002</c:v>
                </c:pt>
                <c:pt idx="279">
                  <c:v>4.6485000000000003</c:v>
                </c:pt>
                <c:pt idx="280">
                  <c:v>4.6485000000000003</c:v>
                </c:pt>
                <c:pt idx="281">
                  <c:v>4.6471</c:v>
                </c:pt>
                <c:pt idx="282">
                  <c:v>4.7682000000000002</c:v>
                </c:pt>
                <c:pt idx="283">
                  <c:v>4.7233000000000001</c:v>
                </c:pt>
                <c:pt idx="284">
                  <c:v>4.7413999999999996</c:v>
                </c:pt>
                <c:pt idx="285">
                  <c:v>4.8040000000000003</c:v>
                </c:pt>
                <c:pt idx="286">
                  <c:v>4.6963999999999997</c:v>
                </c:pt>
                <c:pt idx="287">
                  <c:v>4.6832000000000003</c:v>
                </c:pt>
                <c:pt idx="288">
                  <c:v>4.6974</c:v>
                </c:pt>
                <c:pt idx="289">
                  <c:v>4.7415000000000003</c:v>
                </c:pt>
                <c:pt idx="290">
                  <c:v>4.6893000000000002</c:v>
                </c:pt>
                <c:pt idx="291">
                  <c:v>4.6319999999999997</c:v>
                </c:pt>
                <c:pt idx="292">
                  <c:v>4.5345000000000004</c:v>
                </c:pt>
                <c:pt idx="293">
                  <c:v>4.4607999999999999</c:v>
                </c:pt>
                <c:pt idx="294">
                  <c:v>4.4431000000000003</c:v>
                </c:pt>
                <c:pt idx="295">
                  <c:v>4.4600999999999997</c:v>
                </c:pt>
                <c:pt idx="296">
                  <c:v>4.5980999999999996</c:v>
                </c:pt>
                <c:pt idx="297">
                  <c:v>4.5124000000000004</c:v>
                </c:pt>
                <c:pt idx="298">
                  <c:v>4.4020000000000001</c:v>
                </c:pt>
                <c:pt idx="299">
                  <c:v>4.3334999999999999</c:v>
                </c:pt>
                <c:pt idx="300">
                  <c:v>4.3647999999999998</c:v>
                </c:pt>
                <c:pt idx="301">
                  <c:v>4.3255999999999997</c:v>
                </c:pt>
                <c:pt idx="302">
                  <c:v>4.3068999999999997</c:v>
                </c:pt>
                <c:pt idx="303">
                  <c:v>4.3026</c:v>
                </c:pt>
                <c:pt idx="304">
                  <c:v>4.2796000000000003</c:v>
                </c:pt>
                <c:pt idx="305">
                  <c:v>4.3209</c:v>
                </c:pt>
                <c:pt idx="306">
                  <c:v>4.2816999999999998</c:v>
                </c:pt>
                <c:pt idx="307">
                  <c:v>4.2916999999999996</c:v>
                </c:pt>
                <c:pt idx="308">
                  <c:v>4.2760999999999996</c:v>
                </c:pt>
                <c:pt idx="309">
                  <c:v>4.3170000000000002</c:v>
                </c:pt>
                <c:pt idx="310">
                  <c:v>4.3316999999999997</c:v>
                </c:pt>
                <c:pt idx="311">
                  <c:v>4.2704000000000004</c:v>
                </c:pt>
                <c:pt idx="312">
                  <c:v>4.2466999999999997</c:v>
                </c:pt>
                <c:pt idx="313">
                  <c:v>4.1722000000000001</c:v>
                </c:pt>
                <c:pt idx="314">
                  <c:v>4.1820000000000004</c:v>
                </c:pt>
                <c:pt idx="315">
                  <c:v>4.2652000000000001</c:v>
                </c:pt>
                <c:pt idx="316">
                  <c:v>4.2538</c:v>
                </c:pt>
                <c:pt idx="317">
                  <c:v>4.2657999999999996</c:v>
                </c:pt>
                <c:pt idx="318">
                  <c:v>4.2541000000000002</c:v>
                </c:pt>
                <c:pt idx="319">
                  <c:v>4.2613000000000003</c:v>
                </c:pt>
                <c:pt idx="320">
                  <c:v>4.2588999999999997</c:v>
                </c:pt>
                <c:pt idx="321">
                  <c:v>4.2488000000000001</c:v>
                </c:pt>
                <c:pt idx="322">
                  <c:v>4.2375999999999996</c:v>
                </c:pt>
                <c:pt idx="323">
                  <c:v>4.2239000000000004</c:v>
                </c:pt>
                <c:pt idx="324">
                  <c:v>4.2126999999999999</c:v>
                </c:pt>
                <c:pt idx="325">
                  <c:v>4.2183999999999999</c:v>
                </c:pt>
                <c:pt idx="326">
                  <c:v>4.2714999999999996</c:v>
                </c:pt>
                <c:pt idx="327">
                  <c:v>4.2502000000000004</c:v>
                </c:pt>
                <c:pt idx="328">
                  <c:v>4.2412000000000001</c:v>
                </c:pt>
                <c:pt idx="329">
                  <c:v>4.2568000000000001</c:v>
                </c:pt>
              </c:numCache>
            </c:numRef>
          </c:val>
          <c:smooth val="0"/>
          <c:extLst>
            <c:ext xmlns:c16="http://schemas.microsoft.com/office/drawing/2014/chart" uri="{C3380CC4-5D6E-409C-BE32-E72D297353CC}">
              <c16:uniqueId val="{00000001-C8F2-4539-832B-91CA599DE87B}"/>
            </c:ext>
          </c:extLst>
        </c:ser>
        <c:dLbls>
          <c:showLegendKey val="0"/>
          <c:showVal val="0"/>
          <c:showCatName val="0"/>
          <c:showSerName val="0"/>
          <c:showPercent val="0"/>
          <c:showBubbleSize val="0"/>
        </c:dLbls>
        <c:marker val="1"/>
        <c:smooth val="0"/>
        <c:axId val="166326032"/>
        <c:axId val="129150176"/>
      </c:lineChart>
      <c:dateAx>
        <c:axId val="166326032"/>
        <c:scaling>
          <c:orientation val="minMax"/>
        </c:scaling>
        <c:delete val="0"/>
        <c:axPos val="b"/>
        <c:numFmt formatCode="yyyy"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29150176"/>
        <c:crosses val="autoZero"/>
        <c:auto val="1"/>
        <c:lblOffset val="100"/>
        <c:baseTimeUnit val="months"/>
        <c:majorUnit val="12"/>
        <c:majorTimeUnit val="months"/>
      </c:dateAx>
      <c:valAx>
        <c:axId val="129150176"/>
        <c:scaling>
          <c:orientation val="minMax"/>
          <c:max val="6"/>
          <c:min val="2"/>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66326032"/>
        <c:crosses val="autoZero"/>
        <c:crossBetween val="between"/>
      </c:valAx>
      <c:valAx>
        <c:axId val="1688470752"/>
        <c:scaling>
          <c:orientation val="minMax"/>
          <c:max val="100"/>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noFill/>
                <a:latin typeface="+mn-lt"/>
                <a:ea typeface="+mn-ea"/>
                <a:cs typeface="+mn-cs"/>
              </a:defRPr>
            </a:pPr>
            <a:endParaRPr lang="de-DE"/>
          </a:p>
        </c:txPr>
        <c:crossAx val="1902144160"/>
        <c:crosses val="max"/>
        <c:crossBetween val="between"/>
      </c:valAx>
      <c:dateAx>
        <c:axId val="1902144160"/>
        <c:scaling>
          <c:orientation val="minMax"/>
        </c:scaling>
        <c:delete val="1"/>
        <c:axPos val="b"/>
        <c:numFmt formatCode="m/d/yyyy" sourceLinked="1"/>
        <c:majorTickMark val="out"/>
        <c:minorTickMark val="none"/>
        <c:tickLblPos val="nextTo"/>
        <c:crossAx val="1688470752"/>
        <c:crosses val="autoZero"/>
        <c:auto val="1"/>
        <c:lblOffset val="100"/>
        <c:baseTimeUnit val="months"/>
      </c:date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Ungarischer Forint je Euro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1"/>
          <c:order val="1"/>
          <c:tx>
            <c:v>Gerades Jahr</c:v>
          </c:tx>
          <c:spPr>
            <a:solidFill>
              <a:schemeClr val="bg1">
                <a:lumMod val="85000"/>
              </a:schemeClr>
            </a:solidFill>
            <a:ln>
              <a:noFill/>
            </a:ln>
            <a:effectLst/>
          </c:spPr>
          <c:invertIfNegative val="0"/>
          <c:cat>
            <c:numRef>
              <c:f>[0]!UngX</c:f>
              <c:numCache>
                <c:formatCode>m/d/yyyy</c:formatCode>
                <c:ptCount val="330"/>
                <c:pt idx="0">
                  <c:v>36161</c:v>
                </c:pt>
                <c:pt idx="1">
                  <c:v>36192</c:v>
                </c:pt>
                <c:pt idx="2">
                  <c:v>36220</c:v>
                </c:pt>
                <c:pt idx="3">
                  <c:v>36251</c:v>
                </c:pt>
                <c:pt idx="4">
                  <c:v>36281</c:v>
                </c:pt>
                <c:pt idx="5">
                  <c:v>36312</c:v>
                </c:pt>
                <c:pt idx="6">
                  <c:v>36342</c:v>
                </c:pt>
                <c:pt idx="7">
                  <c:v>36373</c:v>
                </c:pt>
                <c:pt idx="8">
                  <c:v>36404</c:v>
                </c:pt>
                <c:pt idx="9">
                  <c:v>36434</c:v>
                </c:pt>
                <c:pt idx="10">
                  <c:v>36465</c:v>
                </c:pt>
                <c:pt idx="11">
                  <c:v>36495</c:v>
                </c:pt>
                <c:pt idx="12">
                  <c:v>36526</c:v>
                </c:pt>
                <c:pt idx="13">
                  <c:v>36557</c:v>
                </c:pt>
                <c:pt idx="14">
                  <c:v>36586</c:v>
                </c:pt>
                <c:pt idx="15">
                  <c:v>36617</c:v>
                </c:pt>
                <c:pt idx="16">
                  <c:v>36647</c:v>
                </c:pt>
                <c:pt idx="17">
                  <c:v>36678</c:v>
                </c:pt>
                <c:pt idx="18">
                  <c:v>36708</c:v>
                </c:pt>
                <c:pt idx="19">
                  <c:v>36739</c:v>
                </c:pt>
                <c:pt idx="20">
                  <c:v>36770</c:v>
                </c:pt>
                <c:pt idx="21">
                  <c:v>36800</c:v>
                </c:pt>
                <c:pt idx="22">
                  <c:v>36831</c:v>
                </c:pt>
                <c:pt idx="23">
                  <c:v>36861</c:v>
                </c:pt>
                <c:pt idx="24">
                  <c:v>36892</c:v>
                </c:pt>
                <c:pt idx="25">
                  <c:v>36923</c:v>
                </c:pt>
                <c:pt idx="26">
                  <c:v>36951</c:v>
                </c:pt>
                <c:pt idx="27">
                  <c:v>36982</c:v>
                </c:pt>
                <c:pt idx="28">
                  <c:v>37012</c:v>
                </c:pt>
                <c:pt idx="29">
                  <c:v>37043</c:v>
                </c:pt>
                <c:pt idx="30">
                  <c:v>37073</c:v>
                </c:pt>
                <c:pt idx="31">
                  <c:v>37104</c:v>
                </c:pt>
                <c:pt idx="32">
                  <c:v>37135</c:v>
                </c:pt>
                <c:pt idx="33">
                  <c:v>37165</c:v>
                </c:pt>
                <c:pt idx="34">
                  <c:v>37196</c:v>
                </c:pt>
                <c:pt idx="35">
                  <c:v>37226</c:v>
                </c:pt>
                <c:pt idx="36">
                  <c:v>37257</c:v>
                </c:pt>
                <c:pt idx="37">
                  <c:v>37288</c:v>
                </c:pt>
                <c:pt idx="38">
                  <c:v>37316</c:v>
                </c:pt>
                <c:pt idx="39">
                  <c:v>37347</c:v>
                </c:pt>
                <c:pt idx="40">
                  <c:v>37377</c:v>
                </c:pt>
                <c:pt idx="41">
                  <c:v>37408</c:v>
                </c:pt>
                <c:pt idx="42">
                  <c:v>37438</c:v>
                </c:pt>
                <c:pt idx="43">
                  <c:v>37469</c:v>
                </c:pt>
                <c:pt idx="44">
                  <c:v>37500</c:v>
                </c:pt>
                <c:pt idx="45">
                  <c:v>37530</c:v>
                </c:pt>
                <c:pt idx="46">
                  <c:v>37561</c:v>
                </c:pt>
                <c:pt idx="47">
                  <c:v>37591</c:v>
                </c:pt>
                <c:pt idx="48">
                  <c:v>37622</c:v>
                </c:pt>
                <c:pt idx="49">
                  <c:v>37653</c:v>
                </c:pt>
                <c:pt idx="50">
                  <c:v>37681</c:v>
                </c:pt>
                <c:pt idx="51">
                  <c:v>37712</c:v>
                </c:pt>
                <c:pt idx="52">
                  <c:v>37742</c:v>
                </c:pt>
                <c:pt idx="53">
                  <c:v>37773</c:v>
                </c:pt>
                <c:pt idx="54">
                  <c:v>37803</c:v>
                </c:pt>
                <c:pt idx="55">
                  <c:v>37834</c:v>
                </c:pt>
                <c:pt idx="56">
                  <c:v>37865</c:v>
                </c:pt>
                <c:pt idx="57">
                  <c:v>37895</c:v>
                </c:pt>
                <c:pt idx="58">
                  <c:v>37926</c:v>
                </c:pt>
                <c:pt idx="59">
                  <c:v>37956</c:v>
                </c:pt>
                <c:pt idx="60">
                  <c:v>37987</c:v>
                </c:pt>
                <c:pt idx="61">
                  <c:v>38018</c:v>
                </c:pt>
                <c:pt idx="62">
                  <c:v>38047</c:v>
                </c:pt>
                <c:pt idx="63">
                  <c:v>38078</c:v>
                </c:pt>
                <c:pt idx="64">
                  <c:v>38108</c:v>
                </c:pt>
                <c:pt idx="65">
                  <c:v>38139</c:v>
                </c:pt>
                <c:pt idx="66">
                  <c:v>38169</c:v>
                </c:pt>
                <c:pt idx="67">
                  <c:v>38200</c:v>
                </c:pt>
                <c:pt idx="68">
                  <c:v>38231</c:v>
                </c:pt>
                <c:pt idx="69">
                  <c:v>38261</c:v>
                </c:pt>
                <c:pt idx="70">
                  <c:v>38292</c:v>
                </c:pt>
                <c:pt idx="71">
                  <c:v>38322</c:v>
                </c:pt>
                <c:pt idx="72">
                  <c:v>38353</c:v>
                </c:pt>
                <c:pt idx="73">
                  <c:v>38384</c:v>
                </c:pt>
                <c:pt idx="74">
                  <c:v>38412</c:v>
                </c:pt>
                <c:pt idx="75">
                  <c:v>38443</c:v>
                </c:pt>
                <c:pt idx="76">
                  <c:v>38473</c:v>
                </c:pt>
                <c:pt idx="77">
                  <c:v>38504</c:v>
                </c:pt>
                <c:pt idx="78">
                  <c:v>38534</c:v>
                </c:pt>
                <c:pt idx="79">
                  <c:v>38565</c:v>
                </c:pt>
                <c:pt idx="80">
                  <c:v>38596</c:v>
                </c:pt>
                <c:pt idx="81">
                  <c:v>38626</c:v>
                </c:pt>
                <c:pt idx="82">
                  <c:v>38657</c:v>
                </c:pt>
                <c:pt idx="83">
                  <c:v>38687</c:v>
                </c:pt>
                <c:pt idx="84">
                  <c:v>38718</c:v>
                </c:pt>
                <c:pt idx="85">
                  <c:v>38749</c:v>
                </c:pt>
                <c:pt idx="86">
                  <c:v>38777</c:v>
                </c:pt>
                <c:pt idx="87">
                  <c:v>38808</c:v>
                </c:pt>
                <c:pt idx="88">
                  <c:v>38838</c:v>
                </c:pt>
                <c:pt idx="89">
                  <c:v>38869</c:v>
                </c:pt>
                <c:pt idx="90">
                  <c:v>38899</c:v>
                </c:pt>
                <c:pt idx="91">
                  <c:v>38930</c:v>
                </c:pt>
                <c:pt idx="92">
                  <c:v>38961</c:v>
                </c:pt>
                <c:pt idx="93">
                  <c:v>38991</c:v>
                </c:pt>
                <c:pt idx="94">
                  <c:v>39022</c:v>
                </c:pt>
                <c:pt idx="95">
                  <c:v>39052</c:v>
                </c:pt>
                <c:pt idx="96">
                  <c:v>39083</c:v>
                </c:pt>
                <c:pt idx="97">
                  <c:v>39114</c:v>
                </c:pt>
                <c:pt idx="98">
                  <c:v>39142</c:v>
                </c:pt>
                <c:pt idx="99">
                  <c:v>39173</c:v>
                </c:pt>
                <c:pt idx="100">
                  <c:v>39203</c:v>
                </c:pt>
                <c:pt idx="101">
                  <c:v>39234</c:v>
                </c:pt>
                <c:pt idx="102">
                  <c:v>39264</c:v>
                </c:pt>
                <c:pt idx="103">
                  <c:v>39295</c:v>
                </c:pt>
                <c:pt idx="104">
                  <c:v>39326</c:v>
                </c:pt>
                <c:pt idx="105">
                  <c:v>39356</c:v>
                </c:pt>
                <c:pt idx="106">
                  <c:v>39387</c:v>
                </c:pt>
                <c:pt idx="107">
                  <c:v>39417</c:v>
                </c:pt>
                <c:pt idx="108">
                  <c:v>39448</c:v>
                </c:pt>
                <c:pt idx="109">
                  <c:v>39479</c:v>
                </c:pt>
                <c:pt idx="110">
                  <c:v>39508</c:v>
                </c:pt>
                <c:pt idx="111">
                  <c:v>39539</c:v>
                </c:pt>
                <c:pt idx="112">
                  <c:v>39569</c:v>
                </c:pt>
                <c:pt idx="113">
                  <c:v>39600</c:v>
                </c:pt>
                <c:pt idx="114">
                  <c:v>39630</c:v>
                </c:pt>
                <c:pt idx="115">
                  <c:v>39661</c:v>
                </c:pt>
                <c:pt idx="116">
                  <c:v>39692</c:v>
                </c:pt>
                <c:pt idx="117">
                  <c:v>39722</c:v>
                </c:pt>
                <c:pt idx="118">
                  <c:v>39753</c:v>
                </c:pt>
                <c:pt idx="119">
                  <c:v>39783</c:v>
                </c:pt>
                <c:pt idx="120">
                  <c:v>39814</c:v>
                </c:pt>
                <c:pt idx="121">
                  <c:v>39845</c:v>
                </c:pt>
                <c:pt idx="122">
                  <c:v>39873</c:v>
                </c:pt>
                <c:pt idx="123">
                  <c:v>39904</c:v>
                </c:pt>
                <c:pt idx="124">
                  <c:v>39934</c:v>
                </c:pt>
                <c:pt idx="125">
                  <c:v>39965</c:v>
                </c:pt>
                <c:pt idx="126">
                  <c:v>39995</c:v>
                </c:pt>
                <c:pt idx="127">
                  <c:v>40026</c:v>
                </c:pt>
                <c:pt idx="128">
                  <c:v>40057</c:v>
                </c:pt>
                <c:pt idx="129">
                  <c:v>40087</c:v>
                </c:pt>
                <c:pt idx="130">
                  <c:v>40118</c:v>
                </c:pt>
                <c:pt idx="131">
                  <c:v>40148</c:v>
                </c:pt>
                <c:pt idx="132">
                  <c:v>40179</c:v>
                </c:pt>
                <c:pt idx="133">
                  <c:v>40210</c:v>
                </c:pt>
                <c:pt idx="134">
                  <c:v>40238</c:v>
                </c:pt>
                <c:pt idx="135">
                  <c:v>40269</c:v>
                </c:pt>
                <c:pt idx="136">
                  <c:v>40299</c:v>
                </c:pt>
                <c:pt idx="137">
                  <c:v>40330</c:v>
                </c:pt>
                <c:pt idx="138">
                  <c:v>40360</c:v>
                </c:pt>
                <c:pt idx="139">
                  <c:v>40391</c:v>
                </c:pt>
                <c:pt idx="140">
                  <c:v>40422</c:v>
                </c:pt>
                <c:pt idx="141">
                  <c:v>40452</c:v>
                </c:pt>
                <c:pt idx="142">
                  <c:v>40483</c:v>
                </c:pt>
                <c:pt idx="143">
                  <c:v>40513</c:v>
                </c:pt>
                <c:pt idx="144">
                  <c:v>40544</c:v>
                </c:pt>
                <c:pt idx="145">
                  <c:v>40575</c:v>
                </c:pt>
                <c:pt idx="146">
                  <c:v>40603</c:v>
                </c:pt>
                <c:pt idx="147">
                  <c:v>40634</c:v>
                </c:pt>
                <c:pt idx="148">
                  <c:v>40664</c:v>
                </c:pt>
                <c:pt idx="149">
                  <c:v>40695</c:v>
                </c:pt>
                <c:pt idx="150">
                  <c:v>40725</c:v>
                </c:pt>
                <c:pt idx="151">
                  <c:v>40756</c:v>
                </c:pt>
                <c:pt idx="152">
                  <c:v>40787</c:v>
                </c:pt>
                <c:pt idx="153">
                  <c:v>40817</c:v>
                </c:pt>
                <c:pt idx="154">
                  <c:v>40848</c:v>
                </c:pt>
                <c:pt idx="155">
                  <c:v>40878</c:v>
                </c:pt>
                <c:pt idx="156">
                  <c:v>40909</c:v>
                </c:pt>
                <c:pt idx="157">
                  <c:v>40940</c:v>
                </c:pt>
                <c:pt idx="158">
                  <c:v>40969</c:v>
                </c:pt>
                <c:pt idx="159">
                  <c:v>41000</c:v>
                </c:pt>
                <c:pt idx="160">
                  <c:v>41030</c:v>
                </c:pt>
                <c:pt idx="161">
                  <c:v>41061</c:v>
                </c:pt>
                <c:pt idx="162">
                  <c:v>41091</c:v>
                </c:pt>
                <c:pt idx="163">
                  <c:v>41122</c:v>
                </c:pt>
                <c:pt idx="164">
                  <c:v>41153</c:v>
                </c:pt>
                <c:pt idx="165">
                  <c:v>41183</c:v>
                </c:pt>
                <c:pt idx="166">
                  <c:v>41214</c:v>
                </c:pt>
                <c:pt idx="167">
                  <c:v>41244</c:v>
                </c:pt>
                <c:pt idx="168">
                  <c:v>41275</c:v>
                </c:pt>
                <c:pt idx="169">
                  <c:v>41306</c:v>
                </c:pt>
                <c:pt idx="170">
                  <c:v>41334</c:v>
                </c:pt>
                <c:pt idx="171">
                  <c:v>41365</c:v>
                </c:pt>
                <c:pt idx="172">
                  <c:v>41395</c:v>
                </c:pt>
                <c:pt idx="173">
                  <c:v>41426</c:v>
                </c:pt>
                <c:pt idx="174">
                  <c:v>41456</c:v>
                </c:pt>
                <c:pt idx="175">
                  <c:v>41487</c:v>
                </c:pt>
                <c:pt idx="176">
                  <c:v>41518</c:v>
                </c:pt>
                <c:pt idx="177">
                  <c:v>41548</c:v>
                </c:pt>
                <c:pt idx="178">
                  <c:v>41579</c:v>
                </c:pt>
                <c:pt idx="179">
                  <c:v>41609</c:v>
                </c:pt>
                <c:pt idx="180">
                  <c:v>41640</c:v>
                </c:pt>
                <c:pt idx="181">
                  <c:v>41671</c:v>
                </c:pt>
                <c:pt idx="182">
                  <c:v>41699</c:v>
                </c:pt>
                <c:pt idx="183">
                  <c:v>41730</c:v>
                </c:pt>
                <c:pt idx="184">
                  <c:v>41760</c:v>
                </c:pt>
                <c:pt idx="185">
                  <c:v>41791</c:v>
                </c:pt>
                <c:pt idx="186">
                  <c:v>41821</c:v>
                </c:pt>
                <c:pt idx="187">
                  <c:v>41852</c:v>
                </c:pt>
                <c:pt idx="188">
                  <c:v>41883</c:v>
                </c:pt>
                <c:pt idx="189">
                  <c:v>41913</c:v>
                </c:pt>
                <c:pt idx="190">
                  <c:v>41944</c:v>
                </c:pt>
                <c:pt idx="191">
                  <c:v>41974</c:v>
                </c:pt>
                <c:pt idx="192">
                  <c:v>42005</c:v>
                </c:pt>
                <c:pt idx="193">
                  <c:v>42036</c:v>
                </c:pt>
                <c:pt idx="194">
                  <c:v>42064</c:v>
                </c:pt>
                <c:pt idx="195">
                  <c:v>42095</c:v>
                </c:pt>
                <c:pt idx="196">
                  <c:v>42125</c:v>
                </c:pt>
                <c:pt idx="197">
                  <c:v>42156</c:v>
                </c:pt>
                <c:pt idx="198">
                  <c:v>42186</c:v>
                </c:pt>
                <c:pt idx="199">
                  <c:v>42217</c:v>
                </c:pt>
                <c:pt idx="200">
                  <c:v>42248</c:v>
                </c:pt>
                <c:pt idx="201">
                  <c:v>42278</c:v>
                </c:pt>
                <c:pt idx="202">
                  <c:v>42309</c:v>
                </c:pt>
                <c:pt idx="203">
                  <c:v>42339</c:v>
                </c:pt>
                <c:pt idx="204">
                  <c:v>42370</c:v>
                </c:pt>
                <c:pt idx="205">
                  <c:v>42401</c:v>
                </c:pt>
                <c:pt idx="206">
                  <c:v>42430</c:v>
                </c:pt>
                <c:pt idx="207">
                  <c:v>42461</c:v>
                </c:pt>
                <c:pt idx="208">
                  <c:v>42491</c:v>
                </c:pt>
                <c:pt idx="209">
                  <c:v>42522</c:v>
                </c:pt>
                <c:pt idx="210">
                  <c:v>42552</c:v>
                </c:pt>
                <c:pt idx="211">
                  <c:v>42583</c:v>
                </c:pt>
                <c:pt idx="212">
                  <c:v>42614</c:v>
                </c:pt>
                <c:pt idx="213">
                  <c:v>42644</c:v>
                </c:pt>
                <c:pt idx="214">
                  <c:v>42675</c:v>
                </c:pt>
                <c:pt idx="215">
                  <c:v>42705</c:v>
                </c:pt>
                <c:pt idx="216">
                  <c:v>42736</c:v>
                </c:pt>
                <c:pt idx="217">
                  <c:v>42767</c:v>
                </c:pt>
                <c:pt idx="218">
                  <c:v>42795</c:v>
                </c:pt>
                <c:pt idx="219">
                  <c:v>42826</c:v>
                </c:pt>
                <c:pt idx="220">
                  <c:v>42856</c:v>
                </c:pt>
                <c:pt idx="221">
                  <c:v>42887</c:v>
                </c:pt>
                <c:pt idx="222">
                  <c:v>42917</c:v>
                </c:pt>
                <c:pt idx="223">
                  <c:v>42948</c:v>
                </c:pt>
                <c:pt idx="224">
                  <c:v>42979</c:v>
                </c:pt>
                <c:pt idx="225">
                  <c:v>43009</c:v>
                </c:pt>
                <c:pt idx="226">
                  <c:v>43040</c:v>
                </c:pt>
                <c:pt idx="227">
                  <c:v>43070</c:v>
                </c:pt>
                <c:pt idx="228">
                  <c:v>43101</c:v>
                </c:pt>
                <c:pt idx="229">
                  <c:v>43132</c:v>
                </c:pt>
                <c:pt idx="230">
                  <c:v>43160</c:v>
                </c:pt>
                <c:pt idx="231">
                  <c:v>43191</c:v>
                </c:pt>
                <c:pt idx="232">
                  <c:v>43221</c:v>
                </c:pt>
                <c:pt idx="233">
                  <c:v>43252</c:v>
                </c:pt>
                <c:pt idx="234">
                  <c:v>43282</c:v>
                </c:pt>
                <c:pt idx="235">
                  <c:v>43313</c:v>
                </c:pt>
                <c:pt idx="236">
                  <c:v>43344</c:v>
                </c:pt>
                <c:pt idx="237">
                  <c:v>43374</c:v>
                </c:pt>
                <c:pt idx="238">
                  <c:v>43405</c:v>
                </c:pt>
                <c:pt idx="239">
                  <c:v>43435</c:v>
                </c:pt>
                <c:pt idx="240">
                  <c:v>43466</c:v>
                </c:pt>
                <c:pt idx="241">
                  <c:v>43497</c:v>
                </c:pt>
                <c:pt idx="242">
                  <c:v>43525</c:v>
                </c:pt>
                <c:pt idx="243">
                  <c:v>43556</c:v>
                </c:pt>
                <c:pt idx="244">
                  <c:v>43586</c:v>
                </c:pt>
                <c:pt idx="245">
                  <c:v>43617</c:v>
                </c:pt>
                <c:pt idx="246">
                  <c:v>43647</c:v>
                </c:pt>
                <c:pt idx="247">
                  <c:v>43678</c:v>
                </c:pt>
                <c:pt idx="248">
                  <c:v>43709</c:v>
                </c:pt>
                <c:pt idx="249">
                  <c:v>43739</c:v>
                </c:pt>
                <c:pt idx="250">
                  <c:v>43770</c:v>
                </c:pt>
                <c:pt idx="251">
                  <c:v>43800</c:v>
                </c:pt>
                <c:pt idx="252">
                  <c:v>43831</c:v>
                </c:pt>
                <c:pt idx="253">
                  <c:v>43862</c:v>
                </c:pt>
                <c:pt idx="254">
                  <c:v>43891</c:v>
                </c:pt>
                <c:pt idx="255">
                  <c:v>43922</c:v>
                </c:pt>
                <c:pt idx="256">
                  <c:v>43952</c:v>
                </c:pt>
                <c:pt idx="257">
                  <c:v>43983</c:v>
                </c:pt>
                <c:pt idx="258">
                  <c:v>44013</c:v>
                </c:pt>
                <c:pt idx="259">
                  <c:v>44044</c:v>
                </c:pt>
                <c:pt idx="260">
                  <c:v>44075</c:v>
                </c:pt>
                <c:pt idx="261">
                  <c:v>44105</c:v>
                </c:pt>
                <c:pt idx="262">
                  <c:v>44136</c:v>
                </c:pt>
                <c:pt idx="263">
                  <c:v>44166</c:v>
                </c:pt>
                <c:pt idx="264">
                  <c:v>44197</c:v>
                </c:pt>
                <c:pt idx="265">
                  <c:v>44228</c:v>
                </c:pt>
                <c:pt idx="266">
                  <c:v>44256</c:v>
                </c:pt>
                <c:pt idx="267">
                  <c:v>44287</c:v>
                </c:pt>
                <c:pt idx="268">
                  <c:v>44317</c:v>
                </c:pt>
                <c:pt idx="269">
                  <c:v>44348</c:v>
                </c:pt>
                <c:pt idx="270">
                  <c:v>44378</c:v>
                </c:pt>
                <c:pt idx="271">
                  <c:v>44409</c:v>
                </c:pt>
                <c:pt idx="272">
                  <c:v>44440</c:v>
                </c:pt>
                <c:pt idx="273">
                  <c:v>44470</c:v>
                </c:pt>
                <c:pt idx="274">
                  <c:v>44501</c:v>
                </c:pt>
                <c:pt idx="275">
                  <c:v>44531</c:v>
                </c:pt>
                <c:pt idx="276">
                  <c:v>44562</c:v>
                </c:pt>
                <c:pt idx="277">
                  <c:v>44593</c:v>
                </c:pt>
                <c:pt idx="278">
                  <c:v>44621</c:v>
                </c:pt>
                <c:pt idx="279">
                  <c:v>44652</c:v>
                </c:pt>
                <c:pt idx="280">
                  <c:v>44682</c:v>
                </c:pt>
                <c:pt idx="281">
                  <c:v>44713</c:v>
                </c:pt>
                <c:pt idx="282">
                  <c:v>44743</c:v>
                </c:pt>
                <c:pt idx="283">
                  <c:v>44774</c:v>
                </c:pt>
                <c:pt idx="284">
                  <c:v>44805</c:v>
                </c:pt>
                <c:pt idx="285">
                  <c:v>44835</c:v>
                </c:pt>
                <c:pt idx="286">
                  <c:v>44866</c:v>
                </c:pt>
                <c:pt idx="287">
                  <c:v>44896</c:v>
                </c:pt>
                <c:pt idx="288">
                  <c:v>44927</c:v>
                </c:pt>
                <c:pt idx="289">
                  <c:v>44958</c:v>
                </c:pt>
                <c:pt idx="290">
                  <c:v>44986</c:v>
                </c:pt>
                <c:pt idx="291">
                  <c:v>45017</c:v>
                </c:pt>
                <c:pt idx="292">
                  <c:v>45047</c:v>
                </c:pt>
                <c:pt idx="293">
                  <c:v>45078</c:v>
                </c:pt>
                <c:pt idx="294">
                  <c:v>45108</c:v>
                </c:pt>
                <c:pt idx="295">
                  <c:v>45139</c:v>
                </c:pt>
                <c:pt idx="296">
                  <c:v>45170</c:v>
                </c:pt>
                <c:pt idx="297">
                  <c:v>45200</c:v>
                </c:pt>
                <c:pt idx="298">
                  <c:v>45231</c:v>
                </c:pt>
                <c:pt idx="299">
                  <c:v>45261</c:v>
                </c:pt>
                <c:pt idx="300">
                  <c:v>45292</c:v>
                </c:pt>
                <c:pt idx="301">
                  <c:v>45323</c:v>
                </c:pt>
                <c:pt idx="302">
                  <c:v>45352</c:v>
                </c:pt>
                <c:pt idx="303">
                  <c:v>45383</c:v>
                </c:pt>
                <c:pt idx="304">
                  <c:v>45413</c:v>
                </c:pt>
                <c:pt idx="305">
                  <c:v>45444</c:v>
                </c:pt>
                <c:pt idx="306">
                  <c:v>45474</c:v>
                </c:pt>
                <c:pt idx="307">
                  <c:v>45505</c:v>
                </c:pt>
                <c:pt idx="308">
                  <c:v>45536</c:v>
                </c:pt>
                <c:pt idx="309">
                  <c:v>45566</c:v>
                </c:pt>
                <c:pt idx="310">
                  <c:v>45597</c:v>
                </c:pt>
                <c:pt idx="311">
                  <c:v>45627</c:v>
                </c:pt>
                <c:pt idx="312">
                  <c:v>45658</c:v>
                </c:pt>
                <c:pt idx="313">
                  <c:v>45689</c:v>
                </c:pt>
                <c:pt idx="314">
                  <c:v>45717</c:v>
                </c:pt>
                <c:pt idx="315">
                  <c:v>45748</c:v>
                </c:pt>
                <c:pt idx="316">
                  <c:v>45778</c:v>
                </c:pt>
                <c:pt idx="317">
                  <c:v>45809</c:v>
                </c:pt>
                <c:pt idx="318">
                  <c:v>45839</c:v>
                </c:pt>
                <c:pt idx="319">
                  <c:v>45870</c:v>
                </c:pt>
                <c:pt idx="320">
                  <c:v>45901</c:v>
                </c:pt>
                <c:pt idx="321">
                  <c:v>45931</c:v>
                </c:pt>
                <c:pt idx="322">
                  <c:v>45962</c:v>
                </c:pt>
                <c:pt idx="323">
                  <c:v>45992</c:v>
                </c:pt>
                <c:pt idx="324">
                  <c:v>46023</c:v>
                </c:pt>
                <c:pt idx="325">
                  <c:v>46054</c:v>
                </c:pt>
                <c:pt idx="326">
                  <c:v>46082</c:v>
                </c:pt>
                <c:pt idx="327">
                  <c:v>46113</c:v>
                </c:pt>
                <c:pt idx="328">
                  <c:v>46143</c:v>
                </c:pt>
                <c:pt idx="329">
                  <c:v>46174</c:v>
                </c:pt>
              </c:numCache>
            </c:numRef>
          </c:cat>
          <c:val>
            <c:numRef>
              <c:f>[0]!UngZ</c:f>
              <c:numCache>
                <c:formatCode>General</c:formatCode>
                <c:ptCount val="330"/>
                <c:pt idx="0">
                  <c:v>0</c:v>
                </c:pt>
                <c:pt idx="1">
                  <c:v>0</c:v>
                </c:pt>
                <c:pt idx="2">
                  <c:v>0</c:v>
                </c:pt>
                <c:pt idx="3">
                  <c:v>0</c:v>
                </c:pt>
                <c:pt idx="4">
                  <c:v>0</c:v>
                </c:pt>
                <c:pt idx="5">
                  <c:v>0</c:v>
                </c:pt>
                <c:pt idx="6">
                  <c:v>0</c:v>
                </c:pt>
                <c:pt idx="7">
                  <c:v>0</c:v>
                </c:pt>
                <c:pt idx="8">
                  <c:v>0</c:v>
                </c:pt>
                <c:pt idx="9">
                  <c:v>0</c:v>
                </c:pt>
                <c:pt idx="10">
                  <c:v>0</c:v>
                </c:pt>
                <c:pt idx="11">
                  <c:v>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0</c:v>
                </c:pt>
                <c:pt idx="25">
                  <c:v>0</c:v>
                </c:pt>
                <c:pt idx="26">
                  <c:v>0</c:v>
                </c:pt>
                <c:pt idx="27">
                  <c:v>0</c:v>
                </c:pt>
                <c:pt idx="28">
                  <c:v>0</c:v>
                </c:pt>
                <c:pt idx="29">
                  <c:v>0</c:v>
                </c:pt>
                <c:pt idx="30">
                  <c:v>0</c:v>
                </c:pt>
                <c:pt idx="31">
                  <c:v>0</c:v>
                </c:pt>
                <c:pt idx="32">
                  <c:v>0</c:v>
                </c:pt>
                <c:pt idx="33">
                  <c:v>0</c:v>
                </c:pt>
                <c:pt idx="34">
                  <c:v>0</c:v>
                </c:pt>
                <c:pt idx="35">
                  <c:v>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0</c:v>
                </c:pt>
                <c:pt idx="49">
                  <c:v>0</c:v>
                </c:pt>
                <c:pt idx="50">
                  <c:v>0</c:v>
                </c:pt>
                <c:pt idx="51">
                  <c:v>0</c:v>
                </c:pt>
                <c:pt idx="52">
                  <c:v>0</c:v>
                </c:pt>
                <c:pt idx="53">
                  <c:v>0</c:v>
                </c:pt>
                <c:pt idx="54">
                  <c:v>0</c:v>
                </c:pt>
                <c:pt idx="55">
                  <c:v>0</c:v>
                </c:pt>
                <c:pt idx="56">
                  <c:v>0</c:v>
                </c:pt>
                <c:pt idx="57">
                  <c:v>0</c:v>
                </c:pt>
                <c:pt idx="58">
                  <c:v>0</c:v>
                </c:pt>
                <c:pt idx="59">
                  <c:v>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0</c:v>
                </c:pt>
                <c:pt idx="73">
                  <c:v>0</c:v>
                </c:pt>
                <c:pt idx="74">
                  <c:v>0</c:v>
                </c:pt>
                <c:pt idx="75">
                  <c:v>0</c:v>
                </c:pt>
                <c:pt idx="76">
                  <c:v>0</c:v>
                </c:pt>
                <c:pt idx="77">
                  <c:v>0</c:v>
                </c:pt>
                <c:pt idx="78">
                  <c:v>0</c:v>
                </c:pt>
                <c:pt idx="79">
                  <c:v>0</c:v>
                </c:pt>
                <c:pt idx="80">
                  <c:v>0</c:v>
                </c:pt>
                <c:pt idx="81">
                  <c:v>0</c:v>
                </c:pt>
                <c:pt idx="82">
                  <c:v>0</c:v>
                </c:pt>
                <c:pt idx="83">
                  <c:v>0</c:v>
                </c:pt>
                <c:pt idx="84">
                  <c:v>100</c:v>
                </c:pt>
                <c:pt idx="85">
                  <c:v>100</c:v>
                </c:pt>
                <c:pt idx="86">
                  <c:v>100</c:v>
                </c:pt>
                <c:pt idx="87">
                  <c:v>100</c:v>
                </c:pt>
                <c:pt idx="88">
                  <c:v>100</c:v>
                </c:pt>
                <c:pt idx="89">
                  <c:v>100</c:v>
                </c:pt>
                <c:pt idx="90">
                  <c:v>100</c:v>
                </c:pt>
                <c:pt idx="91">
                  <c:v>100</c:v>
                </c:pt>
                <c:pt idx="92">
                  <c:v>100</c:v>
                </c:pt>
                <c:pt idx="93">
                  <c:v>100</c:v>
                </c:pt>
                <c:pt idx="94">
                  <c:v>100</c:v>
                </c:pt>
                <c:pt idx="95">
                  <c:v>100</c:v>
                </c:pt>
                <c:pt idx="96">
                  <c:v>0</c:v>
                </c:pt>
                <c:pt idx="97">
                  <c:v>0</c:v>
                </c:pt>
                <c:pt idx="98">
                  <c:v>0</c:v>
                </c:pt>
                <c:pt idx="99">
                  <c:v>0</c:v>
                </c:pt>
                <c:pt idx="100">
                  <c:v>0</c:v>
                </c:pt>
                <c:pt idx="101">
                  <c:v>0</c:v>
                </c:pt>
                <c:pt idx="102">
                  <c:v>0</c:v>
                </c:pt>
                <c:pt idx="103">
                  <c:v>0</c:v>
                </c:pt>
                <c:pt idx="104">
                  <c:v>0</c:v>
                </c:pt>
                <c:pt idx="105">
                  <c:v>0</c:v>
                </c:pt>
                <c:pt idx="106">
                  <c:v>0</c:v>
                </c:pt>
                <c:pt idx="107">
                  <c:v>0</c:v>
                </c:pt>
                <c:pt idx="108">
                  <c:v>100</c:v>
                </c:pt>
                <c:pt idx="109">
                  <c:v>100</c:v>
                </c:pt>
                <c:pt idx="110">
                  <c:v>100</c:v>
                </c:pt>
                <c:pt idx="111">
                  <c:v>100</c:v>
                </c:pt>
                <c:pt idx="112">
                  <c:v>100</c:v>
                </c:pt>
                <c:pt idx="113">
                  <c:v>100</c:v>
                </c:pt>
                <c:pt idx="114">
                  <c:v>100</c:v>
                </c:pt>
                <c:pt idx="115">
                  <c:v>100</c:v>
                </c:pt>
                <c:pt idx="116">
                  <c:v>100</c:v>
                </c:pt>
                <c:pt idx="117">
                  <c:v>100</c:v>
                </c:pt>
                <c:pt idx="118">
                  <c:v>100</c:v>
                </c:pt>
                <c:pt idx="119">
                  <c:v>100</c:v>
                </c:pt>
                <c:pt idx="120">
                  <c:v>0</c:v>
                </c:pt>
                <c:pt idx="121">
                  <c:v>0</c:v>
                </c:pt>
                <c:pt idx="122">
                  <c:v>0</c:v>
                </c:pt>
                <c:pt idx="123">
                  <c:v>0</c:v>
                </c:pt>
                <c:pt idx="124">
                  <c:v>0</c:v>
                </c:pt>
                <c:pt idx="125">
                  <c:v>0</c:v>
                </c:pt>
                <c:pt idx="126">
                  <c:v>0</c:v>
                </c:pt>
                <c:pt idx="127">
                  <c:v>0</c:v>
                </c:pt>
                <c:pt idx="128">
                  <c:v>0</c:v>
                </c:pt>
                <c:pt idx="129">
                  <c:v>0</c:v>
                </c:pt>
                <c:pt idx="130">
                  <c:v>0</c:v>
                </c:pt>
                <c:pt idx="131">
                  <c:v>0</c:v>
                </c:pt>
                <c:pt idx="132">
                  <c:v>100</c:v>
                </c:pt>
                <c:pt idx="133">
                  <c:v>100</c:v>
                </c:pt>
                <c:pt idx="134">
                  <c:v>100</c:v>
                </c:pt>
                <c:pt idx="135">
                  <c:v>100</c:v>
                </c:pt>
                <c:pt idx="136">
                  <c:v>100</c:v>
                </c:pt>
                <c:pt idx="137">
                  <c:v>100</c:v>
                </c:pt>
                <c:pt idx="138">
                  <c:v>100</c:v>
                </c:pt>
                <c:pt idx="139">
                  <c:v>100</c:v>
                </c:pt>
                <c:pt idx="140">
                  <c:v>100</c:v>
                </c:pt>
                <c:pt idx="141">
                  <c:v>100</c:v>
                </c:pt>
                <c:pt idx="142">
                  <c:v>100</c:v>
                </c:pt>
                <c:pt idx="143">
                  <c:v>100</c:v>
                </c:pt>
                <c:pt idx="144">
                  <c:v>0</c:v>
                </c:pt>
                <c:pt idx="145">
                  <c:v>0</c:v>
                </c:pt>
                <c:pt idx="146">
                  <c:v>0</c:v>
                </c:pt>
                <c:pt idx="147">
                  <c:v>0</c:v>
                </c:pt>
                <c:pt idx="148">
                  <c:v>0</c:v>
                </c:pt>
                <c:pt idx="149">
                  <c:v>0</c:v>
                </c:pt>
                <c:pt idx="150">
                  <c:v>0</c:v>
                </c:pt>
                <c:pt idx="151">
                  <c:v>0</c:v>
                </c:pt>
                <c:pt idx="152">
                  <c:v>0</c:v>
                </c:pt>
                <c:pt idx="153">
                  <c:v>0</c:v>
                </c:pt>
                <c:pt idx="154">
                  <c:v>0</c:v>
                </c:pt>
                <c:pt idx="155">
                  <c:v>0</c:v>
                </c:pt>
                <c:pt idx="156">
                  <c:v>100</c:v>
                </c:pt>
                <c:pt idx="157">
                  <c:v>100</c:v>
                </c:pt>
                <c:pt idx="158">
                  <c:v>100</c:v>
                </c:pt>
                <c:pt idx="159">
                  <c:v>100</c:v>
                </c:pt>
                <c:pt idx="160">
                  <c:v>100</c:v>
                </c:pt>
                <c:pt idx="161">
                  <c:v>100</c:v>
                </c:pt>
                <c:pt idx="162">
                  <c:v>100</c:v>
                </c:pt>
                <c:pt idx="163">
                  <c:v>100</c:v>
                </c:pt>
                <c:pt idx="164">
                  <c:v>100</c:v>
                </c:pt>
                <c:pt idx="165">
                  <c:v>100</c:v>
                </c:pt>
                <c:pt idx="166">
                  <c:v>100</c:v>
                </c:pt>
                <c:pt idx="167">
                  <c:v>100</c:v>
                </c:pt>
                <c:pt idx="168">
                  <c:v>0</c:v>
                </c:pt>
                <c:pt idx="169">
                  <c:v>0</c:v>
                </c:pt>
                <c:pt idx="170">
                  <c:v>0</c:v>
                </c:pt>
                <c:pt idx="171">
                  <c:v>0</c:v>
                </c:pt>
                <c:pt idx="172">
                  <c:v>0</c:v>
                </c:pt>
                <c:pt idx="173">
                  <c:v>0</c:v>
                </c:pt>
                <c:pt idx="174">
                  <c:v>0</c:v>
                </c:pt>
                <c:pt idx="175">
                  <c:v>0</c:v>
                </c:pt>
                <c:pt idx="176">
                  <c:v>0</c:v>
                </c:pt>
                <c:pt idx="177">
                  <c:v>0</c:v>
                </c:pt>
                <c:pt idx="178">
                  <c:v>0</c:v>
                </c:pt>
                <c:pt idx="179">
                  <c:v>0</c:v>
                </c:pt>
                <c:pt idx="180">
                  <c:v>100</c:v>
                </c:pt>
                <c:pt idx="181">
                  <c:v>100</c:v>
                </c:pt>
                <c:pt idx="182">
                  <c:v>100</c:v>
                </c:pt>
                <c:pt idx="183">
                  <c:v>100</c:v>
                </c:pt>
                <c:pt idx="184">
                  <c:v>100</c:v>
                </c:pt>
                <c:pt idx="185">
                  <c:v>100</c:v>
                </c:pt>
                <c:pt idx="186">
                  <c:v>100</c:v>
                </c:pt>
                <c:pt idx="187">
                  <c:v>100</c:v>
                </c:pt>
                <c:pt idx="188">
                  <c:v>100</c:v>
                </c:pt>
                <c:pt idx="189">
                  <c:v>100</c:v>
                </c:pt>
                <c:pt idx="190">
                  <c:v>100</c:v>
                </c:pt>
                <c:pt idx="191">
                  <c:v>100</c:v>
                </c:pt>
                <c:pt idx="192">
                  <c:v>0</c:v>
                </c:pt>
                <c:pt idx="193">
                  <c:v>0</c:v>
                </c:pt>
                <c:pt idx="194">
                  <c:v>0</c:v>
                </c:pt>
                <c:pt idx="195">
                  <c:v>0</c:v>
                </c:pt>
                <c:pt idx="196">
                  <c:v>0</c:v>
                </c:pt>
                <c:pt idx="197">
                  <c:v>0</c:v>
                </c:pt>
                <c:pt idx="198">
                  <c:v>0</c:v>
                </c:pt>
                <c:pt idx="199">
                  <c:v>0</c:v>
                </c:pt>
                <c:pt idx="200">
                  <c:v>0</c:v>
                </c:pt>
                <c:pt idx="201">
                  <c:v>0</c:v>
                </c:pt>
                <c:pt idx="202">
                  <c:v>0</c:v>
                </c:pt>
                <c:pt idx="203">
                  <c:v>0</c:v>
                </c:pt>
                <c:pt idx="204">
                  <c:v>100</c:v>
                </c:pt>
                <c:pt idx="205">
                  <c:v>100</c:v>
                </c:pt>
                <c:pt idx="206">
                  <c:v>100</c:v>
                </c:pt>
                <c:pt idx="207">
                  <c:v>100</c:v>
                </c:pt>
                <c:pt idx="208">
                  <c:v>100</c:v>
                </c:pt>
                <c:pt idx="209">
                  <c:v>100</c:v>
                </c:pt>
                <c:pt idx="210">
                  <c:v>100</c:v>
                </c:pt>
                <c:pt idx="211">
                  <c:v>100</c:v>
                </c:pt>
                <c:pt idx="212">
                  <c:v>100</c:v>
                </c:pt>
                <c:pt idx="213">
                  <c:v>100</c:v>
                </c:pt>
                <c:pt idx="214">
                  <c:v>100</c:v>
                </c:pt>
                <c:pt idx="215">
                  <c:v>100</c:v>
                </c:pt>
                <c:pt idx="216">
                  <c:v>0</c:v>
                </c:pt>
                <c:pt idx="217">
                  <c:v>0</c:v>
                </c:pt>
                <c:pt idx="218">
                  <c:v>0</c:v>
                </c:pt>
                <c:pt idx="219">
                  <c:v>0</c:v>
                </c:pt>
                <c:pt idx="220">
                  <c:v>0</c:v>
                </c:pt>
                <c:pt idx="221">
                  <c:v>0</c:v>
                </c:pt>
                <c:pt idx="222">
                  <c:v>0</c:v>
                </c:pt>
                <c:pt idx="223">
                  <c:v>0</c:v>
                </c:pt>
                <c:pt idx="224">
                  <c:v>0</c:v>
                </c:pt>
                <c:pt idx="225">
                  <c:v>0</c:v>
                </c:pt>
                <c:pt idx="226">
                  <c:v>0</c:v>
                </c:pt>
                <c:pt idx="227">
                  <c:v>0</c:v>
                </c:pt>
                <c:pt idx="228">
                  <c:v>100</c:v>
                </c:pt>
                <c:pt idx="229">
                  <c:v>100</c:v>
                </c:pt>
                <c:pt idx="230">
                  <c:v>100</c:v>
                </c:pt>
                <c:pt idx="231">
                  <c:v>100</c:v>
                </c:pt>
                <c:pt idx="232">
                  <c:v>100</c:v>
                </c:pt>
                <c:pt idx="233">
                  <c:v>100</c:v>
                </c:pt>
                <c:pt idx="234">
                  <c:v>100</c:v>
                </c:pt>
                <c:pt idx="235">
                  <c:v>100</c:v>
                </c:pt>
                <c:pt idx="236">
                  <c:v>100</c:v>
                </c:pt>
                <c:pt idx="237">
                  <c:v>100</c:v>
                </c:pt>
                <c:pt idx="238">
                  <c:v>100</c:v>
                </c:pt>
                <c:pt idx="239">
                  <c:v>100</c:v>
                </c:pt>
                <c:pt idx="240">
                  <c:v>0</c:v>
                </c:pt>
                <c:pt idx="241">
                  <c:v>0</c:v>
                </c:pt>
                <c:pt idx="242">
                  <c:v>0</c:v>
                </c:pt>
                <c:pt idx="243">
                  <c:v>0</c:v>
                </c:pt>
                <c:pt idx="244">
                  <c:v>0</c:v>
                </c:pt>
                <c:pt idx="245">
                  <c:v>0</c:v>
                </c:pt>
                <c:pt idx="246">
                  <c:v>0</c:v>
                </c:pt>
                <c:pt idx="247">
                  <c:v>0</c:v>
                </c:pt>
                <c:pt idx="248">
                  <c:v>0</c:v>
                </c:pt>
                <c:pt idx="249">
                  <c:v>0</c:v>
                </c:pt>
                <c:pt idx="250">
                  <c:v>0</c:v>
                </c:pt>
                <c:pt idx="251">
                  <c:v>0</c:v>
                </c:pt>
                <c:pt idx="252">
                  <c:v>100</c:v>
                </c:pt>
                <c:pt idx="253">
                  <c:v>100</c:v>
                </c:pt>
                <c:pt idx="254">
                  <c:v>100</c:v>
                </c:pt>
                <c:pt idx="255">
                  <c:v>100</c:v>
                </c:pt>
                <c:pt idx="256">
                  <c:v>100</c:v>
                </c:pt>
                <c:pt idx="257">
                  <c:v>100</c:v>
                </c:pt>
                <c:pt idx="258">
                  <c:v>100</c:v>
                </c:pt>
                <c:pt idx="259">
                  <c:v>100</c:v>
                </c:pt>
                <c:pt idx="260">
                  <c:v>100</c:v>
                </c:pt>
                <c:pt idx="261">
                  <c:v>100</c:v>
                </c:pt>
                <c:pt idx="262">
                  <c:v>100</c:v>
                </c:pt>
                <c:pt idx="263">
                  <c:v>100</c:v>
                </c:pt>
                <c:pt idx="264">
                  <c:v>0</c:v>
                </c:pt>
                <c:pt idx="265">
                  <c:v>0</c:v>
                </c:pt>
                <c:pt idx="266">
                  <c:v>0</c:v>
                </c:pt>
                <c:pt idx="267">
                  <c:v>0</c:v>
                </c:pt>
                <c:pt idx="268">
                  <c:v>0</c:v>
                </c:pt>
                <c:pt idx="269">
                  <c:v>0</c:v>
                </c:pt>
                <c:pt idx="270">
                  <c:v>0</c:v>
                </c:pt>
                <c:pt idx="271">
                  <c:v>0</c:v>
                </c:pt>
                <c:pt idx="272">
                  <c:v>0</c:v>
                </c:pt>
                <c:pt idx="273">
                  <c:v>0</c:v>
                </c:pt>
                <c:pt idx="274">
                  <c:v>0</c:v>
                </c:pt>
                <c:pt idx="275">
                  <c:v>0</c:v>
                </c:pt>
                <c:pt idx="276">
                  <c:v>100</c:v>
                </c:pt>
                <c:pt idx="277">
                  <c:v>100</c:v>
                </c:pt>
                <c:pt idx="278">
                  <c:v>100</c:v>
                </c:pt>
                <c:pt idx="279">
                  <c:v>100</c:v>
                </c:pt>
                <c:pt idx="280">
                  <c:v>100</c:v>
                </c:pt>
                <c:pt idx="281">
                  <c:v>100</c:v>
                </c:pt>
                <c:pt idx="282">
                  <c:v>100</c:v>
                </c:pt>
                <c:pt idx="283">
                  <c:v>100</c:v>
                </c:pt>
                <c:pt idx="284">
                  <c:v>100</c:v>
                </c:pt>
                <c:pt idx="285">
                  <c:v>100</c:v>
                </c:pt>
                <c:pt idx="286">
                  <c:v>100</c:v>
                </c:pt>
                <c:pt idx="287">
                  <c:v>100</c:v>
                </c:pt>
                <c:pt idx="288">
                  <c:v>0</c:v>
                </c:pt>
                <c:pt idx="289">
                  <c:v>0</c:v>
                </c:pt>
                <c:pt idx="290">
                  <c:v>0</c:v>
                </c:pt>
                <c:pt idx="291">
                  <c:v>0</c:v>
                </c:pt>
                <c:pt idx="292">
                  <c:v>0</c:v>
                </c:pt>
                <c:pt idx="293">
                  <c:v>0</c:v>
                </c:pt>
                <c:pt idx="294">
                  <c:v>0</c:v>
                </c:pt>
                <c:pt idx="295">
                  <c:v>0</c:v>
                </c:pt>
                <c:pt idx="296">
                  <c:v>0</c:v>
                </c:pt>
                <c:pt idx="297">
                  <c:v>0</c:v>
                </c:pt>
                <c:pt idx="298">
                  <c:v>0</c:v>
                </c:pt>
                <c:pt idx="299">
                  <c:v>0</c:v>
                </c:pt>
                <c:pt idx="300">
                  <c:v>100</c:v>
                </c:pt>
                <c:pt idx="301">
                  <c:v>100</c:v>
                </c:pt>
                <c:pt idx="302">
                  <c:v>100</c:v>
                </c:pt>
                <c:pt idx="303">
                  <c:v>100</c:v>
                </c:pt>
                <c:pt idx="304">
                  <c:v>100</c:v>
                </c:pt>
                <c:pt idx="305">
                  <c:v>100</c:v>
                </c:pt>
                <c:pt idx="306">
                  <c:v>100</c:v>
                </c:pt>
                <c:pt idx="307">
                  <c:v>100</c:v>
                </c:pt>
                <c:pt idx="308">
                  <c:v>100</c:v>
                </c:pt>
                <c:pt idx="309">
                  <c:v>100</c:v>
                </c:pt>
                <c:pt idx="310">
                  <c:v>100</c:v>
                </c:pt>
                <c:pt idx="311">
                  <c:v>100</c:v>
                </c:pt>
                <c:pt idx="312">
                  <c:v>0</c:v>
                </c:pt>
                <c:pt idx="313">
                  <c:v>0</c:v>
                </c:pt>
                <c:pt idx="314">
                  <c:v>0</c:v>
                </c:pt>
                <c:pt idx="315">
                  <c:v>0</c:v>
                </c:pt>
                <c:pt idx="316">
                  <c:v>0</c:v>
                </c:pt>
                <c:pt idx="317">
                  <c:v>0</c:v>
                </c:pt>
                <c:pt idx="318">
                  <c:v>0</c:v>
                </c:pt>
                <c:pt idx="319">
                  <c:v>0</c:v>
                </c:pt>
                <c:pt idx="320">
                  <c:v>0</c:v>
                </c:pt>
                <c:pt idx="321">
                  <c:v>0</c:v>
                </c:pt>
                <c:pt idx="322">
                  <c:v>0</c:v>
                </c:pt>
                <c:pt idx="323">
                  <c:v>0</c:v>
                </c:pt>
                <c:pt idx="324">
                  <c:v>100</c:v>
                </c:pt>
                <c:pt idx="325">
                  <c:v>100</c:v>
                </c:pt>
                <c:pt idx="326">
                  <c:v>100</c:v>
                </c:pt>
                <c:pt idx="327">
                  <c:v>100</c:v>
                </c:pt>
                <c:pt idx="328">
                  <c:v>100</c:v>
                </c:pt>
                <c:pt idx="329">
                  <c:v>100</c:v>
                </c:pt>
              </c:numCache>
            </c:numRef>
          </c:val>
          <c:extLst>
            <c:ext xmlns:c16="http://schemas.microsoft.com/office/drawing/2014/chart" uri="{C3380CC4-5D6E-409C-BE32-E72D297353CC}">
              <c16:uniqueId val="{00000000-AD98-4FE9-B561-5F2BBFCF12FC}"/>
            </c:ext>
          </c:extLst>
        </c:ser>
        <c:dLbls>
          <c:showLegendKey val="0"/>
          <c:showVal val="0"/>
          <c:showCatName val="0"/>
          <c:showSerName val="0"/>
          <c:showPercent val="0"/>
          <c:showBubbleSize val="0"/>
        </c:dLbls>
        <c:gapWidth val="0"/>
        <c:axId val="1902144160"/>
        <c:axId val="1688470752"/>
      </c:barChart>
      <c:lineChart>
        <c:grouping val="standard"/>
        <c:varyColors val="0"/>
        <c:ser>
          <c:idx val="0"/>
          <c:order val="0"/>
          <c:tx>
            <c:strRef>
              <c:f>'Var fix'!$B$6</c:f>
              <c:strCache>
                <c:ptCount val="1"/>
                <c:pt idx="0">
                  <c:v>Pfund Sterling</c:v>
                </c:pt>
              </c:strCache>
            </c:strRef>
          </c:tx>
          <c:spPr>
            <a:ln w="28575" cap="rnd">
              <a:solidFill>
                <a:schemeClr val="accent2"/>
              </a:solidFill>
              <a:round/>
            </a:ln>
            <a:effectLst/>
          </c:spPr>
          <c:marker>
            <c:symbol val="none"/>
          </c:marker>
          <c:cat>
            <c:numRef>
              <c:f>[0]!UngX</c:f>
              <c:numCache>
                <c:formatCode>m/d/yyyy</c:formatCode>
                <c:ptCount val="330"/>
                <c:pt idx="0">
                  <c:v>36161</c:v>
                </c:pt>
                <c:pt idx="1">
                  <c:v>36192</c:v>
                </c:pt>
                <c:pt idx="2">
                  <c:v>36220</c:v>
                </c:pt>
                <c:pt idx="3">
                  <c:v>36251</c:v>
                </c:pt>
                <c:pt idx="4">
                  <c:v>36281</c:v>
                </c:pt>
                <c:pt idx="5">
                  <c:v>36312</c:v>
                </c:pt>
                <c:pt idx="6">
                  <c:v>36342</c:v>
                </c:pt>
                <c:pt idx="7">
                  <c:v>36373</c:v>
                </c:pt>
                <c:pt idx="8">
                  <c:v>36404</c:v>
                </c:pt>
                <c:pt idx="9">
                  <c:v>36434</c:v>
                </c:pt>
                <c:pt idx="10">
                  <c:v>36465</c:v>
                </c:pt>
                <c:pt idx="11">
                  <c:v>36495</c:v>
                </c:pt>
                <c:pt idx="12">
                  <c:v>36526</c:v>
                </c:pt>
                <c:pt idx="13">
                  <c:v>36557</c:v>
                </c:pt>
                <c:pt idx="14">
                  <c:v>36586</c:v>
                </c:pt>
                <c:pt idx="15">
                  <c:v>36617</c:v>
                </c:pt>
                <c:pt idx="16">
                  <c:v>36647</c:v>
                </c:pt>
                <c:pt idx="17">
                  <c:v>36678</c:v>
                </c:pt>
                <c:pt idx="18">
                  <c:v>36708</c:v>
                </c:pt>
                <c:pt idx="19">
                  <c:v>36739</c:v>
                </c:pt>
                <c:pt idx="20">
                  <c:v>36770</c:v>
                </c:pt>
                <c:pt idx="21">
                  <c:v>36800</c:v>
                </c:pt>
                <c:pt idx="22">
                  <c:v>36831</c:v>
                </c:pt>
                <c:pt idx="23">
                  <c:v>36861</c:v>
                </c:pt>
                <c:pt idx="24">
                  <c:v>36892</c:v>
                </c:pt>
                <c:pt idx="25">
                  <c:v>36923</c:v>
                </c:pt>
                <c:pt idx="26">
                  <c:v>36951</c:v>
                </c:pt>
                <c:pt idx="27">
                  <c:v>36982</c:v>
                </c:pt>
                <c:pt idx="28">
                  <c:v>37012</c:v>
                </c:pt>
                <c:pt idx="29">
                  <c:v>37043</c:v>
                </c:pt>
                <c:pt idx="30">
                  <c:v>37073</c:v>
                </c:pt>
                <c:pt idx="31">
                  <c:v>37104</c:v>
                </c:pt>
                <c:pt idx="32">
                  <c:v>37135</c:v>
                </c:pt>
                <c:pt idx="33">
                  <c:v>37165</c:v>
                </c:pt>
                <c:pt idx="34">
                  <c:v>37196</c:v>
                </c:pt>
                <c:pt idx="35">
                  <c:v>37226</c:v>
                </c:pt>
                <c:pt idx="36">
                  <c:v>37257</c:v>
                </c:pt>
                <c:pt idx="37">
                  <c:v>37288</c:v>
                </c:pt>
                <c:pt idx="38">
                  <c:v>37316</c:v>
                </c:pt>
                <c:pt idx="39">
                  <c:v>37347</c:v>
                </c:pt>
                <c:pt idx="40">
                  <c:v>37377</c:v>
                </c:pt>
                <c:pt idx="41">
                  <c:v>37408</c:v>
                </c:pt>
                <c:pt idx="42">
                  <c:v>37438</c:v>
                </c:pt>
                <c:pt idx="43">
                  <c:v>37469</c:v>
                </c:pt>
                <c:pt idx="44">
                  <c:v>37500</c:v>
                </c:pt>
                <c:pt idx="45">
                  <c:v>37530</c:v>
                </c:pt>
                <c:pt idx="46">
                  <c:v>37561</c:v>
                </c:pt>
                <c:pt idx="47">
                  <c:v>37591</c:v>
                </c:pt>
                <c:pt idx="48">
                  <c:v>37622</c:v>
                </c:pt>
                <c:pt idx="49">
                  <c:v>37653</c:v>
                </c:pt>
                <c:pt idx="50">
                  <c:v>37681</c:v>
                </c:pt>
                <c:pt idx="51">
                  <c:v>37712</c:v>
                </c:pt>
                <c:pt idx="52">
                  <c:v>37742</c:v>
                </c:pt>
                <c:pt idx="53">
                  <c:v>37773</c:v>
                </c:pt>
                <c:pt idx="54">
                  <c:v>37803</c:v>
                </c:pt>
                <c:pt idx="55">
                  <c:v>37834</c:v>
                </c:pt>
                <c:pt idx="56">
                  <c:v>37865</c:v>
                </c:pt>
                <c:pt idx="57">
                  <c:v>37895</c:v>
                </c:pt>
                <c:pt idx="58">
                  <c:v>37926</c:v>
                </c:pt>
                <c:pt idx="59">
                  <c:v>37956</c:v>
                </c:pt>
                <c:pt idx="60">
                  <c:v>37987</c:v>
                </c:pt>
                <c:pt idx="61">
                  <c:v>38018</c:v>
                </c:pt>
                <c:pt idx="62">
                  <c:v>38047</c:v>
                </c:pt>
                <c:pt idx="63">
                  <c:v>38078</c:v>
                </c:pt>
                <c:pt idx="64">
                  <c:v>38108</c:v>
                </c:pt>
                <c:pt idx="65">
                  <c:v>38139</c:v>
                </c:pt>
                <c:pt idx="66">
                  <c:v>38169</c:v>
                </c:pt>
                <c:pt idx="67">
                  <c:v>38200</c:v>
                </c:pt>
                <c:pt idx="68">
                  <c:v>38231</c:v>
                </c:pt>
                <c:pt idx="69">
                  <c:v>38261</c:v>
                </c:pt>
                <c:pt idx="70">
                  <c:v>38292</c:v>
                </c:pt>
                <c:pt idx="71">
                  <c:v>38322</c:v>
                </c:pt>
                <c:pt idx="72">
                  <c:v>38353</c:v>
                </c:pt>
                <c:pt idx="73">
                  <c:v>38384</c:v>
                </c:pt>
                <c:pt idx="74">
                  <c:v>38412</c:v>
                </c:pt>
                <c:pt idx="75">
                  <c:v>38443</c:v>
                </c:pt>
                <c:pt idx="76">
                  <c:v>38473</c:v>
                </c:pt>
                <c:pt idx="77">
                  <c:v>38504</c:v>
                </c:pt>
                <c:pt idx="78">
                  <c:v>38534</c:v>
                </c:pt>
                <c:pt idx="79">
                  <c:v>38565</c:v>
                </c:pt>
                <c:pt idx="80">
                  <c:v>38596</c:v>
                </c:pt>
                <c:pt idx="81">
                  <c:v>38626</c:v>
                </c:pt>
                <c:pt idx="82">
                  <c:v>38657</c:v>
                </c:pt>
                <c:pt idx="83">
                  <c:v>38687</c:v>
                </c:pt>
                <c:pt idx="84">
                  <c:v>38718</c:v>
                </c:pt>
                <c:pt idx="85">
                  <c:v>38749</c:v>
                </c:pt>
                <c:pt idx="86">
                  <c:v>38777</c:v>
                </c:pt>
                <c:pt idx="87">
                  <c:v>38808</c:v>
                </c:pt>
                <c:pt idx="88">
                  <c:v>38838</c:v>
                </c:pt>
                <c:pt idx="89">
                  <c:v>38869</c:v>
                </c:pt>
                <c:pt idx="90">
                  <c:v>38899</c:v>
                </c:pt>
                <c:pt idx="91">
                  <c:v>38930</c:v>
                </c:pt>
                <c:pt idx="92">
                  <c:v>38961</c:v>
                </c:pt>
                <c:pt idx="93">
                  <c:v>38991</c:v>
                </c:pt>
                <c:pt idx="94">
                  <c:v>39022</c:v>
                </c:pt>
                <c:pt idx="95">
                  <c:v>39052</c:v>
                </c:pt>
                <c:pt idx="96">
                  <c:v>39083</c:v>
                </c:pt>
                <c:pt idx="97">
                  <c:v>39114</c:v>
                </c:pt>
                <c:pt idx="98">
                  <c:v>39142</c:v>
                </c:pt>
                <c:pt idx="99">
                  <c:v>39173</c:v>
                </c:pt>
                <c:pt idx="100">
                  <c:v>39203</c:v>
                </c:pt>
                <c:pt idx="101">
                  <c:v>39234</c:v>
                </c:pt>
                <c:pt idx="102">
                  <c:v>39264</c:v>
                </c:pt>
                <c:pt idx="103">
                  <c:v>39295</c:v>
                </c:pt>
                <c:pt idx="104">
                  <c:v>39326</c:v>
                </c:pt>
                <c:pt idx="105">
                  <c:v>39356</c:v>
                </c:pt>
                <c:pt idx="106">
                  <c:v>39387</c:v>
                </c:pt>
                <c:pt idx="107">
                  <c:v>39417</c:v>
                </c:pt>
                <c:pt idx="108">
                  <c:v>39448</c:v>
                </c:pt>
                <c:pt idx="109">
                  <c:v>39479</c:v>
                </c:pt>
                <c:pt idx="110">
                  <c:v>39508</c:v>
                </c:pt>
                <c:pt idx="111">
                  <c:v>39539</c:v>
                </c:pt>
                <c:pt idx="112">
                  <c:v>39569</c:v>
                </c:pt>
                <c:pt idx="113">
                  <c:v>39600</c:v>
                </c:pt>
                <c:pt idx="114">
                  <c:v>39630</c:v>
                </c:pt>
                <c:pt idx="115">
                  <c:v>39661</c:v>
                </c:pt>
                <c:pt idx="116">
                  <c:v>39692</c:v>
                </c:pt>
                <c:pt idx="117">
                  <c:v>39722</c:v>
                </c:pt>
                <c:pt idx="118">
                  <c:v>39753</c:v>
                </c:pt>
                <c:pt idx="119">
                  <c:v>39783</c:v>
                </c:pt>
                <c:pt idx="120">
                  <c:v>39814</c:v>
                </c:pt>
                <c:pt idx="121">
                  <c:v>39845</c:v>
                </c:pt>
                <c:pt idx="122">
                  <c:v>39873</c:v>
                </c:pt>
                <c:pt idx="123">
                  <c:v>39904</c:v>
                </c:pt>
                <c:pt idx="124">
                  <c:v>39934</c:v>
                </c:pt>
                <c:pt idx="125">
                  <c:v>39965</c:v>
                </c:pt>
                <c:pt idx="126">
                  <c:v>39995</c:v>
                </c:pt>
                <c:pt idx="127">
                  <c:v>40026</c:v>
                </c:pt>
                <c:pt idx="128">
                  <c:v>40057</c:v>
                </c:pt>
                <c:pt idx="129">
                  <c:v>40087</c:v>
                </c:pt>
                <c:pt idx="130">
                  <c:v>40118</c:v>
                </c:pt>
                <c:pt idx="131">
                  <c:v>40148</c:v>
                </c:pt>
                <c:pt idx="132">
                  <c:v>40179</c:v>
                </c:pt>
                <c:pt idx="133">
                  <c:v>40210</c:v>
                </c:pt>
                <c:pt idx="134">
                  <c:v>40238</c:v>
                </c:pt>
                <c:pt idx="135">
                  <c:v>40269</c:v>
                </c:pt>
                <c:pt idx="136">
                  <c:v>40299</c:v>
                </c:pt>
                <c:pt idx="137">
                  <c:v>40330</c:v>
                </c:pt>
                <c:pt idx="138">
                  <c:v>40360</c:v>
                </c:pt>
                <c:pt idx="139">
                  <c:v>40391</c:v>
                </c:pt>
                <c:pt idx="140">
                  <c:v>40422</c:v>
                </c:pt>
                <c:pt idx="141">
                  <c:v>40452</c:v>
                </c:pt>
                <c:pt idx="142">
                  <c:v>40483</c:v>
                </c:pt>
                <c:pt idx="143">
                  <c:v>40513</c:v>
                </c:pt>
                <c:pt idx="144">
                  <c:v>40544</c:v>
                </c:pt>
                <c:pt idx="145">
                  <c:v>40575</c:v>
                </c:pt>
                <c:pt idx="146">
                  <c:v>40603</c:v>
                </c:pt>
                <c:pt idx="147">
                  <c:v>40634</c:v>
                </c:pt>
                <c:pt idx="148">
                  <c:v>40664</c:v>
                </c:pt>
                <c:pt idx="149">
                  <c:v>40695</c:v>
                </c:pt>
                <c:pt idx="150">
                  <c:v>40725</c:v>
                </c:pt>
                <c:pt idx="151">
                  <c:v>40756</c:v>
                </c:pt>
                <c:pt idx="152">
                  <c:v>40787</c:v>
                </c:pt>
                <c:pt idx="153">
                  <c:v>40817</c:v>
                </c:pt>
                <c:pt idx="154">
                  <c:v>40848</c:v>
                </c:pt>
                <c:pt idx="155">
                  <c:v>40878</c:v>
                </c:pt>
                <c:pt idx="156">
                  <c:v>40909</c:v>
                </c:pt>
                <c:pt idx="157">
                  <c:v>40940</c:v>
                </c:pt>
                <c:pt idx="158">
                  <c:v>40969</c:v>
                </c:pt>
                <c:pt idx="159">
                  <c:v>41000</c:v>
                </c:pt>
                <c:pt idx="160">
                  <c:v>41030</c:v>
                </c:pt>
                <c:pt idx="161">
                  <c:v>41061</c:v>
                </c:pt>
                <c:pt idx="162">
                  <c:v>41091</c:v>
                </c:pt>
                <c:pt idx="163">
                  <c:v>41122</c:v>
                </c:pt>
                <c:pt idx="164">
                  <c:v>41153</c:v>
                </c:pt>
                <c:pt idx="165">
                  <c:v>41183</c:v>
                </c:pt>
                <c:pt idx="166">
                  <c:v>41214</c:v>
                </c:pt>
                <c:pt idx="167">
                  <c:v>41244</c:v>
                </c:pt>
                <c:pt idx="168">
                  <c:v>41275</c:v>
                </c:pt>
                <c:pt idx="169">
                  <c:v>41306</c:v>
                </c:pt>
                <c:pt idx="170">
                  <c:v>41334</c:v>
                </c:pt>
                <c:pt idx="171">
                  <c:v>41365</c:v>
                </c:pt>
                <c:pt idx="172">
                  <c:v>41395</c:v>
                </c:pt>
                <c:pt idx="173">
                  <c:v>41426</c:v>
                </c:pt>
                <c:pt idx="174">
                  <c:v>41456</c:v>
                </c:pt>
                <c:pt idx="175">
                  <c:v>41487</c:v>
                </c:pt>
                <c:pt idx="176">
                  <c:v>41518</c:v>
                </c:pt>
                <c:pt idx="177">
                  <c:v>41548</c:v>
                </c:pt>
                <c:pt idx="178">
                  <c:v>41579</c:v>
                </c:pt>
                <c:pt idx="179">
                  <c:v>41609</c:v>
                </c:pt>
                <c:pt idx="180">
                  <c:v>41640</c:v>
                </c:pt>
                <c:pt idx="181">
                  <c:v>41671</c:v>
                </c:pt>
                <c:pt idx="182">
                  <c:v>41699</c:v>
                </c:pt>
                <c:pt idx="183">
                  <c:v>41730</c:v>
                </c:pt>
                <c:pt idx="184">
                  <c:v>41760</c:v>
                </c:pt>
                <c:pt idx="185">
                  <c:v>41791</c:v>
                </c:pt>
                <c:pt idx="186">
                  <c:v>41821</c:v>
                </c:pt>
                <c:pt idx="187">
                  <c:v>41852</c:v>
                </c:pt>
                <c:pt idx="188">
                  <c:v>41883</c:v>
                </c:pt>
                <c:pt idx="189">
                  <c:v>41913</c:v>
                </c:pt>
                <c:pt idx="190">
                  <c:v>41944</c:v>
                </c:pt>
                <c:pt idx="191">
                  <c:v>41974</c:v>
                </c:pt>
                <c:pt idx="192">
                  <c:v>42005</c:v>
                </c:pt>
                <c:pt idx="193">
                  <c:v>42036</c:v>
                </c:pt>
                <c:pt idx="194">
                  <c:v>42064</c:v>
                </c:pt>
                <c:pt idx="195">
                  <c:v>42095</c:v>
                </c:pt>
                <c:pt idx="196">
                  <c:v>42125</c:v>
                </c:pt>
                <c:pt idx="197">
                  <c:v>42156</c:v>
                </c:pt>
                <c:pt idx="198">
                  <c:v>42186</c:v>
                </c:pt>
                <c:pt idx="199">
                  <c:v>42217</c:v>
                </c:pt>
                <c:pt idx="200">
                  <c:v>42248</c:v>
                </c:pt>
                <c:pt idx="201">
                  <c:v>42278</c:v>
                </c:pt>
                <c:pt idx="202">
                  <c:v>42309</c:v>
                </c:pt>
                <c:pt idx="203">
                  <c:v>42339</c:v>
                </c:pt>
                <c:pt idx="204">
                  <c:v>42370</c:v>
                </c:pt>
                <c:pt idx="205">
                  <c:v>42401</c:v>
                </c:pt>
                <c:pt idx="206">
                  <c:v>42430</c:v>
                </c:pt>
                <c:pt idx="207">
                  <c:v>42461</c:v>
                </c:pt>
                <c:pt idx="208">
                  <c:v>42491</c:v>
                </c:pt>
                <c:pt idx="209">
                  <c:v>42522</c:v>
                </c:pt>
                <c:pt idx="210">
                  <c:v>42552</c:v>
                </c:pt>
                <c:pt idx="211">
                  <c:v>42583</c:v>
                </c:pt>
                <c:pt idx="212">
                  <c:v>42614</c:v>
                </c:pt>
                <c:pt idx="213">
                  <c:v>42644</c:v>
                </c:pt>
                <c:pt idx="214">
                  <c:v>42675</c:v>
                </c:pt>
                <c:pt idx="215">
                  <c:v>42705</c:v>
                </c:pt>
                <c:pt idx="216">
                  <c:v>42736</c:v>
                </c:pt>
                <c:pt idx="217">
                  <c:v>42767</c:v>
                </c:pt>
                <c:pt idx="218">
                  <c:v>42795</c:v>
                </c:pt>
                <c:pt idx="219">
                  <c:v>42826</c:v>
                </c:pt>
                <c:pt idx="220">
                  <c:v>42856</c:v>
                </c:pt>
                <c:pt idx="221">
                  <c:v>42887</c:v>
                </c:pt>
                <c:pt idx="222">
                  <c:v>42917</c:v>
                </c:pt>
                <c:pt idx="223">
                  <c:v>42948</c:v>
                </c:pt>
                <c:pt idx="224">
                  <c:v>42979</c:v>
                </c:pt>
                <c:pt idx="225">
                  <c:v>43009</c:v>
                </c:pt>
                <c:pt idx="226">
                  <c:v>43040</c:v>
                </c:pt>
                <c:pt idx="227">
                  <c:v>43070</c:v>
                </c:pt>
                <c:pt idx="228">
                  <c:v>43101</c:v>
                </c:pt>
                <c:pt idx="229">
                  <c:v>43132</c:v>
                </c:pt>
                <c:pt idx="230">
                  <c:v>43160</c:v>
                </c:pt>
                <c:pt idx="231">
                  <c:v>43191</c:v>
                </c:pt>
                <c:pt idx="232">
                  <c:v>43221</c:v>
                </c:pt>
                <c:pt idx="233">
                  <c:v>43252</c:v>
                </c:pt>
                <c:pt idx="234">
                  <c:v>43282</c:v>
                </c:pt>
                <c:pt idx="235">
                  <c:v>43313</c:v>
                </c:pt>
                <c:pt idx="236">
                  <c:v>43344</c:v>
                </c:pt>
                <c:pt idx="237">
                  <c:v>43374</c:v>
                </c:pt>
                <c:pt idx="238">
                  <c:v>43405</c:v>
                </c:pt>
                <c:pt idx="239">
                  <c:v>43435</c:v>
                </c:pt>
                <c:pt idx="240">
                  <c:v>43466</c:v>
                </c:pt>
                <c:pt idx="241">
                  <c:v>43497</c:v>
                </c:pt>
                <c:pt idx="242">
                  <c:v>43525</c:v>
                </c:pt>
                <c:pt idx="243">
                  <c:v>43556</c:v>
                </c:pt>
                <c:pt idx="244">
                  <c:v>43586</c:v>
                </c:pt>
                <c:pt idx="245">
                  <c:v>43617</c:v>
                </c:pt>
                <c:pt idx="246">
                  <c:v>43647</c:v>
                </c:pt>
                <c:pt idx="247">
                  <c:v>43678</c:v>
                </c:pt>
                <c:pt idx="248">
                  <c:v>43709</c:v>
                </c:pt>
                <c:pt idx="249">
                  <c:v>43739</c:v>
                </c:pt>
                <c:pt idx="250">
                  <c:v>43770</c:v>
                </c:pt>
                <c:pt idx="251">
                  <c:v>43800</c:v>
                </c:pt>
                <c:pt idx="252">
                  <c:v>43831</c:v>
                </c:pt>
                <c:pt idx="253">
                  <c:v>43862</c:v>
                </c:pt>
                <c:pt idx="254">
                  <c:v>43891</c:v>
                </c:pt>
                <c:pt idx="255">
                  <c:v>43922</c:v>
                </c:pt>
                <c:pt idx="256">
                  <c:v>43952</c:v>
                </c:pt>
                <c:pt idx="257">
                  <c:v>43983</c:v>
                </c:pt>
                <c:pt idx="258">
                  <c:v>44013</c:v>
                </c:pt>
                <c:pt idx="259">
                  <c:v>44044</c:v>
                </c:pt>
                <c:pt idx="260">
                  <c:v>44075</c:v>
                </c:pt>
                <c:pt idx="261">
                  <c:v>44105</c:v>
                </c:pt>
                <c:pt idx="262">
                  <c:v>44136</c:v>
                </c:pt>
                <c:pt idx="263">
                  <c:v>44166</c:v>
                </c:pt>
                <c:pt idx="264">
                  <c:v>44197</c:v>
                </c:pt>
                <c:pt idx="265">
                  <c:v>44228</c:v>
                </c:pt>
                <c:pt idx="266">
                  <c:v>44256</c:v>
                </c:pt>
                <c:pt idx="267">
                  <c:v>44287</c:v>
                </c:pt>
                <c:pt idx="268">
                  <c:v>44317</c:v>
                </c:pt>
                <c:pt idx="269">
                  <c:v>44348</c:v>
                </c:pt>
                <c:pt idx="270">
                  <c:v>44378</c:v>
                </c:pt>
                <c:pt idx="271">
                  <c:v>44409</c:v>
                </c:pt>
                <c:pt idx="272">
                  <c:v>44440</c:v>
                </c:pt>
                <c:pt idx="273">
                  <c:v>44470</c:v>
                </c:pt>
                <c:pt idx="274">
                  <c:v>44501</c:v>
                </c:pt>
                <c:pt idx="275">
                  <c:v>44531</c:v>
                </c:pt>
                <c:pt idx="276">
                  <c:v>44562</c:v>
                </c:pt>
                <c:pt idx="277">
                  <c:v>44593</c:v>
                </c:pt>
                <c:pt idx="278">
                  <c:v>44621</c:v>
                </c:pt>
                <c:pt idx="279">
                  <c:v>44652</c:v>
                </c:pt>
                <c:pt idx="280">
                  <c:v>44682</c:v>
                </c:pt>
                <c:pt idx="281">
                  <c:v>44713</c:v>
                </c:pt>
                <c:pt idx="282">
                  <c:v>44743</c:v>
                </c:pt>
                <c:pt idx="283">
                  <c:v>44774</c:v>
                </c:pt>
                <c:pt idx="284">
                  <c:v>44805</c:v>
                </c:pt>
                <c:pt idx="285">
                  <c:v>44835</c:v>
                </c:pt>
                <c:pt idx="286">
                  <c:v>44866</c:v>
                </c:pt>
                <c:pt idx="287">
                  <c:v>44896</c:v>
                </c:pt>
                <c:pt idx="288">
                  <c:v>44927</c:v>
                </c:pt>
                <c:pt idx="289">
                  <c:v>44958</c:v>
                </c:pt>
                <c:pt idx="290">
                  <c:v>44986</c:v>
                </c:pt>
                <c:pt idx="291">
                  <c:v>45017</c:v>
                </c:pt>
                <c:pt idx="292">
                  <c:v>45047</c:v>
                </c:pt>
                <c:pt idx="293">
                  <c:v>45078</c:v>
                </c:pt>
                <c:pt idx="294">
                  <c:v>45108</c:v>
                </c:pt>
                <c:pt idx="295">
                  <c:v>45139</c:v>
                </c:pt>
                <c:pt idx="296">
                  <c:v>45170</c:v>
                </c:pt>
                <c:pt idx="297">
                  <c:v>45200</c:v>
                </c:pt>
                <c:pt idx="298">
                  <c:v>45231</c:v>
                </c:pt>
                <c:pt idx="299">
                  <c:v>45261</c:v>
                </c:pt>
                <c:pt idx="300">
                  <c:v>45292</c:v>
                </c:pt>
                <c:pt idx="301">
                  <c:v>45323</c:v>
                </c:pt>
                <c:pt idx="302">
                  <c:v>45352</c:v>
                </c:pt>
                <c:pt idx="303">
                  <c:v>45383</c:v>
                </c:pt>
                <c:pt idx="304">
                  <c:v>45413</c:v>
                </c:pt>
                <c:pt idx="305">
                  <c:v>45444</c:v>
                </c:pt>
                <c:pt idx="306">
                  <c:v>45474</c:v>
                </c:pt>
                <c:pt idx="307">
                  <c:v>45505</c:v>
                </c:pt>
                <c:pt idx="308">
                  <c:v>45536</c:v>
                </c:pt>
                <c:pt idx="309">
                  <c:v>45566</c:v>
                </c:pt>
                <c:pt idx="310">
                  <c:v>45597</c:v>
                </c:pt>
                <c:pt idx="311">
                  <c:v>45627</c:v>
                </c:pt>
                <c:pt idx="312">
                  <c:v>45658</c:v>
                </c:pt>
                <c:pt idx="313">
                  <c:v>45689</c:v>
                </c:pt>
                <c:pt idx="314">
                  <c:v>45717</c:v>
                </c:pt>
                <c:pt idx="315">
                  <c:v>45748</c:v>
                </c:pt>
                <c:pt idx="316">
                  <c:v>45778</c:v>
                </c:pt>
                <c:pt idx="317">
                  <c:v>45809</c:v>
                </c:pt>
                <c:pt idx="318">
                  <c:v>45839</c:v>
                </c:pt>
                <c:pt idx="319">
                  <c:v>45870</c:v>
                </c:pt>
                <c:pt idx="320">
                  <c:v>45901</c:v>
                </c:pt>
                <c:pt idx="321">
                  <c:v>45931</c:v>
                </c:pt>
                <c:pt idx="322">
                  <c:v>45962</c:v>
                </c:pt>
                <c:pt idx="323">
                  <c:v>45992</c:v>
                </c:pt>
                <c:pt idx="324">
                  <c:v>46023</c:v>
                </c:pt>
                <c:pt idx="325">
                  <c:v>46054</c:v>
                </c:pt>
                <c:pt idx="326">
                  <c:v>46082</c:v>
                </c:pt>
                <c:pt idx="327">
                  <c:v>46113</c:v>
                </c:pt>
                <c:pt idx="328">
                  <c:v>46143</c:v>
                </c:pt>
                <c:pt idx="329">
                  <c:v>46174</c:v>
                </c:pt>
              </c:numCache>
            </c:numRef>
          </c:cat>
          <c:val>
            <c:numRef>
              <c:f>[0]!UngY</c:f>
              <c:numCache>
                <c:formatCode>General</c:formatCode>
                <c:ptCount val="330"/>
                <c:pt idx="0">
                  <c:v>250.79</c:v>
                </c:pt>
                <c:pt idx="1">
                  <c:v>250.3</c:v>
                </c:pt>
                <c:pt idx="2">
                  <c:v>253.64</c:v>
                </c:pt>
                <c:pt idx="3">
                  <c:v>252.37</c:v>
                </c:pt>
                <c:pt idx="4">
                  <c:v>250.21</c:v>
                </c:pt>
                <c:pt idx="5">
                  <c:v>249.35</c:v>
                </c:pt>
                <c:pt idx="6">
                  <c:v>250.43</c:v>
                </c:pt>
                <c:pt idx="7">
                  <c:v>253.52</c:v>
                </c:pt>
                <c:pt idx="8">
                  <c:v>255.28</c:v>
                </c:pt>
                <c:pt idx="9">
                  <c:v>257.63</c:v>
                </c:pt>
                <c:pt idx="10">
                  <c:v>254.96</c:v>
                </c:pt>
                <c:pt idx="11">
                  <c:v>254.37</c:v>
                </c:pt>
                <c:pt idx="12">
                  <c:v>254.91</c:v>
                </c:pt>
                <c:pt idx="13">
                  <c:v>256.12</c:v>
                </c:pt>
                <c:pt idx="14">
                  <c:v>257.08</c:v>
                </c:pt>
                <c:pt idx="15">
                  <c:v>258.45</c:v>
                </c:pt>
                <c:pt idx="16">
                  <c:v>259.02999999999997</c:v>
                </c:pt>
                <c:pt idx="17">
                  <c:v>259.73</c:v>
                </c:pt>
                <c:pt idx="18">
                  <c:v>260.22000000000003</c:v>
                </c:pt>
                <c:pt idx="19">
                  <c:v>260.88</c:v>
                </c:pt>
                <c:pt idx="20">
                  <c:v>262.35000000000002</c:v>
                </c:pt>
                <c:pt idx="21">
                  <c:v>262.92</c:v>
                </c:pt>
                <c:pt idx="22">
                  <c:v>263.27</c:v>
                </c:pt>
                <c:pt idx="23">
                  <c:v>264.95</c:v>
                </c:pt>
                <c:pt idx="24">
                  <c:v>265</c:v>
                </c:pt>
                <c:pt idx="25">
                  <c:v>265.69</c:v>
                </c:pt>
                <c:pt idx="26">
                  <c:v>266.47000000000003</c:v>
                </c:pt>
                <c:pt idx="27">
                  <c:v>266.99</c:v>
                </c:pt>
                <c:pt idx="28">
                  <c:v>258.29000000000002</c:v>
                </c:pt>
                <c:pt idx="29">
                  <c:v>247.25</c:v>
                </c:pt>
                <c:pt idx="30">
                  <c:v>248.94</c:v>
                </c:pt>
                <c:pt idx="31">
                  <c:v>251.02</c:v>
                </c:pt>
                <c:pt idx="32">
                  <c:v>255.94</c:v>
                </c:pt>
                <c:pt idx="33">
                  <c:v>255.23</c:v>
                </c:pt>
                <c:pt idx="34">
                  <c:v>251.36</c:v>
                </c:pt>
                <c:pt idx="35">
                  <c:v>247.31</c:v>
                </c:pt>
                <c:pt idx="36">
                  <c:v>243.84</c:v>
                </c:pt>
                <c:pt idx="37">
                  <c:v>243.51</c:v>
                </c:pt>
                <c:pt idx="38">
                  <c:v>244.78</c:v>
                </c:pt>
                <c:pt idx="39">
                  <c:v>242.26</c:v>
                </c:pt>
                <c:pt idx="40">
                  <c:v>243.86</c:v>
                </c:pt>
                <c:pt idx="41">
                  <c:v>242.71</c:v>
                </c:pt>
                <c:pt idx="42">
                  <c:v>246.72</c:v>
                </c:pt>
                <c:pt idx="43">
                  <c:v>245.3</c:v>
                </c:pt>
                <c:pt idx="44">
                  <c:v>243.89</c:v>
                </c:pt>
                <c:pt idx="45">
                  <c:v>243.53</c:v>
                </c:pt>
                <c:pt idx="46">
                  <c:v>238.25</c:v>
                </c:pt>
                <c:pt idx="47">
                  <c:v>236.07</c:v>
                </c:pt>
                <c:pt idx="48">
                  <c:v>240.39</c:v>
                </c:pt>
                <c:pt idx="49">
                  <c:v>245.12</c:v>
                </c:pt>
                <c:pt idx="50">
                  <c:v>245.6</c:v>
                </c:pt>
                <c:pt idx="51">
                  <c:v>245.59</c:v>
                </c:pt>
                <c:pt idx="52">
                  <c:v>245.78</c:v>
                </c:pt>
                <c:pt idx="53">
                  <c:v>261.20999999999998</c:v>
                </c:pt>
                <c:pt idx="54">
                  <c:v>263.73</c:v>
                </c:pt>
                <c:pt idx="55">
                  <c:v>259.56</c:v>
                </c:pt>
                <c:pt idx="56">
                  <c:v>255.46</c:v>
                </c:pt>
                <c:pt idx="57">
                  <c:v>255.77</c:v>
                </c:pt>
                <c:pt idx="58">
                  <c:v>259.31</c:v>
                </c:pt>
                <c:pt idx="59">
                  <c:v>264.74</c:v>
                </c:pt>
                <c:pt idx="60">
                  <c:v>264.32</c:v>
                </c:pt>
                <c:pt idx="61">
                  <c:v>263.14999999999998</c:v>
                </c:pt>
                <c:pt idx="62">
                  <c:v>253.33</c:v>
                </c:pt>
                <c:pt idx="63">
                  <c:v>250.41</c:v>
                </c:pt>
                <c:pt idx="64">
                  <c:v>252.91</c:v>
                </c:pt>
                <c:pt idx="65">
                  <c:v>253.02</c:v>
                </c:pt>
                <c:pt idx="66">
                  <c:v>249.89</c:v>
                </c:pt>
                <c:pt idx="67">
                  <c:v>248.85</c:v>
                </c:pt>
                <c:pt idx="68">
                  <c:v>247.66</c:v>
                </c:pt>
                <c:pt idx="69">
                  <c:v>246.69</c:v>
                </c:pt>
                <c:pt idx="70">
                  <c:v>245.36</c:v>
                </c:pt>
                <c:pt idx="71">
                  <c:v>245.8</c:v>
                </c:pt>
                <c:pt idx="72">
                  <c:v>246.48</c:v>
                </c:pt>
                <c:pt idx="73">
                  <c:v>243.69</c:v>
                </c:pt>
                <c:pt idx="74">
                  <c:v>244.81</c:v>
                </c:pt>
                <c:pt idx="75">
                  <c:v>248.19</c:v>
                </c:pt>
                <c:pt idx="76">
                  <c:v>251.95</c:v>
                </c:pt>
                <c:pt idx="77">
                  <c:v>249.04</c:v>
                </c:pt>
                <c:pt idx="78">
                  <c:v>246.47</c:v>
                </c:pt>
                <c:pt idx="79">
                  <c:v>244.49</c:v>
                </c:pt>
                <c:pt idx="80">
                  <c:v>245.83</c:v>
                </c:pt>
                <c:pt idx="81">
                  <c:v>251.85</c:v>
                </c:pt>
                <c:pt idx="82">
                  <c:v>251.04</c:v>
                </c:pt>
                <c:pt idx="83">
                  <c:v>252.68</c:v>
                </c:pt>
                <c:pt idx="84">
                  <c:v>250.71</c:v>
                </c:pt>
                <c:pt idx="85">
                  <c:v>251.57</c:v>
                </c:pt>
                <c:pt idx="86">
                  <c:v>260.85000000000002</c:v>
                </c:pt>
                <c:pt idx="87">
                  <c:v>265.47000000000003</c:v>
                </c:pt>
                <c:pt idx="88">
                  <c:v>262.37</c:v>
                </c:pt>
                <c:pt idx="89">
                  <c:v>272.39</c:v>
                </c:pt>
                <c:pt idx="90">
                  <c:v>277.49</c:v>
                </c:pt>
                <c:pt idx="91">
                  <c:v>274.41000000000003</c:v>
                </c:pt>
                <c:pt idx="92">
                  <c:v>274.42</c:v>
                </c:pt>
                <c:pt idx="93">
                  <c:v>267.10000000000002</c:v>
                </c:pt>
                <c:pt idx="94">
                  <c:v>258.83999999999997</c:v>
                </c:pt>
                <c:pt idx="95">
                  <c:v>253.97</c:v>
                </c:pt>
                <c:pt idx="96">
                  <c:v>253.88</c:v>
                </c:pt>
                <c:pt idx="97">
                  <c:v>253.3</c:v>
                </c:pt>
                <c:pt idx="98">
                  <c:v>249.86</c:v>
                </c:pt>
                <c:pt idx="99">
                  <c:v>246</c:v>
                </c:pt>
                <c:pt idx="100">
                  <c:v>248.42</c:v>
                </c:pt>
                <c:pt idx="101">
                  <c:v>250.29</c:v>
                </c:pt>
                <c:pt idx="102">
                  <c:v>246.9</c:v>
                </c:pt>
                <c:pt idx="103">
                  <c:v>255.2</c:v>
                </c:pt>
                <c:pt idx="104">
                  <c:v>253.33</c:v>
                </c:pt>
                <c:pt idx="105">
                  <c:v>251.02</c:v>
                </c:pt>
                <c:pt idx="106">
                  <c:v>254.5</c:v>
                </c:pt>
                <c:pt idx="107">
                  <c:v>253.18</c:v>
                </c:pt>
                <c:pt idx="108">
                  <c:v>256.02999999999997</c:v>
                </c:pt>
                <c:pt idx="109">
                  <c:v>262.14999999999998</c:v>
                </c:pt>
                <c:pt idx="110">
                  <c:v>259.94</c:v>
                </c:pt>
                <c:pt idx="111">
                  <c:v>253.75</c:v>
                </c:pt>
                <c:pt idx="112">
                  <c:v>247.69</c:v>
                </c:pt>
                <c:pt idx="113">
                  <c:v>242.42</c:v>
                </c:pt>
                <c:pt idx="114">
                  <c:v>231.82</c:v>
                </c:pt>
                <c:pt idx="115">
                  <c:v>235.88</c:v>
                </c:pt>
                <c:pt idx="116">
                  <c:v>240.68</c:v>
                </c:pt>
                <c:pt idx="117">
                  <c:v>260.14999999999998</c:v>
                </c:pt>
                <c:pt idx="118">
                  <c:v>265.32</c:v>
                </c:pt>
                <c:pt idx="119">
                  <c:v>265.02</c:v>
                </c:pt>
                <c:pt idx="120">
                  <c:v>279.86</c:v>
                </c:pt>
                <c:pt idx="121">
                  <c:v>298.3</c:v>
                </c:pt>
                <c:pt idx="122">
                  <c:v>304.14</c:v>
                </c:pt>
                <c:pt idx="123">
                  <c:v>295.26</c:v>
                </c:pt>
                <c:pt idx="124">
                  <c:v>281.93</c:v>
                </c:pt>
                <c:pt idx="125">
                  <c:v>280.45999999999998</c:v>
                </c:pt>
                <c:pt idx="126">
                  <c:v>272.06</c:v>
                </c:pt>
                <c:pt idx="127">
                  <c:v>270.05</c:v>
                </c:pt>
                <c:pt idx="128">
                  <c:v>271.83999999999997</c:v>
                </c:pt>
                <c:pt idx="129">
                  <c:v>268.49</c:v>
                </c:pt>
                <c:pt idx="130">
                  <c:v>270.92</c:v>
                </c:pt>
                <c:pt idx="131">
                  <c:v>273.22000000000003</c:v>
                </c:pt>
                <c:pt idx="132">
                  <c:v>269.43</c:v>
                </c:pt>
                <c:pt idx="133">
                  <c:v>271.20999999999998</c:v>
                </c:pt>
                <c:pt idx="134">
                  <c:v>265.39999999999998</c:v>
                </c:pt>
                <c:pt idx="135">
                  <c:v>265.52999999999997</c:v>
                </c:pt>
                <c:pt idx="136">
                  <c:v>276.77999999999997</c:v>
                </c:pt>
                <c:pt idx="137">
                  <c:v>281.49</c:v>
                </c:pt>
                <c:pt idx="138">
                  <c:v>283.75</c:v>
                </c:pt>
                <c:pt idx="139">
                  <c:v>281.45</c:v>
                </c:pt>
                <c:pt idx="140">
                  <c:v>282.10000000000002</c:v>
                </c:pt>
                <c:pt idx="141">
                  <c:v>274.01</c:v>
                </c:pt>
                <c:pt idx="142">
                  <c:v>275.51</c:v>
                </c:pt>
                <c:pt idx="143">
                  <c:v>277.62</c:v>
                </c:pt>
                <c:pt idx="144">
                  <c:v>275.33</c:v>
                </c:pt>
                <c:pt idx="145">
                  <c:v>271.14999999999998</c:v>
                </c:pt>
                <c:pt idx="146">
                  <c:v>270.89</c:v>
                </c:pt>
                <c:pt idx="147">
                  <c:v>265.29000000000002</c:v>
                </c:pt>
                <c:pt idx="148">
                  <c:v>266.95999999999998</c:v>
                </c:pt>
                <c:pt idx="149">
                  <c:v>266.87</c:v>
                </c:pt>
                <c:pt idx="150">
                  <c:v>267.68</c:v>
                </c:pt>
                <c:pt idx="151">
                  <c:v>272.37</c:v>
                </c:pt>
                <c:pt idx="152">
                  <c:v>285.05</c:v>
                </c:pt>
                <c:pt idx="153">
                  <c:v>296.79000000000002</c:v>
                </c:pt>
                <c:pt idx="154">
                  <c:v>309.14999999999998</c:v>
                </c:pt>
                <c:pt idx="155">
                  <c:v>304.19</c:v>
                </c:pt>
                <c:pt idx="156">
                  <c:v>307.33</c:v>
                </c:pt>
                <c:pt idx="157">
                  <c:v>290.68</c:v>
                </c:pt>
                <c:pt idx="158">
                  <c:v>292.26</c:v>
                </c:pt>
                <c:pt idx="159">
                  <c:v>294.81</c:v>
                </c:pt>
                <c:pt idx="160">
                  <c:v>293.67</c:v>
                </c:pt>
                <c:pt idx="161">
                  <c:v>293.57</c:v>
                </c:pt>
                <c:pt idx="162">
                  <c:v>286.27999999999997</c:v>
                </c:pt>
                <c:pt idx="163">
                  <c:v>278.93</c:v>
                </c:pt>
                <c:pt idx="164">
                  <c:v>284.22000000000003</c:v>
                </c:pt>
                <c:pt idx="165">
                  <c:v>282.08999999999997</c:v>
                </c:pt>
                <c:pt idx="166">
                  <c:v>282.26</c:v>
                </c:pt>
                <c:pt idx="167">
                  <c:v>285.79000000000002</c:v>
                </c:pt>
                <c:pt idx="168">
                  <c:v>294.01</c:v>
                </c:pt>
                <c:pt idx="169">
                  <c:v>292.73</c:v>
                </c:pt>
                <c:pt idx="170">
                  <c:v>303.01</c:v>
                </c:pt>
                <c:pt idx="171">
                  <c:v>298.67</c:v>
                </c:pt>
                <c:pt idx="172">
                  <c:v>292.38</c:v>
                </c:pt>
                <c:pt idx="173">
                  <c:v>295.7</c:v>
                </c:pt>
                <c:pt idx="174">
                  <c:v>294.89999999999998</c:v>
                </c:pt>
                <c:pt idx="175">
                  <c:v>299.45999999999998</c:v>
                </c:pt>
                <c:pt idx="176">
                  <c:v>299.75</c:v>
                </c:pt>
                <c:pt idx="177">
                  <c:v>294.76</c:v>
                </c:pt>
                <c:pt idx="178">
                  <c:v>297.68</c:v>
                </c:pt>
                <c:pt idx="179">
                  <c:v>300.24</c:v>
                </c:pt>
                <c:pt idx="180">
                  <c:v>302.48</c:v>
                </c:pt>
                <c:pt idx="181">
                  <c:v>310.2</c:v>
                </c:pt>
                <c:pt idx="182">
                  <c:v>311.49</c:v>
                </c:pt>
                <c:pt idx="183">
                  <c:v>307.37</c:v>
                </c:pt>
                <c:pt idx="184">
                  <c:v>304.58</c:v>
                </c:pt>
                <c:pt idx="185">
                  <c:v>305.87</c:v>
                </c:pt>
                <c:pt idx="186">
                  <c:v>309.81</c:v>
                </c:pt>
                <c:pt idx="187">
                  <c:v>313.91000000000003</c:v>
                </c:pt>
                <c:pt idx="188">
                  <c:v>313.2</c:v>
                </c:pt>
                <c:pt idx="189">
                  <c:v>307.85000000000002</c:v>
                </c:pt>
                <c:pt idx="190">
                  <c:v>306.89</c:v>
                </c:pt>
                <c:pt idx="191">
                  <c:v>310.83</c:v>
                </c:pt>
                <c:pt idx="192">
                  <c:v>316.5</c:v>
                </c:pt>
                <c:pt idx="193">
                  <c:v>306.88</c:v>
                </c:pt>
                <c:pt idx="194">
                  <c:v>303.45</c:v>
                </c:pt>
                <c:pt idx="195">
                  <c:v>299.43</c:v>
                </c:pt>
                <c:pt idx="196">
                  <c:v>306.33</c:v>
                </c:pt>
                <c:pt idx="197">
                  <c:v>311.95999999999998</c:v>
                </c:pt>
                <c:pt idx="198">
                  <c:v>311.52999999999997</c:v>
                </c:pt>
                <c:pt idx="199">
                  <c:v>311.61</c:v>
                </c:pt>
                <c:pt idx="200">
                  <c:v>313.14</c:v>
                </c:pt>
                <c:pt idx="201">
                  <c:v>311.27</c:v>
                </c:pt>
                <c:pt idx="202">
                  <c:v>312.27</c:v>
                </c:pt>
                <c:pt idx="203">
                  <c:v>314.39999999999998</c:v>
                </c:pt>
                <c:pt idx="204">
                  <c:v>314.68</c:v>
                </c:pt>
                <c:pt idx="205">
                  <c:v>310.37</c:v>
                </c:pt>
                <c:pt idx="206">
                  <c:v>311.14999999999998</c:v>
                </c:pt>
                <c:pt idx="207">
                  <c:v>311.45999999999998</c:v>
                </c:pt>
                <c:pt idx="208">
                  <c:v>314.58</c:v>
                </c:pt>
                <c:pt idx="209">
                  <c:v>313.98</c:v>
                </c:pt>
                <c:pt idx="210">
                  <c:v>314.35000000000002</c:v>
                </c:pt>
                <c:pt idx="211">
                  <c:v>310.20999999999998</c:v>
                </c:pt>
                <c:pt idx="212">
                  <c:v>308.68</c:v>
                </c:pt>
                <c:pt idx="213">
                  <c:v>307</c:v>
                </c:pt>
                <c:pt idx="214">
                  <c:v>308.82</c:v>
                </c:pt>
                <c:pt idx="215">
                  <c:v>312.24</c:v>
                </c:pt>
                <c:pt idx="216">
                  <c:v>308.99</c:v>
                </c:pt>
                <c:pt idx="217">
                  <c:v>308.5</c:v>
                </c:pt>
                <c:pt idx="218">
                  <c:v>309.70999999999998</c:v>
                </c:pt>
                <c:pt idx="219">
                  <c:v>311.57</c:v>
                </c:pt>
                <c:pt idx="220">
                  <c:v>309.77</c:v>
                </c:pt>
                <c:pt idx="221">
                  <c:v>308.27999999999997</c:v>
                </c:pt>
                <c:pt idx="222">
                  <c:v>306.70999999999998</c:v>
                </c:pt>
                <c:pt idx="223">
                  <c:v>304.37</c:v>
                </c:pt>
                <c:pt idx="224">
                  <c:v>308.37</c:v>
                </c:pt>
                <c:pt idx="225">
                  <c:v>309.95</c:v>
                </c:pt>
                <c:pt idx="226">
                  <c:v>311.89</c:v>
                </c:pt>
                <c:pt idx="227">
                  <c:v>313.16000000000003</c:v>
                </c:pt>
                <c:pt idx="228">
                  <c:v>309.27</c:v>
                </c:pt>
                <c:pt idx="229">
                  <c:v>311.74</c:v>
                </c:pt>
                <c:pt idx="230">
                  <c:v>312.19</c:v>
                </c:pt>
                <c:pt idx="231">
                  <c:v>311.72000000000003</c:v>
                </c:pt>
                <c:pt idx="232">
                  <c:v>316.93</c:v>
                </c:pt>
                <c:pt idx="233">
                  <c:v>322.7</c:v>
                </c:pt>
                <c:pt idx="234">
                  <c:v>324.60000000000002</c:v>
                </c:pt>
                <c:pt idx="235">
                  <c:v>323.02</c:v>
                </c:pt>
                <c:pt idx="236">
                  <c:v>324.82</c:v>
                </c:pt>
                <c:pt idx="237">
                  <c:v>323.83999999999997</c:v>
                </c:pt>
                <c:pt idx="238">
                  <c:v>322.33</c:v>
                </c:pt>
                <c:pt idx="239">
                  <c:v>322.74</c:v>
                </c:pt>
                <c:pt idx="240">
                  <c:v>319.8</c:v>
                </c:pt>
                <c:pt idx="241">
                  <c:v>317.91000000000003</c:v>
                </c:pt>
                <c:pt idx="242">
                  <c:v>315.92</c:v>
                </c:pt>
                <c:pt idx="243">
                  <c:v>321.18</c:v>
                </c:pt>
                <c:pt idx="244">
                  <c:v>324.98</c:v>
                </c:pt>
                <c:pt idx="245">
                  <c:v>322.56</c:v>
                </c:pt>
                <c:pt idx="246">
                  <c:v>325.27</c:v>
                </c:pt>
                <c:pt idx="247">
                  <c:v>326.91000000000003</c:v>
                </c:pt>
                <c:pt idx="248">
                  <c:v>332.45</c:v>
                </c:pt>
                <c:pt idx="249">
                  <c:v>331.46</c:v>
                </c:pt>
                <c:pt idx="250">
                  <c:v>333.62</c:v>
                </c:pt>
                <c:pt idx="251">
                  <c:v>330.71</c:v>
                </c:pt>
                <c:pt idx="252">
                  <c:v>334.38</c:v>
                </c:pt>
                <c:pt idx="253">
                  <c:v>337.17</c:v>
                </c:pt>
                <c:pt idx="254">
                  <c:v>345.68</c:v>
                </c:pt>
                <c:pt idx="255">
                  <c:v>356.69</c:v>
                </c:pt>
                <c:pt idx="256">
                  <c:v>350.76</c:v>
                </c:pt>
                <c:pt idx="257">
                  <c:v>347.69</c:v>
                </c:pt>
                <c:pt idx="258">
                  <c:v>351.16</c:v>
                </c:pt>
                <c:pt idx="259">
                  <c:v>348.93</c:v>
                </c:pt>
                <c:pt idx="260">
                  <c:v>360.61</c:v>
                </c:pt>
                <c:pt idx="261">
                  <c:v>362.53</c:v>
                </c:pt>
                <c:pt idx="262">
                  <c:v>359.84</c:v>
                </c:pt>
                <c:pt idx="263">
                  <c:v>359.02</c:v>
                </c:pt>
                <c:pt idx="264">
                  <c:v>359.19</c:v>
                </c:pt>
                <c:pt idx="265">
                  <c:v>358.15</c:v>
                </c:pt>
                <c:pt idx="266">
                  <c:v>365.61</c:v>
                </c:pt>
                <c:pt idx="267">
                  <c:v>360.58</c:v>
                </c:pt>
                <c:pt idx="268">
                  <c:v>353.65</c:v>
                </c:pt>
                <c:pt idx="269">
                  <c:v>349.94</c:v>
                </c:pt>
                <c:pt idx="270">
                  <c:v>357.26</c:v>
                </c:pt>
                <c:pt idx="271">
                  <c:v>351.84</c:v>
                </c:pt>
                <c:pt idx="272">
                  <c:v>352.51</c:v>
                </c:pt>
                <c:pt idx="273">
                  <c:v>360.82</c:v>
                </c:pt>
                <c:pt idx="274">
                  <c:v>364.5</c:v>
                </c:pt>
                <c:pt idx="275">
                  <c:v>367.5</c:v>
                </c:pt>
                <c:pt idx="276">
                  <c:v>358.68</c:v>
                </c:pt>
                <c:pt idx="277">
                  <c:v>356.97</c:v>
                </c:pt>
                <c:pt idx="278">
                  <c:v>376.64</c:v>
                </c:pt>
                <c:pt idx="279">
                  <c:v>374.87</c:v>
                </c:pt>
                <c:pt idx="280">
                  <c:v>384.45</c:v>
                </c:pt>
                <c:pt idx="281">
                  <c:v>396.66</c:v>
                </c:pt>
                <c:pt idx="282">
                  <c:v>404.1</c:v>
                </c:pt>
                <c:pt idx="283">
                  <c:v>402.1</c:v>
                </c:pt>
                <c:pt idx="284">
                  <c:v>404.19</c:v>
                </c:pt>
                <c:pt idx="285">
                  <c:v>418.31</c:v>
                </c:pt>
                <c:pt idx="286">
                  <c:v>406.68</c:v>
                </c:pt>
                <c:pt idx="287">
                  <c:v>407.68</c:v>
                </c:pt>
                <c:pt idx="288">
                  <c:v>396.03</c:v>
                </c:pt>
                <c:pt idx="289">
                  <c:v>384.91</c:v>
                </c:pt>
                <c:pt idx="290">
                  <c:v>385.01</c:v>
                </c:pt>
                <c:pt idx="291">
                  <c:v>375.34</c:v>
                </c:pt>
                <c:pt idx="292">
                  <c:v>372.37</c:v>
                </c:pt>
                <c:pt idx="293">
                  <c:v>370.6</c:v>
                </c:pt>
                <c:pt idx="294">
                  <c:v>379.04</c:v>
                </c:pt>
                <c:pt idx="295">
                  <c:v>385.05</c:v>
                </c:pt>
                <c:pt idx="296">
                  <c:v>386.43</c:v>
                </c:pt>
                <c:pt idx="297">
                  <c:v>385.33</c:v>
                </c:pt>
                <c:pt idx="298">
                  <c:v>379.19</c:v>
                </c:pt>
                <c:pt idx="299">
                  <c:v>381.8</c:v>
                </c:pt>
                <c:pt idx="300">
                  <c:v>382.04</c:v>
                </c:pt>
                <c:pt idx="301">
                  <c:v>388.04</c:v>
                </c:pt>
                <c:pt idx="302">
                  <c:v>395.09</c:v>
                </c:pt>
                <c:pt idx="303">
                  <c:v>392.41</c:v>
                </c:pt>
                <c:pt idx="304">
                  <c:v>387.18</c:v>
                </c:pt>
                <c:pt idx="305">
                  <c:v>394.76</c:v>
                </c:pt>
                <c:pt idx="306">
                  <c:v>392.84</c:v>
                </c:pt>
                <c:pt idx="307">
                  <c:v>394.7</c:v>
                </c:pt>
                <c:pt idx="308">
                  <c:v>394.86</c:v>
                </c:pt>
                <c:pt idx="309">
                  <c:v>401.9</c:v>
                </c:pt>
                <c:pt idx="310">
                  <c:v>409.25</c:v>
                </c:pt>
                <c:pt idx="311">
                  <c:v>411.99</c:v>
                </c:pt>
                <c:pt idx="312">
                  <c:v>411.73</c:v>
                </c:pt>
                <c:pt idx="313">
                  <c:v>403.13</c:v>
                </c:pt>
                <c:pt idx="314">
                  <c:v>399.81</c:v>
                </c:pt>
                <c:pt idx="315">
                  <c:v>406.44</c:v>
                </c:pt>
                <c:pt idx="316">
                  <c:v>403.94</c:v>
                </c:pt>
                <c:pt idx="317">
                  <c:v>402.08</c:v>
                </c:pt>
                <c:pt idx="318">
                  <c:v>399.19</c:v>
                </c:pt>
                <c:pt idx="319">
                  <c:v>396.45</c:v>
                </c:pt>
                <c:pt idx="320">
                  <c:v>391.63</c:v>
                </c:pt>
                <c:pt idx="321">
                  <c:v>389.91</c:v>
                </c:pt>
                <c:pt idx="322">
                  <c:v>384.2</c:v>
                </c:pt>
                <c:pt idx="323">
                  <c:v>384.97</c:v>
                </c:pt>
                <c:pt idx="324">
                  <c:v>384.18</c:v>
                </c:pt>
                <c:pt idx="325">
                  <c:v>378.61</c:v>
                </c:pt>
                <c:pt idx="326">
                  <c:v>389.19</c:v>
                </c:pt>
                <c:pt idx="327">
                  <c:v>368.96</c:v>
                </c:pt>
                <c:pt idx="328">
                  <c:v>358.23</c:v>
                </c:pt>
                <c:pt idx="329">
                  <c:v>353.94</c:v>
                </c:pt>
              </c:numCache>
            </c:numRef>
          </c:val>
          <c:smooth val="0"/>
          <c:extLst>
            <c:ext xmlns:c16="http://schemas.microsoft.com/office/drawing/2014/chart" uri="{C3380CC4-5D6E-409C-BE32-E72D297353CC}">
              <c16:uniqueId val="{00000001-AD98-4FE9-B561-5F2BBFCF12FC}"/>
            </c:ext>
          </c:extLst>
        </c:ser>
        <c:dLbls>
          <c:showLegendKey val="0"/>
          <c:showVal val="0"/>
          <c:showCatName val="0"/>
          <c:showSerName val="0"/>
          <c:showPercent val="0"/>
          <c:showBubbleSize val="0"/>
        </c:dLbls>
        <c:marker val="1"/>
        <c:smooth val="0"/>
        <c:axId val="166326032"/>
        <c:axId val="129150176"/>
      </c:lineChart>
      <c:dateAx>
        <c:axId val="166326032"/>
        <c:scaling>
          <c:orientation val="minMax"/>
        </c:scaling>
        <c:delete val="0"/>
        <c:axPos val="b"/>
        <c:numFmt formatCode="yyyy"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29150176"/>
        <c:crosses val="autoZero"/>
        <c:auto val="1"/>
        <c:lblOffset val="100"/>
        <c:baseTimeUnit val="months"/>
        <c:majorUnit val="12"/>
        <c:majorTimeUnit val="months"/>
      </c:dateAx>
      <c:valAx>
        <c:axId val="129150176"/>
        <c:scaling>
          <c:orientation val="minMax"/>
          <c:min val="150"/>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66326032"/>
        <c:crosses val="autoZero"/>
        <c:crossBetween val="between"/>
      </c:valAx>
      <c:valAx>
        <c:axId val="1688470752"/>
        <c:scaling>
          <c:orientation val="minMax"/>
          <c:max val="100"/>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noFill/>
                <a:latin typeface="+mn-lt"/>
                <a:ea typeface="+mn-ea"/>
                <a:cs typeface="+mn-cs"/>
              </a:defRPr>
            </a:pPr>
            <a:endParaRPr lang="de-DE"/>
          </a:p>
        </c:txPr>
        <c:crossAx val="1902144160"/>
        <c:crosses val="max"/>
        <c:crossBetween val="between"/>
      </c:valAx>
      <c:dateAx>
        <c:axId val="1902144160"/>
        <c:scaling>
          <c:orientation val="minMax"/>
        </c:scaling>
        <c:delete val="1"/>
        <c:axPos val="b"/>
        <c:numFmt formatCode="m/d/yyyy" sourceLinked="1"/>
        <c:majorTickMark val="out"/>
        <c:minorTickMark val="none"/>
        <c:tickLblPos val="nextTo"/>
        <c:crossAx val="1688470752"/>
        <c:crosses val="autoZero"/>
        <c:auto val="1"/>
        <c:lblOffset val="100"/>
        <c:baseTimeUnit val="months"/>
      </c:date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Tschechische Krone je Euro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1"/>
          <c:order val="1"/>
          <c:tx>
            <c:v>Gerades Jahr</c:v>
          </c:tx>
          <c:spPr>
            <a:solidFill>
              <a:schemeClr val="bg1">
                <a:lumMod val="85000"/>
              </a:schemeClr>
            </a:solidFill>
            <a:ln>
              <a:noFill/>
            </a:ln>
            <a:effectLst/>
          </c:spPr>
          <c:invertIfNegative val="0"/>
          <c:cat>
            <c:numRef>
              <c:f>[0]!TschechX</c:f>
              <c:numCache>
                <c:formatCode>m/d/yyyy</c:formatCode>
                <c:ptCount val="330"/>
                <c:pt idx="0">
                  <c:v>36161</c:v>
                </c:pt>
                <c:pt idx="1">
                  <c:v>36192</c:v>
                </c:pt>
                <c:pt idx="2">
                  <c:v>36220</c:v>
                </c:pt>
                <c:pt idx="3">
                  <c:v>36251</c:v>
                </c:pt>
                <c:pt idx="4">
                  <c:v>36281</c:v>
                </c:pt>
                <c:pt idx="5">
                  <c:v>36312</c:v>
                </c:pt>
                <c:pt idx="6">
                  <c:v>36342</c:v>
                </c:pt>
                <c:pt idx="7">
                  <c:v>36373</c:v>
                </c:pt>
                <c:pt idx="8">
                  <c:v>36404</c:v>
                </c:pt>
                <c:pt idx="9">
                  <c:v>36434</c:v>
                </c:pt>
                <c:pt idx="10">
                  <c:v>36465</c:v>
                </c:pt>
                <c:pt idx="11">
                  <c:v>36495</c:v>
                </c:pt>
                <c:pt idx="12">
                  <c:v>36526</c:v>
                </c:pt>
                <c:pt idx="13">
                  <c:v>36557</c:v>
                </c:pt>
                <c:pt idx="14">
                  <c:v>36586</c:v>
                </c:pt>
                <c:pt idx="15">
                  <c:v>36617</c:v>
                </c:pt>
                <c:pt idx="16">
                  <c:v>36647</c:v>
                </c:pt>
                <c:pt idx="17">
                  <c:v>36678</c:v>
                </c:pt>
                <c:pt idx="18">
                  <c:v>36708</c:v>
                </c:pt>
                <c:pt idx="19">
                  <c:v>36739</c:v>
                </c:pt>
                <c:pt idx="20">
                  <c:v>36770</c:v>
                </c:pt>
                <c:pt idx="21">
                  <c:v>36800</c:v>
                </c:pt>
                <c:pt idx="22">
                  <c:v>36831</c:v>
                </c:pt>
                <c:pt idx="23">
                  <c:v>36861</c:v>
                </c:pt>
                <c:pt idx="24">
                  <c:v>36892</c:v>
                </c:pt>
                <c:pt idx="25">
                  <c:v>36923</c:v>
                </c:pt>
                <c:pt idx="26">
                  <c:v>36951</c:v>
                </c:pt>
                <c:pt idx="27">
                  <c:v>36982</c:v>
                </c:pt>
                <c:pt idx="28">
                  <c:v>37012</c:v>
                </c:pt>
                <c:pt idx="29">
                  <c:v>37043</c:v>
                </c:pt>
                <c:pt idx="30">
                  <c:v>37073</c:v>
                </c:pt>
                <c:pt idx="31">
                  <c:v>37104</c:v>
                </c:pt>
                <c:pt idx="32">
                  <c:v>37135</c:v>
                </c:pt>
                <c:pt idx="33">
                  <c:v>37165</c:v>
                </c:pt>
                <c:pt idx="34">
                  <c:v>37196</c:v>
                </c:pt>
                <c:pt idx="35">
                  <c:v>37226</c:v>
                </c:pt>
                <c:pt idx="36">
                  <c:v>37257</c:v>
                </c:pt>
                <c:pt idx="37">
                  <c:v>37288</c:v>
                </c:pt>
                <c:pt idx="38">
                  <c:v>37316</c:v>
                </c:pt>
                <c:pt idx="39">
                  <c:v>37347</c:v>
                </c:pt>
                <c:pt idx="40">
                  <c:v>37377</c:v>
                </c:pt>
                <c:pt idx="41">
                  <c:v>37408</c:v>
                </c:pt>
                <c:pt idx="42">
                  <c:v>37438</c:v>
                </c:pt>
                <c:pt idx="43">
                  <c:v>37469</c:v>
                </c:pt>
                <c:pt idx="44">
                  <c:v>37500</c:v>
                </c:pt>
                <c:pt idx="45">
                  <c:v>37530</c:v>
                </c:pt>
                <c:pt idx="46">
                  <c:v>37561</c:v>
                </c:pt>
                <c:pt idx="47">
                  <c:v>37591</c:v>
                </c:pt>
                <c:pt idx="48">
                  <c:v>37622</c:v>
                </c:pt>
                <c:pt idx="49">
                  <c:v>37653</c:v>
                </c:pt>
                <c:pt idx="50">
                  <c:v>37681</c:v>
                </c:pt>
                <c:pt idx="51">
                  <c:v>37712</c:v>
                </c:pt>
                <c:pt idx="52">
                  <c:v>37742</c:v>
                </c:pt>
                <c:pt idx="53">
                  <c:v>37773</c:v>
                </c:pt>
                <c:pt idx="54">
                  <c:v>37803</c:v>
                </c:pt>
                <c:pt idx="55">
                  <c:v>37834</c:v>
                </c:pt>
                <c:pt idx="56">
                  <c:v>37865</c:v>
                </c:pt>
                <c:pt idx="57">
                  <c:v>37895</c:v>
                </c:pt>
                <c:pt idx="58">
                  <c:v>37926</c:v>
                </c:pt>
                <c:pt idx="59">
                  <c:v>37956</c:v>
                </c:pt>
                <c:pt idx="60">
                  <c:v>37987</c:v>
                </c:pt>
                <c:pt idx="61">
                  <c:v>38018</c:v>
                </c:pt>
                <c:pt idx="62">
                  <c:v>38047</c:v>
                </c:pt>
                <c:pt idx="63">
                  <c:v>38078</c:v>
                </c:pt>
                <c:pt idx="64">
                  <c:v>38108</c:v>
                </c:pt>
                <c:pt idx="65">
                  <c:v>38139</c:v>
                </c:pt>
                <c:pt idx="66">
                  <c:v>38169</c:v>
                </c:pt>
                <c:pt idx="67">
                  <c:v>38200</c:v>
                </c:pt>
                <c:pt idx="68">
                  <c:v>38231</c:v>
                </c:pt>
                <c:pt idx="69">
                  <c:v>38261</c:v>
                </c:pt>
                <c:pt idx="70">
                  <c:v>38292</c:v>
                </c:pt>
                <c:pt idx="71">
                  <c:v>38322</c:v>
                </c:pt>
                <c:pt idx="72">
                  <c:v>38353</c:v>
                </c:pt>
                <c:pt idx="73">
                  <c:v>38384</c:v>
                </c:pt>
                <c:pt idx="74">
                  <c:v>38412</c:v>
                </c:pt>
                <c:pt idx="75">
                  <c:v>38443</c:v>
                </c:pt>
                <c:pt idx="76">
                  <c:v>38473</c:v>
                </c:pt>
                <c:pt idx="77">
                  <c:v>38504</c:v>
                </c:pt>
                <c:pt idx="78">
                  <c:v>38534</c:v>
                </c:pt>
                <c:pt idx="79">
                  <c:v>38565</c:v>
                </c:pt>
                <c:pt idx="80">
                  <c:v>38596</c:v>
                </c:pt>
                <c:pt idx="81">
                  <c:v>38626</c:v>
                </c:pt>
                <c:pt idx="82">
                  <c:v>38657</c:v>
                </c:pt>
                <c:pt idx="83">
                  <c:v>38687</c:v>
                </c:pt>
                <c:pt idx="84">
                  <c:v>38718</c:v>
                </c:pt>
                <c:pt idx="85">
                  <c:v>38749</c:v>
                </c:pt>
                <c:pt idx="86">
                  <c:v>38777</c:v>
                </c:pt>
                <c:pt idx="87">
                  <c:v>38808</c:v>
                </c:pt>
                <c:pt idx="88">
                  <c:v>38838</c:v>
                </c:pt>
                <c:pt idx="89">
                  <c:v>38869</c:v>
                </c:pt>
                <c:pt idx="90">
                  <c:v>38899</c:v>
                </c:pt>
                <c:pt idx="91">
                  <c:v>38930</c:v>
                </c:pt>
                <c:pt idx="92">
                  <c:v>38961</c:v>
                </c:pt>
                <c:pt idx="93">
                  <c:v>38991</c:v>
                </c:pt>
                <c:pt idx="94">
                  <c:v>39022</c:v>
                </c:pt>
                <c:pt idx="95">
                  <c:v>39052</c:v>
                </c:pt>
                <c:pt idx="96">
                  <c:v>39083</c:v>
                </c:pt>
                <c:pt idx="97">
                  <c:v>39114</c:v>
                </c:pt>
                <c:pt idx="98">
                  <c:v>39142</c:v>
                </c:pt>
                <c:pt idx="99">
                  <c:v>39173</c:v>
                </c:pt>
                <c:pt idx="100">
                  <c:v>39203</c:v>
                </c:pt>
                <c:pt idx="101">
                  <c:v>39234</c:v>
                </c:pt>
                <c:pt idx="102">
                  <c:v>39264</c:v>
                </c:pt>
                <c:pt idx="103">
                  <c:v>39295</c:v>
                </c:pt>
                <c:pt idx="104">
                  <c:v>39326</c:v>
                </c:pt>
                <c:pt idx="105">
                  <c:v>39356</c:v>
                </c:pt>
                <c:pt idx="106">
                  <c:v>39387</c:v>
                </c:pt>
                <c:pt idx="107">
                  <c:v>39417</c:v>
                </c:pt>
                <c:pt idx="108">
                  <c:v>39448</c:v>
                </c:pt>
                <c:pt idx="109">
                  <c:v>39479</c:v>
                </c:pt>
                <c:pt idx="110">
                  <c:v>39508</c:v>
                </c:pt>
                <c:pt idx="111">
                  <c:v>39539</c:v>
                </c:pt>
                <c:pt idx="112">
                  <c:v>39569</c:v>
                </c:pt>
                <c:pt idx="113">
                  <c:v>39600</c:v>
                </c:pt>
                <c:pt idx="114">
                  <c:v>39630</c:v>
                </c:pt>
                <c:pt idx="115">
                  <c:v>39661</c:v>
                </c:pt>
                <c:pt idx="116">
                  <c:v>39692</c:v>
                </c:pt>
                <c:pt idx="117">
                  <c:v>39722</c:v>
                </c:pt>
                <c:pt idx="118">
                  <c:v>39753</c:v>
                </c:pt>
                <c:pt idx="119">
                  <c:v>39783</c:v>
                </c:pt>
                <c:pt idx="120">
                  <c:v>39814</c:v>
                </c:pt>
                <c:pt idx="121">
                  <c:v>39845</c:v>
                </c:pt>
                <c:pt idx="122">
                  <c:v>39873</c:v>
                </c:pt>
                <c:pt idx="123">
                  <c:v>39904</c:v>
                </c:pt>
                <c:pt idx="124">
                  <c:v>39934</c:v>
                </c:pt>
                <c:pt idx="125">
                  <c:v>39965</c:v>
                </c:pt>
                <c:pt idx="126">
                  <c:v>39995</c:v>
                </c:pt>
                <c:pt idx="127">
                  <c:v>40026</c:v>
                </c:pt>
                <c:pt idx="128">
                  <c:v>40057</c:v>
                </c:pt>
                <c:pt idx="129">
                  <c:v>40087</c:v>
                </c:pt>
                <c:pt idx="130">
                  <c:v>40118</c:v>
                </c:pt>
                <c:pt idx="131">
                  <c:v>40148</c:v>
                </c:pt>
                <c:pt idx="132">
                  <c:v>40179</c:v>
                </c:pt>
                <c:pt idx="133">
                  <c:v>40210</c:v>
                </c:pt>
                <c:pt idx="134">
                  <c:v>40238</c:v>
                </c:pt>
                <c:pt idx="135">
                  <c:v>40269</c:v>
                </c:pt>
                <c:pt idx="136">
                  <c:v>40299</c:v>
                </c:pt>
                <c:pt idx="137">
                  <c:v>40330</c:v>
                </c:pt>
                <c:pt idx="138">
                  <c:v>40360</c:v>
                </c:pt>
                <c:pt idx="139">
                  <c:v>40391</c:v>
                </c:pt>
                <c:pt idx="140">
                  <c:v>40422</c:v>
                </c:pt>
                <c:pt idx="141">
                  <c:v>40452</c:v>
                </c:pt>
                <c:pt idx="142">
                  <c:v>40483</c:v>
                </c:pt>
                <c:pt idx="143">
                  <c:v>40513</c:v>
                </c:pt>
                <c:pt idx="144">
                  <c:v>40544</c:v>
                </c:pt>
                <c:pt idx="145">
                  <c:v>40575</c:v>
                </c:pt>
                <c:pt idx="146">
                  <c:v>40603</c:v>
                </c:pt>
                <c:pt idx="147">
                  <c:v>40634</c:v>
                </c:pt>
                <c:pt idx="148">
                  <c:v>40664</c:v>
                </c:pt>
                <c:pt idx="149">
                  <c:v>40695</c:v>
                </c:pt>
                <c:pt idx="150">
                  <c:v>40725</c:v>
                </c:pt>
                <c:pt idx="151">
                  <c:v>40756</c:v>
                </c:pt>
                <c:pt idx="152">
                  <c:v>40787</c:v>
                </c:pt>
                <c:pt idx="153">
                  <c:v>40817</c:v>
                </c:pt>
                <c:pt idx="154">
                  <c:v>40848</c:v>
                </c:pt>
                <c:pt idx="155">
                  <c:v>40878</c:v>
                </c:pt>
                <c:pt idx="156">
                  <c:v>40909</c:v>
                </c:pt>
                <c:pt idx="157">
                  <c:v>40940</c:v>
                </c:pt>
                <c:pt idx="158">
                  <c:v>40969</c:v>
                </c:pt>
                <c:pt idx="159">
                  <c:v>41000</c:v>
                </c:pt>
                <c:pt idx="160">
                  <c:v>41030</c:v>
                </c:pt>
                <c:pt idx="161">
                  <c:v>41061</c:v>
                </c:pt>
                <c:pt idx="162">
                  <c:v>41091</c:v>
                </c:pt>
                <c:pt idx="163">
                  <c:v>41122</c:v>
                </c:pt>
                <c:pt idx="164">
                  <c:v>41153</c:v>
                </c:pt>
                <c:pt idx="165">
                  <c:v>41183</c:v>
                </c:pt>
                <c:pt idx="166">
                  <c:v>41214</c:v>
                </c:pt>
                <c:pt idx="167">
                  <c:v>41244</c:v>
                </c:pt>
                <c:pt idx="168">
                  <c:v>41275</c:v>
                </c:pt>
                <c:pt idx="169">
                  <c:v>41306</c:v>
                </c:pt>
                <c:pt idx="170">
                  <c:v>41334</c:v>
                </c:pt>
                <c:pt idx="171">
                  <c:v>41365</c:v>
                </c:pt>
                <c:pt idx="172">
                  <c:v>41395</c:v>
                </c:pt>
                <c:pt idx="173">
                  <c:v>41426</c:v>
                </c:pt>
                <c:pt idx="174">
                  <c:v>41456</c:v>
                </c:pt>
                <c:pt idx="175">
                  <c:v>41487</c:v>
                </c:pt>
                <c:pt idx="176">
                  <c:v>41518</c:v>
                </c:pt>
                <c:pt idx="177">
                  <c:v>41548</c:v>
                </c:pt>
                <c:pt idx="178">
                  <c:v>41579</c:v>
                </c:pt>
                <c:pt idx="179">
                  <c:v>41609</c:v>
                </c:pt>
                <c:pt idx="180">
                  <c:v>41640</c:v>
                </c:pt>
                <c:pt idx="181">
                  <c:v>41671</c:v>
                </c:pt>
                <c:pt idx="182">
                  <c:v>41699</c:v>
                </c:pt>
                <c:pt idx="183">
                  <c:v>41730</c:v>
                </c:pt>
                <c:pt idx="184">
                  <c:v>41760</c:v>
                </c:pt>
                <c:pt idx="185">
                  <c:v>41791</c:v>
                </c:pt>
                <c:pt idx="186">
                  <c:v>41821</c:v>
                </c:pt>
                <c:pt idx="187">
                  <c:v>41852</c:v>
                </c:pt>
                <c:pt idx="188">
                  <c:v>41883</c:v>
                </c:pt>
                <c:pt idx="189">
                  <c:v>41913</c:v>
                </c:pt>
                <c:pt idx="190">
                  <c:v>41944</c:v>
                </c:pt>
                <c:pt idx="191">
                  <c:v>41974</c:v>
                </c:pt>
                <c:pt idx="192">
                  <c:v>42005</c:v>
                </c:pt>
                <c:pt idx="193">
                  <c:v>42036</c:v>
                </c:pt>
                <c:pt idx="194">
                  <c:v>42064</c:v>
                </c:pt>
                <c:pt idx="195">
                  <c:v>42095</c:v>
                </c:pt>
                <c:pt idx="196">
                  <c:v>42125</c:v>
                </c:pt>
                <c:pt idx="197">
                  <c:v>42156</c:v>
                </c:pt>
                <c:pt idx="198">
                  <c:v>42186</c:v>
                </c:pt>
                <c:pt idx="199">
                  <c:v>42217</c:v>
                </c:pt>
                <c:pt idx="200">
                  <c:v>42248</c:v>
                </c:pt>
                <c:pt idx="201">
                  <c:v>42278</c:v>
                </c:pt>
                <c:pt idx="202">
                  <c:v>42309</c:v>
                </c:pt>
                <c:pt idx="203">
                  <c:v>42339</c:v>
                </c:pt>
                <c:pt idx="204">
                  <c:v>42370</c:v>
                </c:pt>
                <c:pt idx="205">
                  <c:v>42401</c:v>
                </c:pt>
                <c:pt idx="206">
                  <c:v>42430</c:v>
                </c:pt>
                <c:pt idx="207">
                  <c:v>42461</c:v>
                </c:pt>
                <c:pt idx="208">
                  <c:v>42491</c:v>
                </c:pt>
                <c:pt idx="209">
                  <c:v>42522</c:v>
                </c:pt>
                <c:pt idx="210">
                  <c:v>42552</c:v>
                </c:pt>
                <c:pt idx="211">
                  <c:v>42583</c:v>
                </c:pt>
                <c:pt idx="212">
                  <c:v>42614</c:v>
                </c:pt>
                <c:pt idx="213">
                  <c:v>42644</c:v>
                </c:pt>
                <c:pt idx="214">
                  <c:v>42675</c:v>
                </c:pt>
                <c:pt idx="215">
                  <c:v>42705</c:v>
                </c:pt>
                <c:pt idx="216">
                  <c:v>42736</c:v>
                </c:pt>
                <c:pt idx="217">
                  <c:v>42767</c:v>
                </c:pt>
                <c:pt idx="218">
                  <c:v>42795</c:v>
                </c:pt>
                <c:pt idx="219">
                  <c:v>42826</c:v>
                </c:pt>
                <c:pt idx="220">
                  <c:v>42856</c:v>
                </c:pt>
                <c:pt idx="221">
                  <c:v>42887</c:v>
                </c:pt>
                <c:pt idx="222">
                  <c:v>42917</c:v>
                </c:pt>
                <c:pt idx="223">
                  <c:v>42948</c:v>
                </c:pt>
                <c:pt idx="224">
                  <c:v>42979</c:v>
                </c:pt>
                <c:pt idx="225">
                  <c:v>43009</c:v>
                </c:pt>
                <c:pt idx="226">
                  <c:v>43040</c:v>
                </c:pt>
                <c:pt idx="227">
                  <c:v>43070</c:v>
                </c:pt>
                <c:pt idx="228">
                  <c:v>43101</c:v>
                </c:pt>
                <c:pt idx="229">
                  <c:v>43132</c:v>
                </c:pt>
                <c:pt idx="230">
                  <c:v>43160</c:v>
                </c:pt>
                <c:pt idx="231">
                  <c:v>43191</c:v>
                </c:pt>
                <c:pt idx="232">
                  <c:v>43221</c:v>
                </c:pt>
                <c:pt idx="233">
                  <c:v>43252</c:v>
                </c:pt>
                <c:pt idx="234">
                  <c:v>43282</c:v>
                </c:pt>
                <c:pt idx="235">
                  <c:v>43313</c:v>
                </c:pt>
                <c:pt idx="236">
                  <c:v>43344</c:v>
                </c:pt>
                <c:pt idx="237">
                  <c:v>43374</c:v>
                </c:pt>
                <c:pt idx="238">
                  <c:v>43405</c:v>
                </c:pt>
                <c:pt idx="239">
                  <c:v>43435</c:v>
                </c:pt>
                <c:pt idx="240">
                  <c:v>43466</c:v>
                </c:pt>
                <c:pt idx="241">
                  <c:v>43497</c:v>
                </c:pt>
                <c:pt idx="242">
                  <c:v>43525</c:v>
                </c:pt>
                <c:pt idx="243">
                  <c:v>43556</c:v>
                </c:pt>
                <c:pt idx="244">
                  <c:v>43586</c:v>
                </c:pt>
                <c:pt idx="245">
                  <c:v>43617</c:v>
                </c:pt>
                <c:pt idx="246">
                  <c:v>43647</c:v>
                </c:pt>
                <c:pt idx="247">
                  <c:v>43678</c:v>
                </c:pt>
                <c:pt idx="248">
                  <c:v>43709</c:v>
                </c:pt>
                <c:pt idx="249">
                  <c:v>43739</c:v>
                </c:pt>
                <c:pt idx="250">
                  <c:v>43770</c:v>
                </c:pt>
                <c:pt idx="251">
                  <c:v>43800</c:v>
                </c:pt>
                <c:pt idx="252">
                  <c:v>43831</c:v>
                </c:pt>
                <c:pt idx="253">
                  <c:v>43862</c:v>
                </c:pt>
                <c:pt idx="254">
                  <c:v>43891</c:v>
                </c:pt>
                <c:pt idx="255">
                  <c:v>43922</c:v>
                </c:pt>
                <c:pt idx="256">
                  <c:v>43952</c:v>
                </c:pt>
                <c:pt idx="257">
                  <c:v>43983</c:v>
                </c:pt>
                <c:pt idx="258">
                  <c:v>44013</c:v>
                </c:pt>
                <c:pt idx="259">
                  <c:v>44044</c:v>
                </c:pt>
                <c:pt idx="260">
                  <c:v>44075</c:v>
                </c:pt>
                <c:pt idx="261">
                  <c:v>44105</c:v>
                </c:pt>
                <c:pt idx="262">
                  <c:v>44136</c:v>
                </c:pt>
                <c:pt idx="263">
                  <c:v>44166</c:v>
                </c:pt>
                <c:pt idx="264">
                  <c:v>44197</c:v>
                </c:pt>
                <c:pt idx="265">
                  <c:v>44228</c:v>
                </c:pt>
                <c:pt idx="266">
                  <c:v>44256</c:v>
                </c:pt>
                <c:pt idx="267">
                  <c:v>44287</c:v>
                </c:pt>
                <c:pt idx="268">
                  <c:v>44317</c:v>
                </c:pt>
                <c:pt idx="269">
                  <c:v>44348</c:v>
                </c:pt>
                <c:pt idx="270">
                  <c:v>44378</c:v>
                </c:pt>
                <c:pt idx="271">
                  <c:v>44409</c:v>
                </c:pt>
                <c:pt idx="272">
                  <c:v>44440</c:v>
                </c:pt>
                <c:pt idx="273">
                  <c:v>44470</c:v>
                </c:pt>
                <c:pt idx="274">
                  <c:v>44501</c:v>
                </c:pt>
                <c:pt idx="275">
                  <c:v>44531</c:v>
                </c:pt>
                <c:pt idx="276">
                  <c:v>44562</c:v>
                </c:pt>
                <c:pt idx="277">
                  <c:v>44593</c:v>
                </c:pt>
                <c:pt idx="278">
                  <c:v>44621</c:v>
                </c:pt>
                <c:pt idx="279">
                  <c:v>44652</c:v>
                </c:pt>
                <c:pt idx="280">
                  <c:v>44682</c:v>
                </c:pt>
                <c:pt idx="281">
                  <c:v>44713</c:v>
                </c:pt>
                <c:pt idx="282">
                  <c:v>44743</c:v>
                </c:pt>
                <c:pt idx="283">
                  <c:v>44774</c:v>
                </c:pt>
                <c:pt idx="284">
                  <c:v>44805</c:v>
                </c:pt>
                <c:pt idx="285">
                  <c:v>44835</c:v>
                </c:pt>
                <c:pt idx="286">
                  <c:v>44866</c:v>
                </c:pt>
                <c:pt idx="287">
                  <c:v>44896</c:v>
                </c:pt>
                <c:pt idx="288">
                  <c:v>44927</c:v>
                </c:pt>
                <c:pt idx="289">
                  <c:v>44958</c:v>
                </c:pt>
                <c:pt idx="290">
                  <c:v>44986</c:v>
                </c:pt>
                <c:pt idx="291">
                  <c:v>45017</c:v>
                </c:pt>
                <c:pt idx="292">
                  <c:v>45047</c:v>
                </c:pt>
                <c:pt idx="293">
                  <c:v>45078</c:v>
                </c:pt>
                <c:pt idx="294">
                  <c:v>45108</c:v>
                </c:pt>
                <c:pt idx="295">
                  <c:v>45139</c:v>
                </c:pt>
                <c:pt idx="296">
                  <c:v>45170</c:v>
                </c:pt>
                <c:pt idx="297">
                  <c:v>45200</c:v>
                </c:pt>
                <c:pt idx="298">
                  <c:v>45231</c:v>
                </c:pt>
                <c:pt idx="299">
                  <c:v>45261</c:v>
                </c:pt>
                <c:pt idx="300">
                  <c:v>45292</c:v>
                </c:pt>
                <c:pt idx="301">
                  <c:v>45323</c:v>
                </c:pt>
                <c:pt idx="302">
                  <c:v>45352</c:v>
                </c:pt>
                <c:pt idx="303">
                  <c:v>45383</c:v>
                </c:pt>
                <c:pt idx="304">
                  <c:v>45413</c:v>
                </c:pt>
                <c:pt idx="305">
                  <c:v>45444</c:v>
                </c:pt>
                <c:pt idx="306">
                  <c:v>45474</c:v>
                </c:pt>
                <c:pt idx="307">
                  <c:v>45505</c:v>
                </c:pt>
                <c:pt idx="308">
                  <c:v>45536</c:v>
                </c:pt>
                <c:pt idx="309">
                  <c:v>45566</c:v>
                </c:pt>
                <c:pt idx="310">
                  <c:v>45597</c:v>
                </c:pt>
                <c:pt idx="311">
                  <c:v>45627</c:v>
                </c:pt>
                <c:pt idx="312">
                  <c:v>45658</c:v>
                </c:pt>
                <c:pt idx="313">
                  <c:v>45689</c:v>
                </c:pt>
                <c:pt idx="314">
                  <c:v>45717</c:v>
                </c:pt>
                <c:pt idx="315">
                  <c:v>45748</c:v>
                </c:pt>
                <c:pt idx="316">
                  <c:v>45778</c:v>
                </c:pt>
                <c:pt idx="317">
                  <c:v>45809</c:v>
                </c:pt>
                <c:pt idx="318">
                  <c:v>45839</c:v>
                </c:pt>
                <c:pt idx="319">
                  <c:v>45870</c:v>
                </c:pt>
                <c:pt idx="320">
                  <c:v>45901</c:v>
                </c:pt>
                <c:pt idx="321">
                  <c:v>45931</c:v>
                </c:pt>
                <c:pt idx="322">
                  <c:v>45962</c:v>
                </c:pt>
                <c:pt idx="323">
                  <c:v>45992</c:v>
                </c:pt>
                <c:pt idx="324">
                  <c:v>46023</c:v>
                </c:pt>
                <c:pt idx="325">
                  <c:v>46054</c:v>
                </c:pt>
                <c:pt idx="326">
                  <c:v>46082</c:v>
                </c:pt>
                <c:pt idx="327">
                  <c:v>46113</c:v>
                </c:pt>
                <c:pt idx="328">
                  <c:v>46143</c:v>
                </c:pt>
                <c:pt idx="329">
                  <c:v>46174</c:v>
                </c:pt>
              </c:numCache>
            </c:numRef>
          </c:cat>
          <c:val>
            <c:numRef>
              <c:f>[0]!TschechZ</c:f>
              <c:numCache>
                <c:formatCode>General</c:formatCode>
                <c:ptCount val="330"/>
                <c:pt idx="0">
                  <c:v>0</c:v>
                </c:pt>
                <c:pt idx="1">
                  <c:v>0</c:v>
                </c:pt>
                <c:pt idx="2">
                  <c:v>0</c:v>
                </c:pt>
                <c:pt idx="3">
                  <c:v>0</c:v>
                </c:pt>
                <c:pt idx="4">
                  <c:v>0</c:v>
                </c:pt>
                <c:pt idx="5">
                  <c:v>0</c:v>
                </c:pt>
                <c:pt idx="6">
                  <c:v>0</c:v>
                </c:pt>
                <c:pt idx="7">
                  <c:v>0</c:v>
                </c:pt>
                <c:pt idx="8">
                  <c:v>0</c:v>
                </c:pt>
                <c:pt idx="9">
                  <c:v>0</c:v>
                </c:pt>
                <c:pt idx="10">
                  <c:v>0</c:v>
                </c:pt>
                <c:pt idx="11">
                  <c:v>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0</c:v>
                </c:pt>
                <c:pt idx="25">
                  <c:v>0</c:v>
                </c:pt>
                <c:pt idx="26">
                  <c:v>0</c:v>
                </c:pt>
                <c:pt idx="27">
                  <c:v>0</c:v>
                </c:pt>
                <c:pt idx="28">
                  <c:v>0</c:v>
                </c:pt>
                <c:pt idx="29">
                  <c:v>0</c:v>
                </c:pt>
                <c:pt idx="30">
                  <c:v>0</c:v>
                </c:pt>
                <c:pt idx="31">
                  <c:v>0</c:v>
                </c:pt>
                <c:pt idx="32">
                  <c:v>0</c:v>
                </c:pt>
                <c:pt idx="33">
                  <c:v>0</c:v>
                </c:pt>
                <c:pt idx="34">
                  <c:v>0</c:v>
                </c:pt>
                <c:pt idx="35">
                  <c:v>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0</c:v>
                </c:pt>
                <c:pt idx="49">
                  <c:v>0</c:v>
                </c:pt>
                <c:pt idx="50">
                  <c:v>0</c:v>
                </c:pt>
                <c:pt idx="51">
                  <c:v>0</c:v>
                </c:pt>
                <c:pt idx="52">
                  <c:v>0</c:v>
                </c:pt>
                <c:pt idx="53">
                  <c:v>0</c:v>
                </c:pt>
                <c:pt idx="54">
                  <c:v>0</c:v>
                </c:pt>
                <c:pt idx="55">
                  <c:v>0</c:v>
                </c:pt>
                <c:pt idx="56">
                  <c:v>0</c:v>
                </c:pt>
                <c:pt idx="57">
                  <c:v>0</c:v>
                </c:pt>
                <c:pt idx="58">
                  <c:v>0</c:v>
                </c:pt>
                <c:pt idx="59">
                  <c:v>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0</c:v>
                </c:pt>
                <c:pt idx="73">
                  <c:v>0</c:v>
                </c:pt>
                <c:pt idx="74">
                  <c:v>0</c:v>
                </c:pt>
                <c:pt idx="75">
                  <c:v>0</c:v>
                </c:pt>
                <c:pt idx="76">
                  <c:v>0</c:v>
                </c:pt>
                <c:pt idx="77">
                  <c:v>0</c:v>
                </c:pt>
                <c:pt idx="78">
                  <c:v>0</c:v>
                </c:pt>
                <c:pt idx="79">
                  <c:v>0</c:v>
                </c:pt>
                <c:pt idx="80">
                  <c:v>0</c:v>
                </c:pt>
                <c:pt idx="81">
                  <c:v>0</c:v>
                </c:pt>
                <c:pt idx="82">
                  <c:v>0</c:v>
                </c:pt>
                <c:pt idx="83">
                  <c:v>0</c:v>
                </c:pt>
                <c:pt idx="84">
                  <c:v>100</c:v>
                </c:pt>
                <c:pt idx="85">
                  <c:v>100</c:v>
                </c:pt>
                <c:pt idx="86">
                  <c:v>100</c:v>
                </c:pt>
                <c:pt idx="87">
                  <c:v>100</c:v>
                </c:pt>
                <c:pt idx="88">
                  <c:v>100</c:v>
                </c:pt>
                <c:pt idx="89">
                  <c:v>100</c:v>
                </c:pt>
                <c:pt idx="90">
                  <c:v>100</c:v>
                </c:pt>
                <c:pt idx="91">
                  <c:v>100</c:v>
                </c:pt>
                <c:pt idx="92">
                  <c:v>100</c:v>
                </c:pt>
                <c:pt idx="93">
                  <c:v>100</c:v>
                </c:pt>
                <c:pt idx="94">
                  <c:v>100</c:v>
                </c:pt>
                <c:pt idx="95">
                  <c:v>100</c:v>
                </c:pt>
                <c:pt idx="96">
                  <c:v>0</c:v>
                </c:pt>
                <c:pt idx="97">
                  <c:v>0</c:v>
                </c:pt>
                <c:pt idx="98">
                  <c:v>0</c:v>
                </c:pt>
                <c:pt idx="99">
                  <c:v>0</c:v>
                </c:pt>
                <c:pt idx="100">
                  <c:v>0</c:v>
                </c:pt>
                <c:pt idx="101">
                  <c:v>0</c:v>
                </c:pt>
                <c:pt idx="102">
                  <c:v>0</c:v>
                </c:pt>
                <c:pt idx="103">
                  <c:v>0</c:v>
                </c:pt>
                <c:pt idx="104">
                  <c:v>0</c:v>
                </c:pt>
                <c:pt idx="105">
                  <c:v>0</c:v>
                </c:pt>
                <c:pt idx="106">
                  <c:v>0</c:v>
                </c:pt>
                <c:pt idx="107">
                  <c:v>0</c:v>
                </c:pt>
                <c:pt idx="108">
                  <c:v>100</c:v>
                </c:pt>
                <c:pt idx="109">
                  <c:v>100</c:v>
                </c:pt>
                <c:pt idx="110">
                  <c:v>100</c:v>
                </c:pt>
                <c:pt idx="111">
                  <c:v>100</c:v>
                </c:pt>
                <c:pt idx="112">
                  <c:v>100</c:v>
                </c:pt>
                <c:pt idx="113">
                  <c:v>100</c:v>
                </c:pt>
                <c:pt idx="114">
                  <c:v>100</c:v>
                </c:pt>
                <c:pt idx="115">
                  <c:v>100</c:v>
                </c:pt>
                <c:pt idx="116">
                  <c:v>100</c:v>
                </c:pt>
                <c:pt idx="117">
                  <c:v>100</c:v>
                </c:pt>
                <c:pt idx="118">
                  <c:v>100</c:v>
                </c:pt>
                <c:pt idx="119">
                  <c:v>100</c:v>
                </c:pt>
                <c:pt idx="120">
                  <c:v>0</c:v>
                </c:pt>
                <c:pt idx="121">
                  <c:v>0</c:v>
                </c:pt>
                <c:pt idx="122">
                  <c:v>0</c:v>
                </c:pt>
                <c:pt idx="123">
                  <c:v>0</c:v>
                </c:pt>
                <c:pt idx="124">
                  <c:v>0</c:v>
                </c:pt>
                <c:pt idx="125">
                  <c:v>0</c:v>
                </c:pt>
                <c:pt idx="126">
                  <c:v>0</c:v>
                </c:pt>
                <c:pt idx="127">
                  <c:v>0</c:v>
                </c:pt>
                <c:pt idx="128">
                  <c:v>0</c:v>
                </c:pt>
                <c:pt idx="129">
                  <c:v>0</c:v>
                </c:pt>
                <c:pt idx="130">
                  <c:v>0</c:v>
                </c:pt>
                <c:pt idx="131">
                  <c:v>0</c:v>
                </c:pt>
                <c:pt idx="132">
                  <c:v>100</c:v>
                </c:pt>
                <c:pt idx="133">
                  <c:v>100</c:v>
                </c:pt>
                <c:pt idx="134">
                  <c:v>100</c:v>
                </c:pt>
                <c:pt idx="135">
                  <c:v>100</c:v>
                </c:pt>
                <c:pt idx="136">
                  <c:v>100</c:v>
                </c:pt>
                <c:pt idx="137">
                  <c:v>100</c:v>
                </c:pt>
                <c:pt idx="138">
                  <c:v>100</c:v>
                </c:pt>
                <c:pt idx="139">
                  <c:v>100</c:v>
                </c:pt>
                <c:pt idx="140">
                  <c:v>100</c:v>
                </c:pt>
                <c:pt idx="141">
                  <c:v>100</c:v>
                </c:pt>
                <c:pt idx="142">
                  <c:v>100</c:v>
                </c:pt>
                <c:pt idx="143">
                  <c:v>100</c:v>
                </c:pt>
                <c:pt idx="144">
                  <c:v>0</c:v>
                </c:pt>
                <c:pt idx="145">
                  <c:v>0</c:v>
                </c:pt>
                <c:pt idx="146">
                  <c:v>0</c:v>
                </c:pt>
                <c:pt idx="147">
                  <c:v>0</c:v>
                </c:pt>
                <c:pt idx="148">
                  <c:v>0</c:v>
                </c:pt>
                <c:pt idx="149">
                  <c:v>0</c:v>
                </c:pt>
                <c:pt idx="150">
                  <c:v>0</c:v>
                </c:pt>
                <c:pt idx="151">
                  <c:v>0</c:v>
                </c:pt>
                <c:pt idx="152">
                  <c:v>0</c:v>
                </c:pt>
                <c:pt idx="153">
                  <c:v>0</c:v>
                </c:pt>
                <c:pt idx="154">
                  <c:v>0</c:v>
                </c:pt>
                <c:pt idx="155">
                  <c:v>0</c:v>
                </c:pt>
                <c:pt idx="156">
                  <c:v>100</c:v>
                </c:pt>
                <c:pt idx="157">
                  <c:v>100</c:v>
                </c:pt>
                <c:pt idx="158">
                  <c:v>100</c:v>
                </c:pt>
                <c:pt idx="159">
                  <c:v>100</c:v>
                </c:pt>
                <c:pt idx="160">
                  <c:v>100</c:v>
                </c:pt>
                <c:pt idx="161">
                  <c:v>100</c:v>
                </c:pt>
                <c:pt idx="162">
                  <c:v>100</c:v>
                </c:pt>
                <c:pt idx="163">
                  <c:v>100</c:v>
                </c:pt>
                <c:pt idx="164">
                  <c:v>100</c:v>
                </c:pt>
                <c:pt idx="165">
                  <c:v>100</c:v>
                </c:pt>
                <c:pt idx="166">
                  <c:v>100</c:v>
                </c:pt>
                <c:pt idx="167">
                  <c:v>100</c:v>
                </c:pt>
                <c:pt idx="168">
                  <c:v>0</c:v>
                </c:pt>
                <c:pt idx="169">
                  <c:v>0</c:v>
                </c:pt>
                <c:pt idx="170">
                  <c:v>0</c:v>
                </c:pt>
                <c:pt idx="171">
                  <c:v>0</c:v>
                </c:pt>
                <c:pt idx="172">
                  <c:v>0</c:v>
                </c:pt>
                <c:pt idx="173">
                  <c:v>0</c:v>
                </c:pt>
                <c:pt idx="174">
                  <c:v>0</c:v>
                </c:pt>
                <c:pt idx="175">
                  <c:v>0</c:v>
                </c:pt>
                <c:pt idx="176">
                  <c:v>0</c:v>
                </c:pt>
                <c:pt idx="177">
                  <c:v>0</c:v>
                </c:pt>
                <c:pt idx="178">
                  <c:v>0</c:v>
                </c:pt>
                <c:pt idx="179">
                  <c:v>0</c:v>
                </c:pt>
                <c:pt idx="180">
                  <c:v>100</c:v>
                </c:pt>
                <c:pt idx="181">
                  <c:v>100</c:v>
                </c:pt>
                <c:pt idx="182">
                  <c:v>100</c:v>
                </c:pt>
                <c:pt idx="183">
                  <c:v>100</c:v>
                </c:pt>
                <c:pt idx="184">
                  <c:v>100</c:v>
                </c:pt>
                <c:pt idx="185">
                  <c:v>100</c:v>
                </c:pt>
                <c:pt idx="186">
                  <c:v>100</c:v>
                </c:pt>
                <c:pt idx="187">
                  <c:v>100</c:v>
                </c:pt>
                <c:pt idx="188">
                  <c:v>100</c:v>
                </c:pt>
                <c:pt idx="189">
                  <c:v>100</c:v>
                </c:pt>
                <c:pt idx="190">
                  <c:v>100</c:v>
                </c:pt>
                <c:pt idx="191">
                  <c:v>100</c:v>
                </c:pt>
                <c:pt idx="192">
                  <c:v>0</c:v>
                </c:pt>
                <c:pt idx="193">
                  <c:v>0</c:v>
                </c:pt>
                <c:pt idx="194">
                  <c:v>0</c:v>
                </c:pt>
                <c:pt idx="195">
                  <c:v>0</c:v>
                </c:pt>
                <c:pt idx="196">
                  <c:v>0</c:v>
                </c:pt>
                <c:pt idx="197">
                  <c:v>0</c:v>
                </c:pt>
                <c:pt idx="198">
                  <c:v>0</c:v>
                </c:pt>
                <c:pt idx="199">
                  <c:v>0</c:v>
                </c:pt>
                <c:pt idx="200">
                  <c:v>0</c:v>
                </c:pt>
                <c:pt idx="201">
                  <c:v>0</c:v>
                </c:pt>
                <c:pt idx="202">
                  <c:v>0</c:v>
                </c:pt>
                <c:pt idx="203">
                  <c:v>0</c:v>
                </c:pt>
                <c:pt idx="204">
                  <c:v>100</c:v>
                </c:pt>
                <c:pt idx="205">
                  <c:v>100</c:v>
                </c:pt>
                <c:pt idx="206">
                  <c:v>100</c:v>
                </c:pt>
                <c:pt idx="207">
                  <c:v>100</c:v>
                </c:pt>
                <c:pt idx="208">
                  <c:v>100</c:v>
                </c:pt>
                <c:pt idx="209">
                  <c:v>100</c:v>
                </c:pt>
                <c:pt idx="210">
                  <c:v>100</c:v>
                </c:pt>
                <c:pt idx="211">
                  <c:v>100</c:v>
                </c:pt>
                <c:pt idx="212">
                  <c:v>100</c:v>
                </c:pt>
                <c:pt idx="213">
                  <c:v>100</c:v>
                </c:pt>
                <c:pt idx="214">
                  <c:v>100</c:v>
                </c:pt>
                <c:pt idx="215">
                  <c:v>100</c:v>
                </c:pt>
                <c:pt idx="216">
                  <c:v>0</c:v>
                </c:pt>
                <c:pt idx="217">
                  <c:v>0</c:v>
                </c:pt>
                <c:pt idx="218">
                  <c:v>0</c:v>
                </c:pt>
                <c:pt idx="219">
                  <c:v>0</c:v>
                </c:pt>
                <c:pt idx="220">
                  <c:v>0</c:v>
                </c:pt>
                <c:pt idx="221">
                  <c:v>0</c:v>
                </c:pt>
                <c:pt idx="222">
                  <c:v>0</c:v>
                </c:pt>
                <c:pt idx="223">
                  <c:v>0</c:v>
                </c:pt>
                <c:pt idx="224">
                  <c:v>0</c:v>
                </c:pt>
                <c:pt idx="225">
                  <c:v>0</c:v>
                </c:pt>
                <c:pt idx="226">
                  <c:v>0</c:v>
                </c:pt>
                <c:pt idx="227">
                  <c:v>0</c:v>
                </c:pt>
                <c:pt idx="228">
                  <c:v>100</c:v>
                </c:pt>
                <c:pt idx="229">
                  <c:v>100</c:v>
                </c:pt>
                <c:pt idx="230">
                  <c:v>100</c:v>
                </c:pt>
                <c:pt idx="231">
                  <c:v>100</c:v>
                </c:pt>
                <c:pt idx="232">
                  <c:v>100</c:v>
                </c:pt>
                <c:pt idx="233">
                  <c:v>100</c:v>
                </c:pt>
                <c:pt idx="234">
                  <c:v>100</c:v>
                </c:pt>
                <c:pt idx="235">
                  <c:v>100</c:v>
                </c:pt>
                <c:pt idx="236">
                  <c:v>100</c:v>
                </c:pt>
                <c:pt idx="237">
                  <c:v>100</c:v>
                </c:pt>
                <c:pt idx="238">
                  <c:v>100</c:v>
                </c:pt>
                <c:pt idx="239">
                  <c:v>100</c:v>
                </c:pt>
                <c:pt idx="240">
                  <c:v>0</c:v>
                </c:pt>
                <c:pt idx="241">
                  <c:v>0</c:v>
                </c:pt>
                <c:pt idx="242">
                  <c:v>0</c:v>
                </c:pt>
                <c:pt idx="243">
                  <c:v>0</c:v>
                </c:pt>
                <c:pt idx="244">
                  <c:v>0</c:v>
                </c:pt>
                <c:pt idx="245">
                  <c:v>0</c:v>
                </c:pt>
                <c:pt idx="246">
                  <c:v>0</c:v>
                </c:pt>
                <c:pt idx="247">
                  <c:v>0</c:v>
                </c:pt>
                <c:pt idx="248">
                  <c:v>0</c:v>
                </c:pt>
                <c:pt idx="249">
                  <c:v>0</c:v>
                </c:pt>
                <c:pt idx="250">
                  <c:v>0</c:v>
                </c:pt>
                <c:pt idx="251">
                  <c:v>0</c:v>
                </c:pt>
                <c:pt idx="252">
                  <c:v>100</c:v>
                </c:pt>
                <c:pt idx="253">
                  <c:v>100</c:v>
                </c:pt>
                <c:pt idx="254">
                  <c:v>100</c:v>
                </c:pt>
                <c:pt idx="255">
                  <c:v>100</c:v>
                </c:pt>
                <c:pt idx="256">
                  <c:v>100</c:v>
                </c:pt>
                <c:pt idx="257">
                  <c:v>100</c:v>
                </c:pt>
                <c:pt idx="258">
                  <c:v>100</c:v>
                </c:pt>
                <c:pt idx="259">
                  <c:v>100</c:v>
                </c:pt>
                <c:pt idx="260">
                  <c:v>100</c:v>
                </c:pt>
                <c:pt idx="261">
                  <c:v>100</c:v>
                </c:pt>
                <c:pt idx="262">
                  <c:v>100</c:v>
                </c:pt>
                <c:pt idx="263">
                  <c:v>100</c:v>
                </c:pt>
                <c:pt idx="264">
                  <c:v>0</c:v>
                </c:pt>
                <c:pt idx="265">
                  <c:v>0</c:v>
                </c:pt>
                <c:pt idx="266">
                  <c:v>0</c:v>
                </c:pt>
                <c:pt idx="267">
                  <c:v>0</c:v>
                </c:pt>
                <c:pt idx="268">
                  <c:v>0</c:v>
                </c:pt>
                <c:pt idx="269">
                  <c:v>0</c:v>
                </c:pt>
                <c:pt idx="270">
                  <c:v>0</c:v>
                </c:pt>
                <c:pt idx="271">
                  <c:v>0</c:v>
                </c:pt>
                <c:pt idx="272">
                  <c:v>0</c:v>
                </c:pt>
                <c:pt idx="273">
                  <c:v>0</c:v>
                </c:pt>
                <c:pt idx="274">
                  <c:v>0</c:v>
                </c:pt>
                <c:pt idx="275">
                  <c:v>0</c:v>
                </c:pt>
                <c:pt idx="276">
                  <c:v>100</c:v>
                </c:pt>
                <c:pt idx="277">
                  <c:v>100</c:v>
                </c:pt>
                <c:pt idx="278">
                  <c:v>100</c:v>
                </c:pt>
                <c:pt idx="279">
                  <c:v>100</c:v>
                </c:pt>
                <c:pt idx="280">
                  <c:v>100</c:v>
                </c:pt>
                <c:pt idx="281">
                  <c:v>100</c:v>
                </c:pt>
                <c:pt idx="282">
                  <c:v>100</c:v>
                </c:pt>
                <c:pt idx="283">
                  <c:v>100</c:v>
                </c:pt>
                <c:pt idx="284">
                  <c:v>100</c:v>
                </c:pt>
                <c:pt idx="285">
                  <c:v>100</c:v>
                </c:pt>
                <c:pt idx="286">
                  <c:v>100</c:v>
                </c:pt>
                <c:pt idx="287">
                  <c:v>100</c:v>
                </c:pt>
                <c:pt idx="288">
                  <c:v>0</c:v>
                </c:pt>
                <c:pt idx="289">
                  <c:v>0</c:v>
                </c:pt>
                <c:pt idx="290">
                  <c:v>0</c:v>
                </c:pt>
                <c:pt idx="291">
                  <c:v>0</c:v>
                </c:pt>
                <c:pt idx="292">
                  <c:v>0</c:v>
                </c:pt>
                <c:pt idx="293">
                  <c:v>0</c:v>
                </c:pt>
                <c:pt idx="294">
                  <c:v>0</c:v>
                </c:pt>
                <c:pt idx="295">
                  <c:v>0</c:v>
                </c:pt>
                <c:pt idx="296">
                  <c:v>0</c:v>
                </c:pt>
                <c:pt idx="297">
                  <c:v>0</c:v>
                </c:pt>
                <c:pt idx="298">
                  <c:v>0</c:v>
                </c:pt>
                <c:pt idx="299">
                  <c:v>0</c:v>
                </c:pt>
                <c:pt idx="300">
                  <c:v>100</c:v>
                </c:pt>
                <c:pt idx="301">
                  <c:v>100</c:v>
                </c:pt>
                <c:pt idx="302">
                  <c:v>100</c:v>
                </c:pt>
                <c:pt idx="303">
                  <c:v>100</c:v>
                </c:pt>
                <c:pt idx="304">
                  <c:v>100</c:v>
                </c:pt>
                <c:pt idx="305">
                  <c:v>100</c:v>
                </c:pt>
                <c:pt idx="306">
                  <c:v>100</c:v>
                </c:pt>
                <c:pt idx="307">
                  <c:v>100</c:v>
                </c:pt>
                <c:pt idx="308">
                  <c:v>100</c:v>
                </c:pt>
                <c:pt idx="309">
                  <c:v>100</c:v>
                </c:pt>
                <c:pt idx="310">
                  <c:v>100</c:v>
                </c:pt>
                <c:pt idx="311">
                  <c:v>100</c:v>
                </c:pt>
                <c:pt idx="312">
                  <c:v>0</c:v>
                </c:pt>
                <c:pt idx="313">
                  <c:v>0</c:v>
                </c:pt>
                <c:pt idx="314">
                  <c:v>0</c:v>
                </c:pt>
                <c:pt idx="315">
                  <c:v>0</c:v>
                </c:pt>
                <c:pt idx="316">
                  <c:v>0</c:v>
                </c:pt>
                <c:pt idx="317">
                  <c:v>0</c:v>
                </c:pt>
                <c:pt idx="318">
                  <c:v>0</c:v>
                </c:pt>
                <c:pt idx="319">
                  <c:v>0</c:v>
                </c:pt>
                <c:pt idx="320">
                  <c:v>0</c:v>
                </c:pt>
                <c:pt idx="321">
                  <c:v>0</c:v>
                </c:pt>
                <c:pt idx="322">
                  <c:v>0</c:v>
                </c:pt>
                <c:pt idx="323">
                  <c:v>0</c:v>
                </c:pt>
                <c:pt idx="324">
                  <c:v>100</c:v>
                </c:pt>
                <c:pt idx="325">
                  <c:v>100</c:v>
                </c:pt>
                <c:pt idx="326">
                  <c:v>100</c:v>
                </c:pt>
                <c:pt idx="327">
                  <c:v>100</c:v>
                </c:pt>
                <c:pt idx="328">
                  <c:v>100</c:v>
                </c:pt>
                <c:pt idx="329">
                  <c:v>100</c:v>
                </c:pt>
              </c:numCache>
            </c:numRef>
          </c:val>
          <c:extLst>
            <c:ext xmlns:c16="http://schemas.microsoft.com/office/drawing/2014/chart" uri="{C3380CC4-5D6E-409C-BE32-E72D297353CC}">
              <c16:uniqueId val="{00000000-2BB3-4114-98E8-24FDC32C2779}"/>
            </c:ext>
          </c:extLst>
        </c:ser>
        <c:dLbls>
          <c:showLegendKey val="0"/>
          <c:showVal val="0"/>
          <c:showCatName val="0"/>
          <c:showSerName val="0"/>
          <c:showPercent val="0"/>
          <c:showBubbleSize val="0"/>
        </c:dLbls>
        <c:gapWidth val="0"/>
        <c:axId val="1902144160"/>
        <c:axId val="1688470752"/>
      </c:barChart>
      <c:lineChart>
        <c:grouping val="standard"/>
        <c:varyColors val="0"/>
        <c:ser>
          <c:idx val="0"/>
          <c:order val="0"/>
          <c:tx>
            <c:strRef>
              <c:f>'Var fix'!$B$8</c:f>
              <c:strCache>
                <c:ptCount val="1"/>
                <c:pt idx="0">
                  <c:v>Schweizer Franken</c:v>
                </c:pt>
              </c:strCache>
            </c:strRef>
          </c:tx>
          <c:spPr>
            <a:ln w="28575" cap="rnd">
              <a:solidFill>
                <a:schemeClr val="accent3"/>
              </a:solidFill>
              <a:round/>
            </a:ln>
            <a:effectLst/>
          </c:spPr>
          <c:marker>
            <c:symbol val="none"/>
          </c:marker>
          <c:cat>
            <c:numRef>
              <c:f>[0]!TschechX</c:f>
              <c:numCache>
                <c:formatCode>m/d/yyyy</c:formatCode>
                <c:ptCount val="330"/>
                <c:pt idx="0">
                  <c:v>36161</c:v>
                </c:pt>
                <c:pt idx="1">
                  <c:v>36192</c:v>
                </c:pt>
                <c:pt idx="2">
                  <c:v>36220</c:v>
                </c:pt>
                <c:pt idx="3">
                  <c:v>36251</c:v>
                </c:pt>
                <c:pt idx="4">
                  <c:v>36281</c:v>
                </c:pt>
                <c:pt idx="5">
                  <c:v>36312</c:v>
                </c:pt>
                <c:pt idx="6">
                  <c:v>36342</c:v>
                </c:pt>
                <c:pt idx="7">
                  <c:v>36373</c:v>
                </c:pt>
                <c:pt idx="8">
                  <c:v>36404</c:v>
                </c:pt>
                <c:pt idx="9">
                  <c:v>36434</c:v>
                </c:pt>
                <c:pt idx="10">
                  <c:v>36465</c:v>
                </c:pt>
                <c:pt idx="11">
                  <c:v>36495</c:v>
                </c:pt>
                <c:pt idx="12">
                  <c:v>36526</c:v>
                </c:pt>
                <c:pt idx="13">
                  <c:v>36557</c:v>
                </c:pt>
                <c:pt idx="14">
                  <c:v>36586</c:v>
                </c:pt>
                <c:pt idx="15">
                  <c:v>36617</c:v>
                </c:pt>
                <c:pt idx="16">
                  <c:v>36647</c:v>
                </c:pt>
                <c:pt idx="17">
                  <c:v>36678</c:v>
                </c:pt>
                <c:pt idx="18">
                  <c:v>36708</c:v>
                </c:pt>
                <c:pt idx="19">
                  <c:v>36739</c:v>
                </c:pt>
                <c:pt idx="20">
                  <c:v>36770</c:v>
                </c:pt>
                <c:pt idx="21">
                  <c:v>36800</c:v>
                </c:pt>
                <c:pt idx="22">
                  <c:v>36831</c:v>
                </c:pt>
                <c:pt idx="23">
                  <c:v>36861</c:v>
                </c:pt>
                <c:pt idx="24">
                  <c:v>36892</c:v>
                </c:pt>
                <c:pt idx="25">
                  <c:v>36923</c:v>
                </c:pt>
                <c:pt idx="26">
                  <c:v>36951</c:v>
                </c:pt>
                <c:pt idx="27">
                  <c:v>36982</c:v>
                </c:pt>
                <c:pt idx="28">
                  <c:v>37012</c:v>
                </c:pt>
                <c:pt idx="29">
                  <c:v>37043</c:v>
                </c:pt>
                <c:pt idx="30">
                  <c:v>37073</c:v>
                </c:pt>
                <c:pt idx="31">
                  <c:v>37104</c:v>
                </c:pt>
                <c:pt idx="32">
                  <c:v>37135</c:v>
                </c:pt>
                <c:pt idx="33">
                  <c:v>37165</c:v>
                </c:pt>
                <c:pt idx="34">
                  <c:v>37196</c:v>
                </c:pt>
                <c:pt idx="35">
                  <c:v>37226</c:v>
                </c:pt>
                <c:pt idx="36">
                  <c:v>37257</c:v>
                </c:pt>
                <c:pt idx="37">
                  <c:v>37288</c:v>
                </c:pt>
                <c:pt idx="38">
                  <c:v>37316</c:v>
                </c:pt>
                <c:pt idx="39">
                  <c:v>37347</c:v>
                </c:pt>
                <c:pt idx="40">
                  <c:v>37377</c:v>
                </c:pt>
                <c:pt idx="41">
                  <c:v>37408</c:v>
                </c:pt>
                <c:pt idx="42">
                  <c:v>37438</c:v>
                </c:pt>
                <c:pt idx="43">
                  <c:v>37469</c:v>
                </c:pt>
                <c:pt idx="44">
                  <c:v>37500</c:v>
                </c:pt>
                <c:pt idx="45">
                  <c:v>37530</c:v>
                </c:pt>
                <c:pt idx="46">
                  <c:v>37561</c:v>
                </c:pt>
                <c:pt idx="47">
                  <c:v>37591</c:v>
                </c:pt>
                <c:pt idx="48">
                  <c:v>37622</c:v>
                </c:pt>
                <c:pt idx="49">
                  <c:v>37653</c:v>
                </c:pt>
                <c:pt idx="50">
                  <c:v>37681</c:v>
                </c:pt>
                <c:pt idx="51">
                  <c:v>37712</c:v>
                </c:pt>
                <c:pt idx="52">
                  <c:v>37742</c:v>
                </c:pt>
                <c:pt idx="53">
                  <c:v>37773</c:v>
                </c:pt>
                <c:pt idx="54">
                  <c:v>37803</c:v>
                </c:pt>
                <c:pt idx="55">
                  <c:v>37834</c:v>
                </c:pt>
                <c:pt idx="56">
                  <c:v>37865</c:v>
                </c:pt>
                <c:pt idx="57">
                  <c:v>37895</c:v>
                </c:pt>
                <c:pt idx="58">
                  <c:v>37926</c:v>
                </c:pt>
                <c:pt idx="59">
                  <c:v>37956</c:v>
                </c:pt>
                <c:pt idx="60">
                  <c:v>37987</c:v>
                </c:pt>
                <c:pt idx="61">
                  <c:v>38018</c:v>
                </c:pt>
                <c:pt idx="62">
                  <c:v>38047</c:v>
                </c:pt>
                <c:pt idx="63">
                  <c:v>38078</c:v>
                </c:pt>
                <c:pt idx="64">
                  <c:v>38108</c:v>
                </c:pt>
                <c:pt idx="65">
                  <c:v>38139</c:v>
                </c:pt>
                <c:pt idx="66">
                  <c:v>38169</c:v>
                </c:pt>
                <c:pt idx="67">
                  <c:v>38200</c:v>
                </c:pt>
                <c:pt idx="68">
                  <c:v>38231</c:v>
                </c:pt>
                <c:pt idx="69">
                  <c:v>38261</c:v>
                </c:pt>
                <c:pt idx="70">
                  <c:v>38292</c:v>
                </c:pt>
                <c:pt idx="71">
                  <c:v>38322</c:v>
                </c:pt>
                <c:pt idx="72">
                  <c:v>38353</c:v>
                </c:pt>
                <c:pt idx="73">
                  <c:v>38384</c:v>
                </c:pt>
                <c:pt idx="74">
                  <c:v>38412</c:v>
                </c:pt>
                <c:pt idx="75">
                  <c:v>38443</c:v>
                </c:pt>
                <c:pt idx="76">
                  <c:v>38473</c:v>
                </c:pt>
                <c:pt idx="77">
                  <c:v>38504</c:v>
                </c:pt>
                <c:pt idx="78">
                  <c:v>38534</c:v>
                </c:pt>
                <c:pt idx="79">
                  <c:v>38565</c:v>
                </c:pt>
                <c:pt idx="80">
                  <c:v>38596</c:v>
                </c:pt>
                <c:pt idx="81">
                  <c:v>38626</c:v>
                </c:pt>
                <c:pt idx="82">
                  <c:v>38657</c:v>
                </c:pt>
                <c:pt idx="83">
                  <c:v>38687</c:v>
                </c:pt>
                <c:pt idx="84">
                  <c:v>38718</c:v>
                </c:pt>
                <c:pt idx="85">
                  <c:v>38749</c:v>
                </c:pt>
                <c:pt idx="86">
                  <c:v>38777</c:v>
                </c:pt>
                <c:pt idx="87">
                  <c:v>38808</c:v>
                </c:pt>
                <c:pt idx="88">
                  <c:v>38838</c:v>
                </c:pt>
                <c:pt idx="89">
                  <c:v>38869</c:v>
                </c:pt>
                <c:pt idx="90">
                  <c:v>38899</c:v>
                </c:pt>
                <c:pt idx="91">
                  <c:v>38930</c:v>
                </c:pt>
                <c:pt idx="92">
                  <c:v>38961</c:v>
                </c:pt>
                <c:pt idx="93">
                  <c:v>38991</c:v>
                </c:pt>
                <c:pt idx="94">
                  <c:v>39022</c:v>
                </c:pt>
                <c:pt idx="95">
                  <c:v>39052</c:v>
                </c:pt>
                <c:pt idx="96">
                  <c:v>39083</c:v>
                </c:pt>
                <c:pt idx="97">
                  <c:v>39114</c:v>
                </c:pt>
                <c:pt idx="98">
                  <c:v>39142</c:v>
                </c:pt>
                <c:pt idx="99">
                  <c:v>39173</c:v>
                </c:pt>
                <c:pt idx="100">
                  <c:v>39203</c:v>
                </c:pt>
                <c:pt idx="101">
                  <c:v>39234</c:v>
                </c:pt>
                <c:pt idx="102">
                  <c:v>39264</c:v>
                </c:pt>
                <c:pt idx="103">
                  <c:v>39295</c:v>
                </c:pt>
                <c:pt idx="104">
                  <c:v>39326</c:v>
                </c:pt>
                <c:pt idx="105">
                  <c:v>39356</c:v>
                </c:pt>
                <c:pt idx="106">
                  <c:v>39387</c:v>
                </c:pt>
                <c:pt idx="107">
                  <c:v>39417</c:v>
                </c:pt>
                <c:pt idx="108">
                  <c:v>39448</c:v>
                </c:pt>
                <c:pt idx="109">
                  <c:v>39479</c:v>
                </c:pt>
                <c:pt idx="110">
                  <c:v>39508</c:v>
                </c:pt>
                <c:pt idx="111">
                  <c:v>39539</c:v>
                </c:pt>
                <c:pt idx="112">
                  <c:v>39569</c:v>
                </c:pt>
                <c:pt idx="113">
                  <c:v>39600</c:v>
                </c:pt>
                <c:pt idx="114">
                  <c:v>39630</c:v>
                </c:pt>
                <c:pt idx="115">
                  <c:v>39661</c:v>
                </c:pt>
                <c:pt idx="116">
                  <c:v>39692</c:v>
                </c:pt>
                <c:pt idx="117">
                  <c:v>39722</c:v>
                </c:pt>
                <c:pt idx="118">
                  <c:v>39753</c:v>
                </c:pt>
                <c:pt idx="119">
                  <c:v>39783</c:v>
                </c:pt>
                <c:pt idx="120">
                  <c:v>39814</c:v>
                </c:pt>
                <c:pt idx="121">
                  <c:v>39845</c:v>
                </c:pt>
                <c:pt idx="122">
                  <c:v>39873</c:v>
                </c:pt>
                <c:pt idx="123">
                  <c:v>39904</c:v>
                </c:pt>
                <c:pt idx="124">
                  <c:v>39934</c:v>
                </c:pt>
                <c:pt idx="125">
                  <c:v>39965</c:v>
                </c:pt>
                <c:pt idx="126">
                  <c:v>39995</c:v>
                </c:pt>
                <c:pt idx="127">
                  <c:v>40026</c:v>
                </c:pt>
                <c:pt idx="128">
                  <c:v>40057</c:v>
                </c:pt>
                <c:pt idx="129">
                  <c:v>40087</c:v>
                </c:pt>
                <c:pt idx="130">
                  <c:v>40118</c:v>
                </c:pt>
                <c:pt idx="131">
                  <c:v>40148</c:v>
                </c:pt>
                <c:pt idx="132">
                  <c:v>40179</c:v>
                </c:pt>
                <c:pt idx="133">
                  <c:v>40210</c:v>
                </c:pt>
                <c:pt idx="134">
                  <c:v>40238</c:v>
                </c:pt>
                <c:pt idx="135">
                  <c:v>40269</c:v>
                </c:pt>
                <c:pt idx="136">
                  <c:v>40299</c:v>
                </c:pt>
                <c:pt idx="137">
                  <c:v>40330</c:v>
                </c:pt>
                <c:pt idx="138">
                  <c:v>40360</c:v>
                </c:pt>
                <c:pt idx="139">
                  <c:v>40391</c:v>
                </c:pt>
                <c:pt idx="140">
                  <c:v>40422</c:v>
                </c:pt>
                <c:pt idx="141">
                  <c:v>40452</c:v>
                </c:pt>
                <c:pt idx="142">
                  <c:v>40483</c:v>
                </c:pt>
                <c:pt idx="143">
                  <c:v>40513</c:v>
                </c:pt>
                <c:pt idx="144">
                  <c:v>40544</c:v>
                </c:pt>
                <c:pt idx="145">
                  <c:v>40575</c:v>
                </c:pt>
                <c:pt idx="146">
                  <c:v>40603</c:v>
                </c:pt>
                <c:pt idx="147">
                  <c:v>40634</c:v>
                </c:pt>
                <c:pt idx="148">
                  <c:v>40664</c:v>
                </c:pt>
                <c:pt idx="149">
                  <c:v>40695</c:v>
                </c:pt>
                <c:pt idx="150">
                  <c:v>40725</c:v>
                </c:pt>
                <c:pt idx="151">
                  <c:v>40756</c:v>
                </c:pt>
                <c:pt idx="152">
                  <c:v>40787</c:v>
                </c:pt>
                <c:pt idx="153">
                  <c:v>40817</c:v>
                </c:pt>
                <c:pt idx="154">
                  <c:v>40848</c:v>
                </c:pt>
                <c:pt idx="155">
                  <c:v>40878</c:v>
                </c:pt>
                <c:pt idx="156">
                  <c:v>40909</c:v>
                </c:pt>
                <c:pt idx="157">
                  <c:v>40940</c:v>
                </c:pt>
                <c:pt idx="158">
                  <c:v>40969</c:v>
                </c:pt>
                <c:pt idx="159">
                  <c:v>41000</c:v>
                </c:pt>
                <c:pt idx="160">
                  <c:v>41030</c:v>
                </c:pt>
                <c:pt idx="161">
                  <c:v>41061</c:v>
                </c:pt>
                <c:pt idx="162">
                  <c:v>41091</c:v>
                </c:pt>
                <c:pt idx="163">
                  <c:v>41122</c:v>
                </c:pt>
                <c:pt idx="164">
                  <c:v>41153</c:v>
                </c:pt>
                <c:pt idx="165">
                  <c:v>41183</c:v>
                </c:pt>
                <c:pt idx="166">
                  <c:v>41214</c:v>
                </c:pt>
                <c:pt idx="167">
                  <c:v>41244</c:v>
                </c:pt>
                <c:pt idx="168">
                  <c:v>41275</c:v>
                </c:pt>
                <c:pt idx="169">
                  <c:v>41306</c:v>
                </c:pt>
                <c:pt idx="170">
                  <c:v>41334</c:v>
                </c:pt>
                <c:pt idx="171">
                  <c:v>41365</c:v>
                </c:pt>
                <c:pt idx="172">
                  <c:v>41395</c:v>
                </c:pt>
                <c:pt idx="173">
                  <c:v>41426</c:v>
                </c:pt>
                <c:pt idx="174">
                  <c:v>41456</c:v>
                </c:pt>
                <c:pt idx="175">
                  <c:v>41487</c:v>
                </c:pt>
                <c:pt idx="176">
                  <c:v>41518</c:v>
                </c:pt>
                <c:pt idx="177">
                  <c:v>41548</c:v>
                </c:pt>
                <c:pt idx="178">
                  <c:v>41579</c:v>
                </c:pt>
                <c:pt idx="179">
                  <c:v>41609</c:v>
                </c:pt>
                <c:pt idx="180">
                  <c:v>41640</c:v>
                </c:pt>
                <c:pt idx="181">
                  <c:v>41671</c:v>
                </c:pt>
                <c:pt idx="182">
                  <c:v>41699</c:v>
                </c:pt>
                <c:pt idx="183">
                  <c:v>41730</c:v>
                </c:pt>
                <c:pt idx="184">
                  <c:v>41760</c:v>
                </c:pt>
                <c:pt idx="185">
                  <c:v>41791</c:v>
                </c:pt>
                <c:pt idx="186">
                  <c:v>41821</c:v>
                </c:pt>
                <c:pt idx="187">
                  <c:v>41852</c:v>
                </c:pt>
                <c:pt idx="188">
                  <c:v>41883</c:v>
                </c:pt>
                <c:pt idx="189">
                  <c:v>41913</c:v>
                </c:pt>
                <c:pt idx="190">
                  <c:v>41944</c:v>
                </c:pt>
                <c:pt idx="191">
                  <c:v>41974</c:v>
                </c:pt>
                <c:pt idx="192">
                  <c:v>42005</c:v>
                </c:pt>
                <c:pt idx="193">
                  <c:v>42036</c:v>
                </c:pt>
                <c:pt idx="194">
                  <c:v>42064</c:v>
                </c:pt>
                <c:pt idx="195">
                  <c:v>42095</c:v>
                </c:pt>
                <c:pt idx="196">
                  <c:v>42125</c:v>
                </c:pt>
                <c:pt idx="197">
                  <c:v>42156</c:v>
                </c:pt>
                <c:pt idx="198">
                  <c:v>42186</c:v>
                </c:pt>
                <c:pt idx="199">
                  <c:v>42217</c:v>
                </c:pt>
                <c:pt idx="200">
                  <c:v>42248</c:v>
                </c:pt>
                <c:pt idx="201">
                  <c:v>42278</c:v>
                </c:pt>
                <c:pt idx="202">
                  <c:v>42309</c:v>
                </c:pt>
                <c:pt idx="203">
                  <c:v>42339</c:v>
                </c:pt>
                <c:pt idx="204">
                  <c:v>42370</c:v>
                </c:pt>
                <c:pt idx="205">
                  <c:v>42401</c:v>
                </c:pt>
                <c:pt idx="206">
                  <c:v>42430</c:v>
                </c:pt>
                <c:pt idx="207">
                  <c:v>42461</c:v>
                </c:pt>
                <c:pt idx="208">
                  <c:v>42491</c:v>
                </c:pt>
                <c:pt idx="209">
                  <c:v>42522</c:v>
                </c:pt>
                <c:pt idx="210">
                  <c:v>42552</c:v>
                </c:pt>
                <c:pt idx="211">
                  <c:v>42583</c:v>
                </c:pt>
                <c:pt idx="212">
                  <c:v>42614</c:v>
                </c:pt>
                <c:pt idx="213">
                  <c:v>42644</c:v>
                </c:pt>
                <c:pt idx="214">
                  <c:v>42675</c:v>
                </c:pt>
                <c:pt idx="215">
                  <c:v>42705</c:v>
                </c:pt>
                <c:pt idx="216">
                  <c:v>42736</c:v>
                </c:pt>
                <c:pt idx="217">
                  <c:v>42767</c:v>
                </c:pt>
                <c:pt idx="218">
                  <c:v>42795</c:v>
                </c:pt>
                <c:pt idx="219">
                  <c:v>42826</c:v>
                </c:pt>
                <c:pt idx="220">
                  <c:v>42856</c:v>
                </c:pt>
                <c:pt idx="221">
                  <c:v>42887</c:v>
                </c:pt>
                <c:pt idx="222">
                  <c:v>42917</c:v>
                </c:pt>
                <c:pt idx="223">
                  <c:v>42948</c:v>
                </c:pt>
                <c:pt idx="224">
                  <c:v>42979</c:v>
                </c:pt>
                <c:pt idx="225">
                  <c:v>43009</c:v>
                </c:pt>
                <c:pt idx="226">
                  <c:v>43040</c:v>
                </c:pt>
                <c:pt idx="227">
                  <c:v>43070</c:v>
                </c:pt>
                <c:pt idx="228">
                  <c:v>43101</c:v>
                </c:pt>
                <c:pt idx="229">
                  <c:v>43132</c:v>
                </c:pt>
                <c:pt idx="230">
                  <c:v>43160</c:v>
                </c:pt>
                <c:pt idx="231">
                  <c:v>43191</c:v>
                </c:pt>
                <c:pt idx="232">
                  <c:v>43221</c:v>
                </c:pt>
                <c:pt idx="233">
                  <c:v>43252</c:v>
                </c:pt>
                <c:pt idx="234">
                  <c:v>43282</c:v>
                </c:pt>
                <c:pt idx="235">
                  <c:v>43313</c:v>
                </c:pt>
                <c:pt idx="236">
                  <c:v>43344</c:v>
                </c:pt>
                <c:pt idx="237">
                  <c:v>43374</c:v>
                </c:pt>
                <c:pt idx="238">
                  <c:v>43405</c:v>
                </c:pt>
                <c:pt idx="239">
                  <c:v>43435</c:v>
                </c:pt>
                <c:pt idx="240">
                  <c:v>43466</c:v>
                </c:pt>
                <c:pt idx="241">
                  <c:v>43497</c:v>
                </c:pt>
                <c:pt idx="242">
                  <c:v>43525</c:v>
                </c:pt>
                <c:pt idx="243">
                  <c:v>43556</c:v>
                </c:pt>
                <c:pt idx="244">
                  <c:v>43586</c:v>
                </c:pt>
                <c:pt idx="245">
                  <c:v>43617</c:v>
                </c:pt>
                <c:pt idx="246">
                  <c:v>43647</c:v>
                </c:pt>
                <c:pt idx="247">
                  <c:v>43678</c:v>
                </c:pt>
                <c:pt idx="248">
                  <c:v>43709</c:v>
                </c:pt>
                <c:pt idx="249">
                  <c:v>43739</c:v>
                </c:pt>
                <c:pt idx="250">
                  <c:v>43770</c:v>
                </c:pt>
                <c:pt idx="251">
                  <c:v>43800</c:v>
                </c:pt>
                <c:pt idx="252">
                  <c:v>43831</c:v>
                </c:pt>
                <c:pt idx="253">
                  <c:v>43862</c:v>
                </c:pt>
                <c:pt idx="254">
                  <c:v>43891</c:v>
                </c:pt>
                <c:pt idx="255">
                  <c:v>43922</c:v>
                </c:pt>
                <c:pt idx="256">
                  <c:v>43952</c:v>
                </c:pt>
                <c:pt idx="257">
                  <c:v>43983</c:v>
                </c:pt>
                <c:pt idx="258">
                  <c:v>44013</c:v>
                </c:pt>
                <c:pt idx="259">
                  <c:v>44044</c:v>
                </c:pt>
                <c:pt idx="260">
                  <c:v>44075</c:v>
                </c:pt>
                <c:pt idx="261">
                  <c:v>44105</c:v>
                </c:pt>
                <c:pt idx="262">
                  <c:v>44136</c:v>
                </c:pt>
                <c:pt idx="263">
                  <c:v>44166</c:v>
                </c:pt>
                <c:pt idx="264">
                  <c:v>44197</c:v>
                </c:pt>
                <c:pt idx="265">
                  <c:v>44228</c:v>
                </c:pt>
                <c:pt idx="266">
                  <c:v>44256</c:v>
                </c:pt>
                <c:pt idx="267">
                  <c:v>44287</c:v>
                </c:pt>
                <c:pt idx="268">
                  <c:v>44317</c:v>
                </c:pt>
                <c:pt idx="269">
                  <c:v>44348</c:v>
                </c:pt>
                <c:pt idx="270">
                  <c:v>44378</c:v>
                </c:pt>
                <c:pt idx="271">
                  <c:v>44409</c:v>
                </c:pt>
                <c:pt idx="272">
                  <c:v>44440</c:v>
                </c:pt>
                <c:pt idx="273">
                  <c:v>44470</c:v>
                </c:pt>
                <c:pt idx="274">
                  <c:v>44501</c:v>
                </c:pt>
                <c:pt idx="275">
                  <c:v>44531</c:v>
                </c:pt>
                <c:pt idx="276">
                  <c:v>44562</c:v>
                </c:pt>
                <c:pt idx="277">
                  <c:v>44593</c:v>
                </c:pt>
                <c:pt idx="278">
                  <c:v>44621</c:v>
                </c:pt>
                <c:pt idx="279">
                  <c:v>44652</c:v>
                </c:pt>
                <c:pt idx="280">
                  <c:v>44682</c:v>
                </c:pt>
                <c:pt idx="281">
                  <c:v>44713</c:v>
                </c:pt>
                <c:pt idx="282">
                  <c:v>44743</c:v>
                </c:pt>
                <c:pt idx="283">
                  <c:v>44774</c:v>
                </c:pt>
                <c:pt idx="284">
                  <c:v>44805</c:v>
                </c:pt>
                <c:pt idx="285">
                  <c:v>44835</c:v>
                </c:pt>
                <c:pt idx="286">
                  <c:v>44866</c:v>
                </c:pt>
                <c:pt idx="287">
                  <c:v>44896</c:v>
                </c:pt>
                <c:pt idx="288">
                  <c:v>44927</c:v>
                </c:pt>
                <c:pt idx="289">
                  <c:v>44958</c:v>
                </c:pt>
                <c:pt idx="290">
                  <c:v>44986</c:v>
                </c:pt>
                <c:pt idx="291">
                  <c:v>45017</c:v>
                </c:pt>
                <c:pt idx="292">
                  <c:v>45047</c:v>
                </c:pt>
                <c:pt idx="293">
                  <c:v>45078</c:v>
                </c:pt>
                <c:pt idx="294">
                  <c:v>45108</c:v>
                </c:pt>
                <c:pt idx="295">
                  <c:v>45139</c:v>
                </c:pt>
                <c:pt idx="296">
                  <c:v>45170</c:v>
                </c:pt>
                <c:pt idx="297">
                  <c:v>45200</c:v>
                </c:pt>
                <c:pt idx="298">
                  <c:v>45231</c:v>
                </c:pt>
                <c:pt idx="299">
                  <c:v>45261</c:v>
                </c:pt>
                <c:pt idx="300">
                  <c:v>45292</c:v>
                </c:pt>
                <c:pt idx="301">
                  <c:v>45323</c:v>
                </c:pt>
                <c:pt idx="302">
                  <c:v>45352</c:v>
                </c:pt>
                <c:pt idx="303">
                  <c:v>45383</c:v>
                </c:pt>
                <c:pt idx="304">
                  <c:v>45413</c:v>
                </c:pt>
                <c:pt idx="305">
                  <c:v>45444</c:v>
                </c:pt>
                <c:pt idx="306">
                  <c:v>45474</c:v>
                </c:pt>
                <c:pt idx="307">
                  <c:v>45505</c:v>
                </c:pt>
                <c:pt idx="308">
                  <c:v>45536</c:v>
                </c:pt>
                <c:pt idx="309">
                  <c:v>45566</c:v>
                </c:pt>
                <c:pt idx="310">
                  <c:v>45597</c:v>
                </c:pt>
                <c:pt idx="311">
                  <c:v>45627</c:v>
                </c:pt>
                <c:pt idx="312">
                  <c:v>45658</c:v>
                </c:pt>
                <c:pt idx="313">
                  <c:v>45689</c:v>
                </c:pt>
                <c:pt idx="314">
                  <c:v>45717</c:v>
                </c:pt>
                <c:pt idx="315">
                  <c:v>45748</c:v>
                </c:pt>
                <c:pt idx="316">
                  <c:v>45778</c:v>
                </c:pt>
                <c:pt idx="317">
                  <c:v>45809</c:v>
                </c:pt>
                <c:pt idx="318">
                  <c:v>45839</c:v>
                </c:pt>
                <c:pt idx="319">
                  <c:v>45870</c:v>
                </c:pt>
                <c:pt idx="320">
                  <c:v>45901</c:v>
                </c:pt>
                <c:pt idx="321">
                  <c:v>45931</c:v>
                </c:pt>
                <c:pt idx="322">
                  <c:v>45962</c:v>
                </c:pt>
                <c:pt idx="323">
                  <c:v>45992</c:v>
                </c:pt>
                <c:pt idx="324">
                  <c:v>46023</c:v>
                </c:pt>
                <c:pt idx="325">
                  <c:v>46054</c:v>
                </c:pt>
                <c:pt idx="326">
                  <c:v>46082</c:v>
                </c:pt>
                <c:pt idx="327">
                  <c:v>46113</c:v>
                </c:pt>
                <c:pt idx="328">
                  <c:v>46143</c:v>
                </c:pt>
                <c:pt idx="329">
                  <c:v>46174</c:v>
                </c:pt>
              </c:numCache>
            </c:numRef>
          </c:cat>
          <c:val>
            <c:numRef>
              <c:f>[0]!TschechY</c:f>
              <c:numCache>
                <c:formatCode>General</c:formatCode>
                <c:ptCount val="330"/>
                <c:pt idx="0">
                  <c:v>35.741</c:v>
                </c:pt>
                <c:pt idx="1">
                  <c:v>37.799999999999997</c:v>
                </c:pt>
                <c:pt idx="2">
                  <c:v>37.993000000000002</c:v>
                </c:pt>
                <c:pt idx="3">
                  <c:v>37.981999999999999</c:v>
                </c:pt>
                <c:pt idx="4">
                  <c:v>37.685000000000002</c:v>
                </c:pt>
                <c:pt idx="5">
                  <c:v>37.094000000000001</c:v>
                </c:pt>
                <c:pt idx="6">
                  <c:v>36.503</c:v>
                </c:pt>
                <c:pt idx="7">
                  <c:v>36.412999999999997</c:v>
                </c:pt>
                <c:pt idx="8">
                  <c:v>36.313000000000002</c:v>
                </c:pt>
                <c:pt idx="9">
                  <c:v>36.619999999999997</c:v>
                </c:pt>
                <c:pt idx="10">
                  <c:v>36.372</c:v>
                </c:pt>
                <c:pt idx="11">
                  <c:v>36.048000000000002</c:v>
                </c:pt>
                <c:pt idx="12">
                  <c:v>36.005000000000003</c:v>
                </c:pt>
                <c:pt idx="13">
                  <c:v>35.685000000000002</c:v>
                </c:pt>
                <c:pt idx="14">
                  <c:v>35.627000000000002</c:v>
                </c:pt>
                <c:pt idx="15">
                  <c:v>36.323</c:v>
                </c:pt>
                <c:pt idx="16">
                  <c:v>36.548999999999999</c:v>
                </c:pt>
                <c:pt idx="17">
                  <c:v>35.959000000000003</c:v>
                </c:pt>
                <c:pt idx="18">
                  <c:v>35.607999999999997</c:v>
                </c:pt>
                <c:pt idx="19">
                  <c:v>35.356000000000002</c:v>
                </c:pt>
                <c:pt idx="20">
                  <c:v>35.44</c:v>
                </c:pt>
                <c:pt idx="21">
                  <c:v>35.235999999999997</c:v>
                </c:pt>
                <c:pt idx="22">
                  <c:v>34.609000000000002</c:v>
                </c:pt>
                <c:pt idx="23">
                  <c:v>34.834000000000003</c:v>
                </c:pt>
                <c:pt idx="24">
                  <c:v>35.128</c:v>
                </c:pt>
                <c:pt idx="25">
                  <c:v>34.64</c:v>
                </c:pt>
                <c:pt idx="26">
                  <c:v>34.590000000000003</c:v>
                </c:pt>
                <c:pt idx="27">
                  <c:v>34.555</c:v>
                </c:pt>
                <c:pt idx="28">
                  <c:v>34.375</c:v>
                </c:pt>
                <c:pt idx="29">
                  <c:v>33.954000000000001</c:v>
                </c:pt>
                <c:pt idx="30">
                  <c:v>33.868000000000002</c:v>
                </c:pt>
                <c:pt idx="31">
                  <c:v>34.049999999999997</c:v>
                </c:pt>
                <c:pt idx="32">
                  <c:v>34.156999999999996</c:v>
                </c:pt>
                <c:pt idx="33">
                  <c:v>33.548999999999999</c:v>
                </c:pt>
                <c:pt idx="34">
                  <c:v>33.290999999999997</c:v>
                </c:pt>
                <c:pt idx="35">
                  <c:v>32.531999999999996</c:v>
                </c:pt>
                <c:pt idx="36">
                  <c:v>32.066000000000003</c:v>
                </c:pt>
                <c:pt idx="37">
                  <c:v>31.789000000000001</c:v>
                </c:pt>
                <c:pt idx="38">
                  <c:v>31.419</c:v>
                </c:pt>
                <c:pt idx="39">
                  <c:v>30.335999999999999</c:v>
                </c:pt>
                <c:pt idx="40">
                  <c:v>30.552</c:v>
                </c:pt>
                <c:pt idx="41">
                  <c:v>30.3</c:v>
                </c:pt>
                <c:pt idx="42">
                  <c:v>29.727</c:v>
                </c:pt>
                <c:pt idx="43">
                  <c:v>30.795999999999999</c:v>
                </c:pt>
                <c:pt idx="44">
                  <c:v>30.19</c:v>
                </c:pt>
                <c:pt idx="45">
                  <c:v>30.66</c:v>
                </c:pt>
                <c:pt idx="46">
                  <c:v>30.751999999999999</c:v>
                </c:pt>
                <c:pt idx="47">
                  <c:v>31.193999999999999</c:v>
                </c:pt>
                <c:pt idx="48">
                  <c:v>31.489000000000001</c:v>
                </c:pt>
                <c:pt idx="49">
                  <c:v>31.640999999999998</c:v>
                </c:pt>
                <c:pt idx="50">
                  <c:v>31.751000000000001</c:v>
                </c:pt>
                <c:pt idx="51">
                  <c:v>31.617999999999999</c:v>
                </c:pt>
                <c:pt idx="52">
                  <c:v>31.387</c:v>
                </c:pt>
                <c:pt idx="53">
                  <c:v>31.411999999999999</c:v>
                </c:pt>
                <c:pt idx="54">
                  <c:v>31.88</c:v>
                </c:pt>
                <c:pt idx="55">
                  <c:v>32.286999999999999</c:v>
                </c:pt>
                <c:pt idx="56">
                  <c:v>32.354999999999997</c:v>
                </c:pt>
                <c:pt idx="57">
                  <c:v>31.989000000000001</c:v>
                </c:pt>
                <c:pt idx="58">
                  <c:v>31.974</c:v>
                </c:pt>
                <c:pt idx="59">
                  <c:v>32.329000000000001</c:v>
                </c:pt>
                <c:pt idx="60">
                  <c:v>32.723999999999997</c:v>
                </c:pt>
                <c:pt idx="61">
                  <c:v>32.856999999999999</c:v>
                </c:pt>
                <c:pt idx="62">
                  <c:v>32.984999999999999</c:v>
                </c:pt>
                <c:pt idx="63">
                  <c:v>32.518999999999998</c:v>
                </c:pt>
                <c:pt idx="64">
                  <c:v>31.975999999999999</c:v>
                </c:pt>
                <c:pt idx="65">
                  <c:v>31.614000000000001</c:v>
                </c:pt>
                <c:pt idx="66">
                  <c:v>31.545000000000002</c:v>
                </c:pt>
                <c:pt idx="67">
                  <c:v>31.634</c:v>
                </c:pt>
                <c:pt idx="68">
                  <c:v>31.600999999999999</c:v>
                </c:pt>
                <c:pt idx="69">
                  <c:v>31.491</c:v>
                </c:pt>
                <c:pt idx="70">
                  <c:v>31.286000000000001</c:v>
                </c:pt>
                <c:pt idx="71">
                  <c:v>30.635999999999999</c:v>
                </c:pt>
                <c:pt idx="72">
                  <c:v>30.303999999999998</c:v>
                </c:pt>
                <c:pt idx="73">
                  <c:v>29.957000000000001</c:v>
                </c:pt>
                <c:pt idx="74">
                  <c:v>29.771000000000001</c:v>
                </c:pt>
                <c:pt idx="75">
                  <c:v>30.134</c:v>
                </c:pt>
                <c:pt idx="76">
                  <c:v>30.22</c:v>
                </c:pt>
                <c:pt idx="77">
                  <c:v>30.033999999999999</c:v>
                </c:pt>
                <c:pt idx="78">
                  <c:v>30.18</c:v>
                </c:pt>
                <c:pt idx="79">
                  <c:v>29.594000000000001</c:v>
                </c:pt>
                <c:pt idx="80">
                  <c:v>29.317</c:v>
                </c:pt>
                <c:pt idx="81">
                  <c:v>29.675000000000001</c:v>
                </c:pt>
                <c:pt idx="82">
                  <c:v>29.265999999999998</c:v>
                </c:pt>
                <c:pt idx="83">
                  <c:v>28.972000000000001</c:v>
                </c:pt>
                <c:pt idx="84">
                  <c:v>28.722000000000001</c:v>
                </c:pt>
                <c:pt idx="85">
                  <c:v>28.407</c:v>
                </c:pt>
                <c:pt idx="86">
                  <c:v>28.65</c:v>
                </c:pt>
                <c:pt idx="87">
                  <c:v>28.501000000000001</c:v>
                </c:pt>
                <c:pt idx="88">
                  <c:v>28.271000000000001</c:v>
                </c:pt>
                <c:pt idx="89">
                  <c:v>28.385999999999999</c:v>
                </c:pt>
                <c:pt idx="90">
                  <c:v>28.448</c:v>
                </c:pt>
                <c:pt idx="91">
                  <c:v>28.193999999999999</c:v>
                </c:pt>
                <c:pt idx="92">
                  <c:v>28.382999999999999</c:v>
                </c:pt>
                <c:pt idx="93">
                  <c:v>28.29</c:v>
                </c:pt>
                <c:pt idx="94">
                  <c:v>28.029</c:v>
                </c:pt>
                <c:pt idx="95">
                  <c:v>27.777999999999999</c:v>
                </c:pt>
                <c:pt idx="96">
                  <c:v>27.84</c:v>
                </c:pt>
                <c:pt idx="97">
                  <c:v>28.233000000000001</c:v>
                </c:pt>
                <c:pt idx="98">
                  <c:v>28.056999999999999</c:v>
                </c:pt>
                <c:pt idx="99">
                  <c:v>28.015000000000001</c:v>
                </c:pt>
                <c:pt idx="100">
                  <c:v>28.231000000000002</c:v>
                </c:pt>
                <c:pt idx="101">
                  <c:v>28.545999999999999</c:v>
                </c:pt>
                <c:pt idx="102">
                  <c:v>28.359000000000002</c:v>
                </c:pt>
                <c:pt idx="103">
                  <c:v>27.86</c:v>
                </c:pt>
                <c:pt idx="104">
                  <c:v>27.573</c:v>
                </c:pt>
                <c:pt idx="105">
                  <c:v>27.335000000000001</c:v>
                </c:pt>
                <c:pt idx="106">
                  <c:v>26.733000000000001</c:v>
                </c:pt>
                <c:pt idx="107">
                  <c:v>26.317</c:v>
                </c:pt>
                <c:pt idx="108">
                  <c:v>26.05</c:v>
                </c:pt>
                <c:pt idx="109">
                  <c:v>25.376999999999999</c:v>
                </c:pt>
                <c:pt idx="110">
                  <c:v>25.207999999999998</c:v>
                </c:pt>
                <c:pt idx="111">
                  <c:v>25.064</c:v>
                </c:pt>
                <c:pt idx="112">
                  <c:v>25.1</c:v>
                </c:pt>
                <c:pt idx="113">
                  <c:v>24.315999999999999</c:v>
                </c:pt>
                <c:pt idx="114">
                  <c:v>23.527999999999999</c:v>
                </c:pt>
                <c:pt idx="115">
                  <c:v>24.286999999999999</c:v>
                </c:pt>
                <c:pt idx="116">
                  <c:v>24.497</c:v>
                </c:pt>
                <c:pt idx="117">
                  <c:v>24.768000000000001</c:v>
                </c:pt>
                <c:pt idx="118">
                  <c:v>25.193000000000001</c:v>
                </c:pt>
                <c:pt idx="119">
                  <c:v>26.12</c:v>
                </c:pt>
                <c:pt idx="120">
                  <c:v>27.169</c:v>
                </c:pt>
                <c:pt idx="121">
                  <c:v>28.460999999999999</c:v>
                </c:pt>
                <c:pt idx="122">
                  <c:v>27.231000000000002</c:v>
                </c:pt>
                <c:pt idx="123">
                  <c:v>26.774000000000001</c:v>
                </c:pt>
                <c:pt idx="124">
                  <c:v>26.731000000000002</c:v>
                </c:pt>
                <c:pt idx="125">
                  <c:v>26.545000000000002</c:v>
                </c:pt>
                <c:pt idx="126">
                  <c:v>25.792999999999999</c:v>
                </c:pt>
                <c:pt idx="127">
                  <c:v>25.646000000000001</c:v>
                </c:pt>
                <c:pt idx="128">
                  <c:v>25.346</c:v>
                </c:pt>
                <c:pt idx="129">
                  <c:v>25.861000000000001</c:v>
                </c:pt>
                <c:pt idx="130">
                  <c:v>25.812000000000001</c:v>
                </c:pt>
                <c:pt idx="131">
                  <c:v>26.088999999999999</c:v>
                </c:pt>
                <c:pt idx="132">
                  <c:v>26.132999999999999</c:v>
                </c:pt>
                <c:pt idx="133">
                  <c:v>25.978999999999999</c:v>
                </c:pt>
                <c:pt idx="134">
                  <c:v>25.541</c:v>
                </c:pt>
                <c:pt idx="135">
                  <c:v>25.308</c:v>
                </c:pt>
                <c:pt idx="136">
                  <c:v>25.663</c:v>
                </c:pt>
                <c:pt idx="137">
                  <c:v>25.78</c:v>
                </c:pt>
                <c:pt idx="138">
                  <c:v>25.327999999999999</c:v>
                </c:pt>
                <c:pt idx="139">
                  <c:v>24.806000000000001</c:v>
                </c:pt>
                <c:pt idx="140">
                  <c:v>24.651</c:v>
                </c:pt>
                <c:pt idx="141">
                  <c:v>24.530999999999999</c:v>
                </c:pt>
                <c:pt idx="142">
                  <c:v>24.632999999999999</c:v>
                </c:pt>
                <c:pt idx="143">
                  <c:v>25.173999999999999</c:v>
                </c:pt>
                <c:pt idx="144">
                  <c:v>24.449000000000002</c:v>
                </c:pt>
                <c:pt idx="145">
                  <c:v>24.277000000000001</c:v>
                </c:pt>
                <c:pt idx="146">
                  <c:v>24.393000000000001</c:v>
                </c:pt>
                <c:pt idx="147">
                  <c:v>24.300999999999998</c:v>
                </c:pt>
                <c:pt idx="148">
                  <c:v>24.381</c:v>
                </c:pt>
                <c:pt idx="149">
                  <c:v>24.286000000000001</c:v>
                </c:pt>
                <c:pt idx="150">
                  <c:v>24.335000000000001</c:v>
                </c:pt>
                <c:pt idx="151">
                  <c:v>24.273</c:v>
                </c:pt>
                <c:pt idx="152">
                  <c:v>24.556000000000001</c:v>
                </c:pt>
                <c:pt idx="153">
                  <c:v>24.841000000000001</c:v>
                </c:pt>
                <c:pt idx="154">
                  <c:v>25.463999999999999</c:v>
                </c:pt>
                <c:pt idx="155">
                  <c:v>25.513999999999999</c:v>
                </c:pt>
                <c:pt idx="156">
                  <c:v>25.530999999999999</c:v>
                </c:pt>
                <c:pt idx="157">
                  <c:v>25.042000000000002</c:v>
                </c:pt>
                <c:pt idx="158">
                  <c:v>24.675999999999998</c:v>
                </c:pt>
                <c:pt idx="159">
                  <c:v>24.809000000000001</c:v>
                </c:pt>
                <c:pt idx="160">
                  <c:v>25.312999999999999</c:v>
                </c:pt>
                <c:pt idx="161">
                  <c:v>25.64</c:v>
                </c:pt>
                <c:pt idx="162">
                  <c:v>25.446999999999999</c:v>
                </c:pt>
                <c:pt idx="163">
                  <c:v>25.021000000000001</c:v>
                </c:pt>
                <c:pt idx="164">
                  <c:v>24.751999999999999</c:v>
                </c:pt>
                <c:pt idx="165">
                  <c:v>24.939</c:v>
                </c:pt>
                <c:pt idx="166">
                  <c:v>25.364999999999998</c:v>
                </c:pt>
                <c:pt idx="167">
                  <c:v>25.213999999999999</c:v>
                </c:pt>
                <c:pt idx="168">
                  <c:v>25.562999999999999</c:v>
                </c:pt>
                <c:pt idx="169">
                  <c:v>25.475000000000001</c:v>
                </c:pt>
                <c:pt idx="170">
                  <c:v>25.658999999999999</c:v>
                </c:pt>
                <c:pt idx="171">
                  <c:v>25.841000000000001</c:v>
                </c:pt>
                <c:pt idx="172">
                  <c:v>25.888000000000002</c:v>
                </c:pt>
                <c:pt idx="173">
                  <c:v>25.759</c:v>
                </c:pt>
                <c:pt idx="174">
                  <c:v>25.943999999999999</c:v>
                </c:pt>
                <c:pt idx="175">
                  <c:v>25.818000000000001</c:v>
                </c:pt>
                <c:pt idx="176">
                  <c:v>25.789000000000001</c:v>
                </c:pt>
                <c:pt idx="177">
                  <c:v>25.661999999999999</c:v>
                </c:pt>
                <c:pt idx="178">
                  <c:v>26.927</c:v>
                </c:pt>
                <c:pt idx="179">
                  <c:v>27.521000000000001</c:v>
                </c:pt>
                <c:pt idx="180">
                  <c:v>27.484999999999999</c:v>
                </c:pt>
                <c:pt idx="181">
                  <c:v>27.443999999999999</c:v>
                </c:pt>
                <c:pt idx="182">
                  <c:v>27.395</c:v>
                </c:pt>
                <c:pt idx="183">
                  <c:v>27.45</c:v>
                </c:pt>
                <c:pt idx="184">
                  <c:v>27.437000000000001</c:v>
                </c:pt>
                <c:pt idx="185">
                  <c:v>27.45</c:v>
                </c:pt>
                <c:pt idx="186">
                  <c:v>27.457999999999998</c:v>
                </c:pt>
                <c:pt idx="187">
                  <c:v>27.815999999999999</c:v>
                </c:pt>
                <c:pt idx="188">
                  <c:v>27.599</c:v>
                </c:pt>
                <c:pt idx="189">
                  <c:v>27.588000000000001</c:v>
                </c:pt>
                <c:pt idx="190">
                  <c:v>27.667000000000002</c:v>
                </c:pt>
                <c:pt idx="191">
                  <c:v>27.64</c:v>
                </c:pt>
                <c:pt idx="192">
                  <c:v>27.895</c:v>
                </c:pt>
                <c:pt idx="193">
                  <c:v>27.608000000000001</c:v>
                </c:pt>
                <c:pt idx="194">
                  <c:v>27.379000000000001</c:v>
                </c:pt>
                <c:pt idx="195">
                  <c:v>27.439</c:v>
                </c:pt>
                <c:pt idx="196">
                  <c:v>27.396999999999998</c:v>
                </c:pt>
                <c:pt idx="197">
                  <c:v>27.306999999999999</c:v>
                </c:pt>
                <c:pt idx="198">
                  <c:v>27.094000000000001</c:v>
                </c:pt>
                <c:pt idx="199">
                  <c:v>27.041</c:v>
                </c:pt>
                <c:pt idx="200">
                  <c:v>27.088999999999999</c:v>
                </c:pt>
                <c:pt idx="201">
                  <c:v>27.105</c:v>
                </c:pt>
                <c:pt idx="202">
                  <c:v>27.039000000000001</c:v>
                </c:pt>
                <c:pt idx="203">
                  <c:v>27.027000000000001</c:v>
                </c:pt>
                <c:pt idx="204">
                  <c:v>27.027000000000001</c:v>
                </c:pt>
                <c:pt idx="205">
                  <c:v>27.04</c:v>
                </c:pt>
                <c:pt idx="206">
                  <c:v>27.050999999999998</c:v>
                </c:pt>
                <c:pt idx="207">
                  <c:v>27.030999999999999</c:v>
                </c:pt>
                <c:pt idx="208">
                  <c:v>27.026</c:v>
                </c:pt>
                <c:pt idx="209">
                  <c:v>27.061</c:v>
                </c:pt>
                <c:pt idx="210">
                  <c:v>27.042000000000002</c:v>
                </c:pt>
                <c:pt idx="211">
                  <c:v>27.024999999999999</c:v>
                </c:pt>
                <c:pt idx="212">
                  <c:v>27.021999999999998</c:v>
                </c:pt>
                <c:pt idx="213">
                  <c:v>27.021999999999998</c:v>
                </c:pt>
                <c:pt idx="214">
                  <c:v>27.033000000000001</c:v>
                </c:pt>
                <c:pt idx="215">
                  <c:v>27.030999999999999</c:v>
                </c:pt>
                <c:pt idx="216">
                  <c:v>27.021000000000001</c:v>
                </c:pt>
                <c:pt idx="217">
                  <c:v>27.021000000000001</c:v>
                </c:pt>
                <c:pt idx="218">
                  <c:v>27.021000000000001</c:v>
                </c:pt>
                <c:pt idx="219">
                  <c:v>26.823</c:v>
                </c:pt>
                <c:pt idx="220">
                  <c:v>26.571999999999999</c:v>
                </c:pt>
                <c:pt idx="221">
                  <c:v>26.263999999999999</c:v>
                </c:pt>
                <c:pt idx="222">
                  <c:v>26.079000000000001</c:v>
                </c:pt>
                <c:pt idx="223">
                  <c:v>26.100999999999999</c:v>
                </c:pt>
                <c:pt idx="224">
                  <c:v>26.074999999999999</c:v>
                </c:pt>
                <c:pt idx="225">
                  <c:v>25.765999999999998</c:v>
                </c:pt>
                <c:pt idx="226">
                  <c:v>25.538</c:v>
                </c:pt>
                <c:pt idx="227">
                  <c:v>25.645</c:v>
                </c:pt>
                <c:pt idx="228">
                  <c:v>25.452000000000002</c:v>
                </c:pt>
                <c:pt idx="229">
                  <c:v>25.32</c:v>
                </c:pt>
                <c:pt idx="230">
                  <c:v>25.428999999999998</c:v>
                </c:pt>
                <c:pt idx="231">
                  <c:v>25.364999999999998</c:v>
                </c:pt>
                <c:pt idx="232">
                  <c:v>25.64</c:v>
                </c:pt>
                <c:pt idx="233">
                  <c:v>25.777999999999999</c:v>
                </c:pt>
                <c:pt idx="234">
                  <c:v>25.85</c:v>
                </c:pt>
                <c:pt idx="235">
                  <c:v>25.681000000000001</c:v>
                </c:pt>
                <c:pt idx="236">
                  <c:v>25.614000000000001</c:v>
                </c:pt>
                <c:pt idx="237">
                  <c:v>25.818999999999999</c:v>
                </c:pt>
                <c:pt idx="238">
                  <c:v>25.934999999999999</c:v>
                </c:pt>
                <c:pt idx="239">
                  <c:v>25.835000000000001</c:v>
                </c:pt>
                <c:pt idx="240">
                  <c:v>25.65</c:v>
                </c:pt>
                <c:pt idx="241">
                  <c:v>25.725999999999999</c:v>
                </c:pt>
                <c:pt idx="242">
                  <c:v>25.675999999999998</c:v>
                </c:pt>
                <c:pt idx="243">
                  <c:v>25.677</c:v>
                </c:pt>
                <c:pt idx="244">
                  <c:v>25.768000000000001</c:v>
                </c:pt>
                <c:pt idx="245">
                  <c:v>25.605</c:v>
                </c:pt>
                <c:pt idx="246">
                  <c:v>25.547999999999998</c:v>
                </c:pt>
                <c:pt idx="247">
                  <c:v>25.802</c:v>
                </c:pt>
                <c:pt idx="248">
                  <c:v>25.867999999999999</c:v>
                </c:pt>
                <c:pt idx="249">
                  <c:v>25.689</c:v>
                </c:pt>
                <c:pt idx="250">
                  <c:v>25.530999999999999</c:v>
                </c:pt>
                <c:pt idx="251">
                  <c:v>25.497</c:v>
                </c:pt>
                <c:pt idx="252">
                  <c:v>25.216000000000001</c:v>
                </c:pt>
                <c:pt idx="253">
                  <c:v>25.050999999999998</c:v>
                </c:pt>
                <c:pt idx="254">
                  <c:v>26.574999999999999</c:v>
                </c:pt>
                <c:pt idx="255">
                  <c:v>27.262</c:v>
                </c:pt>
                <c:pt idx="256">
                  <c:v>27.268999999999998</c:v>
                </c:pt>
                <c:pt idx="257">
                  <c:v>26.681000000000001</c:v>
                </c:pt>
                <c:pt idx="258">
                  <c:v>26.513999999999999</c:v>
                </c:pt>
                <c:pt idx="259">
                  <c:v>26.167000000000002</c:v>
                </c:pt>
                <c:pt idx="260">
                  <c:v>26.741</c:v>
                </c:pt>
                <c:pt idx="261">
                  <c:v>27.213000000000001</c:v>
                </c:pt>
                <c:pt idx="262">
                  <c:v>26.466000000000001</c:v>
                </c:pt>
                <c:pt idx="263">
                  <c:v>26.311</c:v>
                </c:pt>
                <c:pt idx="264">
                  <c:v>26.140999999999998</c:v>
                </c:pt>
                <c:pt idx="265">
                  <c:v>25.876000000000001</c:v>
                </c:pt>
                <c:pt idx="266">
                  <c:v>26.178000000000001</c:v>
                </c:pt>
                <c:pt idx="267">
                  <c:v>25.923999999999999</c:v>
                </c:pt>
                <c:pt idx="268">
                  <c:v>25.558</c:v>
                </c:pt>
                <c:pt idx="269">
                  <c:v>25.454000000000001</c:v>
                </c:pt>
                <c:pt idx="270">
                  <c:v>25.635999999999999</c:v>
                </c:pt>
                <c:pt idx="271">
                  <c:v>25.47</c:v>
                </c:pt>
                <c:pt idx="272">
                  <c:v>25.391999999999999</c:v>
                </c:pt>
                <c:pt idx="273">
                  <c:v>25.495999999999999</c:v>
                </c:pt>
                <c:pt idx="274">
                  <c:v>25.390999999999998</c:v>
                </c:pt>
                <c:pt idx="275">
                  <c:v>25.245999999999999</c:v>
                </c:pt>
                <c:pt idx="276">
                  <c:v>24.47</c:v>
                </c:pt>
                <c:pt idx="277">
                  <c:v>24.437000000000001</c:v>
                </c:pt>
                <c:pt idx="278">
                  <c:v>25.007000000000001</c:v>
                </c:pt>
                <c:pt idx="279">
                  <c:v>24.434999999999999</c:v>
                </c:pt>
                <c:pt idx="280">
                  <c:v>24.75</c:v>
                </c:pt>
                <c:pt idx="281">
                  <c:v>24.719000000000001</c:v>
                </c:pt>
                <c:pt idx="282">
                  <c:v>24.594000000000001</c:v>
                </c:pt>
                <c:pt idx="283">
                  <c:v>24.568000000000001</c:v>
                </c:pt>
                <c:pt idx="284">
                  <c:v>24.576000000000001</c:v>
                </c:pt>
                <c:pt idx="285">
                  <c:v>24.527999999999999</c:v>
                </c:pt>
                <c:pt idx="286">
                  <c:v>24.369</c:v>
                </c:pt>
                <c:pt idx="287">
                  <c:v>24.268999999999998</c:v>
                </c:pt>
                <c:pt idx="288">
                  <c:v>23.957999999999998</c:v>
                </c:pt>
                <c:pt idx="289">
                  <c:v>23.712</c:v>
                </c:pt>
                <c:pt idx="290">
                  <c:v>23.683</c:v>
                </c:pt>
                <c:pt idx="291">
                  <c:v>23.437000000000001</c:v>
                </c:pt>
                <c:pt idx="292">
                  <c:v>23.594999999999999</c:v>
                </c:pt>
                <c:pt idx="293">
                  <c:v>23.695</c:v>
                </c:pt>
                <c:pt idx="294">
                  <c:v>23.891999999999999</c:v>
                </c:pt>
                <c:pt idx="295">
                  <c:v>24.108000000000001</c:v>
                </c:pt>
                <c:pt idx="296">
                  <c:v>24.38</c:v>
                </c:pt>
                <c:pt idx="297">
                  <c:v>24.584</c:v>
                </c:pt>
                <c:pt idx="298">
                  <c:v>24.484999999999999</c:v>
                </c:pt>
                <c:pt idx="299">
                  <c:v>24.478000000000002</c:v>
                </c:pt>
                <c:pt idx="300">
                  <c:v>24.716000000000001</c:v>
                </c:pt>
                <c:pt idx="301">
                  <c:v>25.231999999999999</c:v>
                </c:pt>
                <c:pt idx="302">
                  <c:v>25.292000000000002</c:v>
                </c:pt>
                <c:pt idx="303">
                  <c:v>25.277999999999999</c:v>
                </c:pt>
                <c:pt idx="304">
                  <c:v>24.818999999999999</c:v>
                </c:pt>
                <c:pt idx="305">
                  <c:v>24.779</c:v>
                </c:pt>
                <c:pt idx="306">
                  <c:v>25.298999999999999</c:v>
                </c:pt>
                <c:pt idx="307">
                  <c:v>25.178999999999998</c:v>
                </c:pt>
                <c:pt idx="308">
                  <c:v>25.099</c:v>
                </c:pt>
                <c:pt idx="309">
                  <c:v>25.297999999999998</c:v>
                </c:pt>
                <c:pt idx="310">
                  <c:v>25.300999999999998</c:v>
                </c:pt>
                <c:pt idx="311">
                  <c:v>25.135999999999999</c:v>
                </c:pt>
                <c:pt idx="312">
                  <c:v>25.163</c:v>
                </c:pt>
                <c:pt idx="313">
                  <c:v>25.077000000000002</c:v>
                </c:pt>
                <c:pt idx="314">
                  <c:v>25.001000000000001</c:v>
                </c:pt>
                <c:pt idx="315">
                  <c:v>25.039000000000001</c:v>
                </c:pt>
                <c:pt idx="316">
                  <c:v>24.922999999999998</c:v>
                </c:pt>
                <c:pt idx="317">
                  <c:v>24.803999999999998</c:v>
                </c:pt>
                <c:pt idx="318">
                  <c:v>24.625</c:v>
                </c:pt>
                <c:pt idx="319">
                  <c:v>24.516999999999999</c:v>
                </c:pt>
                <c:pt idx="320">
                  <c:v>24.347000000000001</c:v>
                </c:pt>
                <c:pt idx="321">
                  <c:v>24.315000000000001</c:v>
                </c:pt>
                <c:pt idx="322">
                  <c:v>24.234000000000002</c:v>
                </c:pt>
                <c:pt idx="323">
                  <c:v>24.259</c:v>
                </c:pt>
                <c:pt idx="324">
                  <c:v>24.277999999999999</c:v>
                </c:pt>
                <c:pt idx="325">
                  <c:v>24.26</c:v>
                </c:pt>
                <c:pt idx="326">
                  <c:v>24.437999999999999</c:v>
                </c:pt>
                <c:pt idx="327">
                  <c:v>24.381</c:v>
                </c:pt>
                <c:pt idx="328">
                  <c:v>24.312999999999999</c:v>
                </c:pt>
                <c:pt idx="329">
                  <c:v>24.207999999999998</c:v>
                </c:pt>
              </c:numCache>
            </c:numRef>
          </c:val>
          <c:smooth val="0"/>
          <c:extLst>
            <c:ext xmlns:c16="http://schemas.microsoft.com/office/drawing/2014/chart" uri="{C3380CC4-5D6E-409C-BE32-E72D297353CC}">
              <c16:uniqueId val="{00000001-2BB3-4114-98E8-24FDC32C2779}"/>
            </c:ext>
          </c:extLst>
        </c:ser>
        <c:dLbls>
          <c:showLegendKey val="0"/>
          <c:showVal val="0"/>
          <c:showCatName val="0"/>
          <c:showSerName val="0"/>
          <c:showPercent val="0"/>
          <c:showBubbleSize val="0"/>
        </c:dLbls>
        <c:marker val="1"/>
        <c:smooth val="0"/>
        <c:axId val="166326032"/>
        <c:axId val="129150176"/>
      </c:lineChart>
      <c:dateAx>
        <c:axId val="166326032"/>
        <c:scaling>
          <c:orientation val="minMax"/>
        </c:scaling>
        <c:delete val="0"/>
        <c:axPos val="b"/>
        <c:numFmt formatCode="yyyy"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29150176"/>
        <c:crosses val="autoZero"/>
        <c:auto val="1"/>
        <c:lblOffset val="100"/>
        <c:baseTimeUnit val="months"/>
        <c:majorUnit val="12"/>
        <c:majorTimeUnit val="months"/>
      </c:dateAx>
      <c:valAx>
        <c:axId val="129150176"/>
        <c:scaling>
          <c:orientation val="minMax"/>
          <c:min val="20"/>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66326032"/>
        <c:crosses val="autoZero"/>
        <c:crossBetween val="between"/>
      </c:valAx>
      <c:valAx>
        <c:axId val="1688470752"/>
        <c:scaling>
          <c:orientation val="minMax"/>
          <c:max val="100"/>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noFill/>
                <a:latin typeface="+mn-lt"/>
                <a:ea typeface="+mn-ea"/>
                <a:cs typeface="+mn-cs"/>
              </a:defRPr>
            </a:pPr>
            <a:endParaRPr lang="de-DE"/>
          </a:p>
        </c:txPr>
        <c:crossAx val="1902144160"/>
        <c:crosses val="max"/>
        <c:crossBetween val="between"/>
      </c:valAx>
      <c:dateAx>
        <c:axId val="1902144160"/>
        <c:scaling>
          <c:orientation val="minMax"/>
        </c:scaling>
        <c:delete val="1"/>
        <c:axPos val="b"/>
        <c:numFmt formatCode="m/d/yyyy" sourceLinked="1"/>
        <c:majorTickMark val="out"/>
        <c:minorTickMark val="none"/>
        <c:tickLblPos val="nextTo"/>
        <c:crossAx val="1688470752"/>
        <c:crosses val="autoZero"/>
        <c:auto val="1"/>
        <c:lblOffset val="100"/>
        <c:baseTimeUnit val="months"/>
      </c:date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Chinesischer Renmimbi Yuan je Euro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1"/>
          <c:order val="1"/>
          <c:tx>
            <c:v>Gerades Jahr</c:v>
          </c:tx>
          <c:spPr>
            <a:solidFill>
              <a:schemeClr val="bg1">
                <a:lumMod val="85000"/>
              </a:schemeClr>
            </a:solidFill>
            <a:ln>
              <a:noFill/>
            </a:ln>
            <a:effectLst/>
          </c:spPr>
          <c:invertIfNegative val="0"/>
          <c:cat>
            <c:numRef>
              <c:f>[0]!ChinX</c:f>
              <c:numCache>
                <c:formatCode>m/d/yyyy</c:formatCode>
                <c:ptCount val="318"/>
                <c:pt idx="0">
                  <c:v>36526</c:v>
                </c:pt>
                <c:pt idx="1">
                  <c:v>36557</c:v>
                </c:pt>
                <c:pt idx="2">
                  <c:v>36586</c:v>
                </c:pt>
                <c:pt idx="3">
                  <c:v>36617</c:v>
                </c:pt>
                <c:pt idx="4">
                  <c:v>36647</c:v>
                </c:pt>
                <c:pt idx="5">
                  <c:v>36678</c:v>
                </c:pt>
                <c:pt idx="6">
                  <c:v>36708</c:v>
                </c:pt>
                <c:pt idx="7">
                  <c:v>36739</c:v>
                </c:pt>
                <c:pt idx="8">
                  <c:v>36770</c:v>
                </c:pt>
                <c:pt idx="9">
                  <c:v>36800</c:v>
                </c:pt>
                <c:pt idx="10">
                  <c:v>36831</c:v>
                </c:pt>
                <c:pt idx="11">
                  <c:v>36861</c:v>
                </c:pt>
                <c:pt idx="12">
                  <c:v>36892</c:v>
                </c:pt>
                <c:pt idx="13">
                  <c:v>36923</c:v>
                </c:pt>
                <c:pt idx="14">
                  <c:v>36951</c:v>
                </c:pt>
                <c:pt idx="15">
                  <c:v>36982</c:v>
                </c:pt>
                <c:pt idx="16">
                  <c:v>37012</c:v>
                </c:pt>
                <c:pt idx="17">
                  <c:v>37043</c:v>
                </c:pt>
                <c:pt idx="18">
                  <c:v>37073</c:v>
                </c:pt>
                <c:pt idx="19">
                  <c:v>37104</c:v>
                </c:pt>
                <c:pt idx="20">
                  <c:v>37135</c:v>
                </c:pt>
                <c:pt idx="21">
                  <c:v>37165</c:v>
                </c:pt>
                <c:pt idx="22">
                  <c:v>37196</c:v>
                </c:pt>
                <c:pt idx="23">
                  <c:v>37226</c:v>
                </c:pt>
                <c:pt idx="24">
                  <c:v>37257</c:v>
                </c:pt>
                <c:pt idx="25">
                  <c:v>37288</c:v>
                </c:pt>
                <c:pt idx="26">
                  <c:v>37316</c:v>
                </c:pt>
                <c:pt idx="27">
                  <c:v>37347</c:v>
                </c:pt>
                <c:pt idx="28">
                  <c:v>37377</c:v>
                </c:pt>
                <c:pt idx="29">
                  <c:v>37408</c:v>
                </c:pt>
                <c:pt idx="30">
                  <c:v>37438</c:v>
                </c:pt>
                <c:pt idx="31">
                  <c:v>37469</c:v>
                </c:pt>
                <c:pt idx="32">
                  <c:v>37500</c:v>
                </c:pt>
                <c:pt idx="33">
                  <c:v>37530</c:v>
                </c:pt>
                <c:pt idx="34">
                  <c:v>37561</c:v>
                </c:pt>
                <c:pt idx="35">
                  <c:v>37591</c:v>
                </c:pt>
                <c:pt idx="36">
                  <c:v>37622</c:v>
                </c:pt>
                <c:pt idx="37">
                  <c:v>37653</c:v>
                </c:pt>
                <c:pt idx="38">
                  <c:v>37681</c:v>
                </c:pt>
                <c:pt idx="39">
                  <c:v>37712</c:v>
                </c:pt>
                <c:pt idx="40">
                  <c:v>37742</c:v>
                </c:pt>
                <c:pt idx="41">
                  <c:v>37773</c:v>
                </c:pt>
                <c:pt idx="42">
                  <c:v>37803</c:v>
                </c:pt>
                <c:pt idx="43">
                  <c:v>37834</c:v>
                </c:pt>
                <c:pt idx="44">
                  <c:v>37865</c:v>
                </c:pt>
                <c:pt idx="45">
                  <c:v>37895</c:v>
                </c:pt>
                <c:pt idx="46">
                  <c:v>37926</c:v>
                </c:pt>
                <c:pt idx="47">
                  <c:v>37956</c:v>
                </c:pt>
                <c:pt idx="48">
                  <c:v>37987</c:v>
                </c:pt>
                <c:pt idx="49">
                  <c:v>38018</c:v>
                </c:pt>
                <c:pt idx="50">
                  <c:v>38047</c:v>
                </c:pt>
                <c:pt idx="51">
                  <c:v>38078</c:v>
                </c:pt>
                <c:pt idx="52">
                  <c:v>38108</c:v>
                </c:pt>
                <c:pt idx="53">
                  <c:v>38139</c:v>
                </c:pt>
                <c:pt idx="54">
                  <c:v>38169</c:v>
                </c:pt>
                <c:pt idx="55">
                  <c:v>38200</c:v>
                </c:pt>
                <c:pt idx="56">
                  <c:v>38231</c:v>
                </c:pt>
                <c:pt idx="57">
                  <c:v>38261</c:v>
                </c:pt>
                <c:pt idx="58">
                  <c:v>38292</c:v>
                </c:pt>
                <c:pt idx="59">
                  <c:v>38322</c:v>
                </c:pt>
                <c:pt idx="60">
                  <c:v>38353</c:v>
                </c:pt>
                <c:pt idx="61">
                  <c:v>38384</c:v>
                </c:pt>
                <c:pt idx="62">
                  <c:v>38412</c:v>
                </c:pt>
                <c:pt idx="63">
                  <c:v>38443</c:v>
                </c:pt>
                <c:pt idx="64">
                  <c:v>38473</c:v>
                </c:pt>
                <c:pt idx="65">
                  <c:v>38504</c:v>
                </c:pt>
                <c:pt idx="66">
                  <c:v>38534</c:v>
                </c:pt>
                <c:pt idx="67">
                  <c:v>38565</c:v>
                </c:pt>
                <c:pt idx="68">
                  <c:v>38596</c:v>
                </c:pt>
                <c:pt idx="69">
                  <c:v>38626</c:v>
                </c:pt>
                <c:pt idx="70">
                  <c:v>38657</c:v>
                </c:pt>
                <c:pt idx="71">
                  <c:v>38687</c:v>
                </c:pt>
                <c:pt idx="72">
                  <c:v>38718</c:v>
                </c:pt>
                <c:pt idx="73">
                  <c:v>38749</c:v>
                </c:pt>
                <c:pt idx="74">
                  <c:v>38777</c:v>
                </c:pt>
                <c:pt idx="75">
                  <c:v>38808</c:v>
                </c:pt>
                <c:pt idx="76">
                  <c:v>38838</c:v>
                </c:pt>
                <c:pt idx="77">
                  <c:v>38869</c:v>
                </c:pt>
                <c:pt idx="78">
                  <c:v>38899</c:v>
                </c:pt>
                <c:pt idx="79">
                  <c:v>38930</c:v>
                </c:pt>
                <c:pt idx="80">
                  <c:v>38961</c:v>
                </c:pt>
                <c:pt idx="81">
                  <c:v>38991</c:v>
                </c:pt>
                <c:pt idx="82">
                  <c:v>39022</c:v>
                </c:pt>
                <c:pt idx="83">
                  <c:v>39052</c:v>
                </c:pt>
                <c:pt idx="84">
                  <c:v>39083</c:v>
                </c:pt>
                <c:pt idx="85">
                  <c:v>39114</c:v>
                </c:pt>
                <c:pt idx="86">
                  <c:v>39142</c:v>
                </c:pt>
                <c:pt idx="87">
                  <c:v>39173</c:v>
                </c:pt>
                <c:pt idx="88">
                  <c:v>39203</c:v>
                </c:pt>
                <c:pt idx="89">
                  <c:v>39234</c:v>
                </c:pt>
                <c:pt idx="90">
                  <c:v>39264</c:v>
                </c:pt>
                <c:pt idx="91">
                  <c:v>39295</c:v>
                </c:pt>
                <c:pt idx="92">
                  <c:v>39326</c:v>
                </c:pt>
                <c:pt idx="93">
                  <c:v>39356</c:v>
                </c:pt>
                <c:pt idx="94">
                  <c:v>39387</c:v>
                </c:pt>
                <c:pt idx="95">
                  <c:v>39417</c:v>
                </c:pt>
                <c:pt idx="96">
                  <c:v>39448</c:v>
                </c:pt>
                <c:pt idx="97">
                  <c:v>39479</c:v>
                </c:pt>
                <c:pt idx="98">
                  <c:v>39508</c:v>
                </c:pt>
                <c:pt idx="99">
                  <c:v>39539</c:v>
                </c:pt>
                <c:pt idx="100">
                  <c:v>39569</c:v>
                </c:pt>
                <c:pt idx="101">
                  <c:v>39600</c:v>
                </c:pt>
                <c:pt idx="102">
                  <c:v>39630</c:v>
                </c:pt>
                <c:pt idx="103">
                  <c:v>39661</c:v>
                </c:pt>
                <c:pt idx="104">
                  <c:v>39692</c:v>
                </c:pt>
                <c:pt idx="105">
                  <c:v>39722</c:v>
                </c:pt>
                <c:pt idx="106">
                  <c:v>39753</c:v>
                </c:pt>
                <c:pt idx="107">
                  <c:v>39783</c:v>
                </c:pt>
                <c:pt idx="108">
                  <c:v>39814</c:v>
                </c:pt>
                <c:pt idx="109">
                  <c:v>39845</c:v>
                </c:pt>
                <c:pt idx="110">
                  <c:v>39873</c:v>
                </c:pt>
                <c:pt idx="111">
                  <c:v>39904</c:v>
                </c:pt>
                <c:pt idx="112">
                  <c:v>39934</c:v>
                </c:pt>
                <c:pt idx="113">
                  <c:v>39965</c:v>
                </c:pt>
                <c:pt idx="114">
                  <c:v>39995</c:v>
                </c:pt>
                <c:pt idx="115">
                  <c:v>40026</c:v>
                </c:pt>
                <c:pt idx="116">
                  <c:v>40057</c:v>
                </c:pt>
                <c:pt idx="117">
                  <c:v>40087</c:v>
                </c:pt>
                <c:pt idx="118">
                  <c:v>40118</c:v>
                </c:pt>
                <c:pt idx="119">
                  <c:v>40148</c:v>
                </c:pt>
                <c:pt idx="120">
                  <c:v>40179</c:v>
                </c:pt>
                <c:pt idx="121">
                  <c:v>40210</c:v>
                </c:pt>
                <c:pt idx="122">
                  <c:v>40238</c:v>
                </c:pt>
                <c:pt idx="123">
                  <c:v>40269</c:v>
                </c:pt>
                <c:pt idx="124">
                  <c:v>40299</c:v>
                </c:pt>
                <c:pt idx="125">
                  <c:v>40330</c:v>
                </c:pt>
                <c:pt idx="126">
                  <c:v>40360</c:v>
                </c:pt>
                <c:pt idx="127">
                  <c:v>40391</c:v>
                </c:pt>
                <c:pt idx="128">
                  <c:v>40422</c:v>
                </c:pt>
                <c:pt idx="129">
                  <c:v>40452</c:v>
                </c:pt>
                <c:pt idx="130">
                  <c:v>40483</c:v>
                </c:pt>
                <c:pt idx="131">
                  <c:v>40513</c:v>
                </c:pt>
                <c:pt idx="132">
                  <c:v>40544</c:v>
                </c:pt>
                <c:pt idx="133">
                  <c:v>40575</c:v>
                </c:pt>
                <c:pt idx="134">
                  <c:v>40603</c:v>
                </c:pt>
                <c:pt idx="135">
                  <c:v>40634</c:v>
                </c:pt>
                <c:pt idx="136">
                  <c:v>40664</c:v>
                </c:pt>
                <c:pt idx="137">
                  <c:v>40695</c:v>
                </c:pt>
                <c:pt idx="138">
                  <c:v>40725</c:v>
                </c:pt>
                <c:pt idx="139">
                  <c:v>40756</c:v>
                </c:pt>
                <c:pt idx="140">
                  <c:v>40787</c:v>
                </c:pt>
                <c:pt idx="141">
                  <c:v>40817</c:v>
                </c:pt>
                <c:pt idx="142">
                  <c:v>40848</c:v>
                </c:pt>
                <c:pt idx="143">
                  <c:v>40878</c:v>
                </c:pt>
                <c:pt idx="144">
                  <c:v>40909</c:v>
                </c:pt>
                <c:pt idx="145">
                  <c:v>40940</c:v>
                </c:pt>
                <c:pt idx="146">
                  <c:v>40969</c:v>
                </c:pt>
                <c:pt idx="147">
                  <c:v>41000</c:v>
                </c:pt>
                <c:pt idx="148">
                  <c:v>41030</c:v>
                </c:pt>
                <c:pt idx="149">
                  <c:v>41061</c:v>
                </c:pt>
                <c:pt idx="150">
                  <c:v>41091</c:v>
                </c:pt>
                <c:pt idx="151">
                  <c:v>41122</c:v>
                </c:pt>
                <c:pt idx="152">
                  <c:v>41153</c:v>
                </c:pt>
                <c:pt idx="153">
                  <c:v>41183</c:v>
                </c:pt>
                <c:pt idx="154">
                  <c:v>41214</c:v>
                </c:pt>
                <c:pt idx="155">
                  <c:v>41244</c:v>
                </c:pt>
                <c:pt idx="156">
                  <c:v>41275</c:v>
                </c:pt>
                <c:pt idx="157">
                  <c:v>41306</c:v>
                </c:pt>
                <c:pt idx="158">
                  <c:v>41334</c:v>
                </c:pt>
                <c:pt idx="159">
                  <c:v>41365</c:v>
                </c:pt>
                <c:pt idx="160">
                  <c:v>41395</c:v>
                </c:pt>
                <c:pt idx="161">
                  <c:v>41426</c:v>
                </c:pt>
                <c:pt idx="162">
                  <c:v>41456</c:v>
                </c:pt>
                <c:pt idx="163">
                  <c:v>41487</c:v>
                </c:pt>
                <c:pt idx="164">
                  <c:v>41518</c:v>
                </c:pt>
                <c:pt idx="165">
                  <c:v>41548</c:v>
                </c:pt>
                <c:pt idx="166">
                  <c:v>41579</c:v>
                </c:pt>
                <c:pt idx="167">
                  <c:v>41609</c:v>
                </c:pt>
                <c:pt idx="168">
                  <c:v>41640</c:v>
                </c:pt>
                <c:pt idx="169">
                  <c:v>41671</c:v>
                </c:pt>
                <c:pt idx="170">
                  <c:v>41699</c:v>
                </c:pt>
                <c:pt idx="171">
                  <c:v>41730</c:v>
                </c:pt>
                <c:pt idx="172">
                  <c:v>41760</c:v>
                </c:pt>
                <c:pt idx="173">
                  <c:v>41791</c:v>
                </c:pt>
                <c:pt idx="174">
                  <c:v>41821</c:v>
                </c:pt>
                <c:pt idx="175">
                  <c:v>41852</c:v>
                </c:pt>
                <c:pt idx="176">
                  <c:v>41883</c:v>
                </c:pt>
                <c:pt idx="177">
                  <c:v>41913</c:v>
                </c:pt>
                <c:pt idx="178">
                  <c:v>41944</c:v>
                </c:pt>
                <c:pt idx="179">
                  <c:v>41974</c:v>
                </c:pt>
                <c:pt idx="180">
                  <c:v>42005</c:v>
                </c:pt>
                <c:pt idx="181">
                  <c:v>42036</c:v>
                </c:pt>
                <c:pt idx="182">
                  <c:v>42064</c:v>
                </c:pt>
                <c:pt idx="183">
                  <c:v>42095</c:v>
                </c:pt>
                <c:pt idx="184">
                  <c:v>42125</c:v>
                </c:pt>
                <c:pt idx="185">
                  <c:v>42156</c:v>
                </c:pt>
                <c:pt idx="186">
                  <c:v>42186</c:v>
                </c:pt>
                <c:pt idx="187">
                  <c:v>42217</c:v>
                </c:pt>
                <c:pt idx="188">
                  <c:v>42248</c:v>
                </c:pt>
                <c:pt idx="189">
                  <c:v>42278</c:v>
                </c:pt>
                <c:pt idx="190">
                  <c:v>42309</c:v>
                </c:pt>
                <c:pt idx="191">
                  <c:v>42339</c:v>
                </c:pt>
                <c:pt idx="192">
                  <c:v>42370</c:v>
                </c:pt>
                <c:pt idx="193">
                  <c:v>42401</c:v>
                </c:pt>
                <c:pt idx="194">
                  <c:v>42430</c:v>
                </c:pt>
                <c:pt idx="195">
                  <c:v>42461</c:v>
                </c:pt>
                <c:pt idx="196">
                  <c:v>42491</c:v>
                </c:pt>
                <c:pt idx="197">
                  <c:v>42522</c:v>
                </c:pt>
                <c:pt idx="198">
                  <c:v>42552</c:v>
                </c:pt>
                <c:pt idx="199">
                  <c:v>42583</c:v>
                </c:pt>
                <c:pt idx="200">
                  <c:v>42614</c:v>
                </c:pt>
                <c:pt idx="201">
                  <c:v>42644</c:v>
                </c:pt>
                <c:pt idx="202">
                  <c:v>42675</c:v>
                </c:pt>
                <c:pt idx="203">
                  <c:v>42705</c:v>
                </c:pt>
                <c:pt idx="204">
                  <c:v>42736</c:v>
                </c:pt>
                <c:pt idx="205">
                  <c:v>42767</c:v>
                </c:pt>
                <c:pt idx="206">
                  <c:v>42795</c:v>
                </c:pt>
                <c:pt idx="207">
                  <c:v>42826</c:v>
                </c:pt>
                <c:pt idx="208">
                  <c:v>42856</c:v>
                </c:pt>
                <c:pt idx="209">
                  <c:v>42887</c:v>
                </c:pt>
                <c:pt idx="210">
                  <c:v>42917</c:v>
                </c:pt>
                <c:pt idx="211">
                  <c:v>42948</c:v>
                </c:pt>
                <c:pt idx="212">
                  <c:v>42979</c:v>
                </c:pt>
                <c:pt idx="213">
                  <c:v>43009</c:v>
                </c:pt>
                <c:pt idx="214">
                  <c:v>43040</c:v>
                </c:pt>
                <c:pt idx="215">
                  <c:v>43070</c:v>
                </c:pt>
                <c:pt idx="216">
                  <c:v>43101</c:v>
                </c:pt>
                <c:pt idx="217">
                  <c:v>43132</c:v>
                </c:pt>
                <c:pt idx="218">
                  <c:v>43160</c:v>
                </c:pt>
                <c:pt idx="219">
                  <c:v>43191</c:v>
                </c:pt>
                <c:pt idx="220">
                  <c:v>43221</c:v>
                </c:pt>
                <c:pt idx="221">
                  <c:v>43252</c:v>
                </c:pt>
                <c:pt idx="222">
                  <c:v>43282</c:v>
                </c:pt>
                <c:pt idx="223">
                  <c:v>43313</c:v>
                </c:pt>
                <c:pt idx="224">
                  <c:v>43344</c:v>
                </c:pt>
                <c:pt idx="225">
                  <c:v>43374</c:v>
                </c:pt>
                <c:pt idx="226">
                  <c:v>43405</c:v>
                </c:pt>
                <c:pt idx="227">
                  <c:v>43435</c:v>
                </c:pt>
                <c:pt idx="228">
                  <c:v>43466</c:v>
                </c:pt>
                <c:pt idx="229">
                  <c:v>43497</c:v>
                </c:pt>
                <c:pt idx="230">
                  <c:v>43525</c:v>
                </c:pt>
                <c:pt idx="231">
                  <c:v>43556</c:v>
                </c:pt>
                <c:pt idx="232">
                  <c:v>43586</c:v>
                </c:pt>
                <c:pt idx="233">
                  <c:v>43617</c:v>
                </c:pt>
                <c:pt idx="234">
                  <c:v>43647</c:v>
                </c:pt>
                <c:pt idx="235">
                  <c:v>43678</c:v>
                </c:pt>
                <c:pt idx="236">
                  <c:v>43709</c:v>
                </c:pt>
                <c:pt idx="237">
                  <c:v>43739</c:v>
                </c:pt>
                <c:pt idx="238">
                  <c:v>43770</c:v>
                </c:pt>
                <c:pt idx="239">
                  <c:v>43800</c:v>
                </c:pt>
                <c:pt idx="240">
                  <c:v>43831</c:v>
                </c:pt>
                <c:pt idx="241">
                  <c:v>43862</c:v>
                </c:pt>
                <c:pt idx="242">
                  <c:v>43891</c:v>
                </c:pt>
                <c:pt idx="243">
                  <c:v>43922</c:v>
                </c:pt>
                <c:pt idx="244">
                  <c:v>43952</c:v>
                </c:pt>
                <c:pt idx="245">
                  <c:v>43983</c:v>
                </c:pt>
                <c:pt idx="246">
                  <c:v>44013</c:v>
                </c:pt>
                <c:pt idx="247">
                  <c:v>44044</c:v>
                </c:pt>
                <c:pt idx="248">
                  <c:v>44075</c:v>
                </c:pt>
                <c:pt idx="249">
                  <c:v>44105</c:v>
                </c:pt>
                <c:pt idx="250">
                  <c:v>44136</c:v>
                </c:pt>
                <c:pt idx="251">
                  <c:v>44166</c:v>
                </c:pt>
                <c:pt idx="252">
                  <c:v>44197</c:v>
                </c:pt>
                <c:pt idx="253">
                  <c:v>44228</c:v>
                </c:pt>
                <c:pt idx="254">
                  <c:v>44256</c:v>
                </c:pt>
                <c:pt idx="255">
                  <c:v>44287</c:v>
                </c:pt>
                <c:pt idx="256">
                  <c:v>44317</c:v>
                </c:pt>
                <c:pt idx="257">
                  <c:v>44348</c:v>
                </c:pt>
                <c:pt idx="258">
                  <c:v>44378</c:v>
                </c:pt>
                <c:pt idx="259">
                  <c:v>44409</c:v>
                </c:pt>
                <c:pt idx="260">
                  <c:v>44440</c:v>
                </c:pt>
                <c:pt idx="261">
                  <c:v>44470</c:v>
                </c:pt>
                <c:pt idx="262">
                  <c:v>44501</c:v>
                </c:pt>
                <c:pt idx="263">
                  <c:v>44531</c:v>
                </c:pt>
                <c:pt idx="264">
                  <c:v>44562</c:v>
                </c:pt>
                <c:pt idx="265">
                  <c:v>44593</c:v>
                </c:pt>
                <c:pt idx="266">
                  <c:v>44621</c:v>
                </c:pt>
                <c:pt idx="267">
                  <c:v>44652</c:v>
                </c:pt>
                <c:pt idx="268">
                  <c:v>44682</c:v>
                </c:pt>
                <c:pt idx="269">
                  <c:v>44713</c:v>
                </c:pt>
                <c:pt idx="270">
                  <c:v>44743</c:v>
                </c:pt>
                <c:pt idx="271">
                  <c:v>44774</c:v>
                </c:pt>
                <c:pt idx="272">
                  <c:v>44805</c:v>
                </c:pt>
                <c:pt idx="273">
                  <c:v>44835</c:v>
                </c:pt>
                <c:pt idx="274">
                  <c:v>44866</c:v>
                </c:pt>
                <c:pt idx="275">
                  <c:v>44896</c:v>
                </c:pt>
                <c:pt idx="276">
                  <c:v>44927</c:v>
                </c:pt>
                <c:pt idx="277">
                  <c:v>44958</c:v>
                </c:pt>
                <c:pt idx="278">
                  <c:v>44986</c:v>
                </c:pt>
                <c:pt idx="279">
                  <c:v>45017</c:v>
                </c:pt>
                <c:pt idx="280">
                  <c:v>45047</c:v>
                </c:pt>
                <c:pt idx="281">
                  <c:v>45078</c:v>
                </c:pt>
                <c:pt idx="282">
                  <c:v>45108</c:v>
                </c:pt>
                <c:pt idx="283">
                  <c:v>45139</c:v>
                </c:pt>
                <c:pt idx="284">
                  <c:v>45170</c:v>
                </c:pt>
                <c:pt idx="285">
                  <c:v>45200</c:v>
                </c:pt>
                <c:pt idx="286">
                  <c:v>45231</c:v>
                </c:pt>
                <c:pt idx="287">
                  <c:v>45261</c:v>
                </c:pt>
                <c:pt idx="288">
                  <c:v>45292</c:v>
                </c:pt>
                <c:pt idx="289">
                  <c:v>45323</c:v>
                </c:pt>
                <c:pt idx="290">
                  <c:v>45352</c:v>
                </c:pt>
                <c:pt idx="291">
                  <c:v>45383</c:v>
                </c:pt>
                <c:pt idx="292">
                  <c:v>45413</c:v>
                </c:pt>
                <c:pt idx="293">
                  <c:v>45444</c:v>
                </c:pt>
                <c:pt idx="294">
                  <c:v>45474</c:v>
                </c:pt>
                <c:pt idx="295">
                  <c:v>45505</c:v>
                </c:pt>
                <c:pt idx="296">
                  <c:v>45536</c:v>
                </c:pt>
                <c:pt idx="297">
                  <c:v>45566</c:v>
                </c:pt>
                <c:pt idx="298">
                  <c:v>45597</c:v>
                </c:pt>
                <c:pt idx="299">
                  <c:v>45627</c:v>
                </c:pt>
                <c:pt idx="300">
                  <c:v>45658</c:v>
                </c:pt>
                <c:pt idx="301">
                  <c:v>45689</c:v>
                </c:pt>
                <c:pt idx="302">
                  <c:v>45717</c:v>
                </c:pt>
                <c:pt idx="303">
                  <c:v>45748</c:v>
                </c:pt>
                <c:pt idx="304">
                  <c:v>45778</c:v>
                </c:pt>
                <c:pt idx="305">
                  <c:v>45809</c:v>
                </c:pt>
                <c:pt idx="306">
                  <c:v>45839</c:v>
                </c:pt>
                <c:pt idx="307">
                  <c:v>45870</c:v>
                </c:pt>
                <c:pt idx="308">
                  <c:v>45901</c:v>
                </c:pt>
                <c:pt idx="309">
                  <c:v>45931</c:v>
                </c:pt>
                <c:pt idx="310">
                  <c:v>45962</c:v>
                </c:pt>
                <c:pt idx="311">
                  <c:v>45992</c:v>
                </c:pt>
                <c:pt idx="312">
                  <c:v>46023</c:v>
                </c:pt>
                <c:pt idx="313">
                  <c:v>46054</c:v>
                </c:pt>
                <c:pt idx="314">
                  <c:v>46082</c:v>
                </c:pt>
                <c:pt idx="315">
                  <c:v>46113</c:v>
                </c:pt>
                <c:pt idx="316">
                  <c:v>46143</c:v>
                </c:pt>
                <c:pt idx="317">
                  <c:v>46174</c:v>
                </c:pt>
              </c:numCache>
            </c:numRef>
          </c:cat>
          <c:val>
            <c:numRef>
              <c:f>[0]!ChinZ</c:f>
              <c:numCache>
                <c:formatCode>General</c:formatCode>
                <c:ptCount val="318"/>
                <c:pt idx="0">
                  <c:v>100</c:v>
                </c:pt>
                <c:pt idx="1">
                  <c:v>100</c:v>
                </c:pt>
                <c:pt idx="2">
                  <c:v>100</c:v>
                </c:pt>
                <c:pt idx="3">
                  <c:v>100</c:v>
                </c:pt>
                <c:pt idx="4">
                  <c:v>100</c:v>
                </c:pt>
                <c:pt idx="5">
                  <c:v>100</c:v>
                </c:pt>
                <c:pt idx="6">
                  <c:v>100</c:v>
                </c:pt>
                <c:pt idx="7">
                  <c:v>100</c:v>
                </c:pt>
                <c:pt idx="8">
                  <c:v>100</c:v>
                </c:pt>
                <c:pt idx="9">
                  <c:v>100</c:v>
                </c:pt>
                <c:pt idx="10">
                  <c:v>100</c:v>
                </c:pt>
                <c:pt idx="11">
                  <c:v>100</c:v>
                </c:pt>
                <c:pt idx="12">
                  <c:v>0</c:v>
                </c:pt>
                <c:pt idx="13">
                  <c:v>0</c:v>
                </c:pt>
                <c:pt idx="14">
                  <c:v>0</c:v>
                </c:pt>
                <c:pt idx="15">
                  <c:v>0</c:v>
                </c:pt>
                <c:pt idx="16">
                  <c:v>0</c:v>
                </c:pt>
                <c:pt idx="17">
                  <c:v>0</c:v>
                </c:pt>
                <c:pt idx="18">
                  <c:v>0</c:v>
                </c:pt>
                <c:pt idx="19">
                  <c:v>0</c:v>
                </c:pt>
                <c:pt idx="20">
                  <c:v>0</c:v>
                </c:pt>
                <c:pt idx="21">
                  <c:v>0</c:v>
                </c:pt>
                <c:pt idx="22">
                  <c:v>0</c:v>
                </c:pt>
                <c:pt idx="23">
                  <c:v>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0</c:v>
                </c:pt>
                <c:pt idx="37">
                  <c:v>0</c:v>
                </c:pt>
                <c:pt idx="38">
                  <c:v>0</c:v>
                </c:pt>
                <c:pt idx="39">
                  <c:v>0</c:v>
                </c:pt>
                <c:pt idx="40">
                  <c:v>0</c:v>
                </c:pt>
                <c:pt idx="41">
                  <c:v>0</c:v>
                </c:pt>
                <c:pt idx="42">
                  <c:v>0</c:v>
                </c:pt>
                <c:pt idx="43">
                  <c:v>0</c:v>
                </c:pt>
                <c:pt idx="44">
                  <c:v>0</c:v>
                </c:pt>
                <c:pt idx="45">
                  <c:v>0</c:v>
                </c:pt>
                <c:pt idx="46">
                  <c:v>0</c:v>
                </c:pt>
                <c:pt idx="47">
                  <c:v>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0</c:v>
                </c:pt>
                <c:pt idx="61">
                  <c:v>0</c:v>
                </c:pt>
                <c:pt idx="62">
                  <c:v>0</c:v>
                </c:pt>
                <c:pt idx="63">
                  <c:v>0</c:v>
                </c:pt>
                <c:pt idx="64">
                  <c:v>0</c:v>
                </c:pt>
                <c:pt idx="65">
                  <c:v>0</c:v>
                </c:pt>
                <c:pt idx="66">
                  <c:v>0</c:v>
                </c:pt>
                <c:pt idx="67">
                  <c:v>0</c:v>
                </c:pt>
                <c:pt idx="68">
                  <c:v>0</c:v>
                </c:pt>
                <c:pt idx="69">
                  <c:v>0</c:v>
                </c:pt>
                <c:pt idx="70">
                  <c:v>0</c:v>
                </c:pt>
                <c:pt idx="71">
                  <c:v>0</c:v>
                </c:pt>
                <c:pt idx="72">
                  <c:v>100</c:v>
                </c:pt>
                <c:pt idx="73">
                  <c:v>100</c:v>
                </c:pt>
                <c:pt idx="74">
                  <c:v>100</c:v>
                </c:pt>
                <c:pt idx="75">
                  <c:v>100</c:v>
                </c:pt>
                <c:pt idx="76">
                  <c:v>100</c:v>
                </c:pt>
                <c:pt idx="77">
                  <c:v>100</c:v>
                </c:pt>
                <c:pt idx="78">
                  <c:v>100</c:v>
                </c:pt>
                <c:pt idx="79">
                  <c:v>100</c:v>
                </c:pt>
                <c:pt idx="80">
                  <c:v>100</c:v>
                </c:pt>
                <c:pt idx="81">
                  <c:v>100</c:v>
                </c:pt>
                <c:pt idx="82">
                  <c:v>100</c:v>
                </c:pt>
                <c:pt idx="83">
                  <c:v>100</c:v>
                </c:pt>
                <c:pt idx="84">
                  <c:v>0</c:v>
                </c:pt>
                <c:pt idx="85">
                  <c:v>0</c:v>
                </c:pt>
                <c:pt idx="86">
                  <c:v>0</c:v>
                </c:pt>
                <c:pt idx="87">
                  <c:v>0</c:v>
                </c:pt>
                <c:pt idx="88">
                  <c:v>0</c:v>
                </c:pt>
                <c:pt idx="89">
                  <c:v>0</c:v>
                </c:pt>
                <c:pt idx="90">
                  <c:v>0</c:v>
                </c:pt>
                <c:pt idx="91">
                  <c:v>0</c:v>
                </c:pt>
                <c:pt idx="92">
                  <c:v>0</c:v>
                </c:pt>
                <c:pt idx="93">
                  <c:v>0</c:v>
                </c:pt>
                <c:pt idx="94">
                  <c:v>0</c:v>
                </c:pt>
                <c:pt idx="95">
                  <c:v>0</c:v>
                </c:pt>
                <c:pt idx="96">
                  <c:v>100</c:v>
                </c:pt>
                <c:pt idx="97">
                  <c:v>100</c:v>
                </c:pt>
                <c:pt idx="98">
                  <c:v>100</c:v>
                </c:pt>
                <c:pt idx="99">
                  <c:v>100</c:v>
                </c:pt>
                <c:pt idx="100">
                  <c:v>100</c:v>
                </c:pt>
                <c:pt idx="101">
                  <c:v>100</c:v>
                </c:pt>
                <c:pt idx="102">
                  <c:v>100</c:v>
                </c:pt>
                <c:pt idx="103">
                  <c:v>100</c:v>
                </c:pt>
                <c:pt idx="104">
                  <c:v>100</c:v>
                </c:pt>
                <c:pt idx="105">
                  <c:v>100</c:v>
                </c:pt>
                <c:pt idx="106">
                  <c:v>100</c:v>
                </c:pt>
                <c:pt idx="107">
                  <c:v>100</c:v>
                </c:pt>
                <c:pt idx="108">
                  <c:v>0</c:v>
                </c:pt>
                <c:pt idx="109">
                  <c:v>0</c:v>
                </c:pt>
                <c:pt idx="110">
                  <c:v>0</c:v>
                </c:pt>
                <c:pt idx="111">
                  <c:v>0</c:v>
                </c:pt>
                <c:pt idx="112">
                  <c:v>0</c:v>
                </c:pt>
                <c:pt idx="113">
                  <c:v>0</c:v>
                </c:pt>
                <c:pt idx="114">
                  <c:v>0</c:v>
                </c:pt>
                <c:pt idx="115">
                  <c:v>0</c:v>
                </c:pt>
                <c:pt idx="116">
                  <c:v>0</c:v>
                </c:pt>
                <c:pt idx="117">
                  <c:v>0</c:v>
                </c:pt>
                <c:pt idx="118">
                  <c:v>0</c:v>
                </c:pt>
                <c:pt idx="119">
                  <c:v>0</c:v>
                </c:pt>
                <c:pt idx="120">
                  <c:v>100</c:v>
                </c:pt>
                <c:pt idx="121">
                  <c:v>100</c:v>
                </c:pt>
                <c:pt idx="122">
                  <c:v>100</c:v>
                </c:pt>
                <c:pt idx="123">
                  <c:v>100</c:v>
                </c:pt>
                <c:pt idx="124">
                  <c:v>100</c:v>
                </c:pt>
                <c:pt idx="125">
                  <c:v>100</c:v>
                </c:pt>
                <c:pt idx="126">
                  <c:v>100</c:v>
                </c:pt>
                <c:pt idx="127">
                  <c:v>100</c:v>
                </c:pt>
                <c:pt idx="128">
                  <c:v>100</c:v>
                </c:pt>
                <c:pt idx="129">
                  <c:v>100</c:v>
                </c:pt>
                <c:pt idx="130">
                  <c:v>100</c:v>
                </c:pt>
                <c:pt idx="131">
                  <c:v>100</c:v>
                </c:pt>
                <c:pt idx="132">
                  <c:v>0</c:v>
                </c:pt>
                <c:pt idx="133">
                  <c:v>0</c:v>
                </c:pt>
                <c:pt idx="134">
                  <c:v>0</c:v>
                </c:pt>
                <c:pt idx="135">
                  <c:v>0</c:v>
                </c:pt>
                <c:pt idx="136">
                  <c:v>0</c:v>
                </c:pt>
                <c:pt idx="137">
                  <c:v>0</c:v>
                </c:pt>
                <c:pt idx="138">
                  <c:v>0</c:v>
                </c:pt>
                <c:pt idx="139">
                  <c:v>0</c:v>
                </c:pt>
                <c:pt idx="140">
                  <c:v>0</c:v>
                </c:pt>
                <c:pt idx="141">
                  <c:v>0</c:v>
                </c:pt>
                <c:pt idx="142">
                  <c:v>0</c:v>
                </c:pt>
                <c:pt idx="143">
                  <c:v>0</c:v>
                </c:pt>
                <c:pt idx="144">
                  <c:v>100</c:v>
                </c:pt>
                <c:pt idx="145">
                  <c:v>100</c:v>
                </c:pt>
                <c:pt idx="146">
                  <c:v>100</c:v>
                </c:pt>
                <c:pt idx="147">
                  <c:v>100</c:v>
                </c:pt>
                <c:pt idx="148">
                  <c:v>100</c:v>
                </c:pt>
                <c:pt idx="149">
                  <c:v>100</c:v>
                </c:pt>
                <c:pt idx="150">
                  <c:v>100</c:v>
                </c:pt>
                <c:pt idx="151">
                  <c:v>100</c:v>
                </c:pt>
                <c:pt idx="152">
                  <c:v>100</c:v>
                </c:pt>
                <c:pt idx="153">
                  <c:v>100</c:v>
                </c:pt>
                <c:pt idx="154">
                  <c:v>100</c:v>
                </c:pt>
                <c:pt idx="155">
                  <c:v>100</c:v>
                </c:pt>
                <c:pt idx="156">
                  <c:v>0</c:v>
                </c:pt>
                <c:pt idx="157">
                  <c:v>0</c:v>
                </c:pt>
                <c:pt idx="158">
                  <c:v>0</c:v>
                </c:pt>
                <c:pt idx="159">
                  <c:v>0</c:v>
                </c:pt>
                <c:pt idx="160">
                  <c:v>0</c:v>
                </c:pt>
                <c:pt idx="161">
                  <c:v>0</c:v>
                </c:pt>
                <c:pt idx="162">
                  <c:v>0</c:v>
                </c:pt>
                <c:pt idx="163">
                  <c:v>0</c:v>
                </c:pt>
                <c:pt idx="164">
                  <c:v>0</c:v>
                </c:pt>
                <c:pt idx="165">
                  <c:v>0</c:v>
                </c:pt>
                <c:pt idx="166">
                  <c:v>0</c:v>
                </c:pt>
                <c:pt idx="167">
                  <c:v>0</c:v>
                </c:pt>
                <c:pt idx="168">
                  <c:v>100</c:v>
                </c:pt>
                <c:pt idx="169">
                  <c:v>100</c:v>
                </c:pt>
                <c:pt idx="170">
                  <c:v>100</c:v>
                </c:pt>
                <c:pt idx="171">
                  <c:v>100</c:v>
                </c:pt>
                <c:pt idx="172">
                  <c:v>100</c:v>
                </c:pt>
                <c:pt idx="173">
                  <c:v>100</c:v>
                </c:pt>
                <c:pt idx="174">
                  <c:v>100</c:v>
                </c:pt>
                <c:pt idx="175">
                  <c:v>100</c:v>
                </c:pt>
                <c:pt idx="176">
                  <c:v>100</c:v>
                </c:pt>
                <c:pt idx="177">
                  <c:v>100</c:v>
                </c:pt>
                <c:pt idx="178">
                  <c:v>100</c:v>
                </c:pt>
                <c:pt idx="179">
                  <c:v>100</c:v>
                </c:pt>
                <c:pt idx="180">
                  <c:v>0</c:v>
                </c:pt>
                <c:pt idx="181">
                  <c:v>0</c:v>
                </c:pt>
                <c:pt idx="182">
                  <c:v>0</c:v>
                </c:pt>
                <c:pt idx="183">
                  <c:v>0</c:v>
                </c:pt>
                <c:pt idx="184">
                  <c:v>0</c:v>
                </c:pt>
                <c:pt idx="185">
                  <c:v>0</c:v>
                </c:pt>
                <c:pt idx="186">
                  <c:v>0</c:v>
                </c:pt>
                <c:pt idx="187">
                  <c:v>0</c:v>
                </c:pt>
                <c:pt idx="188">
                  <c:v>0</c:v>
                </c:pt>
                <c:pt idx="189">
                  <c:v>0</c:v>
                </c:pt>
                <c:pt idx="190">
                  <c:v>0</c:v>
                </c:pt>
                <c:pt idx="191">
                  <c:v>0</c:v>
                </c:pt>
                <c:pt idx="192">
                  <c:v>100</c:v>
                </c:pt>
                <c:pt idx="193">
                  <c:v>100</c:v>
                </c:pt>
                <c:pt idx="194">
                  <c:v>100</c:v>
                </c:pt>
                <c:pt idx="195">
                  <c:v>100</c:v>
                </c:pt>
                <c:pt idx="196">
                  <c:v>100</c:v>
                </c:pt>
                <c:pt idx="197">
                  <c:v>100</c:v>
                </c:pt>
                <c:pt idx="198">
                  <c:v>100</c:v>
                </c:pt>
                <c:pt idx="199">
                  <c:v>100</c:v>
                </c:pt>
                <c:pt idx="200">
                  <c:v>100</c:v>
                </c:pt>
                <c:pt idx="201">
                  <c:v>100</c:v>
                </c:pt>
                <c:pt idx="202">
                  <c:v>100</c:v>
                </c:pt>
                <c:pt idx="203">
                  <c:v>100</c:v>
                </c:pt>
                <c:pt idx="204">
                  <c:v>0</c:v>
                </c:pt>
                <c:pt idx="205">
                  <c:v>0</c:v>
                </c:pt>
                <c:pt idx="206">
                  <c:v>0</c:v>
                </c:pt>
                <c:pt idx="207">
                  <c:v>0</c:v>
                </c:pt>
                <c:pt idx="208">
                  <c:v>0</c:v>
                </c:pt>
                <c:pt idx="209">
                  <c:v>0</c:v>
                </c:pt>
                <c:pt idx="210">
                  <c:v>0</c:v>
                </c:pt>
                <c:pt idx="211">
                  <c:v>0</c:v>
                </c:pt>
                <c:pt idx="212">
                  <c:v>0</c:v>
                </c:pt>
                <c:pt idx="213">
                  <c:v>0</c:v>
                </c:pt>
                <c:pt idx="214">
                  <c:v>0</c:v>
                </c:pt>
                <c:pt idx="215">
                  <c:v>0</c:v>
                </c:pt>
                <c:pt idx="216">
                  <c:v>100</c:v>
                </c:pt>
                <c:pt idx="217">
                  <c:v>100</c:v>
                </c:pt>
                <c:pt idx="218">
                  <c:v>100</c:v>
                </c:pt>
                <c:pt idx="219">
                  <c:v>100</c:v>
                </c:pt>
                <c:pt idx="220">
                  <c:v>100</c:v>
                </c:pt>
                <c:pt idx="221">
                  <c:v>100</c:v>
                </c:pt>
                <c:pt idx="222">
                  <c:v>100</c:v>
                </c:pt>
                <c:pt idx="223">
                  <c:v>100</c:v>
                </c:pt>
                <c:pt idx="224">
                  <c:v>100</c:v>
                </c:pt>
                <c:pt idx="225">
                  <c:v>100</c:v>
                </c:pt>
                <c:pt idx="226">
                  <c:v>100</c:v>
                </c:pt>
                <c:pt idx="227">
                  <c:v>100</c:v>
                </c:pt>
                <c:pt idx="228">
                  <c:v>0</c:v>
                </c:pt>
                <c:pt idx="229">
                  <c:v>0</c:v>
                </c:pt>
                <c:pt idx="230">
                  <c:v>0</c:v>
                </c:pt>
                <c:pt idx="231">
                  <c:v>0</c:v>
                </c:pt>
                <c:pt idx="232">
                  <c:v>0</c:v>
                </c:pt>
                <c:pt idx="233">
                  <c:v>0</c:v>
                </c:pt>
                <c:pt idx="234">
                  <c:v>0</c:v>
                </c:pt>
                <c:pt idx="235">
                  <c:v>0</c:v>
                </c:pt>
                <c:pt idx="236">
                  <c:v>0</c:v>
                </c:pt>
                <c:pt idx="237">
                  <c:v>0</c:v>
                </c:pt>
                <c:pt idx="238">
                  <c:v>0</c:v>
                </c:pt>
                <c:pt idx="239">
                  <c:v>0</c:v>
                </c:pt>
                <c:pt idx="240">
                  <c:v>100</c:v>
                </c:pt>
                <c:pt idx="241">
                  <c:v>100</c:v>
                </c:pt>
                <c:pt idx="242">
                  <c:v>100</c:v>
                </c:pt>
                <c:pt idx="243">
                  <c:v>100</c:v>
                </c:pt>
                <c:pt idx="244">
                  <c:v>100</c:v>
                </c:pt>
                <c:pt idx="245">
                  <c:v>100</c:v>
                </c:pt>
                <c:pt idx="246">
                  <c:v>100</c:v>
                </c:pt>
                <c:pt idx="247">
                  <c:v>100</c:v>
                </c:pt>
                <c:pt idx="248">
                  <c:v>100</c:v>
                </c:pt>
                <c:pt idx="249">
                  <c:v>100</c:v>
                </c:pt>
                <c:pt idx="250">
                  <c:v>100</c:v>
                </c:pt>
                <c:pt idx="251">
                  <c:v>100</c:v>
                </c:pt>
                <c:pt idx="252">
                  <c:v>0</c:v>
                </c:pt>
                <c:pt idx="253">
                  <c:v>0</c:v>
                </c:pt>
                <c:pt idx="254">
                  <c:v>0</c:v>
                </c:pt>
                <c:pt idx="255">
                  <c:v>0</c:v>
                </c:pt>
                <c:pt idx="256">
                  <c:v>0</c:v>
                </c:pt>
                <c:pt idx="257">
                  <c:v>0</c:v>
                </c:pt>
                <c:pt idx="258">
                  <c:v>0</c:v>
                </c:pt>
                <c:pt idx="259">
                  <c:v>0</c:v>
                </c:pt>
                <c:pt idx="260">
                  <c:v>0</c:v>
                </c:pt>
                <c:pt idx="261">
                  <c:v>0</c:v>
                </c:pt>
                <c:pt idx="262">
                  <c:v>0</c:v>
                </c:pt>
                <c:pt idx="263">
                  <c:v>0</c:v>
                </c:pt>
                <c:pt idx="264">
                  <c:v>100</c:v>
                </c:pt>
                <c:pt idx="265">
                  <c:v>100</c:v>
                </c:pt>
                <c:pt idx="266">
                  <c:v>100</c:v>
                </c:pt>
                <c:pt idx="267">
                  <c:v>100</c:v>
                </c:pt>
                <c:pt idx="268">
                  <c:v>100</c:v>
                </c:pt>
                <c:pt idx="269">
                  <c:v>100</c:v>
                </c:pt>
                <c:pt idx="270">
                  <c:v>100</c:v>
                </c:pt>
                <c:pt idx="271">
                  <c:v>100</c:v>
                </c:pt>
                <c:pt idx="272">
                  <c:v>100</c:v>
                </c:pt>
                <c:pt idx="273">
                  <c:v>100</c:v>
                </c:pt>
                <c:pt idx="274">
                  <c:v>100</c:v>
                </c:pt>
                <c:pt idx="275">
                  <c:v>100</c:v>
                </c:pt>
                <c:pt idx="276">
                  <c:v>0</c:v>
                </c:pt>
                <c:pt idx="277">
                  <c:v>0</c:v>
                </c:pt>
                <c:pt idx="278">
                  <c:v>0</c:v>
                </c:pt>
                <c:pt idx="279">
                  <c:v>0</c:v>
                </c:pt>
                <c:pt idx="280">
                  <c:v>0</c:v>
                </c:pt>
                <c:pt idx="281">
                  <c:v>0</c:v>
                </c:pt>
                <c:pt idx="282">
                  <c:v>0</c:v>
                </c:pt>
                <c:pt idx="283">
                  <c:v>0</c:v>
                </c:pt>
                <c:pt idx="284">
                  <c:v>0</c:v>
                </c:pt>
                <c:pt idx="285">
                  <c:v>0</c:v>
                </c:pt>
                <c:pt idx="286">
                  <c:v>0</c:v>
                </c:pt>
                <c:pt idx="287">
                  <c:v>0</c:v>
                </c:pt>
                <c:pt idx="288">
                  <c:v>100</c:v>
                </c:pt>
                <c:pt idx="289">
                  <c:v>100</c:v>
                </c:pt>
                <c:pt idx="290">
                  <c:v>100</c:v>
                </c:pt>
                <c:pt idx="291">
                  <c:v>100</c:v>
                </c:pt>
                <c:pt idx="292">
                  <c:v>100</c:v>
                </c:pt>
                <c:pt idx="293">
                  <c:v>100</c:v>
                </c:pt>
                <c:pt idx="294">
                  <c:v>100</c:v>
                </c:pt>
                <c:pt idx="295">
                  <c:v>100</c:v>
                </c:pt>
                <c:pt idx="296">
                  <c:v>100</c:v>
                </c:pt>
                <c:pt idx="297">
                  <c:v>100</c:v>
                </c:pt>
                <c:pt idx="298">
                  <c:v>100</c:v>
                </c:pt>
                <c:pt idx="299">
                  <c:v>100</c:v>
                </c:pt>
                <c:pt idx="300">
                  <c:v>0</c:v>
                </c:pt>
                <c:pt idx="301">
                  <c:v>0</c:v>
                </c:pt>
                <c:pt idx="302">
                  <c:v>0</c:v>
                </c:pt>
                <c:pt idx="303">
                  <c:v>0</c:v>
                </c:pt>
                <c:pt idx="304">
                  <c:v>0</c:v>
                </c:pt>
                <c:pt idx="305">
                  <c:v>0</c:v>
                </c:pt>
                <c:pt idx="306">
                  <c:v>0</c:v>
                </c:pt>
                <c:pt idx="307">
                  <c:v>0</c:v>
                </c:pt>
                <c:pt idx="308">
                  <c:v>0</c:v>
                </c:pt>
                <c:pt idx="309">
                  <c:v>0</c:v>
                </c:pt>
                <c:pt idx="310">
                  <c:v>0</c:v>
                </c:pt>
                <c:pt idx="311">
                  <c:v>0</c:v>
                </c:pt>
                <c:pt idx="312">
                  <c:v>100</c:v>
                </c:pt>
                <c:pt idx="313">
                  <c:v>100</c:v>
                </c:pt>
                <c:pt idx="314">
                  <c:v>100</c:v>
                </c:pt>
                <c:pt idx="315">
                  <c:v>100</c:v>
                </c:pt>
                <c:pt idx="316">
                  <c:v>100</c:v>
                </c:pt>
                <c:pt idx="317">
                  <c:v>100</c:v>
                </c:pt>
              </c:numCache>
            </c:numRef>
          </c:val>
          <c:extLst>
            <c:ext xmlns:c16="http://schemas.microsoft.com/office/drawing/2014/chart" uri="{C3380CC4-5D6E-409C-BE32-E72D297353CC}">
              <c16:uniqueId val="{00000000-0A01-475D-A624-7AB7BCC9E4EF}"/>
            </c:ext>
          </c:extLst>
        </c:ser>
        <c:dLbls>
          <c:showLegendKey val="0"/>
          <c:showVal val="0"/>
          <c:showCatName val="0"/>
          <c:showSerName val="0"/>
          <c:showPercent val="0"/>
          <c:showBubbleSize val="0"/>
        </c:dLbls>
        <c:gapWidth val="0"/>
        <c:axId val="1902144160"/>
        <c:axId val="1688470752"/>
      </c:barChart>
      <c:lineChart>
        <c:grouping val="standard"/>
        <c:varyColors val="0"/>
        <c:ser>
          <c:idx val="0"/>
          <c:order val="0"/>
          <c:tx>
            <c:strRef>
              <c:f>'Var fix'!$B$7</c:f>
              <c:strCache>
                <c:ptCount val="1"/>
                <c:pt idx="0">
                  <c:v>Japanischer Yen</c:v>
                </c:pt>
              </c:strCache>
            </c:strRef>
          </c:tx>
          <c:spPr>
            <a:ln w="28575" cap="rnd">
              <a:solidFill>
                <a:schemeClr val="accent4"/>
              </a:solidFill>
              <a:round/>
            </a:ln>
            <a:effectLst/>
          </c:spPr>
          <c:marker>
            <c:symbol val="none"/>
          </c:marker>
          <c:cat>
            <c:numRef>
              <c:f>[0]!ChinX</c:f>
              <c:numCache>
                <c:formatCode>m/d/yyyy</c:formatCode>
                <c:ptCount val="318"/>
                <c:pt idx="0">
                  <c:v>36526</c:v>
                </c:pt>
                <c:pt idx="1">
                  <c:v>36557</c:v>
                </c:pt>
                <c:pt idx="2">
                  <c:v>36586</c:v>
                </c:pt>
                <c:pt idx="3">
                  <c:v>36617</c:v>
                </c:pt>
                <c:pt idx="4">
                  <c:v>36647</c:v>
                </c:pt>
                <c:pt idx="5">
                  <c:v>36678</c:v>
                </c:pt>
                <c:pt idx="6">
                  <c:v>36708</c:v>
                </c:pt>
                <c:pt idx="7">
                  <c:v>36739</c:v>
                </c:pt>
                <c:pt idx="8">
                  <c:v>36770</c:v>
                </c:pt>
                <c:pt idx="9">
                  <c:v>36800</c:v>
                </c:pt>
                <c:pt idx="10">
                  <c:v>36831</c:v>
                </c:pt>
                <c:pt idx="11">
                  <c:v>36861</c:v>
                </c:pt>
                <c:pt idx="12">
                  <c:v>36892</c:v>
                </c:pt>
                <c:pt idx="13">
                  <c:v>36923</c:v>
                </c:pt>
                <c:pt idx="14">
                  <c:v>36951</c:v>
                </c:pt>
                <c:pt idx="15">
                  <c:v>36982</c:v>
                </c:pt>
                <c:pt idx="16">
                  <c:v>37012</c:v>
                </c:pt>
                <c:pt idx="17">
                  <c:v>37043</c:v>
                </c:pt>
                <c:pt idx="18">
                  <c:v>37073</c:v>
                </c:pt>
                <c:pt idx="19">
                  <c:v>37104</c:v>
                </c:pt>
                <c:pt idx="20">
                  <c:v>37135</c:v>
                </c:pt>
                <c:pt idx="21">
                  <c:v>37165</c:v>
                </c:pt>
                <c:pt idx="22">
                  <c:v>37196</c:v>
                </c:pt>
                <c:pt idx="23">
                  <c:v>37226</c:v>
                </c:pt>
                <c:pt idx="24">
                  <c:v>37257</c:v>
                </c:pt>
                <c:pt idx="25">
                  <c:v>37288</c:v>
                </c:pt>
                <c:pt idx="26">
                  <c:v>37316</c:v>
                </c:pt>
                <c:pt idx="27">
                  <c:v>37347</c:v>
                </c:pt>
                <c:pt idx="28">
                  <c:v>37377</c:v>
                </c:pt>
                <c:pt idx="29">
                  <c:v>37408</c:v>
                </c:pt>
                <c:pt idx="30">
                  <c:v>37438</c:v>
                </c:pt>
                <c:pt idx="31">
                  <c:v>37469</c:v>
                </c:pt>
                <c:pt idx="32">
                  <c:v>37500</c:v>
                </c:pt>
                <c:pt idx="33">
                  <c:v>37530</c:v>
                </c:pt>
                <c:pt idx="34">
                  <c:v>37561</c:v>
                </c:pt>
                <c:pt idx="35">
                  <c:v>37591</c:v>
                </c:pt>
                <c:pt idx="36">
                  <c:v>37622</c:v>
                </c:pt>
                <c:pt idx="37">
                  <c:v>37653</c:v>
                </c:pt>
                <c:pt idx="38">
                  <c:v>37681</c:v>
                </c:pt>
                <c:pt idx="39">
                  <c:v>37712</c:v>
                </c:pt>
                <c:pt idx="40">
                  <c:v>37742</c:v>
                </c:pt>
                <c:pt idx="41">
                  <c:v>37773</c:v>
                </c:pt>
                <c:pt idx="42">
                  <c:v>37803</c:v>
                </c:pt>
                <c:pt idx="43">
                  <c:v>37834</c:v>
                </c:pt>
                <c:pt idx="44">
                  <c:v>37865</c:v>
                </c:pt>
                <c:pt idx="45">
                  <c:v>37895</c:v>
                </c:pt>
                <c:pt idx="46">
                  <c:v>37926</c:v>
                </c:pt>
                <c:pt idx="47">
                  <c:v>37956</c:v>
                </c:pt>
                <c:pt idx="48">
                  <c:v>37987</c:v>
                </c:pt>
                <c:pt idx="49">
                  <c:v>38018</c:v>
                </c:pt>
                <c:pt idx="50">
                  <c:v>38047</c:v>
                </c:pt>
                <c:pt idx="51">
                  <c:v>38078</c:v>
                </c:pt>
                <c:pt idx="52">
                  <c:v>38108</c:v>
                </c:pt>
                <c:pt idx="53">
                  <c:v>38139</c:v>
                </c:pt>
                <c:pt idx="54">
                  <c:v>38169</c:v>
                </c:pt>
                <c:pt idx="55">
                  <c:v>38200</c:v>
                </c:pt>
                <c:pt idx="56">
                  <c:v>38231</c:v>
                </c:pt>
                <c:pt idx="57">
                  <c:v>38261</c:v>
                </c:pt>
                <c:pt idx="58">
                  <c:v>38292</c:v>
                </c:pt>
                <c:pt idx="59">
                  <c:v>38322</c:v>
                </c:pt>
                <c:pt idx="60">
                  <c:v>38353</c:v>
                </c:pt>
                <c:pt idx="61">
                  <c:v>38384</c:v>
                </c:pt>
                <c:pt idx="62">
                  <c:v>38412</c:v>
                </c:pt>
                <c:pt idx="63">
                  <c:v>38443</c:v>
                </c:pt>
                <c:pt idx="64">
                  <c:v>38473</c:v>
                </c:pt>
                <c:pt idx="65">
                  <c:v>38504</c:v>
                </c:pt>
                <c:pt idx="66">
                  <c:v>38534</c:v>
                </c:pt>
                <c:pt idx="67">
                  <c:v>38565</c:v>
                </c:pt>
                <c:pt idx="68">
                  <c:v>38596</c:v>
                </c:pt>
                <c:pt idx="69">
                  <c:v>38626</c:v>
                </c:pt>
                <c:pt idx="70">
                  <c:v>38657</c:v>
                </c:pt>
                <c:pt idx="71">
                  <c:v>38687</c:v>
                </c:pt>
                <c:pt idx="72">
                  <c:v>38718</c:v>
                </c:pt>
                <c:pt idx="73">
                  <c:v>38749</c:v>
                </c:pt>
                <c:pt idx="74">
                  <c:v>38777</c:v>
                </c:pt>
                <c:pt idx="75">
                  <c:v>38808</c:v>
                </c:pt>
                <c:pt idx="76">
                  <c:v>38838</c:v>
                </c:pt>
                <c:pt idx="77">
                  <c:v>38869</c:v>
                </c:pt>
                <c:pt idx="78">
                  <c:v>38899</c:v>
                </c:pt>
                <c:pt idx="79">
                  <c:v>38930</c:v>
                </c:pt>
                <c:pt idx="80">
                  <c:v>38961</c:v>
                </c:pt>
                <c:pt idx="81">
                  <c:v>38991</c:v>
                </c:pt>
                <c:pt idx="82">
                  <c:v>39022</c:v>
                </c:pt>
                <c:pt idx="83">
                  <c:v>39052</c:v>
                </c:pt>
                <c:pt idx="84">
                  <c:v>39083</c:v>
                </c:pt>
                <c:pt idx="85">
                  <c:v>39114</c:v>
                </c:pt>
                <c:pt idx="86">
                  <c:v>39142</c:v>
                </c:pt>
                <c:pt idx="87">
                  <c:v>39173</c:v>
                </c:pt>
                <c:pt idx="88">
                  <c:v>39203</c:v>
                </c:pt>
                <c:pt idx="89">
                  <c:v>39234</c:v>
                </c:pt>
                <c:pt idx="90">
                  <c:v>39264</c:v>
                </c:pt>
                <c:pt idx="91">
                  <c:v>39295</c:v>
                </c:pt>
                <c:pt idx="92">
                  <c:v>39326</c:v>
                </c:pt>
                <c:pt idx="93">
                  <c:v>39356</c:v>
                </c:pt>
                <c:pt idx="94">
                  <c:v>39387</c:v>
                </c:pt>
                <c:pt idx="95">
                  <c:v>39417</c:v>
                </c:pt>
                <c:pt idx="96">
                  <c:v>39448</c:v>
                </c:pt>
                <c:pt idx="97">
                  <c:v>39479</c:v>
                </c:pt>
                <c:pt idx="98">
                  <c:v>39508</c:v>
                </c:pt>
                <c:pt idx="99">
                  <c:v>39539</c:v>
                </c:pt>
                <c:pt idx="100">
                  <c:v>39569</c:v>
                </c:pt>
                <c:pt idx="101">
                  <c:v>39600</c:v>
                </c:pt>
                <c:pt idx="102">
                  <c:v>39630</c:v>
                </c:pt>
                <c:pt idx="103">
                  <c:v>39661</c:v>
                </c:pt>
                <c:pt idx="104">
                  <c:v>39692</c:v>
                </c:pt>
                <c:pt idx="105">
                  <c:v>39722</c:v>
                </c:pt>
                <c:pt idx="106">
                  <c:v>39753</c:v>
                </c:pt>
                <c:pt idx="107">
                  <c:v>39783</c:v>
                </c:pt>
                <c:pt idx="108">
                  <c:v>39814</c:v>
                </c:pt>
                <c:pt idx="109">
                  <c:v>39845</c:v>
                </c:pt>
                <c:pt idx="110">
                  <c:v>39873</c:v>
                </c:pt>
                <c:pt idx="111">
                  <c:v>39904</c:v>
                </c:pt>
                <c:pt idx="112">
                  <c:v>39934</c:v>
                </c:pt>
                <c:pt idx="113">
                  <c:v>39965</c:v>
                </c:pt>
                <c:pt idx="114">
                  <c:v>39995</c:v>
                </c:pt>
                <c:pt idx="115">
                  <c:v>40026</c:v>
                </c:pt>
                <c:pt idx="116">
                  <c:v>40057</c:v>
                </c:pt>
                <c:pt idx="117">
                  <c:v>40087</c:v>
                </c:pt>
                <c:pt idx="118">
                  <c:v>40118</c:v>
                </c:pt>
                <c:pt idx="119">
                  <c:v>40148</c:v>
                </c:pt>
                <c:pt idx="120">
                  <c:v>40179</c:v>
                </c:pt>
                <c:pt idx="121">
                  <c:v>40210</c:v>
                </c:pt>
                <c:pt idx="122">
                  <c:v>40238</c:v>
                </c:pt>
                <c:pt idx="123">
                  <c:v>40269</c:v>
                </c:pt>
                <c:pt idx="124">
                  <c:v>40299</c:v>
                </c:pt>
                <c:pt idx="125">
                  <c:v>40330</c:v>
                </c:pt>
                <c:pt idx="126">
                  <c:v>40360</c:v>
                </c:pt>
                <c:pt idx="127">
                  <c:v>40391</c:v>
                </c:pt>
                <c:pt idx="128">
                  <c:v>40422</c:v>
                </c:pt>
                <c:pt idx="129">
                  <c:v>40452</c:v>
                </c:pt>
                <c:pt idx="130">
                  <c:v>40483</c:v>
                </c:pt>
                <c:pt idx="131">
                  <c:v>40513</c:v>
                </c:pt>
                <c:pt idx="132">
                  <c:v>40544</c:v>
                </c:pt>
                <c:pt idx="133">
                  <c:v>40575</c:v>
                </c:pt>
                <c:pt idx="134">
                  <c:v>40603</c:v>
                </c:pt>
                <c:pt idx="135">
                  <c:v>40634</c:v>
                </c:pt>
                <c:pt idx="136">
                  <c:v>40664</c:v>
                </c:pt>
                <c:pt idx="137">
                  <c:v>40695</c:v>
                </c:pt>
                <c:pt idx="138">
                  <c:v>40725</c:v>
                </c:pt>
                <c:pt idx="139">
                  <c:v>40756</c:v>
                </c:pt>
                <c:pt idx="140">
                  <c:v>40787</c:v>
                </c:pt>
                <c:pt idx="141">
                  <c:v>40817</c:v>
                </c:pt>
                <c:pt idx="142">
                  <c:v>40848</c:v>
                </c:pt>
                <c:pt idx="143">
                  <c:v>40878</c:v>
                </c:pt>
                <c:pt idx="144">
                  <c:v>40909</c:v>
                </c:pt>
                <c:pt idx="145">
                  <c:v>40940</c:v>
                </c:pt>
                <c:pt idx="146">
                  <c:v>40969</c:v>
                </c:pt>
                <c:pt idx="147">
                  <c:v>41000</c:v>
                </c:pt>
                <c:pt idx="148">
                  <c:v>41030</c:v>
                </c:pt>
                <c:pt idx="149">
                  <c:v>41061</c:v>
                </c:pt>
                <c:pt idx="150">
                  <c:v>41091</c:v>
                </c:pt>
                <c:pt idx="151">
                  <c:v>41122</c:v>
                </c:pt>
                <c:pt idx="152">
                  <c:v>41153</c:v>
                </c:pt>
                <c:pt idx="153">
                  <c:v>41183</c:v>
                </c:pt>
                <c:pt idx="154">
                  <c:v>41214</c:v>
                </c:pt>
                <c:pt idx="155">
                  <c:v>41244</c:v>
                </c:pt>
                <c:pt idx="156">
                  <c:v>41275</c:v>
                </c:pt>
                <c:pt idx="157">
                  <c:v>41306</c:v>
                </c:pt>
                <c:pt idx="158">
                  <c:v>41334</c:v>
                </c:pt>
                <c:pt idx="159">
                  <c:v>41365</c:v>
                </c:pt>
                <c:pt idx="160">
                  <c:v>41395</c:v>
                </c:pt>
                <c:pt idx="161">
                  <c:v>41426</c:v>
                </c:pt>
                <c:pt idx="162">
                  <c:v>41456</c:v>
                </c:pt>
                <c:pt idx="163">
                  <c:v>41487</c:v>
                </c:pt>
                <c:pt idx="164">
                  <c:v>41518</c:v>
                </c:pt>
                <c:pt idx="165">
                  <c:v>41548</c:v>
                </c:pt>
                <c:pt idx="166">
                  <c:v>41579</c:v>
                </c:pt>
                <c:pt idx="167">
                  <c:v>41609</c:v>
                </c:pt>
                <c:pt idx="168">
                  <c:v>41640</c:v>
                </c:pt>
                <c:pt idx="169">
                  <c:v>41671</c:v>
                </c:pt>
                <c:pt idx="170">
                  <c:v>41699</c:v>
                </c:pt>
                <c:pt idx="171">
                  <c:v>41730</c:v>
                </c:pt>
                <c:pt idx="172">
                  <c:v>41760</c:v>
                </c:pt>
                <c:pt idx="173">
                  <c:v>41791</c:v>
                </c:pt>
                <c:pt idx="174">
                  <c:v>41821</c:v>
                </c:pt>
                <c:pt idx="175">
                  <c:v>41852</c:v>
                </c:pt>
                <c:pt idx="176">
                  <c:v>41883</c:v>
                </c:pt>
                <c:pt idx="177">
                  <c:v>41913</c:v>
                </c:pt>
                <c:pt idx="178">
                  <c:v>41944</c:v>
                </c:pt>
                <c:pt idx="179">
                  <c:v>41974</c:v>
                </c:pt>
                <c:pt idx="180">
                  <c:v>42005</c:v>
                </c:pt>
                <c:pt idx="181">
                  <c:v>42036</c:v>
                </c:pt>
                <c:pt idx="182">
                  <c:v>42064</c:v>
                </c:pt>
                <c:pt idx="183">
                  <c:v>42095</c:v>
                </c:pt>
                <c:pt idx="184">
                  <c:v>42125</c:v>
                </c:pt>
                <c:pt idx="185">
                  <c:v>42156</c:v>
                </c:pt>
                <c:pt idx="186">
                  <c:v>42186</c:v>
                </c:pt>
                <c:pt idx="187">
                  <c:v>42217</c:v>
                </c:pt>
                <c:pt idx="188">
                  <c:v>42248</c:v>
                </c:pt>
                <c:pt idx="189">
                  <c:v>42278</c:v>
                </c:pt>
                <c:pt idx="190">
                  <c:v>42309</c:v>
                </c:pt>
                <c:pt idx="191">
                  <c:v>42339</c:v>
                </c:pt>
                <c:pt idx="192">
                  <c:v>42370</c:v>
                </c:pt>
                <c:pt idx="193">
                  <c:v>42401</c:v>
                </c:pt>
                <c:pt idx="194">
                  <c:v>42430</c:v>
                </c:pt>
                <c:pt idx="195">
                  <c:v>42461</c:v>
                </c:pt>
                <c:pt idx="196">
                  <c:v>42491</c:v>
                </c:pt>
                <c:pt idx="197">
                  <c:v>42522</c:v>
                </c:pt>
                <c:pt idx="198">
                  <c:v>42552</c:v>
                </c:pt>
                <c:pt idx="199">
                  <c:v>42583</c:v>
                </c:pt>
                <c:pt idx="200">
                  <c:v>42614</c:v>
                </c:pt>
                <c:pt idx="201">
                  <c:v>42644</c:v>
                </c:pt>
                <c:pt idx="202">
                  <c:v>42675</c:v>
                </c:pt>
                <c:pt idx="203">
                  <c:v>42705</c:v>
                </c:pt>
                <c:pt idx="204">
                  <c:v>42736</c:v>
                </c:pt>
                <c:pt idx="205">
                  <c:v>42767</c:v>
                </c:pt>
                <c:pt idx="206">
                  <c:v>42795</c:v>
                </c:pt>
                <c:pt idx="207">
                  <c:v>42826</c:v>
                </c:pt>
                <c:pt idx="208">
                  <c:v>42856</c:v>
                </c:pt>
                <c:pt idx="209">
                  <c:v>42887</c:v>
                </c:pt>
                <c:pt idx="210">
                  <c:v>42917</c:v>
                </c:pt>
                <c:pt idx="211">
                  <c:v>42948</c:v>
                </c:pt>
                <c:pt idx="212">
                  <c:v>42979</c:v>
                </c:pt>
                <c:pt idx="213">
                  <c:v>43009</c:v>
                </c:pt>
                <c:pt idx="214">
                  <c:v>43040</c:v>
                </c:pt>
                <c:pt idx="215">
                  <c:v>43070</c:v>
                </c:pt>
                <c:pt idx="216">
                  <c:v>43101</c:v>
                </c:pt>
                <c:pt idx="217">
                  <c:v>43132</c:v>
                </c:pt>
                <c:pt idx="218">
                  <c:v>43160</c:v>
                </c:pt>
                <c:pt idx="219">
                  <c:v>43191</c:v>
                </c:pt>
                <c:pt idx="220">
                  <c:v>43221</c:v>
                </c:pt>
                <c:pt idx="221">
                  <c:v>43252</c:v>
                </c:pt>
                <c:pt idx="222">
                  <c:v>43282</c:v>
                </c:pt>
                <c:pt idx="223">
                  <c:v>43313</c:v>
                </c:pt>
                <c:pt idx="224">
                  <c:v>43344</c:v>
                </c:pt>
                <c:pt idx="225">
                  <c:v>43374</c:v>
                </c:pt>
                <c:pt idx="226">
                  <c:v>43405</c:v>
                </c:pt>
                <c:pt idx="227">
                  <c:v>43435</c:v>
                </c:pt>
                <c:pt idx="228">
                  <c:v>43466</c:v>
                </c:pt>
                <c:pt idx="229">
                  <c:v>43497</c:v>
                </c:pt>
                <c:pt idx="230">
                  <c:v>43525</c:v>
                </c:pt>
                <c:pt idx="231">
                  <c:v>43556</c:v>
                </c:pt>
                <c:pt idx="232">
                  <c:v>43586</c:v>
                </c:pt>
                <c:pt idx="233">
                  <c:v>43617</c:v>
                </c:pt>
                <c:pt idx="234">
                  <c:v>43647</c:v>
                </c:pt>
                <c:pt idx="235">
                  <c:v>43678</c:v>
                </c:pt>
                <c:pt idx="236">
                  <c:v>43709</c:v>
                </c:pt>
                <c:pt idx="237">
                  <c:v>43739</c:v>
                </c:pt>
                <c:pt idx="238">
                  <c:v>43770</c:v>
                </c:pt>
                <c:pt idx="239">
                  <c:v>43800</c:v>
                </c:pt>
                <c:pt idx="240">
                  <c:v>43831</c:v>
                </c:pt>
                <c:pt idx="241">
                  <c:v>43862</c:v>
                </c:pt>
                <c:pt idx="242">
                  <c:v>43891</c:v>
                </c:pt>
                <c:pt idx="243">
                  <c:v>43922</c:v>
                </c:pt>
                <c:pt idx="244">
                  <c:v>43952</c:v>
                </c:pt>
                <c:pt idx="245">
                  <c:v>43983</c:v>
                </c:pt>
                <c:pt idx="246">
                  <c:v>44013</c:v>
                </c:pt>
                <c:pt idx="247">
                  <c:v>44044</c:v>
                </c:pt>
                <c:pt idx="248">
                  <c:v>44075</c:v>
                </c:pt>
                <c:pt idx="249">
                  <c:v>44105</c:v>
                </c:pt>
                <c:pt idx="250">
                  <c:v>44136</c:v>
                </c:pt>
                <c:pt idx="251">
                  <c:v>44166</c:v>
                </c:pt>
                <c:pt idx="252">
                  <c:v>44197</c:v>
                </c:pt>
                <c:pt idx="253">
                  <c:v>44228</c:v>
                </c:pt>
                <c:pt idx="254">
                  <c:v>44256</c:v>
                </c:pt>
                <c:pt idx="255">
                  <c:v>44287</c:v>
                </c:pt>
                <c:pt idx="256">
                  <c:v>44317</c:v>
                </c:pt>
                <c:pt idx="257">
                  <c:v>44348</c:v>
                </c:pt>
                <c:pt idx="258">
                  <c:v>44378</c:v>
                </c:pt>
                <c:pt idx="259">
                  <c:v>44409</c:v>
                </c:pt>
                <c:pt idx="260">
                  <c:v>44440</c:v>
                </c:pt>
                <c:pt idx="261">
                  <c:v>44470</c:v>
                </c:pt>
                <c:pt idx="262">
                  <c:v>44501</c:v>
                </c:pt>
                <c:pt idx="263">
                  <c:v>44531</c:v>
                </c:pt>
                <c:pt idx="264">
                  <c:v>44562</c:v>
                </c:pt>
                <c:pt idx="265">
                  <c:v>44593</c:v>
                </c:pt>
                <c:pt idx="266">
                  <c:v>44621</c:v>
                </c:pt>
                <c:pt idx="267">
                  <c:v>44652</c:v>
                </c:pt>
                <c:pt idx="268">
                  <c:v>44682</c:v>
                </c:pt>
                <c:pt idx="269">
                  <c:v>44713</c:v>
                </c:pt>
                <c:pt idx="270">
                  <c:v>44743</c:v>
                </c:pt>
                <c:pt idx="271">
                  <c:v>44774</c:v>
                </c:pt>
                <c:pt idx="272">
                  <c:v>44805</c:v>
                </c:pt>
                <c:pt idx="273">
                  <c:v>44835</c:v>
                </c:pt>
                <c:pt idx="274">
                  <c:v>44866</c:v>
                </c:pt>
                <c:pt idx="275">
                  <c:v>44896</c:v>
                </c:pt>
                <c:pt idx="276">
                  <c:v>44927</c:v>
                </c:pt>
                <c:pt idx="277">
                  <c:v>44958</c:v>
                </c:pt>
                <c:pt idx="278">
                  <c:v>44986</c:v>
                </c:pt>
                <c:pt idx="279">
                  <c:v>45017</c:v>
                </c:pt>
                <c:pt idx="280">
                  <c:v>45047</c:v>
                </c:pt>
                <c:pt idx="281">
                  <c:v>45078</c:v>
                </c:pt>
                <c:pt idx="282">
                  <c:v>45108</c:v>
                </c:pt>
                <c:pt idx="283">
                  <c:v>45139</c:v>
                </c:pt>
                <c:pt idx="284">
                  <c:v>45170</c:v>
                </c:pt>
                <c:pt idx="285">
                  <c:v>45200</c:v>
                </c:pt>
                <c:pt idx="286">
                  <c:v>45231</c:v>
                </c:pt>
                <c:pt idx="287">
                  <c:v>45261</c:v>
                </c:pt>
                <c:pt idx="288">
                  <c:v>45292</c:v>
                </c:pt>
                <c:pt idx="289">
                  <c:v>45323</c:v>
                </c:pt>
                <c:pt idx="290">
                  <c:v>45352</c:v>
                </c:pt>
                <c:pt idx="291">
                  <c:v>45383</c:v>
                </c:pt>
                <c:pt idx="292">
                  <c:v>45413</c:v>
                </c:pt>
                <c:pt idx="293">
                  <c:v>45444</c:v>
                </c:pt>
                <c:pt idx="294">
                  <c:v>45474</c:v>
                </c:pt>
                <c:pt idx="295">
                  <c:v>45505</c:v>
                </c:pt>
                <c:pt idx="296">
                  <c:v>45536</c:v>
                </c:pt>
                <c:pt idx="297">
                  <c:v>45566</c:v>
                </c:pt>
                <c:pt idx="298">
                  <c:v>45597</c:v>
                </c:pt>
                <c:pt idx="299">
                  <c:v>45627</c:v>
                </c:pt>
                <c:pt idx="300">
                  <c:v>45658</c:v>
                </c:pt>
                <c:pt idx="301">
                  <c:v>45689</c:v>
                </c:pt>
                <c:pt idx="302">
                  <c:v>45717</c:v>
                </c:pt>
                <c:pt idx="303">
                  <c:v>45748</c:v>
                </c:pt>
                <c:pt idx="304">
                  <c:v>45778</c:v>
                </c:pt>
                <c:pt idx="305">
                  <c:v>45809</c:v>
                </c:pt>
                <c:pt idx="306">
                  <c:v>45839</c:v>
                </c:pt>
                <c:pt idx="307">
                  <c:v>45870</c:v>
                </c:pt>
                <c:pt idx="308">
                  <c:v>45901</c:v>
                </c:pt>
                <c:pt idx="309">
                  <c:v>45931</c:v>
                </c:pt>
                <c:pt idx="310">
                  <c:v>45962</c:v>
                </c:pt>
                <c:pt idx="311">
                  <c:v>45992</c:v>
                </c:pt>
                <c:pt idx="312">
                  <c:v>46023</c:v>
                </c:pt>
                <c:pt idx="313">
                  <c:v>46054</c:v>
                </c:pt>
                <c:pt idx="314">
                  <c:v>46082</c:v>
                </c:pt>
                <c:pt idx="315">
                  <c:v>46113</c:v>
                </c:pt>
                <c:pt idx="316">
                  <c:v>46143</c:v>
                </c:pt>
                <c:pt idx="317">
                  <c:v>46174</c:v>
                </c:pt>
              </c:numCache>
            </c:numRef>
          </c:cat>
          <c:val>
            <c:numRef>
              <c:f>[0]!ChinY</c:f>
              <c:numCache>
                <c:formatCode>General</c:formatCode>
                <c:ptCount val="318"/>
                <c:pt idx="0">
                  <c:v>8.3181999999999992</c:v>
                </c:pt>
                <c:pt idx="1">
                  <c:v>8.1397999999999993</c:v>
                </c:pt>
                <c:pt idx="2">
                  <c:v>7.9819000000000004</c:v>
                </c:pt>
                <c:pt idx="3">
                  <c:v>7.8379000000000003</c:v>
                </c:pt>
                <c:pt idx="4">
                  <c:v>7.4987000000000004</c:v>
                </c:pt>
                <c:pt idx="5">
                  <c:v>7.8563000000000001</c:v>
                </c:pt>
                <c:pt idx="6">
                  <c:v>7.7775999999999996</c:v>
                </c:pt>
                <c:pt idx="7">
                  <c:v>7.4828999999999999</c:v>
                </c:pt>
                <c:pt idx="8">
                  <c:v>7.2184999999999997</c:v>
                </c:pt>
                <c:pt idx="9">
                  <c:v>7.0781999999999998</c:v>
                </c:pt>
                <c:pt idx="10">
                  <c:v>7.0883000000000003</c:v>
                </c:pt>
                <c:pt idx="11">
                  <c:v>7.4271000000000003</c:v>
                </c:pt>
                <c:pt idx="12">
                  <c:v>7.7662000000000004</c:v>
                </c:pt>
                <c:pt idx="13">
                  <c:v>7.6289999999999996</c:v>
                </c:pt>
                <c:pt idx="14">
                  <c:v>7.5281000000000002</c:v>
                </c:pt>
                <c:pt idx="15">
                  <c:v>7.3830999999999998</c:v>
                </c:pt>
                <c:pt idx="16">
                  <c:v>7.2355</c:v>
                </c:pt>
                <c:pt idx="17">
                  <c:v>7.0617000000000001</c:v>
                </c:pt>
                <c:pt idx="18">
                  <c:v>7.1237000000000004</c:v>
                </c:pt>
                <c:pt idx="19">
                  <c:v>7.4532999999999996</c:v>
                </c:pt>
                <c:pt idx="20">
                  <c:v>7.5411000000000001</c:v>
                </c:pt>
                <c:pt idx="21">
                  <c:v>7.4977999999999998</c:v>
                </c:pt>
                <c:pt idx="22">
                  <c:v>7.3525</c:v>
                </c:pt>
                <c:pt idx="23">
                  <c:v>7.3861999999999997</c:v>
                </c:pt>
                <c:pt idx="24">
                  <c:v>7.3109999999999999</c:v>
                </c:pt>
                <c:pt idx="25">
                  <c:v>7.2012999999999998</c:v>
                </c:pt>
                <c:pt idx="26">
                  <c:v>7.2489999999999997</c:v>
                </c:pt>
                <c:pt idx="27">
                  <c:v>7.3320999999999996</c:v>
                </c:pt>
                <c:pt idx="28">
                  <c:v>7.59</c:v>
                </c:pt>
                <c:pt idx="29">
                  <c:v>7.9081999999999999</c:v>
                </c:pt>
                <c:pt idx="30">
                  <c:v>8.2123000000000008</c:v>
                </c:pt>
                <c:pt idx="31">
                  <c:v>8.0929000000000002</c:v>
                </c:pt>
                <c:pt idx="32">
                  <c:v>8.1180000000000003</c:v>
                </c:pt>
                <c:pt idx="33">
                  <c:v>8.1205999999999996</c:v>
                </c:pt>
                <c:pt idx="34">
                  <c:v>8.2882999999999996</c:v>
                </c:pt>
                <c:pt idx="35">
                  <c:v>8.4281000000000006</c:v>
                </c:pt>
                <c:pt idx="36">
                  <c:v>8.7917000000000005</c:v>
                </c:pt>
                <c:pt idx="37">
                  <c:v>8.9168000000000003</c:v>
                </c:pt>
                <c:pt idx="38">
                  <c:v>8.9445999999999994</c:v>
                </c:pt>
                <c:pt idx="39">
                  <c:v>8.9786000000000001</c:v>
                </c:pt>
                <c:pt idx="40">
                  <c:v>9.5861999999999998</c:v>
                </c:pt>
                <c:pt idx="41">
                  <c:v>9.6532999999999998</c:v>
                </c:pt>
                <c:pt idx="42">
                  <c:v>9.4124999999999996</c:v>
                </c:pt>
                <c:pt idx="43">
                  <c:v>9.2195</c:v>
                </c:pt>
                <c:pt idx="44">
                  <c:v>9.2881999999999998</c:v>
                </c:pt>
                <c:pt idx="45">
                  <c:v>9.6774000000000004</c:v>
                </c:pt>
                <c:pt idx="46">
                  <c:v>9.6857000000000006</c:v>
                </c:pt>
                <c:pt idx="47">
                  <c:v>10.168799999999999</c:v>
                </c:pt>
                <c:pt idx="48">
                  <c:v>10.4399</c:v>
                </c:pt>
                <c:pt idx="49">
                  <c:v>10.467499999999999</c:v>
                </c:pt>
                <c:pt idx="50">
                  <c:v>10.148999999999999</c:v>
                </c:pt>
                <c:pt idx="51">
                  <c:v>9.9162999999999997</c:v>
                </c:pt>
                <c:pt idx="52">
                  <c:v>9.9268000000000001</c:v>
                </c:pt>
                <c:pt idx="53">
                  <c:v>10.052899999999999</c:v>
                </c:pt>
                <c:pt idx="54">
                  <c:v>10.1622</c:v>
                </c:pt>
                <c:pt idx="55">
                  <c:v>10.083</c:v>
                </c:pt>
                <c:pt idx="56">
                  <c:v>10.1134</c:v>
                </c:pt>
                <c:pt idx="57">
                  <c:v>10.3423</c:v>
                </c:pt>
                <c:pt idx="58">
                  <c:v>10.7536</c:v>
                </c:pt>
                <c:pt idx="59">
                  <c:v>11.0967</c:v>
                </c:pt>
                <c:pt idx="60">
                  <c:v>10.8588</c:v>
                </c:pt>
                <c:pt idx="61">
                  <c:v>10.7719</c:v>
                </c:pt>
                <c:pt idx="62">
                  <c:v>10.9262</c:v>
                </c:pt>
                <c:pt idx="63">
                  <c:v>10.708</c:v>
                </c:pt>
                <c:pt idx="64">
                  <c:v>10.5205</c:v>
                </c:pt>
                <c:pt idx="65">
                  <c:v>10.068300000000001</c:v>
                </c:pt>
                <c:pt idx="66">
                  <c:v>9.8954000000000004</c:v>
                </c:pt>
                <c:pt idx="67">
                  <c:v>9.9588999999999999</c:v>
                </c:pt>
                <c:pt idx="68">
                  <c:v>9.9177</c:v>
                </c:pt>
                <c:pt idx="69">
                  <c:v>9.7188999999999997</c:v>
                </c:pt>
                <c:pt idx="70">
                  <c:v>9.5273000000000003</c:v>
                </c:pt>
                <c:pt idx="71">
                  <c:v>9.5746000000000002</c:v>
                </c:pt>
                <c:pt idx="72">
                  <c:v>9.7629999999999999</c:v>
                </c:pt>
                <c:pt idx="73">
                  <c:v>9.6117000000000008</c:v>
                </c:pt>
                <c:pt idx="74">
                  <c:v>9.6580999999999992</c:v>
                </c:pt>
                <c:pt idx="75">
                  <c:v>9.8361000000000001</c:v>
                </c:pt>
                <c:pt idx="76">
                  <c:v>10.235300000000001</c:v>
                </c:pt>
                <c:pt idx="77">
                  <c:v>10.128500000000001</c:v>
                </c:pt>
                <c:pt idx="78">
                  <c:v>10.1347</c:v>
                </c:pt>
                <c:pt idx="79">
                  <c:v>10.2141</c:v>
                </c:pt>
                <c:pt idx="80">
                  <c:v>10.097099999999999</c:v>
                </c:pt>
                <c:pt idx="81">
                  <c:v>9.9650999999999996</c:v>
                </c:pt>
                <c:pt idx="82">
                  <c:v>10.1286</c:v>
                </c:pt>
                <c:pt idx="83">
                  <c:v>10.335599999999999</c:v>
                </c:pt>
                <c:pt idx="84">
                  <c:v>10.123799999999999</c:v>
                </c:pt>
                <c:pt idx="85">
                  <c:v>10.1326</c:v>
                </c:pt>
                <c:pt idx="86">
                  <c:v>10.246700000000001</c:v>
                </c:pt>
                <c:pt idx="87">
                  <c:v>10.44</c:v>
                </c:pt>
                <c:pt idx="88">
                  <c:v>10.3689</c:v>
                </c:pt>
                <c:pt idx="89">
                  <c:v>10.2415</c:v>
                </c:pt>
                <c:pt idx="90">
                  <c:v>10.389900000000001</c:v>
                </c:pt>
                <c:pt idx="91">
                  <c:v>10.3162</c:v>
                </c:pt>
                <c:pt idx="92">
                  <c:v>10.4533</c:v>
                </c:pt>
                <c:pt idx="93">
                  <c:v>10.674099999999999</c:v>
                </c:pt>
                <c:pt idx="94">
                  <c:v>10.8957</c:v>
                </c:pt>
                <c:pt idx="95">
                  <c:v>10.740399999999999</c:v>
                </c:pt>
                <c:pt idx="96">
                  <c:v>10.6568</c:v>
                </c:pt>
                <c:pt idx="97">
                  <c:v>10.568199999999999</c:v>
                </c:pt>
                <c:pt idx="98">
                  <c:v>10.9833</c:v>
                </c:pt>
                <c:pt idx="99">
                  <c:v>11.0237</c:v>
                </c:pt>
                <c:pt idx="100">
                  <c:v>10.8462</c:v>
                </c:pt>
                <c:pt idx="101">
                  <c:v>10.7287</c:v>
                </c:pt>
                <c:pt idx="102">
                  <c:v>10.780900000000001</c:v>
                </c:pt>
                <c:pt idx="103">
                  <c:v>10.260899999999999</c:v>
                </c:pt>
                <c:pt idx="104">
                  <c:v>9.8252000000000006</c:v>
                </c:pt>
                <c:pt idx="105">
                  <c:v>9.1071000000000009</c:v>
                </c:pt>
                <c:pt idx="106">
                  <c:v>8.6950000000000003</c:v>
                </c:pt>
                <c:pt idx="107">
                  <c:v>9.2204999999999995</c:v>
                </c:pt>
                <c:pt idx="108">
                  <c:v>9.0495999999999999</c:v>
                </c:pt>
                <c:pt idx="109">
                  <c:v>8.7406000000000006</c:v>
                </c:pt>
                <c:pt idx="110">
                  <c:v>8.9209999999999994</c:v>
                </c:pt>
                <c:pt idx="111">
                  <c:v>9.0109999999999992</c:v>
                </c:pt>
                <c:pt idx="112">
                  <c:v>9.3156999999999996</c:v>
                </c:pt>
                <c:pt idx="113">
                  <c:v>9.5785999999999998</c:v>
                </c:pt>
                <c:pt idx="114">
                  <c:v>9.6245999999999992</c:v>
                </c:pt>
                <c:pt idx="115">
                  <c:v>9.7484999999999999</c:v>
                </c:pt>
                <c:pt idx="116">
                  <c:v>9.9430999999999994</c:v>
                </c:pt>
                <c:pt idx="117">
                  <c:v>10.1152</c:v>
                </c:pt>
                <c:pt idx="118">
                  <c:v>10.182700000000001</c:v>
                </c:pt>
                <c:pt idx="119">
                  <c:v>9.9777000000000005</c:v>
                </c:pt>
                <c:pt idx="120">
                  <c:v>9.7436000000000007</c:v>
                </c:pt>
                <c:pt idx="121">
                  <c:v>9.3461999999999996</c:v>
                </c:pt>
                <c:pt idx="122">
                  <c:v>9.2622999999999998</c:v>
                </c:pt>
                <c:pt idx="123">
                  <c:v>9.1504999999999992</c:v>
                </c:pt>
                <c:pt idx="124">
                  <c:v>8.5793999999999997</c:v>
                </c:pt>
                <c:pt idx="125">
                  <c:v>8.3245000000000005</c:v>
                </c:pt>
                <c:pt idx="126">
                  <c:v>8.6538000000000004</c:v>
                </c:pt>
                <c:pt idx="127">
                  <c:v>8.7520000000000007</c:v>
                </c:pt>
                <c:pt idx="128">
                  <c:v>8.8103999999999996</c:v>
                </c:pt>
                <c:pt idx="129">
                  <c:v>9.2665000000000006</c:v>
                </c:pt>
                <c:pt idx="130">
                  <c:v>9.0894999999999992</c:v>
                </c:pt>
                <c:pt idx="131">
                  <c:v>8.7873000000000001</c:v>
                </c:pt>
                <c:pt idx="132">
                  <c:v>8.8154000000000003</c:v>
                </c:pt>
                <c:pt idx="133">
                  <c:v>8.9841999999999995</c:v>
                </c:pt>
                <c:pt idx="134">
                  <c:v>9.1902000000000008</c:v>
                </c:pt>
                <c:pt idx="135">
                  <c:v>9.4274000000000004</c:v>
                </c:pt>
                <c:pt idx="136">
                  <c:v>9.3198000000000008</c:v>
                </c:pt>
                <c:pt idx="137">
                  <c:v>9.3161000000000005</c:v>
                </c:pt>
                <c:pt idx="138">
                  <c:v>9.2120999999999995</c:v>
                </c:pt>
                <c:pt idx="139">
                  <c:v>9.1857000000000006</c:v>
                </c:pt>
                <c:pt idx="140">
                  <c:v>8.7994000000000003</c:v>
                </c:pt>
                <c:pt idx="141">
                  <c:v>8.7308000000000003</c:v>
                </c:pt>
                <c:pt idx="142">
                  <c:v>8.6153999999999993</c:v>
                </c:pt>
                <c:pt idx="143">
                  <c:v>8.3562999999999992</c:v>
                </c:pt>
                <c:pt idx="144">
                  <c:v>8.1464999999999996</c:v>
                </c:pt>
                <c:pt idx="145">
                  <c:v>8.3314000000000004</c:v>
                </c:pt>
                <c:pt idx="146">
                  <c:v>8.3325999999999993</c:v>
                </c:pt>
                <c:pt idx="147">
                  <c:v>8.2920999999999996</c:v>
                </c:pt>
                <c:pt idx="148">
                  <c:v>8.0806000000000004</c:v>
                </c:pt>
                <c:pt idx="149">
                  <c:v>7.9676</c:v>
                </c:pt>
                <c:pt idx="150">
                  <c:v>7.8288000000000002</c:v>
                </c:pt>
                <c:pt idx="151">
                  <c:v>7.8864000000000001</c:v>
                </c:pt>
                <c:pt idx="152">
                  <c:v>8.1273</c:v>
                </c:pt>
                <c:pt idx="153">
                  <c:v>8.1389999999999993</c:v>
                </c:pt>
                <c:pt idx="154">
                  <c:v>7.9997999999999996</c:v>
                </c:pt>
                <c:pt idx="155">
                  <c:v>8.1808999999999994</c:v>
                </c:pt>
                <c:pt idx="156">
                  <c:v>8.2698</c:v>
                </c:pt>
                <c:pt idx="157">
                  <c:v>8.3282000000000007</c:v>
                </c:pt>
                <c:pt idx="158">
                  <c:v>8.0599000000000007</c:v>
                </c:pt>
                <c:pt idx="159">
                  <c:v>8.0564</c:v>
                </c:pt>
                <c:pt idx="160">
                  <c:v>7.9714999999999998</c:v>
                </c:pt>
                <c:pt idx="161">
                  <c:v>8.0905000000000005</c:v>
                </c:pt>
                <c:pt idx="162">
                  <c:v>8.0234000000000005</c:v>
                </c:pt>
                <c:pt idx="163">
                  <c:v>8.1477000000000004</c:v>
                </c:pt>
                <c:pt idx="164">
                  <c:v>8.1690000000000005</c:v>
                </c:pt>
                <c:pt idx="165">
                  <c:v>8.3225999999999996</c:v>
                </c:pt>
                <c:pt idx="166">
                  <c:v>8.2220999999999993</c:v>
                </c:pt>
                <c:pt idx="167">
                  <c:v>8.3247999999999998</c:v>
                </c:pt>
                <c:pt idx="168">
                  <c:v>8.2368000000000006</c:v>
                </c:pt>
                <c:pt idx="169">
                  <c:v>8.3062000000000005</c:v>
                </c:pt>
                <c:pt idx="170">
                  <c:v>8.5332000000000008</c:v>
                </c:pt>
                <c:pt idx="171">
                  <c:v>8.5983999999999998</c:v>
                </c:pt>
                <c:pt idx="172">
                  <c:v>8.5657999999999994</c:v>
                </c:pt>
                <c:pt idx="173">
                  <c:v>8.4697999999999993</c:v>
                </c:pt>
                <c:pt idx="174">
                  <c:v>8.3940000000000001</c:v>
                </c:pt>
                <c:pt idx="175">
                  <c:v>8.1965000000000003</c:v>
                </c:pt>
                <c:pt idx="176">
                  <c:v>7.9207000000000001</c:v>
                </c:pt>
                <c:pt idx="177">
                  <c:v>7.7634999999999996</c:v>
                </c:pt>
                <c:pt idx="178">
                  <c:v>7.6410999999999998</c:v>
                </c:pt>
                <c:pt idx="179">
                  <c:v>7.633</c:v>
                </c:pt>
                <c:pt idx="180">
                  <c:v>7.2268999999999997</c:v>
                </c:pt>
                <c:pt idx="181">
                  <c:v>7.0960000000000001</c:v>
                </c:pt>
                <c:pt idx="182">
                  <c:v>6.7622999999999998</c:v>
                </c:pt>
                <c:pt idx="183">
                  <c:v>6.6863000000000001</c:v>
                </c:pt>
                <c:pt idx="184">
                  <c:v>6.9165000000000001</c:v>
                </c:pt>
                <c:pt idx="185">
                  <c:v>6.9587000000000003</c:v>
                </c:pt>
                <c:pt idx="186">
                  <c:v>6.8269000000000002</c:v>
                </c:pt>
                <c:pt idx="187">
                  <c:v>7.0625999999999998</c:v>
                </c:pt>
                <c:pt idx="188">
                  <c:v>7.1462000000000003</c:v>
                </c:pt>
                <c:pt idx="189">
                  <c:v>7.1345999999999998</c:v>
                </c:pt>
                <c:pt idx="190">
                  <c:v>6.8398000000000003</c:v>
                </c:pt>
                <c:pt idx="191">
                  <c:v>7.0193000000000003</c:v>
                </c:pt>
                <c:pt idx="192">
                  <c:v>7.1393000000000004</c:v>
                </c:pt>
                <c:pt idx="193">
                  <c:v>7.2657999999999996</c:v>
                </c:pt>
                <c:pt idx="194">
                  <c:v>7.2220000000000004</c:v>
                </c:pt>
                <c:pt idx="195">
                  <c:v>7.3460999999999999</c:v>
                </c:pt>
                <c:pt idx="196">
                  <c:v>7.3864000000000001</c:v>
                </c:pt>
                <c:pt idx="197">
                  <c:v>7.4023000000000003</c:v>
                </c:pt>
                <c:pt idx="198">
                  <c:v>7.391</c:v>
                </c:pt>
                <c:pt idx="199">
                  <c:v>7.4537000000000004</c:v>
                </c:pt>
                <c:pt idx="200">
                  <c:v>7.4819000000000004</c:v>
                </c:pt>
                <c:pt idx="201">
                  <c:v>7.4198000000000004</c:v>
                </c:pt>
                <c:pt idx="202">
                  <c:v>7.3883000000000001</c:v>
                </c:pt>
                <c:pt idx="203">
                  <c:v>7.2983000000000002</c:v>
                </c:pt>
                <c:pt idx="204">
                  <c:v>7.3189000000000002</c:v>
                </c:pt>
                <c:pt idx="205">
                  <c:v>7.3143000000000002</c:v>
                </c:pt>
                <c:pt idx="206">
                  <c:v>7.3692000000000002</c:v>
                </c:pt>
                <c:pt idx="207">
                  <c:v>7.3891999999999998</c:v>
                </c:pt>
                <c:pt idx="208">
                  <c:v>7.6130000000000004</c:v>
                </c:pt>
                <c:pt idx="209">
                  <c:v>7.6459000000000001</c:v>
                </c:pt>
                <c:pt idx="210">
                  <c:v>7.7965</c:v>
                </c:pt>
                <c:pt idx="211">
                  <c:v>7.8760000000000003</c:v>
                </c:pt>
                <c:pt idx="212">
                  <c:v>7.8257000000000003</c:v>
                </c:pt>
                <c:pt idx="213">
                  <c:v>7.7889999999999997</c:v>
                </c:pt>
                <c:pt idx="214">
                  <c:v>7.7723000000000004</c:v>
                </c:pt>
                <c:pt idx="215">
                  <c:v>7.8072999999999997</c:v>
                </c:pt>
                <c:pt idx="216">
                  <c:v>7.8398000000000003</c:v>
                </c:pt>
                <c:pt idx="217">
                  <c:v>7.8068</c:v>
                </c:pt>
                <c:pt idx="218">
                  <c:v>7.7981999999999996</c:v>
                </c:pt>
                <c:pt idx="219">
                  <c:v>7.7347000000000001</c:v>
                </c:pt>
                <c:pt idx="220">
                  <c:v>7.5290999999999997</c:v>
                </c:pt>
                <c:pt idx="221">
                  <c:v>7.5511999999999997</c:v>
                </c:pt>
                <c:pt idx="222">
                  <c:v>7.8503999999999996</c:v>
                </c:pt>
                <c:pt idx="223">
                  <c:v>7.9092000000000002</c:v>
                </c:pt>
                <c:pt idx="224">
                  <c:v>7.9930000000000003</c:v>
                </c:pt>
                <c:pt idx="225">
                  <c:v>7.9481000000000002</c:v>
                </c:pt>
                <c:pt idx="226">
                  <c:v>7.8879999999999999</c:v>
                </c:pt>
                <c:pt idx="227">
                  <c:v>7.8398000000000003</c:v>
                </c:pt>
                <c:pt idx="228">
                  <c:v>7.7504</c:v>
                </c:pt>
                <c:pt idx="229">
                  <c:v>7.6485000000000003</c:v>
                </c:pt>
                <c:pt idx="230">
                  <c:v>7.5868000000000002</c:v>
                </c:pt>
                <c:pt idx="231">
                  <c:v>7.5488999999999997</c:v>
                </c:pt>
                <c:pt idx="232">
                  <c:v>7.6736000000000004</c:v>
                </c:pt>
                <c:pt idx="233">
                  <c:v>7.7937000000000003</c:v>
                </c:pt>
                <c:pt idx="234">
                  <c:v>7.7150999999999996</c:v>
                </c:pt>
                <c:pt idx="235">
                  <c:v>7.8581000000000003</c:v>
                </c:pt>
                <c:pt idx="236">
                  <c:v>7.8323</c:v>
                </c:pt>
                <c:pt idx="237">
                  <c:v>7.8446999999999996</c:v>
                </c:pt>
                <c:pt idx="238">
                  <c:v>7.7571000000000003</c:v>
                </c:pt>
                <c:pt idx="239">
                  <c:v>7.7973999999999997</c:v>
                </c:pt>
                <c:pt idx="240">
                  <c:v>7.6832000000000003</c:v>
                </c:pt>
                <c:pt idx="241">
                  <c:v>7.6302000000000003</c:v>
                </c:pt>
                <c:pt idx="242">
                  <c:v>7.7675000000000001</c:v>
                </c:pt>
                <c:pt idx="243">
                  <c:v>7.6858000000000004</c:v>
                </c:pt>
                <c:pt idx="244">
                  <c:v>7.7481999999999998</c:v>
                </c:pt>
                <c:pt idx="245">
                  <c:v>7.9733999999999998</c:v>
                </c:pt>
                <c:pt idx="246">
                  <c:v>8.0351999999999997</c:v>
                </c:pt>
                <c:pt idx="247">
                  <c:v>8.1953999999999994</c:v>
                </c:pt>
                <c:pt idx="248">
                  <c:v>8.0333000000000006</c:v>
                </c:pt>
                <c:pt idx="249">
                  <c:v>7.9225000000000003</c:v>
                </c:pt>
                <c:pt idx="250">
                  <c:v>7.8151999999999999</c:v>
                </c:pt>
                <c:pt idx="251">
                  <c:v>7.9602000000000004</c:v>
                </c:pt>
                <c:pt idx="252">
                  <c:v>7.8730000000000002</c:v>
                </c:pt>
                <c:pt idx="253">
                  <c:v>7.8136000000000001</c:v>
                </c:pt>
                <c:pt idx="254">
                  <c:v>7.7465000000000002</c:v>
                </c:pt>
                <c:pt idx="255">
                  <c:v>7.8051000000000004</c:v>
                </c:pt>
                <c:pt idx="256">
                  <c:v>7.8109000000000002</c:v>
                </c:pt>
                <c:pt idx="257">
                  <c:v>7.7390999999999996</c:v>
                </c:pt>
                <c:pt idx="258">
                  <c:v>7.6536</c:v>
                </c:pt>
                <c:pt idx="259">
                  <c:v>7.6237000000000004</c:v>
                </c:pt>
                <c:pt idx="260">
                  <c:v>7.6006999999999998</c:v>
                </c:pt>
                <c:pt idx="261">
                  <c:v>7.45</c:v>
                </c:pt>
                <c:pt idx="262">
                  <c:v>7.2927</c:v>
                </c:pt>
                <c:pt idx="263">
                  <c:v>7.1993</c:v>
                </c:pt>
                <c:pt idx="264">
                  <c:v>7.1921999999999997</c:v>
                </c:pt>
                <c:pt idx="265">
                  <c:v>7.1957000000000004</c:v>
                </c:pt>
                <c:pt idx="266">
                  <c:v>6.9916</c:v>
                </c:pt>
                <c:pt idx="267">
                  <c:v>6.9604999999999997</c:v>
                </c:pt>
                <c:pt idx="268">
                  <c:v>7.0830000000000002</c:v>
                </c:pt>
                <c:pt idx="269">
                  <c:v>7.0734000000000004</c:v>
                </c:pt>
                <c:pt idx="270">
                  <c:v>6.8537999999999997</c:v>
                </c:pt>
                <c:pt idx="271">
                  <c:v>6.8883999999999999</c:v>
                </c:pt>
                <c:pt idx="272">
                  <c:v>6.9508000000000001</c:v>
                </c:pt>
                <c:pt idx="273">
                  <c:v>7.0686999999999998</c:v>
                </c:pt>
                <c:pt idx="274">
                  <c:v>7.3170999999999999</c:v>
                </c:pt>
                <c:pt idx="275">
                  <c:v>7.3859000000000004</c:v>
                </c:pt>
                <c:pt idx="276">
                  <c:v>7.3173000000000004</c:v>
                </c:pt>
                <c:pt idx="277">
                  <c:v>7.3243999999999998</c:v>
                </c:pt>
                <c:pt idx="278">
                  <c:v>7.3807</c:v>
                </c:pt>
                <c:pt idx="279">
                  <c:v>7.5560999999999998</c:v>
                </c:pt>
                <c:pt idx="280">
                  <c:v>7.5948000000000002</c:v>
                </c:pt>
                <c:pt idx="281">
                  <c:v>7.7652999999999999</c:v>
                </c:pt>
                <c:pt idx="282">
                  <c:v>7.9481999999999999</c:v>
                </c:pt>
                <c:pt idx="283">
                  <c:v>7.9096000000000002</c:v>
                </c:pt>
                <c:pt idx="284">
                  <c:v>7.7967000000000004</c:v>
                </c:pt>
                <c:pt idx="285">
                  <c:v>7.72</c:v>
                </c:pt>
                <c:pt idx="286">
                  <c:v>7.8087</c:v>
                </c:pt>
                <c:pt idx="287">
                  <c:v>7.7869999999999999</c:v>
                </c:pt>
                <c:pt idx="288">
                  <c:v>7.8201000000000001</c:v>
                </c:pt>
                <c:pt idx="289">
                  <c:v>7.7651000000000003</c:v>
                </c:pt>
                <c:pt idx="290">
                  <c:v>7.8296999999999999</c:v>
                </c:pt>
                <c:pt idx="291">
                  <c:v>7.7657999999999996</c:v>
                </c:pt>
                <c:pt idx="292">
                  <c:v>7.8205999999999998</c:v>
                </c:pt>
                <c:pt idx="293">
                  <c:v>7.8051000000000004</c:v>
                </c:pt>
                <c:pt idx="294">
                  <c:v>7.875</c:v>
                </c:pt>
                <c:pt idx="295">
                  <c:v>7.8735999999999997</c:v>
                </c:pt>
                <c:pt idx="296">
                  <c:v>7.8611000000000004</c:v>
                </c:pt>
                <c:pt idx="297">
                  <c:v>7.7275999999999998</c:v>
                </c:pt>
                <c:pt idx="298">
                  <c:v>7.6616999999999997</c:v>
                </c:pt>
                <c:pt idx="299">
                  <c:v>7.6298000000000004</c:v>
                </c:pt>
                <c:pt idx="300">
                  <c:v>7.556</c:v>
                </c:pt>
                <c:pt idx="301">
                  <c:v>7.5749000000000004</c:v>
                </c:pt>
                <c:pt idx="302">
                  <c:v>7.8353000000000002</c:v>
                </c:pt>
                <c:pt idx="303">
                  <c:v>8.1850000000000005</c:v>
                </c:pt>
                <c:pt idx="304">
                  <c:v>8.1348000000000003</c:v>
                </c:pt>
                <c:pt idx="305">
                  <c:v>8.27</c:v>
                </c:pt>
                <c:pt idx="306">
                  <c:v>8.3754000000000008</c:v>
                </c:pt>
                <c:pt idx="307">
                  <c:v>8.3442000000000007</c:v>
                </c:pt>
                <c:pt idx="308">
                  <c:v>8.3585999999999991</c:v>
                </c:pt>
                <c:pt idx="309">
                  <c:v>8.2810000000000006</c:v>
                </c:pt>
                <c:pt idx="310">
                  <c:v>8.2149000000000001</c:v>
                </c:pt>
                <c:pt idx="311">
                  <c:v>8.2491000000000003</c:v>
                </c:pt>
                <c:pt idx="312">
                  <c:v>8.1806000000000001</c:v>
                </c:pt>
                <c:pt idx="313">
                  <c:v>8.1682000000000006</c:v>
                </c:pt>
                <c:pt idx="314">
                  <c:v>7.9702999999999999</c:v>
                </c:pt>
                <c:pt idx="315">
                  <c:v>8.0005000000000006</c:v>
                </c:pt>
                <c:pt idx="316">
                  <c:v>7.9352</c:v>
                </c:pt>
                <c:pt idx="317">
                  <c:v>7.8045</c:v>
                </c:pt>
              </c:numCache>
            </c:numRef>
          </c:val>
          <c:smooth val="0"/>
          <c:extLst>
            <c:ext xmlns:c16="http://schemas.microsoft.com/office/drawing/2014/chart" uri="{C3380CC4-5D6E-409C-BE32-E72D297353CC}">
              <c16:uniqueId val="{00000001-0A01-475D-A624-7AB7BCC9E4EF}"/>
            </c:ext>
          </c:extLst>
        </c:ser>
        <c:dLbls>
          <c:showLegendKey val="0"/>
          <c:showVal val="0"/>
          <c:showCatName val="0"/>
          <c:showSerName val="0"/>
          <c:showPercent val="0"/>
          <c:showBubbleSize val="0"/>
        </c:dLbls>
        <c:marker val="1"/>
        <c:smooth val="0"/>
        <c:axId val="166326032"/>
        <c:axId val="129150176"/>
      </c:lineChart>
      <c:dateAx>
        <c:axId val="166326032"/>
        <c:scaling>
          <c:orientation val="minMax"/>
        </c:scaling>
        <c:delete val="0"/>
        <c:axPos val="b"/>
        <c:numFmt formatCode="yyyy"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29150176"/>
        <c:crosses val="autoZero"/>
        <c:auto val="1"/>
        <c:lblOffset val="100"/>
        <c:baseTimeUnit val="months"/>
        <c:majorUnit val="12"/>
        <c:majorTimeUnit val="months"/>
      </c:dateAx>
      <c:valAx>
        <c:axId val="129150176"/>
        <c:scaling>
          <c:orientation val="minMax"/>
          <c:min val="4"/>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66326032"/>
        <c:crosses val="autoZero"/>
        <c:crossBetween val="between"/>
      </c:valAx>
      <c:valAx>
        <c:axId val="1688470752"/>
        <c:scaling>
          <c:orientation val="minMax"/>
          <c:max val="100"/>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noFill/>
                <a:latin typeface="+mn-lt"/>
                <a:ea typeface="+mn-ea"/>
                <a:cs typeface="+mn-cs"/>
              </a:defRPr>
            </a:pPr>
            <a:endParaRPr lang="de-DE"/>
          </a:p>
        </c:txPr>
        <c:crossAx val="1902144160"/>
        <c:crosses val="max"/>
        <c:crossBetween val="between"/>
      </c:valAx>
      <c:dateAx>
        <c:axId val="1902144160"/>
        <c:scaling>
          <c:orientation val="minMax"/>
        </c:scaling>
        <c:delete val="1"/>
        <c:axPos val="b"/>
        <c:numFmt formatCode="m/d/yyyy" sourceLinked="1"/>
        <c:majorTickMark val="out"/>
        <c:minorTickMark val="none"/>
        <c:tickLblPos val="nextTo"/>
        <c:crossAx val="1688470752"/>
        <c:crosses val="autoZero"/>
        <c:auto val="1"/>
        <c:lblOffset val="100"/>
        <c:baseTimeUnit val="months"/>
      </c:date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Drop" dropStyle="combo" dx="22" fmlaLink="Var!$B$7" fmlaRange="[0]!Währungen1" noThreeD="1" sel="6" val="4"/>
</file>

<file path=xl/ctrlProps/ctrlProp10.xml><?xml version="1.0" encoding="utf-8"?>
<formControlPr xmlns="http://schemas.microsoft.com/office/spreadsheetml/2009/9/main" objectType="Drop" dropLines="12" dropStyle="combo" dx="22" fmlaLink="Var!$S$9" fmlaRange="Var!$S$11:$S$22" noThreeD="1" sel="1" val="0"/>
</file>

<file path=xl/ctrlProps/ctrlProp11.xml><?xml version="1.0" encoding="utf-8"?>
<formControlPr xmlns="http://schemas.microsoft.com/office/spreadsheetml/2009/9/main" objectType="Drop" dropStyle="combo" dx="22" fmlaLink="Var!$C$1" fmlaRange="Var!$D$1:$D$2" noThreeD="1" sel="1" val="0"/>
</file>

<file path=xl/ctrlProps/ctrlProp12.xml><?xml version="1.0" encoding="utf-8"?>
<formControlPr xmlns="http://schemas.microsoft.com/office/spreadsheetml/2009/9/main" objectType="Drop" dropStyle="combo" dx="22" fmlaLink="Var!$O$1" fmlaRange="Var!$D$1:$D$2" noThreeD="1" sel="1" val="0"/>
</file>

<file path=xl/ctrlProps/ctrlProp13.xml><?xml version="1.0" encoding="utf-8"?>
<formControlPr xmlns="http://schemas.microsoft.com/office/spreadsheetml/2009/9/main" objectType="Drop" dropStyle="combo" dx="22" fmlaLink="Var!$Z$9" fmlaRange="[0]!Jahredrei" noThreeD="1" sel="1" val="0"/>
</file>

<file path=xl/ctrlProps/ctrlProp14.xml><?xml version="1.0" encoding="utf-8"?>
<formControlPr xmlns="http://schemas.microsoft.com/office/spreadsheetml/2009/9/main" objectType="Drop" dropStyle="combo" dx="22" fmlaLink="Var!$AA$9" fmlaRange="[0]!Jahre_2drei" noThreeD="1" sel="1" val="0"/>
</file>

<file path=xl/ctrlProps/ctrlProp15.xml><?xml version="1.0" encoding="utf-8"?>
<formControlPr xmlns="http://schemas.microsoft.com/office/spreadsheetml/2009/9/main" objectType="Drop" dropLines="12" dropStyle="combo" dx="22" fmlaLink="Var!$AB$9" fmlaRange="Var!$AB$11:$AB$22" noThreeD="1" sel="1" val="0"/>
</file>

<file path=xl/ctrlProps/ctrlProp16.xml><?xml version="1.0" encoding="utf-8"?>
<formControlPr xmlns="http://schemas.microsoft.com/office/spreadsheetml/2009/9/main" objectType="Drop" dropLines="12" dropStyle="combo" dx="22" fmlaLink="Var!$AC$9" fmlaRange="Var!$AC$11:$AC$22" noThreeD="1" sel="1" val="0"/>
</file>

<file path=xl/ctrlProps/ctrlProp2.xml><?xml version="1.0" encoding="utf-8"?>
<formControlPr xmlns="http://schemas.microsoft.com/office/spreadsheetml/2009/9/main" objectType="Drop" dropStyle="combo" dx="22" fmlaLink="Var!$E$9" fmlaRange="[0]!Jahre_" noThreeD="1" sel="1" val="0"/>
</file>

<file path=xl/ctrlProps/ctrlProp3.xml><?xml version="1.0" encoding="utf-8"?>
<formControlPr xmlns="http://schemas.microsoft.com/office/spreadsheetml/2009/9/main" objectType="Drop" dropStyle="combo" dx="22" fmlaLink="Var!$F$9" fmlaRange="[0]!Jahre_2" noThreeD="1" sel="1" val="0"/>
</file>

<file path=xl/ctrlProps/ctrlProp4.xml><?xml version="1.0" encoding="utf-8"?>
<formControlPr xmlns="http://schemas.microsoft.com/office/spreadsheetml/2009/9/main" objectType="Drop" dropLines="12" dropStyle="combo" dx="22" fmlaLink="Var!$G$9" fmlaRange="Var!$G$11:$G$22" noThreeD="1" sel="1" val="0"/>
</file>

<file path=xl/ctrlProps/ctrlProp5.xml><?xml version="1.0" encoding="utf-8"?>
<formControlPr xmlns="http://schemas.microsoft.com/office/spreadsheetml/2009/9/main" objectType="Drop" dropLines="12" dropStyle="combo" dx="22" fmlaLink="Var!$H$9" fmlaRange="Var!$H$11:$H$22" noThreeD="1" sel="1" val="0"/>
</file>

<file path=xl/ctrlProps/ctrlProp6.xml><?xml version="1.0" encoding="utf-8"?>
<formControlPr xmlns="http://schemas.microsoft.com/office/spreadsheetml/2009/9/main" objectType="Drop" dropStyle="combo" dx="22" fmlaLink="Var!$O$7" fmlaRange="[0]!Währungen2" noThreeD="1" sel="13" val="9"/>
</file>

<file path=xl/ctrlProps/ctrlProp7.xml><?xml version="1.0" encoding="utf-8"?>
<formControlPr xmlns="http://schemas.microsoft.com/office/spreadsheetml/2009/9/main" objectType="Drop" dropStyle="combo" dx="22" fmlaLink="Var!$P$9" fmlaRange="[0]!Jahrezwei" noThreeD="1" sel="1" val="0"/>
</file>

<file path=xl/ctrlProps/ctrlProp8.xml><?xml version="1.0" encoding="utf-8"?>
<formControlPr xmlns="http://schemas.microsoft.com/office/spreadsheetml/2009/9/main" objectType="Drop" dropLines="12" dropStyle="combo" dx="22" fmlaLink="Var!$R$9" fmlaRange="Var!$R$11:$R$22" noThreeD="1" sel="1" val="0"/>
</file>

<file path=xl/ctrlProps/ctrlProp9.xml><?xml version="1.0" encoding="utf-8"?>
<formControlPr xmlns="http://schemas.microsoft.com/office/spreadsheetml/2009/9/main" objectType="Drop" dropStyle="combo" dx="22" fmlaLink="Var!$Q$9" fmlaRange="[0]!Jahre_2zwei" noThreeD="1" sel="1" val="0"/>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8" Type="http://schemas.openxmlformats.org/officeDocument/2006/relationships/chart" Target="../charts/chart7.xml"/><Relationship Id="rId3" Type="http://schemas.openxmlformats.org/officeDocument/2006/relationships/chart" Target="../charts/chart4.xml"/><Relationship Id="rId7" Type="http://schemas.openxmlformats.org/officeDocument/2006/relationships/chart" Target="../charts/chart6.xml"/><Relationship Id="rId2" Type="http://schemas.openxmlformats.org/officeDocument/2006/relationships/chart" Target="../charts/chart3.xml"/><Relationship Id="rId1" Type="http://schemas.openxmlformats.org/officeDocument/2006/relationships/chart" Target="../charts/chart2.xml"/><Relationship Id="rId6" Type="http://schemas.openxmlformats.org/officeDocument/2006/relationships/image" Target="../media/image2.WMF"/><Relationship Id="rId5" Type="http://schemas.openxmlformats.org/officeDocument/2006/relationships/image" Target="../media/image1.png"/><Relationship Id="rId10" Type="http://schemas.openxmlformats.org/officeDocument/2006/relationships/chart" Target="../charts/chart9.xml"/><Relationship Id="rId4" Type="http://schemas.openxmlformats.org/officeDocument/2006/relationships/chart" Target="../charts/chart5.xml"/><Relationship Id="rId9" Type="http://schemas.openxmlformats.org/officeDocument/2006/relationships/chart" Target="../charts/chart8.xml"/></Relationships>
</file>

<file path=xl/drawings/_rels/drawing3.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 Id="rId6" Type="http://schemas.openxmlformats.org/officeDocument/2006/relationships/image" Target="../media/image2.WMF"/><Relationship Id="rId5" Type="http://schemas.openxmlformats.org/officeDocument/2006/relationships/image" Target="../media/image1.png"/><Relationship Id="rId4" Type="http://schemas.openxmlformats.org/officeDocument/2006/relationships/chart" Target="../charts/chart13.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chart" Target="../charts/chart14.xml"/><Relationship Id="rId6" Type="http://schemas.openxmlformats.org/officeDocument/2006/relationships/image" Target="../media/image2.WMF"/><Relationship Id="rId5" Type="http://schemas.openxmlformats.org/officeDocument/2006/relationships/image" Target="../media/image1.png"/><Relationship Id="rId4" Type="http://schemas.openxmlformats.org/officeDocument/2006/relationships/chart" Target="../charts/chart17.xml"/></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chart" Target="../charts/chart18.xml"/></Relationships>
</file>

<file path=xl/drawings/drawing1.xml><?xml version="1.0" encoding="utf-8"?>
<xdr:wsDr xmlns:xdr="http://schemas.openxmlformats.org/drawingml/2006/spreadsheetDrawing" xmlns:a="http://schemas.openxmlformats.org/drawingml/2006/main">
  <xdr:twoCellAnchor>
    <xdr:from>
      <xdr:col>59</xdr:col>
      <xdr:colOff>704850</xdr:colOff>
      <xdr:row>5</xdr:row>
      <xdr:rowOff>42862</xdr:rowOff>
    </xdr:from>
    <xdr:to>
      <xdr:col>65</xdr:col>
      <xdr:colOff>704850</xdr:colOff>
      <xdr:row>19</xdr:row>
      <xdr:rowOff>119062</xdr:rowOff>
    </xdr:to>
    <xdr:graphicFrame macro="">
      <xdr:nvGraphicFramePr>
        <xdr:cNvPr id="2" name="Diagramm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4</xdr:row>
      <xdr:rowOff>9525</xdr:rowOff>
    </xdr:from>
    <xdr:to>
      <xdr:col>6</xdr:col>
      <xdr:colOff>0</xdr:colOff>
      <xdr:row>18</xdr:row>
      <xdr:rowOff>85725</xdr:rowOff>
    </xdr:to>
    <xdr:graphicFrame macro="">
      <xdr:nvGraphicFramePr>
        <xdr:cNvPr id="2" name="Diagramm 1">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4</xdr:row>
      <xdr:rowOff>9525</xdr:rowOff>
    </xdr:from>
    <xdr:to>
      <xdr:col>12</xdr:col>
      <xdr:colOff>0</xdr:colOff>
      <xdr:row>18</xdr:row>
      <xdr:rowOff>85725</xdr:rowOff>
    </xdr:to>
    <xdr:graphicFrame macro="">
      <xdr:nvGraphicFramePr>
        <xdr:cNvPr id="3" name="Diagramm 2">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18</xdr:row>
      <xdr:rowOff>95250</xdr:rowOff>
    </xdr:from>
    <xdr:to>
      <xdr:col>12</xdr:col>
      <xdr:colOff>0</xdr:colOff>
      <xdr:row>32</xdr:row>
      <xdr:rowOff>171450</xdr:rowOff>
    </xdr:to>
    <xdr:graphicFrame macro="">
      <xdr:nvGraphicFramePr>
        <xdr:cNvPr id="4" name="Diagramm 3">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18</xdr:row>
      <xdr:rowOff>95250</xdr:rowOff>
    </xdr:from>
    <xdr:to>
      <xdr:col>6</xdr:col>
      <xdr:colOff>0</xdr:colOff>
      <xdr:row>32</xdr:row>
      <xdr:rowOff>171450</xdr:rowOff>
    </xdr:to>
    <xdr:graphicFrame macro="">
      <xdr:nvGraphicFramePr>
        <xdr:cNvPr id="5" name="Diagramm 4">
          <a:extLst>
            <a:ext uri="{FF2B5EF4-FFF2-40B4-BE49-F238E27FC236}">
              <a16:creationId xmlns:a16="http://schemas.microsoft.com/office/drawing/2014/main" id="{00000000-0008-0000-04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0</xdr:row>
      <xdr:rowOff>0</xdr:rowOff>
    </xdr:from>
    <xdr:to>
      <xdr:col>4</xdr:col>
      <xdr:colOff>280989</xdr:colOff>
      <xdr:row>0</xdr:row>
      <xdr:rowOff>313057</xdr:rowOff>
    </xdr:to>
    <xdr:pic>
      <xdr:nvPicPr>
        <xdr:cNvPr id="6" name="Grafik 5">
          <a:extLst>
            <a:ext uri="{FF2B5EF4-FFF2-40B4-BE49-F238E27FC236}">
              <a16:creationId xmlns:a16="http://schemas.microsoft.com/office/drawing/2014/main" id="{00000000-0008-0000-0400-000006000000}"/>
            </a:ext>
          </a:extLst>
        </xdr:cNvPr>
        <xdr:cNvPicPr>
          <a:picLocks noChangeAspect="1"/>
        </xdr:cNvPicPr>
      </xdr:nvPicPr>
      <xdr:blipFill rotWithShape="1">
        <a:blip xmlns:r="http://schemas.openxmlformats.org/officeDocument/2006/relationships" r:embed="rId5"/>
        <a:srcRect t="24376" b="8297"/>
        <a:stretch/>
      </xdr:blipFill>
      <xdr:spPr>
        <a:xfrm>
          <a:off x="0" y="0"/>
          <a:ext cx="3328989" cy="313057"/>
        </a:xfrm>
        <a:prstGeom prst="rect">
          <a:avLst/>
        </a:prstGeom>
      </xdr:spPr>
    </xdr:pic>
    <xdr:clientData/>
  </xdr:twoCellAnchor>
  <xdr:twoCellAnchor editAs="oneCell">
    <xdr:from>
      <xdr:col>10</xdr:col>
      <xdr:colOff>466726</xdr:colOff>
      <xdr:row>0</xdr:row>
      <xdr:rowOff>0</xdr:rowOff>
    </xdr:from>
    <xdr:to>
      <xdr:col>12</xdr:col>
      <xdr:colOff>6350</xdr:colOff>
      <xdr:row>1</xdr:row>
      <xdr:rowOff>111548</xdr:rowOff>
    </xdr:to>
    <xdr:pic>
      <xdr:nvPicPr>
        <xdr:cNvPr id="7" name="Grafik 6">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8086726" y="0"/>
          <a:ext cx="1063624" cy="425873"/>
        </a:xfrm>
        <a:prstGeom prst="rect">
          <a:avLst/>
        </a:prstGeom>
      </xdr:spPr>
    </xdr:pic>
    <xdr:clientData/>
  </xdr:twoCellAnchor>
  <xdr:twoCellAnchor>
    <xdr:from>
      <xdr:col>0</xdr:col>
      <xdr:colOff>28575</xdr:colOff>
      <xdr:row>33</xdr:row>
      <xdr:rowOff>0</xdr:rowOff>
    </xdr:from>
    <xdr:to>
      <xdr:col>6</xdr:col>
      <xdr:colOff>28575</xdr:colOff>
      <xdr:row>47</xdr:row>
      <xdr:rowOff>76200</xdr:rowOff>
    </xdr:to>
    <xdr:graphicFrame macro="">
      <xdr:nvGraphicFramePr>
        <xdr:cNvPr id="8" name="Diagramm 7">
          <a:extLst>
            <a:ext uri="{FF2B5EF4-FFF2-40B4-BE49-F238E27FC236}">
              <a16:creationId xmlns:a16="http://schemas.microsoft.com/office/drawing/2014/main" id="{00000000-0008-0000-04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0</xdr:colOff>
      <xdr:row>33</xdr:row>
      <xdr:rowOff>0</xdr:rowOff>
    </xdr:from>
    <xdr:to>
      <xdr:col>12</xdr:col>
      <xdr:colOff>0</xdr:colOff>
      <xdr:row>47</xdr:row>
      <xdr:rowOff>76200</xdr:rowOff>
    </xdr:to>
    <xdr:graphicFrame macro="">
      <xdr:nvGraphicFramePr>
        <xdr:cNvPr id="9" name="Diagramm 8">
          <a:extLst>
            <a:ext uri="{FF2B5EF4-FFF2-40B4-BE49-F238E27FC236}">
              <a16:creationId xmlns:a16="http://schemas.microsoft.com/office/drawing/2014/main" id="{00000000-0008-0000-04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0</xdr:colOff>
      <xdr:row>47</xdr:row>
      <xdr:rowOff>76200</xdr:rowOff>
    </xdr:from>
    <xdr:to>
      <xdr:col>6</xdr:col>
      <xdr:colOff>0</xdr:colOff>
      <xdr:row>61</xdr:row>
      <xdr:rowOff>152400</xdr:rowOff>
    </xdr:to>
    <xdr:graphicFrame macro="">
      <xdr:nvGraphicFramePr>
        <xdr:cNvPr id="10" name="Diagramm 9">
          <a:extLst>
            <a:ext uri="{FF2B5EF4-FFF2-40B4-BE49-F238E27FC236}">
              <a16:creationId xmlns:a16="http://schemas.microsoft.com/office/drawing/2014/main" id="{00000000-0008-0000-04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0</xdr:colOff>
      <xdr:row>47</xdr:row>
      <xdr:rowOff>76200</xdr:rowOff>
    </xdr:from>
    <xdr:to>
      <xdr:col>12</xdr:col>
      <xdr:colOff>0</xdr:colOff>
      <xdr:row>61</xdr:row>
      <xdr:rowOff>152400</xdr:rowOff>
    </xdr:to>
    <xdr:graphicFrame macro="">
      <xdr:nvGraphicFramePr>
        <xdr:cNvPr id="11" name="Diagramm 10">
          <a:extLst>
            <a:ext uri="{FF2B5EF4-FFF2-40B4-BE49-F238E27FC236}">
              <a16:creationId xmlns:a16="http://schemas.microsoft.com/office/drawing/2014/main" id="{00000000-0008-0000-04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9525</xdr:colOff>
          <xdr:row>3</xdr:row>
          <xdr:rowOff>0</xdr:rowOff>
        </xdr:from>
        <xdr:to>
          <xdr:col>5</xdr:col>
          <xdr:colOff>0</xdr:colOff>
          <xdr:row>4</xdr:row>
          <xdr:rowOff>0</xdr:rowOff>
        </xdr:to>
        <xdr:sp macro="" textlink="">
          <xdr:nvSpPr>
            <xdr:cNvPr id="3073" name="Drop Down 1" hidden="1">
              <a:extLst>
                <a:ext uri="{63B3BB69-23CF-44E3-9099-C40C66FF867C}">
                  <a14:compatExt spid="_x0000_s3073"/>
                </a:ext>
                <a:ext uri="{FF2B5EF4-FFF2-40B4-BE49-F238E27FC236}">
                  <a16:creationId xmlns:a16="http://schemas.microsoft.com/office/drawing/2014/main" id="{00000000-0008-0000-0600-000001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xdr:row>
          <xdr:rowOff>190500</xdr:rowOff>
        </xdr:from>
        <xdr:to>
          <xdr:col>2</xdr:col>
          <xdr:colOff>752475</xdr:colOff>
          <xdr:row>7</xdr:row>
          <xdr:rowOff>0</xdr:rowOff>
        </xdr:to>
        <xdr:sp macro="" textlink="">
          <xdr:nvSpPr>
            <xdr:cNvPr id="3074" name="Drop Down 2" hidden="1">
              <a:extLst>
                <a:ext uri="{63B3BB69-23CF-44E3-9099-C40C66FF867C}">
                  <a14:compatExt spid="_x0000_s3074"/>
                </a:ext>
                <a:ext uri="{FF2B5EF4-FFF2-40B4-BE49-F238E27FC236}">
                  <a16:creationId xmlns:a16="http://schemas.microsoft.com/office/drawing/2014/main" id="{00000000-0008-0000-0600-000002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8</xdr:row>
          <xdr:rowOff>0</xdr:rowOff>
        </xdr:from>
        <xdr:to>
          <xdr:col>2</xdr:col>
          <xdr:colOff>752475</xdr:colOff>
          <xdr:row>9</xdr:row>
          <xdr:rowOff>0</xdr:rowOff>
        </xdr:to>
        <xdr:sp macro="" textlink="">
          <xdr:nvSpPr>
            <xdr:cNvPr id="3075" name="Drop Down 3" hidden="1">
              <a:extLst>
                <a:ext uri="{63B3BB69-23CF-44E3-9099-C40C66FF867C}">
                  <a14:compatExt spid="_x0000_s3075"/>
                </a:ext>
                <a:ext uri="{FF2B5EF4-FFF2-40B4-BE49-F238E27FC236}">
                  <a16:creationId xmlns:a16="http://schemas.microsoft.com/office/drawing/2014/main" id="{00000000-0008-0000-0600-000003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6</xdr:row>
          <xdr:rowOff>9525</xdr:rowOff>
        </xdr:from>
        <xdr:to>
          <xdr:col>4</xdr:col>
          <xdr:colOff>0</xdr:colOff>
          <xdr:row>7</xdr:row>
          <xdr:rowOff>0</xdr:rowOff>
        </xdr:to>
        <xdr:sp macro="" textlink="">
          <xdr:nvSpPr>
            <xdr:cNvPr id="3076" name="Drop Down 4" hidden="1">
              <a:extLst>
                <a:ext uri="{63B3BB69-23CF-44E3-9099-C40C66FF867C}">
                  <a14:compatExt spid="_x0000_s3076"/>
                </a:ext>
                <a:ext uri="{FF2B5EF4-FFF2-40B4-BE49-F238E27FC236}">
                  <a16:creationId xmlns:a16="http://schemas.microsoft.com/office/drawing/2014/main" id="{00000000-0008-0000-0600-000004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7</xdr:row>
          <xdr:rowOff>190500</xdr:rowOff>
        </xdr:from>
        <xdr:to>
          <xdr:col>3</xdr:col>
          <xdr:colOff>752475</xdr:colOff>
          <xdr:row>8</xdr:row>
          <xdr:rowOff>180975</xdr:rowOff>
        </xdr:to>
        <xdr:sp macro="" textlink="">
          <xdr:nvSpPr>
            <xdr:cNvPr id="3077" name="Drop Down 5" hidden="1">
              <a:extLst>
                <a:ext uri="{63B3BB69-23CF-44E3-9099-C40C66FF867C}">
                  <a14:compatExt spid="_x0000_s3077"/>
                </a:ext>
                <a:ext uri="{FF2B5EF4-FFF2-40B4-BE49-F238E27FC236}">
                  <a16:creationId xmlns:a16="http://schemas.microsoft.com/office/drawing/2014/main" id="{00000000-0008-0000-0600-000005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twoCellAnchor>
    <xdr:from>
      <xdr:col>0</xdr:col>
      <xdr:colOff>0</xdr:colOff>
      <xdr:row>14</xdr:row>
      <xdr:rowOff>6960</xdr:rowOff>
    </xdr:from>
    <xdr:to>
      <xdr:col>6</xdr:col>
      <xdr:colOff>0</xdr:colOff>
      <xdr:row>28</xdr:row>
      <xdr:rowOff>83160</xdr:rowOff>
    </xdr:to>
    <xdr:graphicFrame macro="">
      <xdr:nvGraphicFramePr>
        <xdr:cNvPr id="2" name="Diagramm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28</xdr:row>
      <xdr:rowOff>76200</xdr:rowOff>
    </xdr:from>
    <xdr:to>
      <xdr:col>6</xdr:col>
      <xdr:colOff>0</xdr:colOff>
      <xdr:row>42</xdr:row>
      <xdr:rowOff>152400</xdr:rowOff>
    </xdr:to>
    <xdr:graphicFrame macro="">
      <xdr:nvGraphicFramePr>
        <xdr:cNvPr id="4" name="Diagramm 3">
          <a:extLst>
            <a:ext uri="{FF2B5EF4-FFF2-40B4-BE49-F238E27FC236}">
              <a16:creationId xmlns:a16="http://schemas.microsoft.com/office/drawing/2014/main" id="{00000000-0008-0000-05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oneCell">
        <xdr:from>
          <xdr:col>8</xdr:col>
          <xdr:colOff>0</xdr:colOff>
          <xdr:row>3</xdr:row>
          <xdr:rowOff>0</xdr:rowOff>
        </xdr:from>
        <xdr:to>
          <xdr:col>11</xdr:col>
          <xdr:colOff>0</xdr:colOff>
          <xdr:row>4</xdr:row>
          <xdr:rowOff>0</xdr:rowOff>
        </xdr:to>
        <xdr:sp macro="" textlink="">
          <xdr:nvSpPr>
            <xdr:cNvPr id="3078" name="Drop Down 6" hidden="1">
              <a:extLst>
                <a:ext uri="{63B3BB69-23CF-44E3-9099-C40C66FF867C}">
                  <a14:compatExt spid="_x0000_s3078"/>
                </a:ext>
                <a:ext uri="{FF2B5EF4-FFF2-40B4-BE49-F238E27FC236}">
                  <a16:creationId xmlns:a16="http://schemas.microsoft.com/office/drawing/2014/main" id="{00000000-0008-0000-0600-000006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twoCellAnchor>
    <xdr:from>
      <xdr:col>6</xdr:col>
      <xdr:colOff>0</xdr:colOff>
      <xdr:row>14</xdr:row>
      <xdr:rowOff>9525</xdr:rowOff>
    </xdr:from>
    <xdr:to>
      <xdr:col>12</xdr:col>
      <xdr:colOff>0</xdr:colOff>
      <xdr:row>28</xdr:row>
      <xdr:rowOff>85725</xdr:rowOff>
    </xdr:to>
    <xdr:graphicFrame macro="">
      <xdr:nvGraphicFramePr>
        <xdr:cNvPr id="5" name="Diagramm 4">
          <a:extLst>
            <a:ext uri="{FF2B5EF4-FFF2-40B4-BE49-F238E27FC236}">
              <a16:creationId xmlns:a16="http://schemas.microsoft.com/office/drawing/2014/main" id="{00000000-0008-0000-05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0</xdr:colOff>
      <xdr:row>28</xdr:row>
      <xdr:rowOff>76200</xdr:rowOff>
    </xdr:from>
    <xdr:to>
      <xdr:col>12</xdr:col>
      <xdr:colOff>0</xdr:colOff>
      <xdr:row>42</xdr:row>
      <xdr:rowOff>152400</xdr:rowOff>
    </xdr:to>
    <xdr:graphicFrame macro="">
      <xdr:nvGraphicFramePr>
        <xdr:cNvPr id="6" name="Diagramm 5">
          <a:extLst>
            <a:ext uri="{FF2B5EF4-FFF2-40B4-BE49-F238E27FC236}">
              <a16:creationId xmlns:a16="http://schemas.microsoft.com/office/drawing/2014/main" id="{00000000-0008-0000-05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mc:AlternateContent xmlns:mc="http://schemas.openxmlformats.org/markup-compatibility/2006">
    <mc:Choice xmlns:a14="http://schemas.microsoft.com/office/drawing/2010/main" Requires="a14">
      <xdr:twoCellAnchor editAs="oneCell">
        <xdr:from>
          <xdr:col>8</xdr:col>
          <xdr:colOff>9525</xdr:colOff>
          <xdr:row>6</xdr:row>
          <xdr:rowOff>0</xdr:rowOff>
        </xdr:from>
        <xdr:to>
          <xdr:col>9</xdr:col>
          <xdr:colOff>0</xdr:colOff>
          <xdr:row>6</xdr:row>
          <xdr:rowOff>180975</xdr:rowOff>
        </xdr:to>
        <xdr:sp macro="" textlink="">
          <xdr:nvSpPr>
            <xdr:cNvPr id="3079" name="Drop Down 7" hidden="1">
              <a:extLst>
                <a:ext uri="{63B3BB69-23CF-44E3-9099-C40C66FF867C}">
                  <a14:compatExt spid="_x0000_s3079"/>
                </a:ext>
                <a:ext uri="{FF2B5EF4-FFF2-40B4-BE49-F238E27FC236}">
                  <a16:creationId xmlns:a16="http://schemas.microsoft.com/office/drawing/2014/main" id="{00000000-0008-0000-0600-000007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6</xdr:row>
          <xdr:rowOff>9525</xdr:rowOff>
        </xdr:from>
        <xdr:to>
          <xdr:col>9</xdr:col>
          <xdr:colOff>752475</xdr:colOff>
          <xdr:row>6</xdr:row>
          <xdr:rowOff>180975</xdr:rowOff>
        </xdr:to>
        <xdr:sp macro="" textlink="">
          <xdr:nvSpPr>
            <xdr:cNvPr id="3080" name="Drop Down 8" hidden="1">
              <a:extLst>
                <a:ext uri="{63B3BB69-23CF-44E3-9099-C40C66FF867C}">
                  <a14:compatExt spid="_x0000_s3080"/>
                </a:ext>
                <a:ext uri="{FF2B5EF4-FFF2-40B4-BE49-F238E27FC236}">
                  <a16:creationId xmlns:a16="http://schemas.microsoft.com/office/drawing/2014/main" id="{00000000-0008-0000-0600-000008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8</xdr:row>
          <xdr:rowOff>0</xdr:rowOff>
        </xdr:from>
        <xdr:to>
          <xdr:col>8</xdr:col>
          <xdr:colOff>762000</xdr:colOff>
          <xdr:row>9</xdr:row>
          <xdr:rowOff>9525</xdr:rowOff>
        </xdr:to>
        <xdr:sp macro="" textlink="">
          <xdr:nvSpPr>
            <xdr:cNvPr id="3081" name="Drop Down 9" hidden="1">
              <a:extLst>
                <a:ext uri="{63B3BB69-23CF-44E3-9099-C40C66FF867C}">
                  <a14:compatExt spid="_x0000_s3081"/>
                </a:ext>
                <a:ext uri="{FF2B5EF4-FFF2-40B4-BE49-F238E27FC236}">
                  <a16:creationId xmlns:a16="http://schemas.microsoft.com/office/drawing/2014/main" id="{00000000-0008-0000-0600-000009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8</xdr:row>
          <xdr:rowOff>0</xdr:rowOff>
        </xdr:from>
        <xdr:to>
          <xdr:col>9</xdr:col>
          <xdr:colOff>752475</xdr:colOff>
          <xdr:row>9</xdr:row>
          <xdr:rowOff>0</xdr:rowOff>
        </xdr:to>
        <xdr:sp macro="" textlink="">
          <xdr:nvSpPr>
            <xdr:cNvPr id="3082" name="Drop Down 10" hidden="1">
              <a:extLst>
                <a:ext uri="{63B3BB69-23CF-44E3-9099-C40C66FF867C}">
                  <a14:compatExt spid="_x0000_s3082"/>
                </a:ext>
                <a:ext uri="{FF2B5EF4-FFF2-40B4-BE49-F238E27FC236}">
                  <a16:creationId xmlns:a16="http://schemas.microsoft.com/office/drawing/2014/main" id="{00000000-0008-0000-0600-00000A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762000</xdr:colOff>
          <xdr:row>1</xdr:row>
          <xdr:rowOff>9525</xdr:rowOff>
        </xdr:from>
        <xdr:to>
          <xdr:col>5</xdr:col>
          <xdr:colOff>9525</xdr:colOff>
          <xdr:row>2</xdr:row>
          <xdr:rowOff>0</xdr:rowOff>
        </xdr:to>
        <xdr:sp macro="" textlink="">
          <xdr:nvSpPr>
            <xdr:cNvPr id="3086" name="Drop Down 14" hidden="1">
              <a:extLst>
                <a:ext uri="{63B3BB69-23CF-44E3-9099-C40C66FF867C}">
                  <a14:compatExt spid="_x0000_s3086"/>
                </a:ext>
                <a:ext uri="{FF2B5EF4-FFF2-40B4-BE49-F238E27FC236}">
                  <a16:creationId xmlns:a16="http://schemas.microsoft.com/office/drawing/2014/main" id="{00000000-0008-0000-0600-00000E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xdr:row>
          <xdr:rowOff>0</xdr:rowOff>
        </xdr:from>
        <xdr:to>
          <xdr:col>11</xdr:col>
          <xdr:colOff>0</xdr:colOff>
          <xdr:row>1</xdr:row>
          <xdr:rowOff>180975</xdr:rowOff>
        </xdr:to>
        <xdr:sp macro="" textlink="">
          <xdr:nvSpPr>
            <xdr:cNvPr id="3087" name="Drop Down 15" hidden="1">
              <a:extLst>
                <a:ext uri="{63B3BB69-23CF-44E3-9099-C40C66FF867C}">
                  <a14:compatExt spid="_x0000_s3087"/>
                </a:ext>
                <a:ext uri="{FF2B5EF4-FFF2-40B4-BE49-F238E27FC236}">
                  <a16:creationId xmlns:a16="http://schemas.microsoft.com/office/drawing/2014/main" id="{00000000-0008-0000-0600-00000F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twoCellAnchor editAs="oneCell">
    <xdr:from>
      <xdr:col>0</xdr:col>
      <xdr:colOff>0</xdr:colOff>
      <xdr:row>10</xdr:row>
      <xdr:rowOff>0</xdr:rowOff>
    </xdr:from>
    <xdr:to>
      <xdr:col>4</xdr:col>
      <xdr:colOff>280989</xdr:colOff>
      <xdr:row>10</xdr:row>
      <xdr:rowOff>313057</xdr:rowOff>
    </xdr:to>
    <xdr:pic>
      <xdr:nvPicPr>
        <xdr:cNvPr id="7" name="Grafik 6">
          <a:extLst>
            <a:ext uri="{FF2B5EF4-FFF2-40B4-BE49-F238E27FC236}">
              <a16:creationId xmlns:a16="http://schemas.microsoft.com/office/drawing/2014/main" id="{00000000-0008-0000-0500-000007000000}"/>
            </a:ext>
          </a:extLst>
        </xdr:cNvPr>
        <xdr:cNvPicPr>
          <a:picLocks noChangeAspect="1"/>
        </xdr:cNvPicPr>
      </xdr:nvPicPr>
      <xdr:blipFill rotWithShape="1">
        <a:blip xmlns:r="http://schemas.openxmlformats.org/officeDocument/2006/relationships" r:embed="rId5"/>
        <a:srcRect t="24376" b="8297"/>
        <a:stretch/>
      </xdr:blipFill>
      <xdr:spPr>
        <a:xfrm>
          <a:off x="0" y="0"/>
          <a:ext cx="3328989" cy="313057"/>
        </a:xfrm>
        <a:prstGeom prst="rect">
          <a:avLst/>
        </a:prstGeom>
      </xdr:spPr>
    </xdr:pic>
    <xdr:clientData/>
  </xdr:twoCellAnchor>
  <xdr:twoCellAnchor editAs="oneCell">
    <xdr:from>
      <xdr:col>10</xdr:col>
      <xdr:colOff>466726</xdr:colOff>
      <xdr:row>10</xdr:row>
      <xdr:rowOff>0</xdr:rowOff>
    </xdr:from>
    <xdr:to>
      <xdr:col>12</xdr:col>
      <xdr:colOff>6350</xdr:colOff>
      <xdr:row>11</xdr:row>
      <xdr:rowOff>111548</xdr:rowOff>
    </xdr:to>
    <xdr:pic>
      <xdr:nvPicPr>
        <xdr:cNvPr id="8" name="Grafik 7">
          <a:extLst>
            <a:ext uri="{FF2B5EF4-FFF2-40B4-BE49-F238E27FC236}">
              <a16:creationId xmlns:a16="http://schemas.microsoft.com/office/drawing/2014/main" id="{00000000-0008-0000-0500-000008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8086726" y="0"/>
          <a:ext cx="1063624" cy="42587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2</xdr:row>
          <xdr:rowOff>0</xdr:rowOff>
        </xdr:from>
        <xdr:to>
          <xdr:col>3</xdr:col>
          <xdr:colOff>0</xdr:colOff>
          <xdr:row>3</xdr:row>
          <xdr:rowOff>0</xdr:rowOff>
        </xdr:to>
        <xdr:sp macro="" textlink="">
          <xdr:nvSpPr>
            <xdr:cNvPr id="9217" name="Drop Down 1" hidden="1">
              <a:extLst>
                <a:ext uri="{63B3BB69-23CF-44E3-9099-C40C66FF867C}">
                  <a14:compatExt spid="_x0000_s9217"/>
                </a:ext>
                <a:ext uri="{FF2B5EF4-FFF2-40B4-BE49-F238E27FC236}">
                  <a16:creationId xmlns:a16="http://schemas.microsoft.com/office/drawing/2014/main" id="{00000000-0008-0000-0800-000001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xdr:row>
          <xdr:rowOff>0</xdr:rowOff>
        </xdr:from>
        <xdr:to>
          <xdr:col>2</xdr:col>
          <xdr:colOff>762000</xdr:colOff>
          <xdr:row>4</xdr:row>
          <xdr:rowOff>180975</xdr:rowOff>
        </xdr:to>
        <xdr:sp macro="" textlink="">
          <xdr:nvSpPr>
            <xdr:cNvPr id="9218" name="Drop Down 2" hidden="1">
              <a:extLst>
                <a:ext uri="{63B3BB69-23CF-44E3-9099-C40C66FF867C}">
                  <a14:compatExt spid="_x0000_s9218"/>
                </a:ext>
                <a:ext uri="{FF2B5EF4-FFF2-40B4-BE49-F238E27FC236}">
                  <a16:creationId xmlns:a16="http://schemas.microsoft.com/office/drawing/2014/main" id="{00000000-0008-0000-0800-000002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2</xdr:row>
          <xdr:rowOff>0</xdr:rowOff>
        </xdr:from>
        <xdr:to>
          <xdr:col>4</xdr:col>
          <xdr:colOff>0</xdr:colOff>
          <xdr:row>2</xdr:row>
          <xdr:rowOff>180975</xdr:rowOff>
        </xdr:to>
        <xdr:sp macro="" textlink="">
          <xdr:nvSpPr>
            <xdr:cNvPr id="9219" name="Drop Down 3" hidden="1">
              <a:extLst>
                <a:ext uri="{63B3BB69-23CF-44E3-9099-C40C66FF867C}">
                  <a14:compatExt spid="_x0000_s9219"/>
                </a:ext>
                <a:ext uri="{FF2B5EF4-FFF2-40B4-BE49-F238E27FC236}">
                  <a16:creationId xmlns:a16="http://schemas.microsoft.com/office/drawing/2014/main" id="{00000000-0008-0000-0800-000003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4</xdr:row>
          <xdr:rowOff>9525</xdr:rowOff>
        </xdr:from>
        <xdr:to>
          <xdr:col>4</xdr:col>
          <xdr:colOff>0</xdr:colOff>
          <xdr:row>4</xdr:row>
          <xdr:rowOff>180975</xdr:rowOff>
        </xdr:to>
        <xdr:sp macro="" textlink="">
          <xdr:nvSpPr>
            <xdr:cNvPr id="9220" name="Drop Down 4" hidden="1">
              <a:extLst>
                <a:ext uri="{63B3BB69-23CF-44E3-9099-C40C66FF867C}">
                  <a14:compatExt spid="_x0000_s9220"/>
                </a:ext>
                <a:ext uri="{FF2B5EF4-FFF2-40B4-BE49-F238E27FC236}">
                  <a16:creationId xmlns:a16="http://schemas.microsoft.com/office/drawing/2014/main" id="{00000000-0008-0000-0800-000004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twoCellAnchor>
    <xdr:from>
      <xdr:col>0</xdr:col>
      <xdr:colOff>0</xdr:colOff>
      <xdr:row>10</xdr:row>
      <xdr:rowOff>9525</xdr:rowOff>
    </xdr:from>
    <xdr:to>
      <xdr:col>6</xdr:col>
      <xdr:colOff>0</xdr:colOff>
      <xdr:row>24</xdr:row>
      <xdr:rowOff>85725</xdr:rowOff>
    </xdr:to>
    <xdr:graphicFrame macro="">
      <xdr:nvGraphicFramePr>
        <xdr:cNvPr id="2" name="Diagramm 1">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752475</xdr:colOff>
      <xdr:row>10</xdr:row>
      <xdr:rowOff>9525</xdr:rowOff>
    </xdr:from>
    <xdr:to>
      <xdr:col>11</xdr:col>
      <xdr:colOff>752475</xdr:colOff>
      <xdr:row>24</xdr:row>
      <xdr:rowOff>85725</xdr:rowOff>
    </xdr:to>
    <xdr:graphicFrame macro="">
      <xdr:nvGraphicFramePr>
        <xdr:cNvPr id="3" name="Diagramm 2">
          <a:extLst>
            <a:ext uri="{FF2B5EF4-FFF2-40B4-BE49-F238E27FC236}">
              <a16:creationId xmlns:a16="http://schemas.microsoft.com/office/drawing/2014/main"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24</xdr:row>
      <xdr:rowOff>66675</xdr:rowOff>
    </xdr:from>
    <xdr:to>
      <xdr:col>6</xdr:col>
      <xdr:colOff>0</xdr:colOff>
      <xdr:row>38</xdr:row>
      <xdr:rowOff>142875</xdr:rowOff>
    </xdr:to>
    <xdr:graphicFrame macro="">
      <xdr:nvGraphicFramePr>
        <xdr:cNvPr id="4" name="Diagramm 3">
          <a:extLst>
            <a:ext uri="{FF2B5EF4-FFF2-40B4-BE49-F238E27FC236}">
              <a16:creationId xmlns:a16="http://schemas.microsoft.com/office/drawing/2014/main" id="{00000000-0008-0000-06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752475</xdr:colOff>
      <xdr:row>24</xdr:row>
      <xdr:rowOff>66675</xdr:rowOff>
    </xdr:from>
    <xdr:to>
      <xdr:col>11</xdr:col>
      <xdr:colOff>752475</xdr:colOff>
      <xdr:row>38</xdr:row>
      <xdr:rowOff>142875</xdr:rowOff>
    </xdr:to>
    <xdr:graphicFrame macro="">
      <xdr:nvGraphicFramePr>
        <xdr:cNvPr id="6" name="Diagramm 5">
          <a:extLst>
            <a:ext uri="{FF2B5EF4-FFF2-40B4-BE49-F238E27FC236}">
              <a16:creationId xmlns:a16="http://schemas.microsoft.com/office/drawing/2014/main" id="{00000000-0008-0000-06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6</xdr:row>
      <xdr:rowOff>0</xdr:rowOff>
    </xdr:from>
    <xdr:to>
      <xdr:col>4</xdr:col>
      <xdr:colOff>280989</xdr:colOff>
      <xdr:row>6</xdr:row>
      <xdr:rowOff>313057</xdr:rowOff>
    </xdr:to>
    <xdr:pic>
      <xdr:nvPicPr>
        <xdr:cNvPr id="5" name="Grafik 4">
          <a:extLst>
            <a:ext uri="{FF2B5EF4-FFF2-40B4-BE49-F238E27FC236}">
              <a16:creationId xmlns:a16="http://schemas.microsoft.com/office/drawing/2014/main" id="{00000000-0008-0000-0600-000005000000}"/>
            </a:ext>
          </a:extLst>
        </xdr:cNvPr>
        <xdr:cNvPicPr>
          <a:picLocks noChangeAspect="1"/>
        </xdr:cNvPicPr>
      </xdr:nvPicPr>
      <xdr:blipFill rotWithShape="1">
        <a:blip xmlns:r="http://schemas.openxmlformats.org/officeDocument/2006/relationships" r:embed="rId5"/>
        <a:srcRect t="24376" b="8297"/>
        <a:stretch/>
      </xdr:blipFill>
      <xdr:spPr>
        <a:xfrm>
          <a:off x="0" y="1238250"/>
          <a:ext cx="3328989" cy="313057"/>
        </a:xfrm>
        <a:prstGeom prst="rect">
          <a:avLst/>
        </a:prstGeom>
      </xdr:spPr>
    </xdr:pic>
    <xdr:clientData/>
  </xdr:twoCellAnchor>
  <xdr:twoCellAnchor editAs="oneCell">
    <xdr:from>
      <xdr:col>10</xdr:col>
      <xdr:colOff>468923</xdr:colOff>
      <xdr:row>6</xdr:row>
      <xdr:rowOff>3663</xdr:rowOff>
    </xdr:from>
    <xdr:to>
      <xdr:col>12</xdr:col>
      <xdr:colOff>8547</xdr:colOff>
      <xdr:row>7</xdr:row>
      <xdr:rowOff>115211</xdr:rowOff>
    </xdr:to>
    <xdr:pic>
      <xdr:nvPicPr>
        <xdr:cNvPr id="8" name="Grafik 7">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8088923" y="2011240"/>
          <a:ext cx="1063624" cy="42660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8</xdr:col>
      <xdr:colOff>519112</xdr:colOff>
      <xdr:row>11</xdr:row>
      <xdr:rowOff>71437</xdr:rowOff>
    </xdr:from>
    <xdr:to>
      <xdr:col>14</xdr:col>
      <xdr:colOff>519112</xdr:colOff>
      <xdr:row>25</xdr:row>
      <xdr:rowOff>147637</xdr:rowOff>
    </xdr:to>
    <xdr:graphicFrame macro="">
      <xdr:nvGraphicFramePr>
        <xdr:cNvPr id="3" name="Diagramm 2">
          <a:extLst>
            <a:ext uri="{FF2B5EF4-FFF2-40B4-BE49-F238E27FC236}">
              <a16:creationId xmlns:a16="http://schemas.microsoft.com/office/drawing/2014/main" id="{00000000-0008-0000-0A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8</xdr:col>
      <xdr:colOff>704850</xdr:colOff>
      <xdr:row>40</xdr:row>
      <xdr:rowOff>47625</xdr:rowOff>
    </xdr:from>
    <xdr:to>
      <xdr:col>18</xdr:col>
      <xdr:colOff>656278</xdr:colOff>
      <xdr:row>53</xdr:row>
      <xdr:rowOff>28268</xdr:rowOff>
    </xdr:to>
    <xdr:pic>
      <xdr:nvPicPr>
        <xdr:cNvPr id="2" name="Grafik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2"/>
        <a:stretch>
          <a:fillRect/>
        </a:stretch>
      </xdr:blipFill>
      <xdr:spPr>
        <a:xfrm>
          <a:off x="6800850" y="7667625"/>
          <a:ext cx="7571428" cy="2457143"/>
        </a:xfrm>
        <a:prstGeom prst="rect">
          <a:avLst/>
        </a:prstGeom>
      </xdr:spPr>
    </xdr:pic>
    <xdr:clientData/>
  </xdr:twoCellAnchor>
</xdr:wsDr>
</file>

<file path=xl/theme/theme1.xml><?xml version="1.0" encoding="utf-8"?>
<a:theme xmlns:a="http://schemas.openxmlformats.org/drawingml/2006/main" name="Office">
  <a:themeElements>
    <a:clrScheme name="WKÖ_Statistik">
      <a:dk1>
        <a:sysClr val="windowText" lastClr="000000"/>
      </a:dk1>
      <a:lt1>
        <a:sysClr val="window" lastClr="FFFFFF"/>
      </a:lt1>
      <a:dk2>
        <a:srgbClr val="BFBFBF"/>
      </a:dk2>
      <a:lt2>
        <a:srgbClr val="F8F8F8"/>
      </a:lt2>
      <a:accent1>
        <a:srgbClr val="E20613"/>
      </a:accent1>
      <a:accent2>
        <a:srgbClr val="FA4C54"/>
      </a:accent2>
      <a:accent3>
        <a:srgbClr val="FC8086"/>
      </a:accent3>
      <a:accent4>
        <a:srgbClr val="666666"/>
      </a:accent4>
      <a:accent5>
        <a:srgbClr val="999999"/>
      </a:accent5>
      <a:accent6>
        <a:srgbClr val="CCCCCC"/>
      </a:accent6>
      <a:hlink>
        <a:srgbClr val="5F5F5F"/>
      </a:hlink>
      <a:folHlink>
        <a:srgbClr val="91919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www.ecb.europa.eu/stats/policy_and_exchange_rates/euro_reference_exchange_rates/html/index.en.html"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3.xml"/><Relationship Id="rId1" Type="http://schemas.openxmlformats.org/officeDocument/2006/relationships/printerSettings" Target="../printerSettings/printerSettings6.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16.xml"/><Relationship Id="rId2" Type="http://schemas.openxmlformats.org/officeDocument/2006/relationships/drawing" Target="../drawings/drawing4.xml"/><Relationship Id="rId1" Type="http://schemas.openxmlformats.org/officeDocument/2006/relationships/printerSettings" Target="../printerSettings/printerSettings8.bin"/><Relationship Id="rId6" Type="http://schemas.openxmlformats.org/officeDocument/2006/relationships/ctrlProp" Target="../ctrlProps/ctrlProp15.xml"/><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854DE-0A82-45D1-BA77-61FA3F7ECE0D}">
  <sheetPr codeName="Tabelle4">
    <tabColor theme="5"/>
  </sheetPr>
  <dimension ref="B2:C11"/>
  <sheetViews>
    <sheetView workbookViewId="0">
      <selection activeCell="B3" sqref="B3"/>
    </sheetView>
  </sheetViews>
  <sheetFormatPr baseColWidth="10" defaultRowHeight="15" x14ac:dyDescent="0.3"/>
  <cols>
    <col min="3" max="3" width="76.7109375" customWidth="1"/>
  </cols>
  <sheetData>
    <row r="2" spans="2:3" ht="30" customHeight="1" x14ac:dyDescent="0.3">
      <c r="B2" s="39" t="s">
        <v>289</v>
      </c>
      <c r="C2" s="39"/>
    </row>
    <row r="4" spans="2:3" ht="16.5" x14ac:dyDescent="0.3">
      <c r="B4" s="29" t="s">
        <v>280</v>
      </c>
      <c r="C4" s="29" t="s">
        <v>281</v>
      </c>
    </row>
    <row r="6" spans="2:3" ht="30" x14ac:dyDescent="0.3">
      <c r="B6" s="28" t="s">
        <v>282</v>
      </c>
      <c r="C6" s="28" t="s">
        <v>288</v>
      </c>
    </row>
    <row r="8" spans="2:3" ht="60" x14ac:dyDescent="0.3">
      <c r="B8" s="28" t="s">
        <v>283</v>
      </c>
      <c r="C8" s="28" t="s">
        <v>285</v>
      </c>
    </row>
    <row r="9" spans="2:3" ht="60" x14ac:dyDescent="0.3">
      <c r="C9" s="28" t="s">
        <v>286</v>
      </c>
    </row>
    <row r="10" spans="2:3" x14ac:dyDescent="0.3">
      <c r="C10" s="28"/>
    </row>
    <row r="11" spans="2:3" ht="60" x14ac:dyDescent="0.3">
      <c r="B11" s="28" t="s">
        <v>284</v>
      </c>
      <c r="C11" s="28" t="s">
        <v>287</v>
      </c>
    </row>
  </sheetData>
  <mergeCells count="1">
    <mergeCell ref="B2:C2"/>
  </mergeCells>
  <pageMargins left="0.7" right="0.7" top="0.78740157499999996" bottom="0.78740157499999996"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9DA92-F60C-4920-9E77-94C8D245402F}">
  <sheetPr codeName="Tabelle9"/>
  <dimension ref="A1:I262"/>
  <sheetViews>
    <sheetView workbookViewId="0">
      <selection activeCell="K13" sqref="K13"/>
    </sheetView>
  </sheetViews>
  <sheetFormatPr baseColWidth="10" defaultRowHeight="15" x14ac:dyDescent="0.3"/>
  <cols>
    <col min="1" max="1" width="23.85546875" customWidth="1"/>
    <col min="2" max="3" width="16.85546875" customWidth="1"/>
    <col min="5" max="6" width="16.85546875" customWidth="1"/>
  </cols>
  <sheetData>
    <row r="1" spans="1:9" x14ac:dyDescent="0.3">
      <c r="A1" t="s">
        <v>290</v>
      </c>
      <c r="B1" t="s">
        <v>291</v>
      </c>
      <c r="C1" t="s">
        <v>292</v>
      </c>
      <c r="D1" t="s">
        <v>293</v>
      </c>
      <c r="E1" t="s">
        <v>294</v>
      </c>
      <c r="F1" t="s">
        <v>295</v>
      </c>
      <c r="G1" t="s">
        <v>293</v>
      </c>
    </row>
    <row r="2" spans="1:9" x14ac:dyDescent="0.3">
      <c r="A2" t="s">
        <v>296</v>
      </c>
      <c r="B2" s="30">
        <v>215272884063</v>
      </c>
      <c r="C2" s="30">
        <v>202777483816</v>
      </c>
      <c r="D2">
        <v>-5.8</v>
      </c>
      <c r="E2" s="30">
        <v>194679484264</v>
      </c>
      <c r="F2" s="30">
        <v>200755416766</v>
      </c>
      <c r="G2">
        <v>3.1</v>
      </c>
      <c r="H2" s="31">
        <f>F2/$F$2</f>
        <v>1</v>
      </c>
      <c r="I2" t="e">
        <f>MATCH(A2,$A$242:$A$262,0)</f>
        <v>#N/A</v>
      </c>
    </row>
    <row r="3" spans="1:9" x14ac:dyDescent="0.3">
      <c r="A3" t="s">
        <v>297</v>
      </c>
      <c r="B3" s="30">
        <v>69021883199</v>
      </c>
      <c r="C3" s="30">
        <v>64705025123</v>
      </c>
      <c r="D3">
        <v>-6.3</v>
      </c>
      <c r="E3" s="30">
        <v>58012459368</v>
      </c>
      <c r="F3" s="30">
        <v>58443843201</v>
      </c>
      <c r="G3">
        <v>0.7</v>
      </c>
      <c r="H3" s="31">
        <f t="shared" ref="H3:H66" si="0">F3/$F$2</f>
        <v>0.2911196327475537</v>
      </c>
      <c r="I3">
        <f t="shared" ref="I3:I66" si="1">MATCH(A3,$A$242:$A$262,0)</f>
        <v>3</v>
      </c>
    </row>
    <row r="4" spans="1:9" x14ac:dyDescent="0.3">
      <c r="A4" s="7" t="s">
        <v>298</v>
      </c>
      <c r="B4" s="30">
        <v>7256645151</v>
      </c>
      <c r="C4" s="30">
        <v>7930538498</v>
      </c>
      <c r="D4">
        <v>9.3000000000000007</v>
      </c>
      <c r="E4" s="30">
        <v>12912798203</v>
      </c>
      <c r="F4" s="30">
        <v>14738580925</v>
      </c>
      <c r="G4">
        <v>14.1</v>
      </c>
      <c r="H4" s="31">
        <f t="shared" si="0"/>
        <v>7.3415607720210371E-2</v>
      </c>
      <c r="I4" t="e">
        <f t="shared" si="1"/>
        <v>#N/A</v>
      </c>
    </row>
    <row r="5" spans="1:9" x14ac:dyDescent="0.3">
      <c r="A5" t="s">
        <v>299</v>
      </c>
      <c r="B5" s="30">
        <v>13436744431</v>
      </c>
      <c r="C5" s="30">
        <v>13010070127</v>
      </c>
      <c r="D5">
        <v>-3.2</v>
      </c>
      <c r="E5" s="30">
        <v>13244237863</v>
      </c>
      <c r="F5" s="30">
        <v>12308703207</v>
      </c>
      <c r="G5">
        <v>-7.1</v>
      </c>
      <c r="H5" s="31">
        <f t="shared" si="0"/>
        <v>6.1311935714028543E-2</v>
      </c>
      <c r="I5">
        <f t="shared" si="1"/>
        <v>9</v>
      </c>
    </row>
    <row r="6" spans="1:9" x14ac:dyDescent="0.3">
      <c r="A6" s="7" t="s">
        <v>300</v>
      </c>
      <c r="B6" s="30">
        <v>10025580778</v>
      </c>
      <c r="C6" s="30">
        <v>10258825882</v>
      </c>
      <c r="D6">
        <v>2.2999999999999998</v>
      </c>
      <c r="E6" s="30">
        <v>9990508127</v>
      </c>
      <c r="F6" s="30">
        <v>9957102484</v>
      </c>
      <c r="G6">
        <v>-0.3</v>
      </c>
      <c r="H6" s="31">
        <f t="shared" si="0"/>
        <v>4.9598175951615656E-2</v>
      </c>
      <c r="I6" t="e">
        <f t="shared" si="1"/>
        <v>#N/A</v>
      </c>
    </row>
    <row r="7" spans="1:9" x14ac:dyDescent="0.3">
      <c r="A7" t="s">
        <v>301</v>
      </c>
      <c r="B7" s="30">
        <v>3210592795</v>
      </c>
      <c r="C7" s="30">
        <v>2963045404</v>
      </c>
      <c r="D7">
        <v>-7.7</v>
      </c>
      <c r="E7" s="30">
        <v>3005337070</v>
      </c>
      <c r="F7" s="30">
        <v>7516202415</v>
      </c>
      <c r="G7">
        <v>150.1</v>
      </c>
      <c r="H7" s="31">
        <f t="shared" si="0"/>
        <v>3.7439599568866756E-2</v>
      </c>
      <c r="I7">
        <f t="shared" si="1"/>
        <v>2</v>
      </c>
    </row>
    <row r="8" spans="1:9" x14ac:dyDescent="0.3">
      <c r="A8" s="32" t="s">
        <v>302</v>
      </c>
      <c r="B8" s="30">
        <v>7027344957</v>
      </c>
      <c r="C8" s="30">
        <v>6537208750</v>
      </c>
      <c r="D8">
        <v>-7</v>
      </c>
      <c r="E8" s="30">
        <v>7358562130</v>
      </c>
      <c r="F8" s="30">
        <v>7343947786</v>
      </c>
      <c r="G8">
        <v>-0.2</v>
      </c>
      <c r="H8" s="31">
        <f t="shared" si="0"/>
        <v>3.6581567283736544E-2</v>
      </c>
      <c r="I8" t="e">
        <f t="shared" si="1"/>
        <v>#N/A</v>
      </c>
    </row>
    <row r="9" spans="1:9" x14ac:dyDescent="0.3">
      <c r="A9" t="s">
        <v>303</v>
      </c>
      <c r="B9" s="30">
        <v>5120920335</v>
      </c>
      <c r="C9" s="30">
        <v>5324058537</v>
      </c>
      <c r="D9">
        <v>4</v>
      </c>
      <c r="E9" s="30">
        <v>7756651866</v>
      </c>
      <c r="F9" s="30">
        <v>7271826378</v>
      </c>
      <c r="G9">
        <v>-6.3</v>
      </c>
      <c r="H9" s="31">
        <f t="shared" si="0"/>
        <v>3.6222317161563926E-2</v>
      </c>
      <c r="I9">
        <f t="shared" si="1"/>
        <v>6</v>
      </c>
    </row>
    <row r="10" spans="1:9" x14ac:dyDescent="0.3">
      <c r="A10" s="32" t="s">
        <v>304</v>
      </c>
      <c r="B10" s="30">
        <v>5348323597</v>
      </c>
      <c r="C10" s="30">
        <v>5036740370</v>
      </c>
      <c r="D10">
        <v>-5.8</v>
      </c>
      <c r="E10" s="30">
        <v>7733796515</v>
      </c>
      <c r="F10" s="30">
        <v>7257606435</v>
      </c>
      <c r="G10">
        <v>-6.2</v>
      </c>
      <c r="H10" s="31">
        <f t="shared" si="0"/>
        <v>3.615148498563029E-2</v>
      </c>
      <c r="I10" t="e">
        <f t="shared" si="1"/>
        <v>#N/A</v>
      </c>
    </row>
    <row r="11" spans="1:9" x14ac:dyDescent="0.3">
      <c r="A11" s="32" t="s">
        <v>305</v>
      </c>
      <c r="B11" s="30">
        <v>9819273666</v>
      </c>
      <c r="C11" s="30">
        <v>8403737611</v>
      </c>
      <c r="D11">
        <v>-14.4</v>
      </c>
      <c r="E11" s="30">
        <v>7083310648</v>
      </c>
      <c r="F11" s="30">
        <v>7236478946</v>
      </c>
      <c r="G11">
        <v>2.2000000000000002</v>
      </c>
      <c r="H11" s="31">
        <f t="shared" si="0"/>
        <v>3.6046245040724463E-2</v>
      </c>
      <c r="I11" t="e">
        <f t="shared" si="1"/>
        <v>#N/A</v>
      </c>
    </row>
    <row r="12" spans="1:9" x14ac:dyDescent="0.3">
      <c r="A12" s="7" t="s">
        <v>306</v>
      </c>
      <c r="B12" s="30">
        <v>3494797158</v>
      </c>
      <c r="C12" s="30">
        <v>3069560938</v>
      </c>
      <c r="D12">
        <v>-12.2</v>
      </c>
      <c r="E12" s="30">
        <v>5105837215</v>
      </c>
      <c r="F12" s="30">
        <v>5453295238</v>
      </c>
      <c r="G12">
        <v>6.8</v>
      </c>
      <c r="H12" s="31">
        <f t="shared" si="0"/>
        <v>2.7163875953376375E-2</v>
      </c>
      <c r="I12" t="e">
        <f t="shared" si="1"/>
        <v>#N/A</v>
      </c>
    </row>
    <row r="13" spans="1:9" x14ac:dyDescent="0.3">
      <c r="A13" s="32" t="s">
        <v>307</v>
      </c>
      <c r="B13" s="30">
        <v>17453332645</v>
      </c>
      <c r="C13" s="30">
        <v>15116354033</v>
      </c>
      <c r="D13">
        <v>-13.4</v>
      </c>
      <c r="E13" s="30">
        <v>5261901053</v>
      </c>
      <c r="F13" s="30">
        <v>5072852492</v>
      </c>
      <c r="G13">
        <v>-3.6</v>
      </c>
      <c r="H13" s="31">
        <f t="shared" si="0"/>
        <v>2.5268820008542553E-2</v>
      </c>
      <c r="I13" t="e">
        <f t="shared" si="1"/>
        <v>#N/A</v>
      </c>
    </row>
    <row r="14" spans="1:9" x14ac:dyDescent="0.3">
      <c r="A14" t="s">
        <v>308</v>
      </c>
      <c r="B14" s="30">
        <v>3453615297</v>
      </c>
      <c r="C14" s="30">
        <v>3088017332</v>
      </c>
      <c r="D14">
        <v>-10.6</v>
      </c>
      <c r="E14" s="30">
        <v>4917708538</v>
      </c>
      <c r="F14" s="30">
        <v>4240576420</v>
      </c>
      <c r="G14">
        <v>-13.8</v>
      </c>
      <c r="H14" s="31">
        <f t="shared" si="0"/>
        <v>2.1123098386644307E-2</v>
      </c>
      <c r="I14">
        <f t="shared" si="1"/>
        <v>18</v>
      </c>
    </row>
    <row r="15" spans="1:9" x14ac:dyDescent="0.3">
      <c r="A15" t="s">
        <v>309</v>
      </c>
      <c r="B15" s="30">
        <v>3795481938</v>
      </c>
      <c r="C15" s="30">
        <v>3452137169</v>
      </c>
      <c r="D15">
        <v>-9</v>
      </c>
      <c r="E15" s="30">
        <v>3795556855</v>
      </c>
      <c r="F15" s="30">
        <v>3935558702</v>
      </c>
      <c r="G15">
        <v>3.7</v>
      </c>
      <c r="H15" s="31">
        <f t="shared" si="0"/>
        <v>1.9603748508501155E-2</v>
      </c>
      <c r="I15">
        <f t="shared" si="1"/>
        <v>17</v>
      </c>
    </row>
    <row r="16" spans="1:9" x14ac:dyDescent="0.3">
      <c r="A16" s="33" t="s">
        <v>310</v>
      </c>
      <c r="B16" s="30">
        <v>2486707907</v>
      </c>
      <c r="C16" s="30">
        <v>2233913012</v>
      </c>
      <c r="D16">
        <v>-10.199999999999999</v>
      </c>
      <c r="E16" s="30">
        <v>3756483890</v>
      </c>
      <c r="F16" s="30">
        <v>3897773073</v>
      </c>
      <c r="G16">
        <v>3.8</v>
      </c>
      <c r="H16" s="31">
        <f t="shared" si="0"/>
        <v>1.941553127576744E-2</v>
      </c>
      <c r="I16" t="e">
        <f t="shared" si="1"/>
        <v>#N/A</v>
      </c>
    </row>
    <row r="17" spans="1:9" x14ac:dyDescent="0.3">
      <c r="A17" t="s">
        <v>311</v>
      </c>
      <c r="B17" s="30">
        <v>5839254241</v>
      </c>
      <c r="C17" s="30">
        <v>5496589398</v>
      </c>
      <c r="D17">
        <v>-5.9</v>
      </c>
      <c r="E17" s="30">
        <v>3790802619</v>
      </c>
      <c r="F17" s="30">
        <v>3643722828</v>
      </c>
      <c r="G17">
        <v>-3.9</v>
      </c>
      <c r="H17" s="31">
        <f t="shared" si="0"/>
        <v>1.8150059842455529E-2</v>
      </c>
      <c r="I17">
        <f t="shared" si="1"/>
        <v>15</v>
      </c>
    </row>
    <row r="18" spans="1:9" x14ac:dyDescent="0.3">
      <c r="A18" t="s">
        <v>312</v>
      </c>
      <c r="B18" s="30">
        <v>2954730499</v>
      </c>
      <c r="C18" s="30">
        <v>3029517555</v>
      </c>
      <c r="D18">
        <v>2.5</v>
      </c>
      <c r="E18" s="30">
        <v>2925298715</v>
      </c>
      <c r="F18" s="30">
        <v>3164446641</v>
      </c>
      <c r="G18">
        <v>8.1999999999999993</v>
      </c>
      <c r="H18" s="31">
        <f t="shared" si="0"/>
        <v>1.5762696180140787E-2</v>
      </c>
      <c r="I18">
        <f t="shared" si="1"/>
        <v>19</v>
      </c>
    </row>
    <row r="19" spans="1:9" x14ac:dyDescent="0.3">
      <c r="A19" s="33" t="s">
        <v>313</v>
      </c>
      <c r="B19" s="30">
        <v>2815587064</v>
      </c>
      <c r="C19" s="30">
        <v>2798895922</v>
      </c>
      <c r="D19">
        <v>-0.6</v>
      </c>
      <c r="E19" s="30">
        <v>1805272592</v>
      </c>
      <c r="F19" s="30">
        <v>2026260715</v>
      </c>
      <c r="G19">
        <v>12.2</v>
      </c>
      <c r="H19" s="31">
        <f t="shared" si="0"/>
        <v>1.0093180785063469E-2</v>
      </c>
      <c r="I19" t="e">
        <f t="shared" si="1"/>
        <v>#N/A</v>
      </c>
    </row>
    <row r="20" spans="1:9" x14ac:dyDescent="0.3">
      <c r="A20" s="33" t="s">
        <v>314</v>
      </c>
      <c r="B20" s="30">
        <v>646146262</v>
      </c>
      <c r="C20" s="30">
        <v>650775541</v>
      </c>
      <c r="D20">
        <v>0.7</v>
      </c>
      <c r="E20" s="30">
        <v>1681404891</v>
      </c>
      <c r="F20" s="30">
        <v>1984663825</v>
      </c>
      <c r="G20">
        <v>18</v>
      </c>
      <c r="H20" s="31">
        <f t="shared" si="0"/>
        <v>9.8859789537500704E-3</v>
      </c>
      <c r="I20" t="e">
        <f t="shared" si="1"/>
        <v>#N/A</v>
      </c>
    </row>
    <row r="21" spans="1:9" x14ac:dyDescent="0.3">
      <c r="A21" t="s">
        <v>315</v>
      </c>
      <c r="B21" s="30">
        <v>969905839</v>
      </c>
      <c r="C21" s="30">
        <v>945758882</v>
      </c>
      <c r="D21">
        <v>-2.5</v>
      </c>
      <c r="E21" s="30">
        <v>1922091856</v>
      </c>
      <c r="F21" s="30">
        <v>1959228596</v>
      </c>
      <c r="G21">
        <v>1.9</v>
      </c>
      <c r="H21" s="31">
        <f t="shared" si="0"/>
        <v>9.7592813561970873E-3</v>
      </c>
      <c r="I21">
        <f t="shared" si="1"/>
        <v>10</v>
      </c>
    </row>
    <row r="22" spans="1:9" x14ac:dyDescent="0.3">
      <c r="A22" s="33" t="s">
        <v>316</v>
      </c>
      <c r="B22" s="30">
        <v>2018518693</v>
      </c>
      <c r="C22" s="30">
        <v>2074892559</v>
      </c>
      <c r="D22">
        <v>2.8</v>
      </c>
      <c r="E22" s="30">
        <v>1984806560</v>
      </c>
      <c r="F22" s="30">
        <v>1884894222</v>
      </c>
      <c r="G22">
        <v>-5</v>
      </c>
      <c r="H22" s="31">
        <f t="shared" si="0"/>
        <v>9.3890080395540605E-3</v>
      </c>
      <c r="I22" t="e">
        <f t="shared" si="1"/>
        <v>#N/A</v>
      </c>
    </row>
    <row r="23" spans="1:9" x14ac:dyDescent="0.3">
      <c r="A23" s="7" t="s">
        <v>317</v>
      </c>
      <c r="B23" s="30">
        <v>2521025413</v>
      </c>
      <c r="C23" s="30">
        <v>2813366500</v>
      </c>
      <c r="D23">
        <v>11.6</v>
      </c>
      <c r="E23" s="30">
        <v>1787358229</v>
      </c>
      <c r="F23" s="30">
        <v>1782786178</v>
      </c>
      <c r="G23">
        <v>-0.3</v>
      </c>
      <c r="H23" s="31">
        <f t="shared" si="0"/>
        <v>8.8803889166189278E-3</v>
      </c>
      <c r="I23" t="e">
        <f t="shared" si="1"/>
        <v>#N/A</v>
      </c>
    </row>
    <row r="24" spans="1:9" x14ac:dyDescent="0.3">
      <c r="A24" t="s">
        <v>318</v>
      </c>
      <c r="B24" s="30">
        <v>430373734</v>
      </c>
      <c r="C24" s="30">
        <v>714163502</v>
      </c>
      <c r="D24">
        <v>65.900000000000006</v>
      </c>
      <c r="E24" s="30">
        <v>1712297108</v>
      </c>
      <c r="F24" s="30">
        <v>1661026953</v>
      </c>
      <c r="G24">
        <v>-3</v>
      </c>
      <c r="H24" s="31">
        <f t="shared" si="0"/>
        <v>8.2738836129940575E-3</v>
      </c>
      <c r="I24" t="e">
        <f t="shared" si="1"/>
        <v>#N/A</v>
      </c>
    </row>
    <row r="25" spans="1:9" x14ac:dyDescent="0.3">
      <c r="A25" t="s">
        <v>319</v>
      </c>
      <c r="B25" s="30">
        <v>1095438837</v>
      </c>
      <c r="C25" s="30">
        <v>1168762231</v>
      </c>
      <c r="D25">
        <v>6.7</v>
      </c>
      <c r="E25" s="30">
        <v>1759943111</v>
      </c>
      <c r="F25" s="30">
        <v>1447979519</v>
      </c>
      <c r="G25">
        <v>-17.7</v>
      </c>
      <c r="H25" s="31">
        <f t="shared" si="0"/>
        <v>7.2126547932091977E-3</v>
      </c>
      <c r="I25" t="e">
        <f t="shared" si="1"/>
        <v>#N/A</v>
      </c>
    </row>
    <row r="26" spans="1:9" x14ac:dyDescent="0.3">
      <c r="A26" t="s">
        <v>320</v>
      </c>
      <c r="B26" s="30">
        <v>742790312</v>
      </c>
      <c r="C26" s="30">
        <v>730957686</v>
      </c>
      <c r="D26">
        <v>-1.6</v>
      </c>
      <c r="E26" s="30">
        <v>512379642</v>
      </c>
      <c r="F26" s="30">
        <v>1396621281</v>
      </c>
      <c r="G26">
        <v>172.6</v>
      </c>
      <c r="H26" s="31">
        <f t="shared" si="0"/>
        <v>6.9568298753696807E-3</v>
      </c>
      <c r="I26">
        <f t="shared" si="1"/>
        <v>8</v>
      </c>
    </row>
    <row r="27" spans="1:9" x14ac:dyDescent="0.3">
      <c r="A27" t="s">
        <v>321</v>
      </c>
      <c r="B27" s="30">
        <v>8250203686</v>
      </c>
      <c r="C27" s="30">
        <v>4092128433</v>
      </c>
      <c r="D27">
        <v>-50.4</v>
      </c>
      <c r="E27" s="30">
        <v>1837778015</v>
      </c>
      <c r="F27" s="30">
        <v>1296636538</v>
      </c>
      <c r="G27">
        <v>-29.4</v>
      </c>
      <c r="H27" s="31">
        <f t="shared" si="0"/>
        <v>6.4587873088941669E-3</v>
      </c>
      <c r="I27" t="e">
        <f t="shared" si="1"/>
        <v>#N/A</v>
      </c>
    </row>
    <row r="28" spans="1:9" x14ac:dyDescent="0.3">
      <c r="A28" t="s">
        <v>322</v>
      </c>
      <c r="B28" s="30">
        <v>252793040</v>
      </c>
      <c r="C28" s="30">
        <v>220331901</v>
      </c>
      <c r="D28">
        <v>-12.8</v>
      </c>
      <c r="E28" s="30">
        <v>1243201917</v>
      </c>
      <c r="F28" s="30">
        <v>1294858903</v>
      </c>
      <c r="G28">
        <v>4.2</v>
      </c>
      <c r="H28" s="31">
        <f t="shared" si="0"/>
        <v>6.4499325789514521E-3</v>
      </c>
      <c r="I28" t="e">
        <f t="shared" si="1"/>
        <v>#N/A</v>
      </c>
    </row>
    <row r="29" spans="1:9" x14ac:dyDescent="0.3">
      <c r="A29" t="s">
        <v>323</v>
      </c>
      <c r="B29" s="30">
        <v>1559506074</v>
      </c>
      <c r="C29" s="30">
        <v>1397809090</v>
      </c>
      <c r="D29">
        <v>-10.4</v>
      </c>
      <c r="E29" s="30">
        <v>1185238337</v>
      </c>
      <c r="F29" s="30">
        <v>1276017529</v>
      </c>
      <c r="G29">
        <v>7.7</v>
      </c>
      <c r="H29" s="31">
        <f t="shared" si="0"/>
        <v>6.3560801972647281E-3</v>
      </c>
      <c r="I29" t="e">
        <f t="shared" si="1"/>
        <v>#N/A</v>
      </c>
    </row>
    <row r="30" spans="1:9" x14ac:dyDescent="0.3">
      <c r="A30" t="s">
        <v>324</v>
      </c>
      <c r="B30" s="30">
        <v>1199674403</v>
      </c>
      <c r="C30" s="30">
        <v>870946979</v>
      </c>
      <c r="D30">
        <v>-27.4</v>
      </c>
      <c r="E30" s="30">
        <v>1400460809</v>
      </c>
      <c r="F30" s="30">
        <v>1246513100</v>
      </c>
      <c r="G30">
        <v>-11</v>
      </c>
      <c r="H30" s="31">
        <f t="shared" si="0"/>
        <v>6.2091131590881676E-3</v>
      </c>
      <c r="I30" t="e">
        <f t="shared" si="1"/>
        <v>#N/A</v>
      </c>
    </row>
    <row r="31" spans="1:9" x14ac:dyDescent="0.3">
      <c r="A31" t="s">
        <v>325</v>
      </c>
      <c r="B31" s="30">
        <v>986189002</v>
      </c>
      <c r="C31" s="30">
        <v>931873573</v>
      </c>
      <c r="D31">
        <v>-5.5</v>
      </c>
      <c r="E31" s="30">
        <v>1147310857</v>
      </c>
      <c r="F31" s="30">
        <v>1204957429</v>
      </c>
      <c r="G31">
        <v>5</v>
      </c>
      <c r="H31" s="31">
        <f t="shared" si="0"/>
        <v>6.0021166472658382E-3</v>
      </c>
      <c r="I31" t="e">
        <f t="shared" si="1"/>
        <v>#N/A</v>
      </c>
    </row>
    <row r="32" spans="1:9" x14ac:dyDescent="0.3">
      <c r="A32" t="s">
        <v>326</v>
      </c>
      <c r="B32" s="30">
        <v>894581055</v>
      </c>
      <c r="C32" s="30">
        <v>795946825</v>
      </c>
      <c r="D32">
        <v>-11</v>
      </c>
      <c r="E32" s="30">
        <v>1038020778</v>
      </c>
      <c r="F32" s="30">
        <v>1085153321</v>
      </c>
      <c r="G32">
        <v>4.5</v>
      </c>
      <c r="H32" s="31">
        <f t="shared" si="0"/>
        <v>5.4053501443741964E-3</v>
      </c>
      <c r="I32" t="e">
        <f t="shared" si="1"/>
        <v>#N/A</v>
      </c>
    </row>
    <row r="33" spans="1:9" x14ac:dyDescent="0.3">
      <c r="A33" t="s">
        <v>327</v>
      </c>
      <c r="B33" s="30">
        <v>449430180</v>
      </c>
      <c r="C33" s="30">
        <v>395918150</v>
      </c>
      <c r="D33">
        <v>-11.9</v>
      </c>
      <c r="E33" s="30">
        <v>1120135691</v>
      </c>
      <c r="F33" s="30">
        <v>1028526159</v>
      </c>
      <c r="G33">
        <v>-8.1999999999999993</v>
      </c>
      <c r="H33" s="31">
        <f t="shared" si="0"/>
        <v>5.1232797379452402E-3</v>
      </c>
      <c r="I33" t="e">
        <f t="shared" si="1"/>
        <v>#N/A</v>
      </c>
    </row>
    <row r="34" spans="1:9" x14ac:dyDescent="0.3">
      <c r="A34" t="s">
        <v>328</v>
      </c>
      <c r="B34" s="30">
        <v>753500647</v>
      </c>
      <c r="C34" s="30">
        <v>705663222</v>
      </c>
      <c r="D34">
        <v>-6.3</v>
      </c>
      <c r="E34" s="30">
        <v>678176503</v>
      </c>
      <c r="F34" s="30">
        <v>778680612</v>
      </c>
      <c r="G34">
        <v>14.8</v>
      </c>
      <c r="H34" s="31">
        <f t="shared" si="0"/>
        <v>3.8787526859493317E-3</v>
      </c>
      <c r="I34" t="e">
        <f t="shared" si="1"/>
        <v>#N/A</v>
      </c>
    </row>
    <row r="35" spans="1:9" x14ac:dyDescent="0.3">
      <c r="A35" t="s">
        <v>329</v>
      </c>
      <c r="B35" s="30">
        <v>1414162687</v>
      </c>
      <c r="C35" s="30">
        <v>1468423696</v>
      </c>
      <c r="D35">
        <v>3.8</v>
      </c>
      <c r="E35" s="30">
        <v>910261748</v>
      </c>
      <c r="F35" s="30">
        <v>763774289</v>
      </c>
      <c r="G35">
        <v>-16.100000000000001</v>
      </c>
      <c r="H35" s="31">
        <f t="shared" si="0"/>
        <v>3.8045015238131947E-3</v>
      </c>
      <c r="I35" t="e">
        <f t="shared" si="1"/>
        <v>#N/A</v>
      </c>
    </row>
    <row r="36" spans="1:9" x14ac:dyDescent="0.3">
      <c r="A36" t="s">
        <v>330</v>
      </c>
      <c r="B36" s="30">
        <v>733624655</v>
      </c>
      <c r="C36" s="30">
        <v>603001128</v>
      </c>
      <c r="D36">
        <v>-17.8</v>
      </c>
      <c r="E36" s="30">
        <v>854431024</v>
      </c>
      <c r="F36" s="30">
        <v>749385166</v>
      </c>
      <c r="G36">
        <v>-12.3</v>
      </c>
      <c r="H36" s="31">
        <f t="shared" si="0"/>
        <v>3.7328266308922636E-3</v>
      </c>
      <c r="I36">
        <f t="shared" si="1"/>
        <v>5</v>
      </c>
    </row>
    <row r="37" spans="1:9" x14ac:dyDescent="0.3">
      <c r="A37" t="s">
        <v>331</v>
      </c>
      <c r="B37" s="30">
        <v>448606743</v>
      </c>
      <c r="C37" s="30">
        <v>496720253</v>
      </c>
      <c r="D37">
        <v>10.7</v>
      </c>
      <c r="E37" s="30">
        <v>728312854</v>
      </c>
      <c r="F37" s="30">
        <v>725950048</v>
      </c>
      <c r="G37">
        <v>-0.3</v>
      </c>
      <c r="H37" s="31">
        <f t="shared" si="0"/>
        <v>3.6160919575393851E-3</v>
      </c>
      <c r="I37">
        <f t="shared" si="1"/>
        <v>7</v>
      </c>
    </row>
    <row r="38" spans="1:9" x14ac:dyDescent="0.3">
      <c r="A38" t="s">
        <v>332</v>
      </c>
      <c r="B38" s="30">
        <v>195609891</v>
      </c>
      <c r="C38" s="30">
        <v>234953852</v>
      </c>
      <c r="D38">
        <v>20.100000000000001</v>
      </c>
      <c r="E38" s="30">
        <v>532431605</v>
      </c>
      <c r="F38" s="30">
        <v>657112483</v>
      </c>
      <c r="G38">
        <v>23.4</v>
      </c>
      <c r="H38" s="31">
        <f t="shared" si="0"/>
        <v>3.2731992669763356E-3</v>
      </c>
      <c r="I38" t="e">
        <f t="shared" si="1"/>
        <v>#N/A</v>
      </c>
    </row>
    <row r="39" spans="1:9" x14ac:dyDescent="0.3">
      <c r="A39" t="s">
        <v>333</v>
      </c>
      <c r="B39" s="30">
        <v>920571120</v>
      </c>
      <c r="C39" s="30">
        <v>948509406</v>
      </c>
      <c r="D39">
        <v>3</v>
      </c>
      <c r="E39" s="30">
        <v>610342153</v>
      </c>
      <c r="F39" s="30">
        <v>626831158</v>
      </c>
      <c r="G39">
        <v>2.7</v>
      </c>
      <c r="H39" s="31">
        <f t="shared" si="0"/>
        <v>3.1223623655975011E-3</v>
      </c>
      <c r="I39" t="e">
        <f t="shared" si="1"/>
        <v>#N/A</v>
      </c>
    </row>
    <row r="40" spans="1:9" x14ac:dyDescent="0.3">
      <c r="A40" t="s">
        <v>334</v>
      </c>
      <c r="B40" s="30">
        <v>565536530</v>
      </c>
      <c r="C40" s="30">
        <v>502843183</v>
      </c>
      <c r="D40">
        <v>-11.1</v>
      </c>
      <c r="E40" s="30">
        <v>635486954</v>
      </c>
      <c r="F40" s="30">
        <v>618357741</v>
      </c>
      <c r="G40">
        <v>-2.7</v>
      </c>
      <c r="H40" s="31">
        <f t="shared" si="0"/>
        <v>3.0801547024793667E-3</v>
      </c>
      <c r="I40" t="e">
        <f t="shared" si="1"/>
        <v>#N/A</v>
      </c>
    </row>
    <row r="41" spans="1:9" x14ac:dyDescent="0.3">
      <c r="A41" t="s">
        <v>335</v>
      </c>
      <c r="B41" s="30">
        <v>1176471164</v>
      </c>
      <c r="C41" s="30">
        <v>929468925</v>
      </c>
      <c r="D41">
        <v>-21</v>
      </c>
      <c r="E41" s="30">
        <v>507141638</v>
      </c>
      <c r="F41" s="30">
        <v>615974729</v>
      </c>
      <c r="G41">
        <v>21.5</v>
      </c>
      <c r="H41" s="31">
        <f t="shared" si="0"/>
        <v>3.0682844773148939E-3</v>
      </c>
      <c r="I41" t="e">
        <f t="shared" si="1"/>
        <v>#N/A</v>
      </c>
    </row>
    <row r="42" spans="1:9" x14ac:dyDescent="0.3">
      <c r="A42" t="s">
        <v>336</v>
      </c>
      <c r="B42" s="30">
        <v>640086089</v>
      </c>
      <c r="C42" s="30">
        <v>584651981</v>
      </c>
      <c r="D42">
        <v>-8.6999999999999993</v>
      </c>
      <c r="E42" s="30">
        <v>561384042</v>
      </c>
      <c r="F42" s="30">
        <v>592429389</v>
      </c>
      <c r="G42">
        <v>5.5</v>
      </c>
      <c r="H42" s="31">
        <f t="shared" si="0"/>
        <v>2.9510007677179349E-3</v>
      </c>
      <c r="I42" t="e">
        <f t="shared" si="1"/>
        <v>#N/A</v>
      </c>
    </row>
    <row r="43" spans="1:9" x14ac:dyDescent="0.3">
      <c r="A43" t="s">
        <v>337</v>
      </c>
      <c r="B43" s="30">
        <v>620116551</v>
      </c>
      <c r="C43" s="30">
        <v>562755692</v>
      </c>
      <c r="D43">
        <v>-9.3000000000000007</v>
      </c>
      <c r="E43" s="30">
        <v>526949433</v>
      </c>
      <c r="F43" s="30">
        <v>557821619</v>
      </c>
      <c r="G43">
        <v>5.9</v>
      </c>
      <c r="H43" s="31">
        <f t="shared" si="0"/>
        <v>2.778613040614468E-3</v>
      </c>
      <c r="I43">
        <f t="shared" si="1"/>
        <v>16</v>
      </c>
    </row>
    <row r="44" spans="1:9" x14ac:dyDescent="0.3">
      <c r="A44" t="s">
        <v>338</v>
      </c>
      <c r="B44" s="30">
        <v>280440233</v>
      </c>
      <c r="C44" s="30">
        <v>337720513</v>
      </c>
      <c r="D44">
        <v>20.399999999999999</v>
      </c>
      <c r="E44" s="30">
        <v>557060988</v>
      </c>
      <c r="F44" s="30">
        <v>540153344</v>
      </c>
      <c r="G44">
        <v>-3</v>
      </c>
      <c r="H44" s="31">
        <f t="shared" si="0"/>
        <v>2.6906040828258266E-3</v>
      </c>
      <c r="I44" t="e">
        <f t="shared" si="1"/>
        <v>#N/A</v>
      </c>
    </row>
    <row r="45" spans="1:9" x14ac:dyDescent="0.3">
      <c r="A45" t="s">
        <v>339</v>
      </c>
      <c r="B45" s="30">
        <v>179698991</v>
      </c>
      <c r="C45" s="30">
        <v>442410403</v>
      </c>
      <c r="D45">
        <v>146.19999999999999</v>
      </c>
      <c r="E45" s="30">
        <v>480601176</v>
      </c>
      <c r="F45" s="30">
        <v>536453000</v>
      </c>
      <c r="G45">
        <v>11.6</v>
      </c>
      <c r="H45" s="31">
        <f t="shared" si="0"/>
        <v>2.6721719824142442E-3</v>
      </c>
      <c r="I45" t="e">
        <f t="shared" si="1"/>
        <v>#N/A</v>
      </c>
    </row>
    <row r="46" spans="1:9" x14ac:dyDescent="0.3">
      <c r="A46" t="s">
        <v>340</v>
      </c>
      <c r="B46" s="30">
        <v>480416456</v>
      </c>
      <c r="C46" s="30">
        <v>416480719</v>
      </c>
      <c r="D46">
        <v>-13.3</v>
      </c>
      <c r="E46" s="30">
        <v>493958226</v>
      </c>
      <c r="F46" s="30">
        <v>469207273</v>
      </c>
      <c r="G46">
        <v>-5</v>
      </c>
      <c r="H46" s="31">
        <f t="shared" si="0"/>
        <v>2.3372085324447648E-3</v>
      </c>
      <c r="I46" t="e">
        <f t="shared" si="1"/>
        <v>#N/A</v>
      </c>
    </row>
    <row r="47" spans="1:9" x14ac:dyDescent="0.3">
      <c r="A47" t="s">
        <v>341</v>
      </c>
      <c r="B47" s="30">
        <v>106153499</v>
      </c>
      <c r="C47" s="30">
        <v>851995314</v>
      </c>
      <c r="D47">
        <v>702.6</v>
      </c>
      <c r="E47" s="30">
        <v>467302486</v>
      </c>
      <c r="F47" s="30">
        <v>464647418</v>
      </c>
      <c r="G47">
        <v>-0.6</v>
      </c>
      <c r="H47" s="31">
        <f t="shared" si="0"/>
        <v>2.3144950481789085E-3</v>
      </c>
      <c r="I47" t="e">
        <f t="shared" si="1"/>
        <v>#N/A</v>
      </c>
    </row>
    <row r="48" spans="1:9" x14ac:dyDescent="0.3">
      <c r="A48" t="s">
        <v>342</v>
      </c>
      <c r="B48" s="30">
        <v>358482352</v>
      </c>
      <c r="C48" s="30">
        <v>296557737</v>
      </c>
      <c r="D48">
        <v>-17.3</v>
      </c>
      <c r="E48" s="30">
        <v>408414631</v>
      </c>
      <c r="F48" s="30">
        <v>430473725</v>
      </c>
      <c r="G48">
        <v>5.4</v>
      </c>
      <c r="H48" s="31">
        <f t="shared" si="0"/>
        <v>2.1442695391963398E-3</v>
      </c>
      <c r="I48">
        <f t="shared" si="1"/>
        <v>12</v>
      </c>
    </row>
    <row r="49" spans="1:9" x14ac:dyDescent="0.3">
      <c r="A49" t="s">
        <v>343</v>
      </c>
      <c r="B49" s="30">
        <v>280654910</v>
      </c>
      <c r="C49" s="30">
        <v>1328741669</v>
      </c>
      <c r="D49">
        <v>373.4</v>
      </c>
      <c r="E49" s="30">
        <v>438798115</v>
      </c>
      <c r="F49" s="30">
        <v>417254333</v>
      </c>
      <c r="G49">
        <v>-4.9000000000000004</v>
      </c>
      <c r="H49" s="31">
        <f t="shared" si="0"/>
        <v>2.0784212935402416E-3</v>
      </c>
      <c r="I49" t="e">
        <f t="shared" si="1"/>
        <v>#N/A</v>
      </c>
    </row>
    <row r="50" spans="1:9" x14ac:dyDescent="0.3">
      <c r="A50" t="s">
        <v>344</v>
      </c>
      <c r="B50" s="30">
        <v>448515079</v>
      </c>
      <c r="C50" s="30">
        <v>394331164</v>
      </c>
      <c r="D50">
        <v>-12.1</v>
      </c>
      <c r="E50" s="30">
        <v>250914206</v>
      </c>
      <c r="F50" s="30">
        <v>331248496</v>
      </c>
      <c r="G50">
        <v>32</v>
      </c>
      <c r="H50" s="31">
        <f t="shared" si="0"/>
        <v>1.6500102529542324E-3</v>
      </c>
      <c r="I50" t="e">
        <f t="shared" si="1"/>
        <v>#N/A</v>
      </c>
    </row>
    <row r="51" spans="1:9" x14ac:dyDescent="0.3">
      <c r="A51" t="s">
        <v>345</v>
      </c>
      <c r="B51" s="30">
        <v>1584809511</v>
      </c>
      <c r="C51" s="30">
        <v>1744959379</v>
      </c>
      <c r="D51">
        <v>10.1</v>
      </c>
      <c r="E51" s="30">
        <v>231928761</v>
      </c>
      <c r="F51" s="30">
        <v>296828880</v>
      </c>
      <c r="G51">
        <v>28</v>
      </c>
      <c r="H51" s="31">
        <f t="shared" si="0"/>
        <v>1.4785597558544734E-3</v>
      </c>
      <c r="I51" t="e">
        <f t="shared" si="1"/>
        <v>#N/A</v>
      </c>
    </row>
    <row r="52" spans="1:9" x14ac:dyDescent="0.3">
      <c r="A52" t="s">
        <v>346</v>
      </c>
      <c r="B52" s="30">
        <v>121655882</v>
      </c>
      <c r="C52" s="30">
        <v>99044109</v>
      </c>
      <c r="D52">
        <v>-18.600000000000001</v>
      </c>
      <c r="E52" s="30">
        <v>253500482</v>
      </c>
      <c r="F52" s="30">
        <v>292731508</v>
      </c>
      <c r="G52">
        <v>15.5</v>
      </c>
      <c r="H52" s="31">
        <f t="shared" si="0"/>
        <v>1.4581499852689261E-3</v>
      </c>
      <c r="I52" t="e">
        <f t="shared" si="1"/>
        <v>#N/A</v>
      </c>
    </row>
    <row r="53" spans="1:9" x14ac:dyDescent="0.3">
      <c r="A53" t="s">
        <v>347</v>
      </c>
      <c r="B53" s="30">
        <v>881830495</v>
      </c>
      <c r="C53" s="30">
        <v>815161466</v>
      </c>
      <c r="D53">
        <v>-7.6</v>
      </c>
      <c r="E53" s="30">
        <v>281223232</v>
      </c>
      <c r="F53" s="30">
        <v>280011328</v>
      </c>
      <c r="G53">
        <v>-0.4</v>
      </c>
      <c r="H53" s="31">
        <f t="shared" si="0"/>
        <v>1.3947884072606643E-3</v>
      </c>
      <c r="I53" t="e">
        <f t="shared" si="1"/>
        <v>#N/A</v>
      </c>
    </row>
    <row r="54" spans="1:9" x14ac:dyDescent="0.3">
      <c r="A54" t="s">
        <v>348</v>
      </c>
      <c r="B54" s="30">
        <v>234644354</v>
      </c>
      <c r="C54" s="30">
        <v>321654825</v>
      </c>
      <c r="D54">
        <v>37.1</v>
      </c>
      <c r="E54" s="30">
        <v>259965190</v>
      </c>
      <c r="F54" s="30">
        <v>248691551</v>
      </c>
      <c r="G54">
        <v>-4.3</v>
      </c>
      <c r="H54" s="31">
        <f t="shared" si="0"/>
        <v>1.2387787836871881E-3</v>
      </c>
      <c r="I54" t="e">
        <f t="shared" si="1"/>
        <v>#N/A</v>
      </c>
    </row>
    <row r="55" spans="1:9" x14ac:dyDescent="0.3">
      <c r="A55" t="s">
        <v>349</v>
      </c>
      <c r="B55" s="30">
        <v>424526670</v>
      </c>
      <c r="C55" s="30">
        <v>368411101</v>
      </c>
      <c r="D55">
        <v>-13.2</v>
      </c>
      <c r="E55" s="30">
        <v>225211444</v>
      </c>
      <c r="F55" s="30">
        <v>224007846</v>
      </c>
      <c r="G55">
        <v>-0.5</v>
      </c>
      <c r="H55" s="31">
        <f t="shared" si="0"/>
        <v>1.1158246666943138E-3</v>
      </c>
      <c r="I55">
        <f t="shared" si="1"/>
        <v>13</v>
      </c>
    </row>
    <row r="56" spans="1:9" x14ac:dyDescent="0.3">
      <c r="A56" t="s">
        <v>350</v>
      </c>
      <c r="B56" s="30">
        <v>74496141</v>
      </c>
      <c r="C56" s="30">
        <v>76447573</v>
      </c>
      <c r="D56">
        <v>2.6</v>
      </c>
      <c r="E56" s="30">
        <v>201122363</v>
      </c>
      <c r="F56" s="30">
        <v>220975355</v>
      </c>
      <c r="G56">
        <v>9.9</v>
      </c>
      <c r="H56" s="31">
        <f t="shared" si="0"/>
        <v>1.1007192660587998E-3</v>
      </c>
      <c r="I56">
        <f t="shared" si="1"/>
        <v>11</v>
      </c>
    </row>
    <row r="57" spans="1:9" x14ac:dyDescent="0.3">
      <c r="A57" t="s">
        <v>351</v>
      </c>
      <c r="B57" s="30">
        <v>91655130</v>
      </c>
      <c r="C57" s="30">
        <v>63281595</v>
      </c>
      <c r="D57">
        <v>-31</v>
      </c>
      <c r="E57" s="30">
        <v>228786450</v>
      </c>
      <c r="F57" s="30">
        <v>215696922</v>
      </c>
      <c r="G57">
        <v>-5.7</v>
      </c>
      <c r="H57" s="31">
        <f t="shared" si="0"/>
        <v>1.0744264113750704E-3</v>
      </c>
      <c r="I57">
        <f t="shared" si="1"/>
        <v>4</v>
      </c>
    </row>
    <row r="58" spans="1:9" x14ac:dyDescent="0.3">
      <c r="A58" t="s">
        <v>352</v>
      </c>
      <c r="B58">
        <v>0</v>
      </c>
      <c r="C58">
        <v>0</v>
      </c>
      <c r="D58" t="s">
        <v>353</v>
      </c>
      <c r="E58" s="30">
        <v>116458209</v>
      </c>
      <c r="F58" s="30">
        <v>210849444</v>
      </c>
      <c r="G58">
        <v>81.099999999999994</v>
      </c>
      <c r="H58" s="31">
        <f t="shared" si="0"/>
        <v>1.050280223550658E-3</v>
      </c>
      <c r="I58" t="e">
        <f t="shared" si="1"/>
        <v>#N/A</v>
      </c>
    </row>
    <row r="59" spans="1:9" x14ac:dyDescent="0.3">
      <c r="A59" t="s">
        <v>354</v>
      </c>
      <c r="B59" s="30">
        <v>1367239249</v>
      </c>
      <c r="C59" s="30">
        <v>1417323658</v>
      </c>
      <c r="D59">
        <v>3.7</v>
      </c>
      <c r="E59" s="30">
        <v>226119370</v>
      </c>
      <c r="F59" s="30">
        <v>205527949</v>
      </c>
      <c r="G59">
        <v>-9.1</v>
      </c>
      <c r="H59" s="31">
        <f t="shared" si="0"/>
        <v>1.0237728690507158E-3</v>
      </c>
      <c r="I59" t="e">
        <f t="shared" si="1"/>
        <v>#N/A</v>
      </c>
    </row>
    <row r="60" spans="1:9" x14ac:dyDescent="0.3">
      <c r="A60" t="s">
        <v>355</v>
      </c>
      <c r="B60" s="30">
        <v>238853592</v>
      </c>
      <c r="C60" s="30">
        <v>326629987</v>
      </c>
      <c r="D60">
        <v>36.700000000000003</v>
      </c>
      <c r="E60" s="30">
        <v>183634150</v>
      </c>
      <c r="F60" s="30">
        <v>204976515</v>
      </c>
      <c r="G60">
        <v>11.6</v>
      </c>
      <c r="H60" s="31">
        <f t="shared" si="0"/>
        <v>1.0210260739261651E-3</v>
      </c>
      <c r="I60" t="e">
        <f t="shared" si="1"/>
        <v>#N/A</v>
      </c>
    </row>
    <row r="61" spans="1:9" x14ac:dyDescent="0.3">
      <c r="A61" t="s">
        <v>356</v>
      </c>
      <c r="B61" s="30">
        <v>44377709</v>
      </c>
      <c r="C61" s="30">
        <v>56714970</v>
      </c>
      <c r="D61">
        <v>27.8</v>
      </c>
      <c r="E61" s="30">
        <v>214864795</v>
      </c>
      <c r="F61" s="30">
        <v>181595158</v>
      </c>
      <c r="G61">
        <v>-15.5</v>
      </c>
      <c r="H61" s="31">
        <f t="shared" si="0"/>
        <v>9.0455919409470709E-4</v>
      </c>
      <c r="I61" t="e">
        <f t="shared" si="1"/>
        <v>#N/A</v>
      </c>
    </row>
    <row r="62" spans="1:9" x14ac:dyDescent="0.3">
      <c r="A62" t="s">
        <v>357</v>
      </c>
      <c r="B62" s="30">
        <v>137951341</v>
      </c>
      <c r="C62" s="30">
        <v>160193406</v>
      </c>
      <c r="D62">
        <v>16.100000000000001</v>
      </c>
      <c r="E62" s="30">
        <v>158587255</v>
      </c>
      <c r="F62" s="30">
        <v>181194714</v>
      </c>
      <c r="G62">
        <v>14.3</v>
      </c>
      <c r="H62" s="31">
        <f t="shared" si="0"/>
        <v>9.0256450819058143E-4</v>
      </c>
      <c r="I62" t="e">
        <f t="shared" si="1"/>
        <v>#N/A</v>
      </c>
    </row>
    <row r="63" spans="1:9" x14ac:dyDescent="0.3">
      <c r="A63" t="s">
        <v>358</v>
      </c>
      <c r="B63" s="30">
        <v>300216942</v>
      </c>
      <c r="C63" s="30">
        <v>176643369</v>
      </c>
      <c r="D63">
        <v>-41.2</v>
      </c>
      <c r="E63" s="30">
        <v>130516493</v>
      </c>
      <c r="F63" s="30">
        <v>179724762</v>
      </c>
      <c r="G63">
        <v>37.700000000000003</v>
      </c>
      <c r="H63" s="31">
        <f t="shared" si="0"/>
        <v>8.9524240439044656E-4</v>
      </c>
      <c r="I63" t="e">
        <f t="shared" si="1"/>
        <v>#N/A</v>
      </c>
    </row>
    <row r="64" spans="1:9" x14ac:dyDescent="0.3">
      <c r="A64" t="s">
        <v>359</v>
      </c>
      <c r="B64" s="30">
        <v>104897259</v>
      </c>
      <c r="C64" s="30">
        <v>87612881</v>
      </c>
      <c r="D64">
        <v>-16.5</v>
      </c>
      <c r="E64" s="30">
        <v>161195050</v>
      </c>
      <c r="F64" s="30">
        <v>173659503</v>
      </c>
      <c r="G64">
        <v>7.7</v>
      </c>
      <c r="H64" s="31">
        <f t="shared" si="0"/>
        <v>8.6503022333099522E-4</v>
      </c>
      <c r="I64" t="e">
        <f t="shared" si="1"/>
        <v>#N/A</v>
      </c>
    </row>
    <row r="65" spans="1:9" x14ac:dyDescent="0.3">
      <c r="A65" t="s">
        <v>360</v>
      </c>
      <c r="B65" s="30">
        <v>284325140</v>
      </c>
      <c r="C65" s="30">
        <v>311634023</v>
      </c>
      <c r="D65">
        <v>9.6</v>
      </c>
      <c r="E65" s="30">
        <v>170311644</v>
      </c>
      <c r="F65" s="30">
        <v>170278608</v>
      </c>
      <c r="G65">
        <v>0</v>
      </c>
      <c r="H65" s="31">
        <f t="shared" si="0"/>
        <v>8.4818935769228243E-4</v>
      </c>
      <c r="I65" t="e">
        <f t="shared" si="1"/>
        <v>#N/A</v>
      </c>
    </row>
    <row r="66" spans="1:9" x14ac:dyDescent="0.3">
      <c r="A66" t="s">
        <v>361</v>
      </c>
      <c r="B66" s="30">
        <v>566270</v>
      </c>
      <c r="C66" s="30">
        <v>645067</v>
      </c>
      <c r="D66">
        <v>13.9</v>
      </c>
      <c r="E66" s="30">
        <v>159736255</v>
      </c>
      <c r="F66" s="30">
        <v>167979597</v>
      </c>
      <c r="G66">
        <v>5.2</v>
      </c>
      <c r="H66" s="31">
        <f t="shared" si="0"/>
        <v>8.3673755710311217E-4</v>
      </c>
      <c r="I66" t="e">
        <f t="shared" si="1"/>
        <v>#N/A</v>
      </c>
    </row>
    <row r="67" spans="1:9" x14ac:dyDescent="0.3">
      <c r="A67" t="s">
        <v>362</v>
      </c>
      <c r="B67" s="30">
        <v>25797458</v>
      </c>
      <c r="C67" s="30">
        <v>15117614</v>
      </c>
      <c r="D67">
        <v>-41.4</v>
      </c>
      <c r="E67" s="30">
        <v>155503256</v>
      </c>
      <c r="F67" s="30">
        <v>158811239</v>
      </c>
      <c r="G67">
        <v>2.1</v>
      </c>
      <c r="H67" s="31">
        <f t="shared" ref="H67:H130" si="2">F67/$F$2</f>
        <v>7.9106826385217776E-4</v>
      </c>
      <c r="I67" t="e">
        <f t="shared" ref="I67:I130" si="3">MATCH(A67,$A$242:$A$262,0)</f>
        <v>#N/A</v>
      </c>
    </row>
    <row r="68" spans="1:9" x14ac:dyDescent="0.3">
      <c r="A68" t="s">
        <v>363</v>
      </c>
      <c r="B68">
        <v>0</v>
      </c>
      <c r="C68">
        <v>0</v>
      </c>
      <c r="D68" t="s">
        <v>353</v>
      </c>
      <c r="E68">
        <v>0</v>
      </c>
      <c r="F68" s="30">
        <v>151182522</v>
      </c>
      <c r="G68" t="s">
        <v>353</v>
      </c>
      <c r="H68" s="31">
        <f t="shared" si="2"/>
        <v>7.5306820824774042E-4</v>
      </c>
      <c r="I68" t="e">
        <f t="shared" si="3"/>
        <v>#N/A</v>
      </c>
    </row>
    <row r="69" spans="1:9" x14ac:dyDescent="0.3">
      <c r="A69" t="s">
        <v>364</v>
      </c>
      <c r="B69" s="30">
        <v>9652436</v>
      </c>
      <c r="C69" s="30">
        <v>12843658</v>
      </c>
      <c r="D69">
        <v>33.1</v>
      </c>
      <c r="E69" s="30">
        <v>108888544</v>
      </c>
      <c r="F69" s="30">
        <v>131841799</v>
      </c>
      <c r="G69">
        <v>21.1</v>
      </c>
      <c r="H69" s="31">
        <f t="shared" si="2"/>
        <v>6.5672847649074625E-4</v>
      </c>
      <c r="I69" t="e">
        <f t="shared" si="3"/>
        <v>#N/A</v>
      </c>
    </row>
    <row r="70" spans="1:9" x14ac:dyDescent="0.3">
      <c r="A70" t="s">
        <v>365</v>
      </c>
      <c r="B70" s="30">
        <v>51564609</v>
      </c>
      <c r="C70" s="30">
        <v>117212076</v>
      </c>
      <c r="D70">
        <v>127.3</v>
      </c>
      <c r="E70" s="30">
        <v>132344804</v>
      </c>
      <c r="F70" s="30">
        <v>126953844</v>
      </c>
      <c r="G70">
        <v>-4.0999999999999996</v>
      </c>
      <c r="H70" s="31">
        <f t="shared" si="2"/>
        <v>6.3238066521501175E-4</v>
      </c>
      <c r="I70" t="e">
        <f t="shared" si="3"/>
        <v>#N/A</v>
      </c>
    </row>
    <row r="71" spans="1:9" x14ac:dyDescent="0.3">
      <c r="A71" t="s">
        <v>366</v>
      </c>
      <c r="B71" s="30">
        <v>4876322</v>
      </c>
      <c r="C71" s="30">
        <v>6848068</v>
      </c>
      <c r="D71">
        <v>40.4</v>
      </c>
      <c r="E71" s="30">
        <v>133928422</v>
      </c>
      <c r="F71" s="30">
        <v>120072774</v>
      </c>
      <c r="G71">
        <v>-10.3</v>
      </c>
      <c r="H71" s="31">
        <f t="shared" si="2"/>
        <v>5.9810477811394005E-4</v>
      </c>
      <c r="I71" t="e">
        <f t="shared" si="3"/>
        <v>#N/A</v>
      </c>
    </row>
    <row r="72" spans="1:9" x14ac:dyDescent="0.3">
      <c r="A72" t="s">
        <v>367</v>
      </c>
      <c r="B72" s="30">
        <v>19940419</v>
      </c>
      <c r="C72" s="30">
        <v>6499247</v>
      </c>
      <c r="D72">
        <v>-67.400000000000006</v>
      </c>
      <c r="E72" s="30">
        <v>96066395</v>
      </c>
      <c r="F72" s="30">
        <v>105302653</v>
      </c>
      <c r="G72">
        <v>9.6</v>
      </c>
      <c r="H72" s="31">
        <f t="shared" si="2"/>
        <v>5.2453206342492121E-4</v>
      </c>
      <c r="I72" t="e">
        <f t="shared" si="3"/>
        <v>#N/A</v>
      </c>
    </row>
    <row r="73" spans="1:9" x14ac:dyDescent="0.3">
      <c r="A73" t="s">
        <v>368</v>
      </c>
      <c r="B73" s="30">
        <v>570611488</v>
      </c>
      <c r="C73" s="30">
        <v>373976124</v>
      </c>
      <c r="D73">
        <v>-34.5</v>
      </c>
      <c r="E73" s="30">
        <v>94499928</v>
      </c>
      <c r="F73" s="30">
        <v>101997942</v>
      </c>
      <c r="G73">
        <v>7.9</v>
      </c>
      <c r="H73" s="31">
        <f t="shared" si="2"/>
        <v>5.0807068443332979E-4</v>
      </c>
      <c r="I73" t="e">
        <f t="shared" si="3"/>
        <v>#N/A</v>
      </c>
    </row>
    <row r="74" spans="1:9" x14ac:dyDescent="0.3">
      <c r="A74" t="s">
        <v>369</v>
      </c>
      <c r="B74" s="30">
        <v>7564190</v>
      </c>
      <c r="C74" s="30">
        <v>9564819</v>
      </c>
      <c r="D74">
        <v>26.4</v>
      </c>
      <c r="E74" s="30">
        <v>67158752</v>
      </c>
      <c r="F74" s="30">
        <v>99925675</v>
      </c>
      <c r="G74">
        <v>48.8</v>
      </c>
      <c r="H74" s="31">
        <f t="shared" si="2"/>
        <v>4.9774833780187914E-4</v>
      </c>
      <c r="I74" t="e">
        <f t="shared" si="3"/>
        <v>#N/A</v>
      </c>
    </row>
    <row r="75" spans="1:9" x14ac:dyDescent="0.3">
      <c r="A75" t="s">
        <v>370</v>
      </c>
      <c r="B75" s="30">
        <v>13517663</v>
      </c>
      <c r="C75" s="30">
        <v>22246118</v>
      </c>
      <c r="D75">
        <v>64.599999999999994</v>
      </c>
      <c r="E75" s="30">
        <v>76119234</v>
      </c>
      <c r="F75" s="30">
        <v>90396254</v>
      </c>
      <c r="G75">
        <v>18.8</v>
      </c>
      <c r="H75" s="31">
        <f t="shared" si="2"/>
        <v>4.5028052271867537E-4</v>
      </c>
      <c r="I75" t="e">
        <f t="shared" si="3"/>
        <v>#N/A</v>
      </c>
    </row>
    <row r="76" spans="1:9" x14ac:dyDescent="0.3">
      <c r="A76" t="s">
        <v>371</v>
      </c>
      <c r="B76" s="30">
        <v>16245868</v>
      </c>
      <c r="C76" s="30">
        <v>16428285</v>
      </c>
      <c r="D76">
        <v>1.1000000000000001</v>
      </c>
      <c r="E76" s="30">
        <v>93619143</v>
      </c>
      <c r="F76" s="30">
        <v>88323096</v>
      </c>
      <c r="G76">
        <v>-5.7</v>
      </c>
      <c r="H76" s="31">
        <f t="shared" si="2"/>
        <v>4.3995373785081564E-4</v>
      </c>
      <c r="I76">
        <f t="shared" si="3"/>
        <v>20</v>
      </c>
    </row>
    <row r="77" spans="1:9" x14ac:dyDescent="0.3">
      <c r="A77" t="s">
        <v>372</v>
      </c>
      <c r="B77" s="30">
        <v>183319962</v>
      </c>
      <c r="C77" s="30">
        <v>201170808</v>
      </c>
      <c r="D77">
        <v>9.6999999999999993</v>
      </c>
      <c r="E77" s="30">
        <v>78656830</v>
      </c>
      <c r="F77" s="30">
        <v>83789419</v>
      </c>
      <c r="G77">
        <v>6.5</v>
      </c>
      <c r="H77" s="31">
        <f t="shared" si="2"/>
        <v>4.173706510627543E-4</v>
      </c>
      <c r="I77" t="e">
        <f t="shared" si="3"/>
        <v>#N/A</v>
      </c>
    </row>
    <row r="78" spans="1:9" x14ac:dyDescent="0.3">
      <c r="A78" t="s">
        <v>373</v>
      </c>
      <c r="B78" s="30">
        <v>82216521</v>
      </c>
      <c r="C78" s="30">
        <v>81472060</v>
      </c>
      <c r="D78">
        <v>-0.9</v>
      </c>
      <c r="E78" s="30">
        <v>56030264</v>
      </c>
      <c r="F78" s="30">
        <v>82172562</v>
      </c>
      <c r="G78">
        <v>46.7</v>
      </c>
      <c r="H78" s="31">
        <f t="shared" si="2"/>
        <v>4.0931678618555097E-4</v>
      </c>
      <c r="I78" t="e">
        <f t="shared" si="3"/>
        <v>#N/A</v>
      </c>
    </row>
    <row r="79" spans="1:9" x14ac:dyDescent="0.3">
      <c r="A79" t="s">
        <v>374</v>
      </c>
      <c r="B79" s="30">
        <v>49624560</v>
      </c>
      <c r="C79" s="30">
        <v>61226812</v>
      </c>
      <c r="D79">
        <v>23.4</v>
      </c>
      <c r="E79" s="30">
        <v>73917475</v>
      </c>
      <c r="F79" s="30">
        <v>80667566</v>
      </c>
      <c r="G79">
        <v>9.1</v>
      </c>
      <c r="H79" s="31">
        <f t="shared" si="2"/>
        <v>4.0182012171569899E-4</v>
      </c>
      <c r="I79" t="e">
        <f t="shared" si="3"/>
        <v>#N/A</v>
      </c>
    </row>
    <row r="80" spans="1:9" x14ac:dyDescent="0.3">
      <c r="A80" t="s">
        <v>375</v>
      </c>
      <c r="B80" s="30">
        <v>73445226</v>
      </c>
      <c r="C80" s="30">
        <v>65563207</v>
      </c>
      <c r="D80">
        <v>-10.7</v>
      </c>
      <c r="E80" s="30">
        <v>66261080</v>
      </c>
      <c r="F80" s="30">
        <v>78817041</v>
      </c>
      <c r="G80">
        <v>18.899999999999999</v>
      </c>
      <c r="H80" s="31">
        <f t="shared" si="2"/>
        <v>3.9260231315137536E-4</v>
      </c>
      <c r="I80" t="e">
        <f t="shared" si="3"/>
        <v>#N/A</v>
      </c>
    </row>
    <row r="81" spans="1:9" x14ac:dyDescent="0.3">
      <c r="A81" t="s">
        <v>376</v>
      </c>
      <c r="B81" s="30">
        <v>285406932</v>
      </c>
      <c r="C81" s="30">
        <v>236630408</v>
      </c>
      <c r="D81">
        <v>-17.100000000000001</v>
      </c>
      <c r="E81" s="30">
        <v>129354988</v>
      </c>
      <c r="F81" s="30">
        <v>74805828</v>
      </c>
      <c r="G81">
        <v>-42.2</v>
      </c>
      <c r="H81" s="31">
        <f t="shared" si="2"/>
        <v>3.7262171653975088E-4</v>
      </c>
      <c r="I81" t="e">
        <f t="shared" si="3"/>
        <v>#N/A</v>
      </c>
    </row>
    <row r="82" spans="1:9" x14ac:dyDescent="0.3">
      <c r="A82" t="s">
        <v>377</v>
      </c>
      <c r="B82" s="30">
        <v>122451624</v>
      </c>
      <c r="C82" s="30">
        <v>113409940</v>
      </c>
      <c r="D82">
        <v>-7.4</v>
      </c>
      <c r="E82" s="30">
        <v>76633206</v>
      </c>
      <c r="F82" s="30">
        <v>74270893</v>
      </c>
      <c r="G82">
        <v>-3.1</v>
      </c>
      <c r="H82" s="31">
        <f t="shared" si="2"/>
        <v>3.6995710599714457E-4</v>
      </c>
      <c r="I82" t="e">
        <f t="shared" si="3"/>
        <v>#N/A</v>
      </c>
    </row>
    <row r="83" spans="1:9" x14ac:dyDescent="0.3">
      <c r="A83" t="s">
        <v>378</v>
      </c>
      <c r="B83" s="30">
        <v>5059526</v>
      </c>
      <c r="C83" s="30">
        <v>3801017</v>
      </c>
      <c r="D83">
        <v>-24.9</v>
      </c>
      <c r="E83" s="30">
        <v>63620059</v>
      </c>
      <c r="F83" s="30">
        <v>66067440</v>
      </c>
      <c r="G83">
        <v>3.8</v>
      </c>
      <c r="H83" s="31">
        <f t="shared" si="2"/>
        <v>3.2909418368027416E-4</v>
      </c>
      <c r="I83" t="e">
        <f t="shared" si="3"/>
        <v>#N/A</v>
      </c>
    </row>
    <row r="84" spans="1:9" x14ac:dyDescent="0.3">
      <c r="A84" t="s">
        <v>379</v>
      </c>
      <c r="B84" s="30">
        <v>43898746</v>
      </c>
      <c r="C84" s="30">
        <v>314070875</v>
      </c>
      <c r="D84">
        <v>615.4</v>
      </c>
      <c r="E84" s="30">
        <v>50919081</v>
      </c>
      <c r="F84" s="30">
        <v>62369259</v>
      </c>
      <c r="G84">
        <v>22.5</v>
      </c>
      <c r="H84" s="31">
        <f t="shared" si="2"/>
        <v>3.1067285757324024E-4</v>
      </c>
      <c r="I84" t="e">
        <f t="shared" si="3"/>
        <v>#N/A</v>
      </c>
    </row>
    <row r="85" spans="1:9" x14ac:dyDescent="0.3">
      <c r="A85" t="s">
        <v>380</v>
      </c>
      <c r="B85" s="30">
        <v>731537213</v>
      </c>
      <c r="C85" s="30">
        <v>1073395146</v>
      </c>
      <c r="D85">
        <v>46.7</v>
      </c>
      <c r="E85" s="30">
        <v>48819315</v>
      </c>
      <c r="F85" s="30">
        <v>61609314</v>
      </c>
      <c r="G85">
        <v>26.2</v>
      </c>
      <c r="H85" s="31">
        <f t="shared" si="2"/>
        <v>3.0688743044882149E-4</v>
      </c>
      <c r="I85" t="e">
        <f t="shared" si="3"/>
        <v>#N/A</v>
      </c>
    </row>
    <row r="86" spans="1:9" x14ac:dyDescent="0.3">
      <c r="A86" t="s">
        <v>381</v>
      </c>
      <c r="B86" s="30">
        <v>64237446</v>
      </c>
      <c r="C86" s="30">
        <v>68612711</v>
      </c>
      <c r="D86">
        <v>6.8</v>
      </c>
      <c r="E86" s="30">
        <v>69426051</v>
      </c>
      <c r="F86" s="30">
        <v>60642006</v>
      </c>
      <c r="G86">
        <v>-12.7</v>
      </c>
      <c r="H86" s="31">
        <f t="shared" si="2"/>
        <v>3.0206908972565439E-4</v>
      </c>
      <c r="I86" t="e">
        <f t="shared" si="3"/>
        <v>#N/A</v>
      </c>
    </row>
    <row r="87" spans="1:9" x14ac:dyDescent="0.3">
      <c r="A87" t="s">
        <v>382</v>
      </c>
      <c r="B87" s="30">
        <v>493924</v>
      </c>
      <c r="C87" s="30">
        <v>892134</v>
      </c>
      <c r="D87">
        <v>80.599999999999994</v>
      </c>
      <c r="E87" s="30">
        <v>66129607</v>
      </c>
      <c r="F87" s="30">
        <v>59716288</v>
      </c>
      <c r="G87">
        <v>-9.6999999999999993</v>
      </c>
      <c r="H87" s="31">
        <f t="shared" si="2"/>
        <v>2.974579165134316E-4</v>
      </c>
      <c r="I87" t="e">
        <f t="shared" si="3"/>
        <v>#N/A</v>
      </c>
    </row>
    <row r="88" spans="1:9" x14ac:dyDescent="0.3">
      <c r="A88" t="s">
        <v>383</v>
      </c>
      <c r="B88" s="30">
        <v>1170477074</v>
      </c>
      <c r="C88" s="30">
        <v>971576072</v>
      </c>
      <c r="D88">
        <v>-17</v>
      </c>
      <c r="E88" s="30">
        <v>79515626</v>
      </c>
      <c r="F88" s="30">
        <v>58926826</v>
      </c>
      <c r="G88">
        <v>-25.9</v>
      </c>
      <c r="H88" s="31">
        <f t="shared" si="2"/>
        <v>2.9352545973235163E-4</v>
      </c>
      <c r="I88" t="e">
        <f t="shared" si="3"/>
        <v>#N/A</v>
      </c>
    </row>
    <row r="89" spans="1:9" x14ac:dyDescent="0.3">
      <c r="A89" t="s">
        <v>384</v>
      </c>
      <c r="B89" s="30">
        <v>4733019</v>
      </c>
      <c r="C89" s="30">
        <v>5625311</v>
      </c>
      <c r="D89">
        <v>18.899999999999999</v>
      </c>
      <c r="E89" s="30">
        <v>41646249</v>
      </c>
      <c r="F89" s="30">
        <v>58347374</v>
      </c>
      <c r="G89">
        <v>40.1</v>
      </c>
      <c r="H89" s="31">
        <f t="shared" si="2"/>
        <v>2.9063910174842032E-4</v>
      </c>
      <c r="I89" t="e">
        <f t="shared" si="3"/>
        <v>#N/A</v>
      </c>
    </row>
    <row r="90" spans="1:9" x14ac:dyDescent="0.3">
      <c r="A90" t="s">
        <v>385</v>
      </c>
      <c r="B90" s="30">
        <v>12321733</v>
      </c>
      <c r="C90" s="30">
        <v>23381229</v>
      </c>
      <c r="D90">
        <v>89.8</v>
      </c>
      <c r="E90" s="30">
        <v>106188388</v>
      </c>
      <c r="F90" s="30">
        <v>57480477</v>
      </c>
      <c r="G90">
        <v>-45.9</v>
      </c>
      <c r="H90" s="31">
        <f t="shared" si="2"/>
        <v>2.863209268569779E-4</v>
      </c>
      <c r="I90" t="e">
        <f t="shared" si="3"/>
        <v>#N/A</v>
      </c>
    </row>
    <row r="91" spans="1:9" x14ac:dyDescent="0.3">
      <c r="A91" t="s">
        <v>386</v>
      </c>
      <c r="B91" s="30">
        <v>11165067</v>
      </c>
      <c r="C91" s="30">
        <v>9084150</v>
      </c>
      <c r="D91">
        <v>-18.600000000000001</v>
      </c>
      <c r="E91" s="30">
        <v>36179436</v>
      </c>
      <c r="F91" s="30">
        <v>55610027</v>
      </c>
      <c r="G91">
        <v>53.7</v>
      </c>
      <c r="H91" s="31">
        <f t="shared" si="2"/>
        <v>2.7700386816869259E-4</v>
      </c>
      <c r="I91" t="e">
        <f t="shared" si="3"/>
        <v>#N/A</v>
      </c>
    </row>
    <row r="92" spans="1:9" x14ac:dyDescent="0.3">
      <c r="A92" t="s">
        <v>387</v>
      </c>
      <c r="B92" s="30">
        <v>3458925</v>
      </c>
      <c r="C92" s="30">
        <v>2567242</v>
      </c>
      <c r="D92">
        <v>-25.8</v>
      </c>
      <c r="E92" s="30">
        <v>44302455</v>
      </c>
      <c r="F92" s="30">
        <v>53923694</v>
      </c>
      <c r="G92">
        <v>21.7</v>
      </c>
      <c r="H92" s="31">
        <f t="shared" si="2"/>
        <v>2.6860393043766942E-4</v>
      </c>
      <c r="I92" t="e">
        <f t="shared" si="3"/>
        <v>#N/A</v>
      </c>
    </row>
    <row r="93" spans="1:9" x14ac:dyDescent="0.3">
      <c r="A93" t="s">
        <v>388</v>
      </c>
      <c r="B93" s="30">
        <v>40137347</v>
      </c>
      <c r="C93" s="30">
        <v>34477357</v>
      </c>
      <c r="D93">
        <v>-14.1</v>
      </c>
      <c r="E93" s="30">
        <v>63510038</v>
      </c>
      <c r="F93" s="30">
        <v>53440268</v>
      </c>
      <c r="G93">
        <v>-15.9</v>
      </c>
      <c r="H93" s="31">
        <f t="shared" si="2"/>
        <v>2.6619589578641276E-4</v>
      </c>
      <c r="I93">
        <f t="shared" si="3"/>
        <v>14</v>
      </c>
    </row>
    <row r="94" spans="1:9" x14ac:dyDescent="0.3">
      <c r="A94" t="s">
        <v>389</v>
      </c>
      <c r="B94" s="30">
        <v>131632806</v>
      </c>
      <c r="C94" s="30">
        <v>73678984</v>
      </c>
      <c r="D94">
        <v>-44</v>
      </c>
      <c r="E94" s="30">
        <v>38352547</v>
      </c>
      <c r="F94" s="30">
        <v>52170577</v>
      </c>
      <c r="G94">
        <v>36</v>
      </c>
      <c r="H94" s="31">
        <f t="shared" si="2"/>
        <v>2.5987132920458076E-4</v>
      </c>
      <c r="I94" t="e">
        <f t="shared" si="3"/>
        <v>#N/A</v>
      </c>
    </row>
    <row r="95" spans="1:9" x14ac:dyDescent="0.3">
      <c r="A95" t="s">
        <v>390</v>
      </c>
      <c r="B95" s="30">
        <v>161064612</v>
      </c>
      <c r="C95" s="30">
        <v>118806604</v>
      </c>
      <c r="D95">
        <v>-26.2</v>
      </c>
      <c r="E95" s="30">
        <v>41427966</v>
      </c>
      <c r="F95" s="30">
        <v>49739657</v>
      </c>
      <c r="G95">
        <v>20.100000000000001</v>
      </c>
      <c r="H95" s="31">
        <f t="shared" si="2"/>
        <v>2.4776246539826328E-4</v>
      </c>
      <c r="I95" t="e">
        <f t="shared" si="3"/>
        <v>#N/A</v>
      </c>
    </row>
    <row r="96" spans="1:9" x14ac:dyDescent="0.3">
      <c r="A96" t="s">
        <v>391</v>
      </c>
      <c r="B96" s="30">
        <v>9185066</v>
      </c>
      <c r="C96" s="30">
        <v>8496883</v>
      </c>
      <c r="D96">
        <v>-7.5</v>
      </c>
      <c r="E96" s="30">
        <v>46557666</v>
      </c>
      <c r="F96" s="30">
        <v>47578444</v>
      </c>
      <c r="G96">
        <v>2.2000000000000002</v>
      </c>
      <c r="H96" s="31">
        <f t="shared" si="2"/>
        <v>2.3699706222849923E-4</v>
      </c>
      <c r="I96" t="e">
        <f t="shared" si="3"/>
        <v>#N/A</v>
      </c>
    </row>
    <row r="97" spans="1:9" x14ac:dyDescent="0.3">
      <c r="A97" t="s">
        <v>392</v>
      </c>
      <c r="B97" s="30">
        <v>54731075</v>
      </c>
      <c r="C97" s="30">
        <v>61077959</v>
      </c>
      <c r="D97">
        <v>11.6</v>
      </c>
      <c r="E97" s="30">
        <v>22945645</v>
      </c>
      <c r="F97" s="30">
        <v>41100997</v>
      </c>
      <c r="G97">
        <v>79.099999999999994</v>
      </c>
      <c r="H97" s="31">
        <f t="shared" si="2"/>
        <v>2.0473169622071627E-4</v>
      </c>
      <c r="I97" t="e">
        <f t="shared" si="3"/>
        <v>#N/A</v>
      </c>
    </row>
    <row r="98" spans="1:9" x14ac:dyDescent="0.3">
      <c r="A98" t="s">
        <v>393</v>
      </c>
      <c r="B98" s="30">
        <v>35325438</v>
      </c>
      <c r="C98" s="30">
        <v>37426112</v>
      </c>
      <c r="D98">
        <v>5.9</v>
      </c>
      <c r="E98" s="30">
        <v>44548244</v>
      </c>
      <c r="F98" s="30">
        <v>39801171</v>
      </c>
      <c r="G98">
        <v>-10.7</v>
      </c>
      <c r="H98" s="31">
        <f t="shared" si="2"/>
        <v>1.9825702160949482E-4</v>
      </c>
      <c r="I98" t="e">
        <f t="shared" si="3"/>
        <v>#N/A</v>
      </c>
    </row>
    <row r="99" spans="1:9" x14ac:dyDescent="0.3">
      <c r="A99" t="s">
        <v>394</v>
      </c>
      <c r="B99" s="30">
        <v>8457342</v>
      </c>
      <c r="C99" s="30">
        <v>8383296</v>
      </c>
      <c r="D99">
        <v>-0.9</v>
      </c>
      <c r="E99" s="30">
        <v>26727315</v>
      </c>
      <c r="F99" s="30">
        <v>38451013</v>
      </c>
      <c r="G99">
        <v>43.9</v>
      </c>
      <c r="H99" s="31">
        <f t="shared" si="2"/>
        <v>1.9153163396242704E-4</v>
      </c>
      <c r="I99" t="e">
        <f t="shared" si="3"/>
        <v>#N/A</v>
      </c>
    </row>
    <row r="100" spans="1:9" x14ac:dyDescent="0.3">
      <c r="A100" t="s">
        <v>395</v>
      </c>
      <c r="B100" s="30">
        <v>9017319</v>
      </c>
      <c r="C100" s="30">
        <v>5309942</v>
      </c>
      <c r="D100">
        <v>-41.1</v>
      </c>
      <c r="E100" s="30">
        <v>38897217</v>
      </c>
      <c r="F100" s="30">
        <v>36689789</v>
      </c>
      <c r="G100">
        <v>-5.7</v>
      </c>
      <c r="H100" s="31">
        <f t="shared" si="2"/>
        <v>1.8275865025732044E-4</v>
      </c>
      <c r="I100" t="e">
        <f t="shared" si="3"/>
        <v>#N/A</v>
      </c>
    </row>
    <row r="101" spans="1:9" x14ac:dyDescent="0.3">
      <c r="A101" t="s">
        <v>396</v>
      </c>
      <c r="B101" s="30">
        <v>55252503</v>
      </c>
      <c r="C101" s="30">
        <v>64388872</v>
      </c>
      <c r="D101">
        <v>16.5</v>
      </c>
      <c r="E101" s="30">
        <v>33998006</v>
      </c>
      <c r="F101" s="30">
        <v>35316331</v>
      </c>
      <c r="G101">
        <v>3.9</v>
      </c>
      <c r="H101" s="31">
        <f t="shared" si="2"/>
        <v>1.7591720098474167E-4</v>
      </c>
      <c r="I101" t="e">
        <f t="shared" si="3"/>
        <v>#N/A</v>
      </c>
    </row>
    <row r="102" spans="1:9" x14ac:dyDescent="0.3">
      <c r="A102" t="s">
        <v>397</v>
      </c>
      <c r="B102" s="30">
        <v>25280015</v>
      </c>
      <c r="C102" s="30">
        <v>34586749</v>
      </c>
      <c r="D102">
        <v>36.799999999999997</v>
      </c>
      <c r="E102" s="30">
        <v>43939659</v>
      </c>
      <c r="F102" s="30">
        <v>30929833</v>
      </c>
      <c r="G102">
        <v>-29.6</v>
      </c>
      <c r="H102" s="31">
        <f t="shared" si="2"/>
        <v>1.5406724011861526E-4</v>
      </c>
      <c r="I102" t="e">
        <f t="shared" si="3"/>
        <v>#N/A</v>
      </c>
    </row>
    <row r="103" spans="1:9" x14ac:dyDescent="0.3">
      <c r="A103" t="s">
        <v>398</v>
      </c>
      <c r="B103" s="30">
        <v>3144808</v>
      </c>
      <c r="C103" s="30">
        <v>2941614</v>
      </c>
      <c r="D103">
        <v>-6.5</v>
      </c>
      <c r="E103" s="30">
        <v>13831378</v>
      </c>
      <c r="F103" s="30">
        <v>30585627</v>
      </c>
      <c r="G103">
        <v>121.1</v>
      </c>
      <c r="H103" s="31">
        <f t="shared" si="2"/>
        <v>1.5235268613275092E-4</v>
      </c>
      <c r="I103" t="e">
        <f t="shared" si="3"/>
        <v>#N/A</v>
      </c>
    </row>
    <row r="104" spans="1:9" x14ac:dyDescent="0.3">
      <c r="A104" t="s">
        <v>399</v>
      </c>
      <c r="B104" s="30">
        <v>231593</v>
      </c>
      <c r="C104" s="30">
        <v>615167</v>
      </c>
      <c r="D104">
        <v>165.6</v>
      </c>
      <c r="E104" s="30">
        <v>280145</v>
      </c>
      <c r="F104" s="30">
        <v>28976323</v>
      </c>
      <c r="G104">
        <v>10243.299999999999</v>
      </c>
      <c r="H104" s="31">
        <f t="shared" si="2"/>
        <v>1.4433644415071863E-4</v>
      </c>
      <c r="I104" t="e">
        <f t="shared" si="3"/>
        <v>#N/A</v>
      </c>
    </row>
    <row r="105" spans="1:9" x14ac:dyDescent="0.3">
      <c r="A105" t="s">
        <v>400</v>
      </c>
      <c r="B105" s="30">
        <v>1941326</v>
      </c>
      <c r="C105" s="30">
        <v>1489773</v>
      </c>
      <c r="D105">
        <v>-23.3</v>
      </c>
      <c r="E105" s="30">
        <v>16636291</v>
      </c>
      <c r="F105" s="30">
        <v>28678340</v>
      </c>
      <c r="G105">
        <v>72.400000000000006</v>
      </c>
      <c r="H105" s="31">
        <f t="shared" si="2"/>
        <v>1.4285213550888841E-4</v>
      </c>
      <c r="I105" t="e">
        <f t="shared" si="3"/>
        <v>#N/A</v>
      </c>
    </row>
    <row r="106" spans="1:9" x14ac:dyDescent="0.3">
      <c r="A106" t="s">
        <v>401</v>
      </c>
      <c r="B106" s="30">
        <v>3345972</v>
      </c>
      <c r="C106" s="30">
        <v>2960691</v>
      </c>
      <c r="D106">
        <v>-11.5</v>
      </c>
      <c r="E106" s="30">
        <v>29597545</v>
      </c>
      <c r="F106" s="30">
        <v>26827071</v>
      </c>
      <c r="G106">
        <v>-9.4</v>
      </c>
      <c r="H106" s="31">
        <f t="shared" si="2"/>
        <v>1.3363062094244542E-4</v>
      </c>
      <c r="I106" t="e">
        <f t="shared" si="3"/>
        <v>#N/A</v>
      </c>
    </row>
    <row r="107" spans="1:9" x14ac:dyDescent="0.3">
      <c r="A107" t="s">
        <v>402</v>
      </c>
      <c r="B107" s="30">
        <v>11782128</v>
      </c>
      <c r="C107" s="30">
        <v>3698412</v>
      </c>
      <c r="D107">
        <v>-68.599999999999994</v>
      </c>
      <c r="E107" s="30">
        <v>19508679</v>
      </c>
      <c r="F107" s="30">
        <v>25558342</v>
      </c>
      <c r="G107">
        <v>31</v>
      </c>
      <c r="H107" s="31">
        <f t="shared" si="2"/>
        <v>1.273108462612032E-4</v>
      </c>
      <c r="I107" t="e">
        <f t="shared" si="3"/>
        <v>#N/A</v>
      </c>
    </row>
    <row r="108" spans="1:9" x14ac:dyDescent="0.3">
      <c r="A108" t="s">
        <v>403</v>
      </c>
      <c r="B108" s="30">
        <v>477281</v>
      </c>
      <c r="C108" s="30">
        <v>1396919</v>
      </c>
      <c r="D108">
        <v>192.7</v>
      </c>
      <c r="E108" s="30">
        <v>25666901</v>
      </c>
      <c r="F108" s="30">
        <v>24268676</v>
      </c>
      <c r="G108">
        <v>-5.4</v>
      </c>
      <c r="H108" s="31">
        <f t="shared" si="2"/>
        <v>1.2088678049612732E-4</v>
      </c>
      <c r="I108" t="e">
        <f t="shared" si="3"/>
        <v>#N/A</v>
      </c>
    </row>
    <row r="109" spans="1:9" x14ac:dyDescent="0.3">
      <c r="A109" t="s">
        <v>404</v>
      </c>
      <c r="B109" s="30">
        <v>14372200</v>
      </c>
      <c r="C109" s="30">
        <v>15830816</v>
      </c>
      <c r="D109">
        <v>10.1</v>
      </c>
      <c r="E109" s="30">
        <v>19973118</v>
      </c>
      <c r="F109" s="30">
        <v>23724543</v>
      </c>
      <c r="G109">
        <v>18.8</v>
      </c>
      <c r="H109" s="31">
        <f t="shared" si="2"/>
        <v>1.1817635300796524E-4</v>
      </c>
      <c r="I109" t="e">
        <f t="shared" si="3"/>
        <v>#N/A</v>
      </c>
    </row>
    <row r="110" spans="1:9" x14ac:dyDescent="0.3">
      <c r="A110" t="s">
        <v>405</v>
      </c>
      <c r="B110" s="30">
        <v>106979</v>
      </c>
      <c r="C110" s="30">
        <v>53930</v>
      </c>
      <c r="D110">
        <v>-49.6</v>
      </c>
      <c r="E110" s="30">
        <v>13173976</v>
      </c>
      <c r="F110" s="30">
        <v>20910692</v>
      </c>
      <c r="G110">
        <v>58.7</v>
      </c>
      <c r="H110" s="31">
        <f t="shared" si="2"/>
        <v>1.0416003880170988E-4</v>
      </c>
      <c r="I110" t="e">
        <f t="shared" si="3"/>
        <v>#N/A</v>
      </c>
    </row>
    <row r="111" spans="1:9" x14ac:dyDescent="0.3">
      <c r="A111" t="s">
        <v>406</v>
      </c>
      <c r="B111" s="30">
        <v>872629</v>
      </c>
      <c r="C111" s="30">
        <v>758953</v>
      </c>
      <c r="D111">
        <v>-13</v>
      </c>
      <c r="E111" s="30">
        <v>4848029</v>
      </c>
      <c r="F111" s="30">
        <v>20619066</v>
      </c>
      <c r="G111">
        <v>325.3</v>
      </c>
      <c r="H111" s="31">
        <f t="shared" si="2"/>
        <v>1.0270739555702017E-4</v>
      </c>
      <c r="I111" t="e">
        <f t="shared" si="3"/>
        <v>#N/A</v>
      </c>
    </row>
    <row r="112" spans="1:9" x14ac:dyDescent="0.3">
      <c r="A112" t="s">
        <v>407</v>
      </c>
      <c r="B112" s="30">
        <v>12758826</v>
      </c>
      <c r="C112" s="30">
        <v>19901679</v>
      </c>
      <c r="D112">
        <v>56</v>
      </c>
      <c r="E112" s="30">
        <v>26275751</v>
      </c>
      <c r="F112" s="30">
        <v>19096879</v>
      </c>
      <c r="G112">
        <v>-27.3</v>
      </c>
      <c r="H112" s="31">
        <f t="shared" si="2"/>
        <v>9.5125099524757896E-5</v>
      </c>
      <c r="I112" t="e">
        <f t="shared" si="3"/>
        <v>#N/A</v>
      </c>
    </row>
    <row r="113" spans="1:9" x14ac:dyDescent="0.3">
      <c r="A113" t="s">
        <v>408</v>
      </c>
      <c r="B113" s="30">
        <v>3923279</v>
      </c>
      <c r="C113" s="30">
        <v>2874732</v>
      </c>
      <c r="D113">
        <v>-26.7</v>
      </c>
      <c r="E113" s="30">
        <v>15893717</v>
      </c>
      <c r="F113" s="30">
        <v>18309196</v>
      </c>
      <c r="G113">
        <v>15.2</v>
      </c>
      <c r="H113" s="31">
        <f t="shared" si="2"/>
        <v>9.1201504272939008E-5</v>
      </c>
      <c r="I113" t="e">
        <f t="shared" si="3"/>
        <v>#N/A</v>
      </c>
    </row>
    <row r="114" spans="1:9" x14ac:dyDescent="0.3">
      <c r="A114" t="s">
        <v>409</v>
      </c>
      <c r="B114" s="30">
        <v>9956802</v>
      </c>
      <c r="C114" s="30">
        <v>10302476</v>
      </c>
      <c r="D114">
        <v>3.5</v>
      </c>
      <c r="E114" s="30">
        <v>10300457</v>
      </c>
      <c r="F114" s="30">
        <v>16643668</v>
      </c>
      <c r="G114">
        <v>61.6</v>
      </c>
      <c r="H114" s="31">
        <f t="shared" si="2"/>
        <v>8.2905200109244462E-5</v>
      </c>
      <c r="I114" t="e">
        <f t="shared" si="3"/>
        <v>#N/A</v>
      </c>
    </row>
    <row r="115" spans="1:9" x14ac:dyDescent="0.3">
      <c r="A115" t="s">
        <v>410</v>
      </c>
      <c r="B115" s="30">
        <v>15638367</v>
      </c>
      <c r="C115" s="30">
        <v>4476196</v>
      </c>
      <c r="D115">
        <v>-71.400000000000006</v>
      </c>
      <c r="E115" s="30">
        <v>12664364</v>
      </c>
      <c r="F115" s="30">
        <v>16030246</v>
      </c>
      <c r="G115">
        <v>26.6</v>
      </c>
      <c r="H115" s="31">
        <f t="shared" si="2"/>
        <v>7.9849631248978017E-5</v>
      </c>
      <c r="I115" t="e">
        <f t="shared" si="3"/>
        <v>#N/A</v>
      </c>
    </row>
    <row r="116" spans="1:9" x14ac:dyDescent="0.3">
      <c r="A116" t="s">
        <v>411</v>
      </c>
      <c r="B116" s="30">
        <v>399792</v>
      </c>
      <c r="C116" s="30">
        <v>228733</v>
      </c>
      <c r="D116">
        <v>-42.8</v>
      </c>
      <c r="E116" s="30">
        <v>1899342</v>
      </c>
      <c r="F116" s="30">
        <v>15753210</v>
      </c>
      <c r="G116">
        <v>729.4</v>
      </c>
      <c r="H116" s="31">
        <f t="shared" si="2"/>
        <v>7.8469663502837888E-5</v>
      </c>
      <c r="I116" t="e">
        <f t="shared" si="3"/>
        <v>#N/A</v>
      </c>
    </row>
    <row r="117" spans="1:9" x14ac:dyDescent="0.3">
      <c r="A117" t="s">
        <v>412</v>
      </c>
      <c r="B117" s="30">
        <v>2032021</v>
      </c>
      <c r="C117" s="30">
        <v>3515366</v>
      </c>
      <c r="D117">
        <v>73</v>
      </c>
      <c r="E117" s="30">
        <v>2516041</v>
      </c>
      <c r="F117" s="30">
        <v>15539778</v>
      </c>
      <c r="G117">
        <v>517.6</v>
      </c>
      <c r="H117" s="31">
        <f t="shared" si="2"/>
        <v>7.7406519088414556E-5</v>
      </c>
      <c r="I117" t="e">
        <f t="shared" si="3"/>
        <v>#N/A</v>
      </c>
    </row>
    <row r="118" spans="1:9" x14ac:dyDescent="0.3">
      <c r="A118" t="s">
        <v>413</v>
      </c>
      <c r="B118" s="30">
        <v>240920</v>
      </c>
      <c r="C118" s="30">
        <v>484360</v>
      </c>
      <c r="D118">
        <v>101</v>
      </c>
      <c r="E118" s="30">
        <v>9433566</v>
      </c>
      <c r="F118" s="30">
        <v>14026803</v>
      </c>
      <c r="G118">
        <v>48.7</v>
      </c>
      <c r="H118" s="31">
        <f t="shared" si="2"/>
        <v>6.9870109738307112E-5</v>
      </c>
      <c r="I118" t="e">
        <f t="shared" si="3"/>
        <v>#N/A</v>
      </c>
    </row>
    <row r="119" spans="1:9" x14ac:dyDescent="0.3">
      <c r="A119" t="s">
        <v>414</v>
      </c>
      <c r="B119" s="30">
        <v>261071</v>
      </c>
      <c r="C119" s="30">
        <v>445710</v>
      </c>
      <c r="D119">
        <v>70.7</v>
      </c>
      <c r="E119" s="30">
        <v>12546894</v>
      </c>
      <c r="F119" s="30">
        <v>12808626</v>
      </c>
      <c r="G119">
        <v>2.1</v>
      </c>
      <c r="H119" s="31">
        <f t="shared" si="2"/>
        <v>6.3802143953752954E-5</v>
      </c>
      <c r="I119" t="e">
        <f t="shared" si="3"/>
        <v>#N/A</v>
      </c>
    </row>
    <row r="120" spans="1:9" x14ac:dyDescent="0.3">
      <c r="A120" t="s">
        <v>415</v>
      </c>
      <c r="B120" s="30">
        <v>27220656</v>
      </c>
      <c r="C120" s="30">
        <v>33071853</v>
      </c>
      <c r="D120">
        <v>21.5</v>
      </c>
      <c r="E120" s="30">
        <v>12562930</v>
      </c>
      <c r="F120" s="30">
        <v>12508113</v>
      </c>
      <c r="G120">
        <v>-0.4</v>
      </c>
      <c r="H120" s="31">
        <f t="shared" si="2"/>
        <v>6.230523291224279E-5</v>
      </c>
      <c r="I120" t="e">
        <f t="shared" si="3"/>
        <v>#N/A</v>
      </c>
    </row>
    <row r="121" spans="1:9" x14ac:dyDescent="0.3">
      <c r="A121" t="s">
        <v>416</v>
      </c>
      <c r="B121" s="30">
        <v>2599869</v>
      </c>
      <c r="C121" s="30">
        <v>1966967</v>
      </c>
      <c r="D121">
        <v>-24.3</v>
      </c>
      <c r="E121" s="30">
        <v>9182808</v>
      </c>
      <c r="F121" s="30">
        <v>12195324</v>
      </c>
      <c r="G121">
        <v>32.799999999999997</v>
      </c>
      <c r="H121" s="31">
        <f t="shared" si="2"/>
        <v>6.0747172835763821E-5</v>
      </c>
      <c r="I121" t="e">
        <f t="shared" si="3"/>
        <v>#N/A</v>
      </c>
    </row>
    <row r="122" spans="1:9" x14ac:dyDescent="0.3">
      <c r="A122" t="s">
        <v>417</v>
      </c>
      <c r="B122" s="30">
        <v>4450772</v>
      </c>
      <c r="C122" s="30">
        <v>4485732</v>
      </c>
      <c r="D122">
        <v>0.8</v>
      </c>
      <c r="E122" s="30">
        <v>17241323</v>
      </c>
      <c r="F122" s="30">
        <v>12104548</v>
      </c>
      <c r="G122">
        <v>-29.8</v>
      </c>
      <c r="H122" s="31">
        <f t="shared" si="2"/>
        <v>6.0295000727721483E-5</v>
      </c>
      <c r="I122" t="e">
        <f t="shared" si="3"/>
        <v>#N/A</v>
      </c>
    </row>
    <row r="123" spans="1:9" x14ac:dyDescent="0.3">
      <c r="A123" t="s">
        <v>418</v>
      </c>
      <c r="B123" s="30">
        <v>4395648</v>
      </c>
      <c r="C123" s="30">
        <v>5133452</v>
      </c>
      <c r="D123">
        <v>16.8</v>
      </c>
      <c r="E123" s="30">
        <v>12255979</v>
      </c>
      <c r="F123" s="30">
        <v>11068687</v>
      </c>
      <c r="G123">
        <v>-9.6999999999999993</v>
      </c>
      <c r="H123" s="31">
        <f t="shared" si="2"/>
        <v>5.51351847850842E-5</v>
      </c>
      <c r="I123" t="e">
        <f t="shared" si="3"/>
        <v>#N/A</v>
      </c>
    </row>
    <row r="124" spans="1:9" x14ac:dyDescent="0.3">
      <c r="A124" t="s">
        <v>419</v>
      </c>
      <c r="B124" s="30">
        <v>6835081</v>
      </c>
      <c r="C124" s="30">
        <v>7479822</v>
      </c>
      <c r="D124">
        <v>9.4</v>
      </c>
      <c r="E124" s="30">
        <v>18437423</v>
      </c>
      <c r="F124" s="30">
        <v>10842164</v>
      </c>
      <c r="G124">
        <v>-41.2</v>
      </c>
      <c r="H124" s="31">
        <f t="shared" si="2"/>
        <v>5.4006831669392009E-5</v>
      </c>
      <c r="I124" t="e">
        <f t="shared" si="3"/>
        <v>#N/A</v>
      </c>
    </row>
    <row r="125" spans="1:9" x14ac:dyDescent="0.3">
      <c r="A125" t="s">
        <v>420</v>
      </c>
      <c r="B125" s="30">
        <v>225344799</v>
      </c>
      <c r="C125" s="30">
        <v>172577013</v>
      </c>
      <c r="D125">
        <v>-23.4</v>
      </c>
      <c r="E125" s="30">
        <v>11380048</v>
      </c>
      <c r="F125" s="30">
        <v>10473891</v>
      </c>
      <c r="G125">
        <v>-8</v>
      </c>
      <c r="H125" s="31">
        <f t="shared" si="2"/>
        <v>5.2172395488627539E-5</v>
      </c>
      <c r="I125" t="e">
        <f t="shared" si="3"/>
        <v>#N/A</v>
      </c>
    </row>
    <row r="126" spans="1:9" x14ac:dyDescent="0.3">
      <c r="A126" t="s">
        <v>421</v>
      </c>
      <c r="B126" s="30">
        <v>825817</v>
      </c>
      <c r="C126" s="30">
        <v>781460</v>
      </c>
      <c r="D126">
        <v>-5.4</v>
      </c>
      <c r="E126" s="30">
        <v>4797231</v>
      </c>
      <c r="F126" s="30">
        <v>9667522</v>
      </c>
      <c r="G126">
        <v>101.5</v>
      </c>
      <c r="H126" s="31">
        <f t="shared" si="2"/>
        <v>4.8155721801860214E-5</v>
      </c>
      <c r="I126" t="e">
        <f t="shared" si="3"/>
        <v>#N/A</v>
      </c>
    </row>
    <row r="127" spans="1:9" x14ac:dyDescent="0.3">
      <c r="A127" t="s">
        <v>422</v>
      </c>
      <c r="B127" s="30">
        <v>2153115</v>
      </c>
      <c r="C127" s="30">
        <v>2178341</v>
      </c>
      <c r="D127">
        <v>1.2</v>
      </c>
      <c r="E127" s="30">
        <v>7275318</v>
      </c>
      <c r="F127" s="30">
        <v>9405359</v>
      </c>
      <c r="G127">
        <v>29.3</v>
      </c>
      <c r="H127" s="31">
        <f t="shared" si="2"/>
        <v>4.6849839229806998E-5</v>
      </c>
      <c r="I127" t="e">
        <f t="shared" si="3"/>
        <v>#N/A</v>
      </c>
    </row>
    <row r="128" spans="1:9" x14ac:dyDescent="0.3">
      <c r="A128" t="s">
        <v>423</v>
      </c>
      <c r="B128" s="30">
        <v>455588</v>
      </c>
      <c r="C128" s="30">
        <v>609451</v>
      </c>
      <c r="D128">
        <v>33.799999999999997</v>
      </c>
      <c r="E128" s="30">
        <v>5730882</v>
      </c>
      <c r="F128" s="30">
        <v>9300248</v>
      </c>
      <c r="G128">
        <v>62.3</v>
      </c>
      <c r="H128" s="31">
        <f t="shared" si="2"/>
        <v>4.6326261825554351E-5</v>
      </c>
      <c r="I128" t="e">
        <f t="shared" si="3"/>
        <v>#N/A</v>
      </c>
    </row>
    <row r="129" spans="1:9" x14ac:dyDescent="0.3">
      <c r="A129" t="s">
        <v>424</v>
      </c>
      <c r="B129" s="30">
        <v>27674184</v>
      </c>
      <c r="C129" s="30">
        <v>20624369</v>
      </c>
      <c r="D129">
        <v>-25.5</v>
      </c>
      <c r="E129" s="30">
        <v>12438570</v>
      </c>
      <c r="F129" s="30">
        <v>9251343</v>
      </c>
      <c r="G129">
        <v>-25.6</v>
      </c>
      <c r="H129" s="31">
        <f t="shared" si="2"/>
        <v>4.6082656941622361E-5</v>
      </c>
      <c r="I129" t="e">
        <f t="shared" si="3"/>
        <v>#N/A</v>
      </c>
    </row>
    <row r="130" spans="1:9" x14ac:dyDescent="0.3">
      <c r="A130" t="s">
        <v>425</v>
      </c>
      <c r="B130" s="30">
        <v>2409854</v>
      </c>
      <c r="C130" s="30">
        <v>5362798</v>
      </c>
      <c r="D130">
        <v>122.5</v>
      </c>
      <c r="E130" s="30">
        <v>5143593</v>
      </c>
      <c r="F130" s="30">
        <v>9158315</v>
      </c>
      <c r="G130">
        <v>78.099999999999994</v>
      </c>
      <c r="H130" s="31">
        <f t="shared" si="2"/>
        <v>4.5619267203509175E-5</v>
      </c>
      <c r="I130" t="e">
        <f t="shared" si="3"/>
        <v>#N/A</v>
      </c>
    </row>
    <row r="131" spans="1:9" x14ac:dyDescent="0.3">
      <c r="A131" t="s">
        <v>426</v>
      </c>
      <c r="B131" s="30">
        <v>3151725</v>
      </c>
      <c r="C131" s="30">
        <v>3296133</v>
      </c>
      <c r="D131">
        <v>4.5999999999999996</v>
      </c>
      <c r="E131" s="30">
        <v>9990654</v>
      </c>
      <c r="F131" s="30">
        <v>9141178</v>
      </c>
      <c r="G131">
        <v>-8.5</v>
      </c>
      <c r="H131" s="31">
        <f t="shared" ref="H131:H194" si="4">F131/$F$2</f>
        <v>4.5533904625123683E-5</v>
      </c>
      <c r="I131" t="e">
        <f t="shared" ref="I131:I194" si="5">MATCH(A131,$A$242:$A$262,0)</f>
        <v>#N/A</v>
      </c>
    </row>
    <row r="132" spans="1:9" x14ac:dyDescent="0.3">
      <c r="A132" t="s">
        <v>427</v>
      </c>
      <c r="B132" s="30">
        <v>23523484</v>
      </c>
      <c r="C132" s="30">
        <v>8506793</v>
      </c>
      <c r="D132">
        <v>-63.8</v>
      </c>
      <c r="E132" s="30">
        <v>7089054</v>
      </c>
      <c r="F132" s="30">
        <v>8501891</v>
      </c>
      <c r="G132">
        <v>19.899999999999999</v>
      </c>
      <c r="H132" s="31">
        <f t="shared" si="4"/>
        <v>4.2349497398168752E-5</v>
      </c>
      <c r="I132" t="e">
        <f t="shared" si="5"/>
        <v>#N/A</v>
      </c>
    </row>
    <row r="133" spans="1:9" x14ac:dyDescent="0.3">
      <c r="A133" t="s">
        <v>428</v>
      </c>
      <c r="B133" s="30">
        <v>440735</v>
      </c>
      <c r="C133" s="30">
        <v>716349</v>
      </c>
      <c r="D133">
        <v>62.5</v>
      </c>
      <c r="E133" s="30">
        <v>1233401</v>
      </c>
      <c r="F133" s="30">
        <v>8451608</v>
      </c>
      <c r="G133">
        <v>585.20000000000005</v>
      </c>
      <c r="H133" s="31">
        <f t="shared" si="4"/>
        <v>4.2099028440418983E-5</v>
      </c>
      <c r="I133" t="e">
        <f t="shared" si="5"/>
        <v>#N/A</v>
      </c>
    </row>
    <row r="134" spans="1:9" x14ac:dyDescent="0.3">
      <c r="A134" t="s">
        <v>429</v>
      </c>
      <c r="B134" s="30">
        <v>3681511</v>
      </c>
      <c r="C134" s="30">
        <v>3783409</v>
      </c>
      <c r="D134">
        <v>2.8</v>
      </c>
      <c r="E134" s="30">
        <v>13581548</v>
      </c>
      <c r="F134" s="30">
        <v>8265772</v>
      </c>
      <c r="G134">
        <v>-39.1</v>
      </c>
      <c r="H134" s="31">
        <f t="shared" si="4"/>
        <v>4.1173344825034351E-5</v>
      </c>
      <c r="I134" t="e">
        <f t="shared" si="5"/>
        <v>#N/A</v>
      </c>
    </row>
    <row r="135" spans="1:9" x14ac:dyDescent="0.3">
      <c r="A135" t="s">
        <v>430</v>
      </c>
      <c r="B135" s="30">
        <v>29678</v>
      </c>
      <c r="C135" s="30">
        <v>76713</v>
      </c>
      <c r="D135">
        <v>158.5</v>
      </c>
      <c r="E135" s="30">
        <v>13669830</v>
      </c>
      <c r="F135" s="30">
        <v>7974982</v>
      </c>
      <c r="G135">
        <v>-41.7</v>
      </c>
      <c r="H135" s="31">
        <f t="shared" si="4"/>
        <v>3.9724865851543215E-5</v>
      </c>
      <c r="I135" t="e">
        <f t="shared" si="5"/>
        <v>#N/A</v>
      </c>
    </row>
    <row r="136" spans="1:9" x14ac:dyDescent="0.3">
      <c r="A136" t="s">
        <v>431</v>
      </c>
      <c r="B136" s="30">
        <v>4647763</v>
      </c>
      <c r="C136" s="30">
        <v>44758</v>
      </c>
      <c r="D136">
        <v>-99</v>
      </c>
      <c r="E136" s="30">
        <v>9062966</v>
      </c>
      <c r="F136" s="30">
        <v>7607251</v>
      </c>
      <c r="G136">
        <v>-16.100000000000001</v>
      </c>
      <c r="H136" s="31">
        <f t="shared" si="4"/>
        <v>3.789312947339793E-5</v>
      </c>
      <c r="I136" t="e">
        <f t="shared" si="5"/>
        <v>#N/A</v>
      </c>
    </row>
    <row r="137" spans="1:9" x14ac:dyDescent="0.3">
      <c r="A137" t="s">
        <v>432</v>
      </c>
      <c r="B137" s="30">
        <v>8367</v>
      </c>
      <c r="C137" s="30">
        <v>12995</v>
      </c>
      <c r="D137">
        <v>55.3</v>
      </c>
      <c r="E137" s="30">
        <v>4731202</v>
      </c>
      <c r="F137" s="30">
        <v>7497960</v>
      </c>
      <c r="G137">
        <v>58.5</v>
      </c>
      <c r="H137" s="31">
        <f t="shared" si="4"/>
        <v>3.7348730713152328E-5</v>
      </c>
      <c r="I137" t="e">
        <f t="shared" si="5"/>
        <v>#N/A</v>
      </c>
    </row>
    <row r="138" spans="1:9" x14ac:dyDescent="0.3">
      <c r="A138" t="s">
        <v>433</v>
      </c>
      <c r="B138" s="30">
        <v>1327461</v>
      </c>
      <c r="C138" s="30">
        <v>855486</v>
      </c>
      <c r="D138">
        <v>-35.6</v>
      </c>
      <c r="E138" s="30">
        <v>7507509</v>
      </c>
      <c r="F138" s="30">
        <v>7394699</v>
      </c>
      <c r="G138">
        <v>-1.5</v>
      </c>
      <c r="H138" s="31">
        <f t="shared" si="4"/>
        <v>3.6834368502341543E-5</v>
      </c>
      <c r="I138" t="e">
        <f t="shared" si="5"/>
        <v>#N/A</v>
      </c>
    </row>
    <row r="139" spans="1:9" x14ac:dyDescent="0.3">
      <c r="A139" t="s">
        <v>434</v>
      </c>
      <c r="B139" s="30">
        <v>1480323</v>
      </c>
      <c r="C139" s="30">
        <v>1370064</v>
      </c>
      <c r="D139">
        <v>-7.4</v>
      </c>
      <c r="E139" s="30">
        <v>7124772</v>
      </c>
      <c r="F139" s="30">
        <v>7292597</v>
      </c>
      <c r="G139">
        <v>2.4</v>
      </c>
      <c r="H139" s="31">
        <f t="shared" si="4"/>
        <v>3.6325779485692446E-5</v>
      </c>
      <c r="I139" t="e">
        <f t="shared" si="5"/>
        <v>#N/A</v>
      </c>
    </row>
    <row r="140" spans="1:9" x14ac:dyDescent="0.3">
      <c r="A140" t="s">
        <v>435</v>
      </c>
      <c r="B140" s="30">
        <v>2801969</v>
      </c>
      <c r="C140" s="30">
        <v>2211554</v>
      </c>
      <c r="D140">
        <v>-21.1</v>
      </c>
      <c r="E140" s="30">
        <v>2228241</v>
      </c>
      <c r="F140" s="30">
        <v>7161454</v>
      </c>
      <c r="G140">
        <v>221.4</v>
      </c>
      <c r="H140" s="31">
        <f t="shared" si="4"/>
        <v>3.5672531856748713E-5</v>
      </c>
      <c r="I140" t="e">
        <f t="shared" si="5"/>
        <v>#N/A</v>
      </c>
    </row>
    <row r="141" spans="1:9" x14ac:dyDescent="0.3">
      <c r="A141" t="s">
        <v>436</v>
      </c>
      <c r="B141" s="30">
        <v>329958</v>
      </c>
      <c r="C141" s="30">
        <v>471108</v>
      </c>
      <c r="D141">
        <v>42.8</v>
      </c>
      <c r="E141" s="30">
        <v>5557687</v>
      </c>
      <c r="F141" s="30">
        <v>6670581</v>
      </c>
      <c r="G141">
        <v>20</v>
      </c>
      <c r="H141" s="31">
        <f t="shared" si="4"/>
        <v>3.3227402315999334E-5</v>
      </c>
      <c r="I141" t="e">
        <f t="shared" si="5"/>
        <v>#N/A</v>
      </c>
    </row>
    <row r="142" spans="1:9" x14ac:dyDescent="0.3">
      <c r="A142" t="s">
        <v>437</v>
      </c>
      <c r="B142" s="30">
        <v>6972146</v>
      </c>
      <c r="C142" s="30">
        <v>10849139</v>
      </c>
      <c r="D142">
        <v>55.6</v>
      </c>
      <c r="E142" s="30">
        <v>12452034</v>
      </c>
      <c r="F142" s="30">
        <v>6645174</v>
      </c>
      <c r="G142">
        <v>-46.6</v>
      </c>
      <c r="H142" s="31">
        <f t="shared" si="4"/>
        <v>3.3100845332335901E-5</v>
      </c>
      <c r="I142" t="e">
        <f t="shared" si="5"/>
        <v>#N/A</v>
      </c>
    </row>
    <row r="143" spans="1:9" x14ac:dyDescent="0.3">
      <c r="A143" t="s">
        <v>438</v>
      </c>
      <c r="B143" s="30">
        <v>3554</v>
      </c>
      <c r="C143" s="30">
        <v>47556</v>
      </c>
      <c r="D143">
        <v>1238.0999999999999</v>
      </c>
      <c r="E143" s="30">
        <v>7780938</v>
      </c>
      <c r="F143" s="30">
        <v>6323966</v>
      </c>
      <c r="G143">
        <v>-18.7</v>
      </c>
      <c r="H143" s="31">
        <f t="shared" si="4"/>
        <v>3.1500848653918007E-5</v>
      </c>
      <c r="I143" t="e">
        <f t="shared" si="5"/>
        <v>#N/A</v>
      </c>
    </row>
    <row r="144" spans="1:9" x14ac:dyDescent="0.3">
      <c r="A144" t="s">
        <v>439</v>
      </c>
      <c r="B144" s="30">
        <v>597323</v>
      </c>
      <c r="C144" s="30">
        <v>110911</v>
      </c>
      <c r="D144">
        <v>-81.400000000000006</v>
      </c>
      <c r="E144" s="30">
        <v>16830537</v>
      </c>
      <c r="F144" s="30">
        <v>5296810</v>
      </c>
      <c r="G144">
        <v>-68.5</v>
      </c>
      <c r="H144" s="31">
        <f t="shared" si="4"/>
        <v>2.6384393932313907E-5</v>
      </c>
      <c r="I144" t="e">
        <f t="shared" si="5"/>
        <v>#N/A</v>
      </c>
    </row>
    <row r="145" spans="1:9" x14ac:dyDescent="0.3">
      <c r="A145" t="s">
        <v>440</v>
      </c>
      <c r="B145" s="30">
        <v>1421177</v>
      </c>
      <c r="C145" s="30">
        <v>1556597</v>
      </c>
      <c r="D145">
        <v>9.5</v>
      </c>
      <c r="E145" s="30">
        <v>5505103</v>
      </c>
      <c r="F145" s="30">
        <v>5293741</v>
      </c>
      <c r="G145">
        <v>-3.8</v>
      </c>
      <c r="H145" s="31">
        <f t="shared" si="4"/>
        <v>2.6369106673571707E-5</v>
      </c>
      <c r="I145" t="e">
        <f t="shared" si="5"/>
        <v>#N/A</v>
      </c>
    </row>
    <row r="146" spans="1:9" x14ac:dyDescent="0.3">
      <c r="A146" t="s">
        <v>441</v>
      </c>
      <c r="B146" s="30">
        <v>6450969</v>
      </c>
      <c r="C146" s="30">
        <v>2222644</v>
      </c>
      <c r="D146">
        <v>-65.5</v>
      </c>
      <c r="E146" s="30">
        <v>6850045</v>
      </c>
      <c r="F146" s="30">
        <v>5232369</v>
      </c>
      <c r="G146">
        <v>-23.6</v>
      </c>
      <c r="H146" s="31">
        <f t="shared" si="4"/>
        <v>2.6063401348212864E-5</v>
      </c>
      <c r="I146" t="e">
        <f t="shared" si="5"/>
        <v>#N/A</v>
      </c>
    </row>
    <row r="147" spans="1:9" x14ac:dyDescent="0.3">
      <c r="A147" t="s">
        <v>442</v>
      </c>
      <c r="B147" s="30">
        <v>687445</v>
      </c>
      <c r="C147" s="30">
        <v>606072</v>
      </c>
      <c r="D147">
        <v>-11.8</v>
      </c>
      <c r="E147" s="30">
        <v>7129381</v>
      </c>
      <c r="F147" s="30">
        <v>5084307</v>
      </c>
      <c r="G147">
        <v>-28.7</v>
      </c>
      <c r="H147" s="31">
        <f t="shared" si="4"/>
        <v>2.5325877039354087E-5</v>
      </c>
      <c r="I147" t="e">
        <f t="shared" si="5"/>
        <v>#N/A</v>
      </c>
    </row>
    <row r="148" spans="1:9" x14ac:dyDescent="0.3">
      <c r="A148" t="s">
        <v>443</v>
      </c>
      <c r="B148" s="30">
        <v>16218480</v>
      </c>
      <c r="C148" s="30">
        <v>20017664</v>
      </c>
      <c r="D148">
        <v>23.4</v>
      </c>
      <c r="E148" s="30">
        <v>8317787</v>
      </c>
      <c r="F148" s="30">
        <v>5078166</v>
      </c>
      <c r="G148">
        <v>-38.9</v>
      </c>
      <c r="H148" s="31">
        <f t="shared" si="4"/>
        <v>2.5295287578312754E-5</v>
      </c>
      <c r="I148" t="e">
        <f t="shared" si="5"/>
        <v>#N/A</v>
      </c>
    </row>
    <row r="149" spans="1:9" x14ac:dyDescent="0.3">
      <c r="A149" t="s">
        <v>444</v>
      </c>
      <c r="B149" s="30">
        <v>65274</v>
      </c>
      <c r="C149" s="30">
        <v>4927</v>
      </c>
      <c r="D149">
        <v>-92.5</v>
      </c>
      <c r="E149" s="30">
        <v>2020936</v>
      </c>
      <c r="F149" s="30">
        <v>4714179</v>
      </c>
      <c r="G149">
        <v>133.30000000000001</v>
      </c>
      <c r="H149" s="31">
        <f t="shared" si="4"/>
        <v>2.3482200759219538E-5</v>
      </c>
      <c r="I149" t="e">
        <f t="shared" si="5"/>
        <v>#N/A</v>
      </c>
    </row>
    <row r="150" spans="1:9" x14ac:dyDescent="0.3">
      <c r="A150" t="s">
        <v>445</v>
      </c>
      <c r="B150" s="30">
        <v>8283182</v>
      </c>
      <c r="C150" s="30">
        <v>1637521</v>
      </c>
      <c r="D150">
        <v>-80.2</v>
      </c>
      <c r="E150" s="30">
        <v>1906392</v>
      </c>
      <c r="F150" s="30">
        <v>4533439</v>
      </c>
      <c r="G150">
        <v>137.80000000000001</v>
      </c>
      <c r="H150" s="31">
        <f t="shared" si="4"/>
        <v>2.2581901265877995E-5</v>
      </c>
      <c r="I150" t="e">
        <f t="shared" si="5"/>
        <v>#N/A</v>
      </c>
    </row>
    <row r="151" spans="1:9" x14ac:dyDescent="0.3">
      <c r="A151" t="s">
        <v>446</v>
      </c>
      <c r="B151" s="30">
        <v>2225956</v>
      </c>
      <c r="C151" s="30">
        <v>3141977</v>
      </c>
      <c r="D151">
        <v>41.2</v>
      </c>
      <c r="E151" s="30">
        <v>2897841</v>
      </c>
      <c r="F151" s="30">
        <v>4393176</v>
      </c>
      <c r="G151">
        <v>51.6</v>
      </c>
      <c r="H151" s="31">
        <f t="shared" si="4"/>
        <v>2.1883225223858715E-5</v>
      </c>
      <c r="I151" t="e">
        <f t="shared" si="5"/>
        <v>#N/A</v>
      </c>
    </row>
    <row r="152" spans="1:9" x14ac:dyDescent="0.3">
      <c r="A152" t="s">
        <v>447</v>
      </c>
      <c r="B152" s="30">
        <v>233545878</v>
      </c>
      <c r="C152" s="30">
        <v>382587546</v>
      </c>
      <c r="D152">
        <v>63.8</v>
      </c>
      <c r="E152" s="30">
        <v>3415243</v>
      </c>
      <c r="F152" s="30">
        <v>4171347</v>
      </c>
      <c r="G152">
        <v>22.1</v>
      </c>
      <c r="H152" s="31">
        <f t="shared" si="4"/>
        <v>2.077825379358063E-5</v>
      </c>
      <c r="I152" t="e">
        <f t="shared" si="5"/>
        <v>#N/A</v>
      </c>
    </row>
    <row r="153" spans="1:9" x14ac:dyDescent="0.3">
      <c r="A153" t="s">
        <v>448</v>
      </c>
      <c r="B153" s="30">
        <v>4129449</v>
      </c>
      <c r="C153" s="30">
        <v>4644795</v>
      </c>
      <c r="D153">
        <v>12.5</v>
      </c>
      <c r="E153" s="30">
        <v>2358629</v>
      </c>
      <c r="F153" s="30">
        <v>3951358</v>
      </c>
      <c r="G153">
        <v>67.5</v>
      </c>
      <c r="H153" s="31">
        <f t="shared" si="4"/>
        <v>1.9682447744887965E-5</v>
      </c>
      <c r="I153" t="e">
        <f t="shared" si="5"/>
        <v>#N/A</v>
      </c>
    </row>
    <row r="154" spans="1:9" x14ac:dyDescent="0.3">
      <c r="A154" t="s">
        <v>449</v>
      </c>
      <c r="B154" s="30">
        <v>2520</v>
      </c>
      <c r="C154" s="30">
        <v>8123</v>
      </c>
      <c r="D154">
        <v>222.3</v>
      </c>
      <c r="E154" s="30">
        <v>3104377</v>
      </c>
      <c r="F154" s="30">
        <v>3827973</v>
      </c>
      <c r="G154">
        <v>23.3</v>
      </c>
      <c r="H154" s="31">
        <f t="shared" si="4"/>
        <v>1.9067844154172317E-5</v>
      </c>
      <c r="I154" t="e">
        <f t="shared" si="5"/>
        <v>#N/A</v>
      </c>
    </row>
    <row r="155" spans="1:9" x14ac:dyDescent="0.3">
      <c r="A155" t="s">
        <v>450</v>
      </c>
      <c r="B155" s="30">
        <v>594880</v>
      </c>
      <c r="C155" s="30">
        <v>230648</v>
      </c>
      <c r="D155">
        <v>-61.2</v>
      </c>
      <c r="E155" s="30">
        <v>9006477</v>
      </c>
      <c r="F155" s="30">
        <v>3786614</v>
      </c>
      <c r="G155">
        <v>-58</v>
      </c>
      <c r="H155" s="31">
        <f t="shared" si="4"/>
        <v>1.8861827297111826E-5</v>
      </c>
      <c r="I155" t="e">
        <f t="shared" si="5"/>
        <v>#N/A</v>
      </c>
    </row>
    <row r="156" spans="1:9" x14ac:dyDescent="0.3">
      <c r="A156" t="s">
        <v>451</v>
      </c>
      <c r="B156" s="30">
        <v>17984471</v>
      </c>
      <c r="C156" s="30">
        <v>17597720</v>
      </c>
      <c r="D156">
        <v>-2.2000000000000002</v>
      </c>
      <c r="E156" s="30">
        <v>3135508</v>
      </c>
      <c r="F156" s="30">
        <v>3736102</v>
      </c>
      <c r="G156">
        <v>19.2</v>
      </c>
      <c r="H156" s="31">
        <f t="shared" si="4"/>
        <v>1.8610217647849528E-5</v>
      </c>
      <c r="I156" t="e">
        <f t="shared" si="5"/>
        <v>#N/A</v>
      </c>
    </row>
    <row r="157" spans="1:9" x14ac:dyDescent="0.3">
      <c r="A157" t="s">
        <v>452</v>
      </c>
      <c r="B157" s="30">
        <v>272961</v>
      </c>
      <c r="C157" s="30">
        <v>493000</v>
      </c>
      <c r="D157">
        <v>80.599999999999994</v>
      </c>
      <c r="E157" s="30">
        <v>2440396</v>
      </c>
      <c r="F157" s="30">
        <v>3649950</v>
      </c>
      <c r="G157">
        <v>49.6</v>
      </c>
      <c r="H157" s="31">
        <f t="shared" si="4"/>
        <v>1.8181078542226197E-5</v>
      </c>
      <c r="I157" t="e">
        <f t="shared" si="5"/>
        <v>#N/A</v>
      </c>
    </row>
    <row r="158" spans="1:9" x14ac:dyDescent="0.3">
      <c r="A158" t="s">
        <v>453</v>
      </c>
      <c r="B158" s="30">
        <v>11851180</v>
      </c>
      <c r="C158" s="30">
        <v>13688644</v>
      </c>
      <c r="D158">
        <v>15.5</v>
      </c>
      <c r="E158" s="30">
        <v>3529965</v>
      </c>
      <c r="F158" s="30">
        <v>3598674</v>
      </c>
      <c r="G158">
        <v>1.9</v>
      </c>
      <c r="H158" s="31">
        <f t="shared" si="4"/>
        <v>1.7925663267131693E-5</v>
      </c>
      <c r="I158" t="e">
        <f t="shared" si="5"/>
        <v>#N/A</v>
      </c>
    </row>
    <row r="159" spans="1:9" x14ac:dyDescent="0.3">
      <c r="A159" t="s">
        <v>454</v>
      </c>
      <c r="B159" s="30">
        <v>144029</v>
      </c>
      <c r="C159" s="30">
        <v>194554</v>
      </c>
      <c r="D159">
        <v>35.1</v>
      </c>
      <c r="E159" s="30">
        <v>2607931</v>
      </c>
      <c r="F159" s="30">
        <v>3415991</v>
      </c>
      <c r="G159">
        <v>31</v>
      </c>
      <c r="H159" s="31">
        <f t="shared" si="4"/>
        <v>1.7015685330083375E-5</v>
      </c>
      <c r="I159" t="e">
        <f t="shared" si="5"/>
        <v>#N/A</v>
      </c>
    </row>
    <row r="160" spans="1:9" x14ac:dyDescent="0.3">
      <c r="A160" t="s">
        <v>455</v>
      </c>
      <c r="B160" s="30">
        <v>335051142</v>
      </c>
      <c r="C160" s="30">
        <v>280460261</v>
      </c>
      <c r="D160">
        <v>-16.3</v>
      </c>
      <c r="E160" s="30">
        <v>4424339</v>
      </c>
      <c r="F160" s="30">
        <v>3205849</v>
      </c>
      <c r="G160">
        <v>-27.5</v>
      </c>
      <c r="H160" s="31">
        <f t="shared" si="4"/>
        <v>1.5968929016429625E-5</v>
      </c>
      <c r="I160" t="e">
        <f t="shared" si="5"/>
        <v>#N/A</v>
      </c>
    </row>
    <row r="161" spans="1:9" x14ac:dyDescent="0.3">
      <c r="A161" t="s">
        <v>456</v>
      </c>
      <c r="B161" s="30">
        <v>13081</v>
      </c>
      <c r="C161" s="30">
        <v>34359</v>
      </c>
      <c r="D161">
        <v>162.69999999999999</v>
      </c>
      <c r="E161" s="30">
        <v>882636</v>
      </c>
      <c r="F161" s="30">
        <v>3168938</v>
      </c>
      <c r="G161">
        <v>259</v>
      </c>
      <c r="H161" s="31">
        <f t="shared" si="4"/>
        <v>1.5785068473114757E-5</v>
      </c>
      <c r="I161" t="e">
        <f t="shared" si="5"/>
        <v>#N/A</v>
      </c>
    </row>
    <row r="162" spans="1:9" x14ac:dyDescent="0.3">
      <c r="A162" t="s">
        <v>457</v>
      </c>
      <c r="B162" s="30">
        <v>803808</v>
      </c>
      <c r="C162" s="30">
        <v>692151</v>
      </c>
      <c r="D162">
        <v>-13.9</v>
      </c>
      <c r="E162" s="30">
        <v>2750969</v>
      </c>
      <c r="F162" s="30">
        <v>3070717</v>
      </c>
      <c r="G162">
        <v>11.6</v>
      </c>
      <c r="H162" s="31">
        <f t="shared" si="4"/>
        <v>1.5295811437950986E-5</v>
      </c>
      <c r="I162" t="e">
        <f t="shared" si="5"/>
        <v>#N/A</v>
      </c>
    </row>
    <row r="163" spans="1:9" x14ac:dyDescent="0.3">
      <c r="A163" t="s">
        <v>458</v>
      </c>
      <c r="B163" s="30">
        <v>185221</v>
      </c>
      <c r="C163" s="30">
        <v>256326</v>
      </c>
      <c r="D163">
        <v>38.4</v>
      </c>
      <c r="E163" s="30">
        <v>2332455</v>
      </c>
      <c r="F163" s="30">
        <v>2990781</v>
      </c>
      <c r="G163">
        <v>28.2</v>
      </c>
      <c r="H163" s="31">
        <f t="shared" si="4"/>
        <v>1.4897635382292309E-5</v>
      </c>
      <c r="I163" t="e">
        <f t="shared" si="5"/>
        <v>#N/A</v>
      </c>
    </row>
    <row r="164" spans="1:9" x14ac:dyDescent="0.3">
      <c r="A164" t="s">
        <v>459</v>
      </c>
      <c r="B164" s="30">
        <v>42380</v>
      </c>
      <c r="C164" s="30">
        <v>874719</v>
      </c>
      <c r="D164">
        <v>1964</v>
      </c>
      <c r="E164" s="30">
        <v>539178</v>
      </c>
      <c r="F164" s="30">
        <v>2901795</v>
      </c>
      <c r="G164">
        <v>438.2</v>
      </c>
      <c r="H164" s="31">
        <f t="shared" si="4"/>
        <v>1.4454379596553178E-5</v>
      </c>
      <c r="I164" t="e">
        <f t="shared" si="5"/>
        <v>#N/A</v>
      </c>
    </row>
    <row r="165" spans="1:9" x14ac:dyDescent="0.3">
      <c r="A165" t="s">
        <v>460</v>
      </c>
      <c r="B165" s="30">
        <v>452275</v>
      </c>
      <c r="C165" s="30">
        <v>516746</v>
      </c>
      <c r="D165">
        <v>14.3</v>
      </c>
      <c r="E165" s="30">
        <v>2001070</v>
      </c>
      <c r="F165" s="30">
        <v>2808635</v>
      </c>
      <c r="G165">
        <v>40.4</v>
      </c>
      <c r="H165" s="31">
        <f t="shared" si="4"/>
        <v>1.3990332341934951E-5</v>
      </c>
      <c r="I165" t="e">
        <f t="shared" si="5"/>
        <v>#N/A</v>
      </c>
    </row>
    <row r="166" spans="1:9" x14ac:dyDescent="0.3">
      <c r="A166" t="s">
        <v>461</v>
      </c>
      <c r="B166" s="30">
        <v>270663</v>
      </c>
      <c r="C166" s="30">
        <v>357525</v>
      </c>
      <c r="D166">
        <v>32.1</v>
      </c>
      <c r="E166" s="30">
        <v>1219256</v>
      </c>
      <c r="F166" s="30">
        <v>2726815</v>
      </c>
      <c r="G166">
        <v>123.6</v>
      </c>
      <c r="H166" s="31">
        <f t="shared" si="4"/>
        <v>1.3582771732522508E-5</v>
      </c>
      <c r="I166" t="e">
        <f t="shared" si="5"/>
        <v>#N/A</v>
      </c>
    </row>
    <row r="167" spans="1:9" x14ac:dyDescent="0.3">
      <c r="A167" t="s">
        <v>462</v>
      </c>
      <c r="B167" s="30">
        <v>959489</v>
      </c>
      <c r="C167" s="30">
        <v>5159975</v>
      </c>
      <c r="D167">
        <v>437.8</v>
      </c>
      <c r="E167" s="30">
        <v>2550889</v>
      </c>
      <c r="F167" s="30">
        <v>2002865</v>
      </c>
      <c r="G167">
        <v>-21.5</v>
      </c>
      <c r="H167" s="31">
        <f t="shared" si="4"/>
        <v>9.9766423853685324E-6</v>
      </c>
      <c r="I167" t="e">
        <f t="shared" si="5"/>
        <v>#N/A</v>
      </c>
    </row>
    <row r="168" spans="1:9" x14ac:dyDescent="0.3">
      <c r="A168" t="s">
        <v>463</v>
      </c>
      <c r="B168" s="30">
        <v>468787</v>
      </c>
      <c r="C168" s="30">
        <v>180636</v>
      </c>
      <c r="D168">
        <v>-61.5</v>
      </c>
      <c r="E168" s="30">
        <v>1317044</v>
      </c>
      <c r="F168" s="30">
        <v>1780571</v>
      </c>
      <c r="G168">
        <v>35.200000000000003</v>
      </c>
      <c r="H168" s="31">
        <f t="shared" si="4"/>
        <v>8.8693547037658718E-6</v>
      </c>
      <c r="I168" t="e">
        <f t="shared" si="5"/>
        <v>#N/A</v>
      </c>
    </row>
    <row r="169" spans="1:9" x14ac:dyDescent="0.3">
      <c r="A169" t="s">
        <v>464</v>
      </c>
      <c r="B169" s="30">
        <v>149178</v>
      </c>
      <c r="C169" s="30">
        <v>33786</v>
      </c>
      <c r="D169">
        <v>-77.400000000000006</v>
      </c>
      <c r="E169" s="30">
        <v>73836</v>
      </c>
      <c r="F169" s="30">
        <v>1660981</v>
      </c>
      <c r="G169">
        <v>2149.6</v>
      </c>
      <c r="H169" s="31">
        <f t="shared" si="4"/>
        <v>8.2736547125701473E-6</v>
      </c>
      <c r="I169" t="e">
        <f t="shared" si="5"/>
        <v>#N/A</v>
      </c>
    </row>
    <row r="170" spans="1:9" x14ac:dyDescent="0.3">
      <c r="A170" t="s">
        <v>465</v>
      </c>
      <c r="B170" s="30">
        <v>1149331</v>
      </c>
      <c r="C170" s="30">
        <v>24952</v>
      </c>
      <c r="D170">
        <v>-97.8</v>
      </c>
      <c r="E170" s="30">
        <v>736121</v>
      </c>
      <c r="F170" s="30">
        <v>1642616</v>
      </c>
      <c r="G170">
        <v>123.1</v>
      </c>
      <c r="H170" s="31">
        <f t="shared" si="4"/>
        <v>8.1821752382135179E-6</v>
      </c>
      <c r="I170" t="e">
        <f t="shared" si="5"/>
        <v>#N/A</v>
      </c>
    </row>
    <row r="171" spans="1:9" x14ac:dyDescent="0.3">
      <c r="A171" t="s">
        <v>466</v>
      </c>
      <c r="B171" s="30">
        <v>678393</v>
      </c>
      <c r="C171" s="30">
        <v>790249</v>
      </c>
      <c r="D171">
        <v>16.5</v>
      </c>
      <c r="E171" s="30">
        <v>2862553</v>
      </c>
      <c r="F171" s="30">
        <v>1569241</v>
      </c>
      <c r="G171">
        <v>-45.2</v>
      </c>
      <c r="H171" s="31">
        <f t="shared" si="4"/>
        <v>7.8166807415667552E-6</v>
      </c>
      <c r="I171" t="e">
        <f t="shared" si="5"/>
        <v>#N/A</v>
      </c>
    </row>
    <row r="172" spans="1:9" x14ac:dyDescent="0.3">
      <c r="A172" t="s">
        <v>467</v>
      </c>
      <c r="B172" s="30">
        <v>3370518</v>
      </c>
      <c r="C172" s="30">
        <v>5826864</v>
      </c>
      <c r="D172">
        <v>72.900000000000006</v>
      </c>
      <c r="E172" s="30">
        <v>3374265</v>
      </c>
      <c r="F172" s="30">
        <v>1542168</v>
      </c>
      <c r="G172">
        <v>-54.3</v>
      </c>
      <c r="H172" s="31">
        <f t="shared" si="4"/>
        <v>7.6818251026200066E-6</v>
      </c>
      <c r="I172" t="e">
        <f t="shared" si="5"/>
        <v>#N/A</v>
      </c>
    </row>
    <row r="173" spans="1:9" x14ac:dyDescent="0.3">
      <c r="A173" t="s">
        <v>468</v>
      </c>
      <c r="B173" s="30">
        <v>4403086</v>
      </c>
      <c r="C173" s="30">
        <v>2332761</v>
      </c>
      <c r="D173">
        <v>-47</v>
      </c>
      <c r="E173" s="30">
        <v>1928771</v>
      </c>
      <c r="F173" s="30">
        <v>1510609</v>
      </c>
      <c r="G173">
        <v>-21.7</v>
      </c>
      <c r="H173" s="31">
        <f t="shared" si="4"/>
        <v>7.5246238648731555E-6</v>
      </c>
      <c r="I173" t="e">
        <f t="shared" si="5"/>
        <v>#N/A</v>
      </c>
    </row>
    <row r="174" spans="1:9" x14ac:dyDescent="0.3">
      <c r="A174" t="s">
        <v>469</v>
      </c>
      <c r="B174" s="30">
        <v>117763</v>
      </c>
      <c r="C174" s="30">
        <v>90407</v>
      </c>
      <c r="D174">
        <v>-23.2</v>
      </c>
      <c r="E174" s="30">
        <v>640214</v>
      </c>
      <c r="F174" s="30">
        <v>1478180</v>
      </c>
      <c r="G174">
        <v>130.9</v>
      </c>
      <c r="H174" s="31">
        <f t="shared" si="4"/>
        <v>7.3630889956158089E-6</v>
      </c>
      <c r="I174" t="e">
        <f t="shared" si="5"/>
        <v>#N/A</v>
      </c>
    </row>
    <row r="175" spans="1:9" x14ac:dyDescent="0.3">
      <c r="A175" t="s">
        <v>470</v>
      </c>
      <c r="B175" s="30">
        <v>184718</v>
      </c>
      <c r="C175" s="30">
        <v>64865</v>
      </c>
      <c r="D175">
        <v>-64.900000000000006</v>
      </c>
      <c r="E175" s="30">
        <v>1172814</v>
      </c>
      <c r="F175" s="30">
        <v>1395929</v>
      </c>
      <c r="G175">
        <v>19</v>
      </c>
      <c r="H175" s="31">
        <f t="shared" si="4"/>
        <v>6.9533814951906939E-6</v>
      </c>
      <c r="I175" t="e">
        <f t="shared" si="5"/>
        <v>#N/A</v>
      </c>
    </row>
    <row r="176" spans="1:9" x14ac:dyDescent="0.3">
      <c r="A176" t="s">
        <v>471</v>
      </c>
      <c r="B176" s="30">
        <v>144735</v>
      </c>
      <c r="C176" s="30">
        <v>153104</v>
      </c>
      <c r="D176">
        <v>5.8</v>
      </c>
      <c r="E176" s="30">
        <v>2655457</v>
      </c>
      <c r="F176" s="30">
        <v>1316451</v>
      </c>
      <c r="G176">
        <v>-50.4</v>
      </c>
      <c r="H176" s="31">
        <f t="shared" si="4"/>
        <v>6.5574868225570819E-6</v>
      </c>
      <c r="I176" t="e">
        <f t="shared" si="5"/>
        <v>#N/A</v>
      </c>
    </row>
    <row r="177" spans="1:9" x14ac:dyDescent="0.3">
      <c r="A177" t="s">
        <v>472</v>
      </c>
      <c r="B177" s="30">
        <v>65864</v>
      </c>
      <c r="C177" s="30">
        <v>1823468</v>
      </c>
      <c r="D177">
        <v>2668.5</v>
      </c>
      <c r="E177" s="30">
        <v>936749</v>
      </c>
      <c r="F177" s="30">
        <v>1199998</v>
      </c>
      <c r="G177">
        <v>28.1</v>
      </c>
      <c r="H177" s="31">
        <f t="shared" si="4"/>
        <v>5.9774128107273669E-6</v>
      </c>
      <c r="I177" t="e">
        <f t="shared" si="5"/>
        <v>#N/A</v>
      </c>
    </row>
    <row r="178" spans="1:9" x14ac:dyDescent="0.3">
      <c r="A178" t="s">
        <v>473</v>
      </c>
      <c r="B178" s="30">
        <v>525348</v>
      </c>
      <c r="C178" s="30">
        <v>455963</v>
      </c>
      <c r="D178">
        <v>-13.2</v>
      </c>
      <c r="E178" s="30">
        <v>1289046</v>
      </c>
      <c r="F178" s="30">
        <v>1192325</v>
      </c>
      <c r="G178">
        <v>-7.5</v>
      </c>
      <c r="H178" s="31">
        <f t="shared" si="4"/>
        <v>5.939192173279045E-6</v>
      </c>
      <c r="I178" t="e">
        <f t="shared" si="5"/>
        <v>#N/A</v>
      </c>
    </row>
    <row r="179" spans="1:9" x14ac:dyDescent="0.3">
      <c r="A179" t="s">
        <v>474</v>
      </c>
      <c r="B179" s="30">
        <v>5933698</v>
      </c>
      <c r="C179" s="30">
        <v>4477744</v>
      </c>
      <c r="D179">
        <v>-24.5</v>
      </c>
      <c r="E179" s="30">
        <v>1014390</v>
      </c>
      <c r="F179" s="30">
        <v>1043923</v>
      </c>
      <c r="G179">
        <v>2.9</v>
      </c>
      <c r="H179" s="31">
        <f t="shared" si="4"/>
        <v>5.1999742613012226E-6</v>
      </c>
      <c r="I179" t="e">
        <f t="shared" si="5"/>
        <v>#N/A</v>
      </c>
    </row>
    <row r="180" spans="1:9" x14ac:dyDescent="0.3">
      <c r="A180" t="s">
        <v>475</v>
      </c>
      <c r="B180" s="30">
        <v>67097</v>
      </c>
      <c r="C180" s="30">
        <v>167893</v>
      </c>
      <c r="D180">
        <v>150.19999999999999</v>
      </c>
      <c r="E180" s="30">
        <v>5654408</v>
      </c>
      <c r="F180" s="30">
        <v>1014076</v>
      </c>
      <c r="G180">
        <v>-82.1</v>
      </c>
      <c r="H180" s="31">
        <f t="shared" si="4"/>
        <v>5.0513008133773266E-6</v>
      </c>
      <c r="I180" t="e">
        <f t="shared" si="5"/>
        <v>#N/A</v>
      </c>
    </row>
    <row r="181" spans="1:9" x14ac:dyDescent="0.3">
      <c r="A181" t="s">
        <v>476</v>
      </c>
      <c r="B181" s="30">
        <v>104798</v>
      </c>
      <c r="C181" s="30">
        <v>176119</v>
      </c>
      <c r="D181">
        <v>68.099999999999994</v>
      </c>
      <c r="E181" s="30">
        <v>1644047</v>
      </c>
      <c r="F181" s="30">
        <v>1002989</v>
      </c>
      <c r="G181">
        <v>-39</v>
      </c>
      <c r="H181" s="31">
        <f t="shared" si="4"/>
        <v>4.9960744081395392E-6</v>
      </c>
      <c r="I181" t="e">
        <f t="shared" si="5"/>
        <v>#N/A</v>
      </c>
    </row>
    <row r="182" spans="1:9" x14ac:dyDescent="0.3">
      <c r="A182" t="s">
        <v>477</v>
      </c>
      <c r="B182" s="30">
        <v>23455</v>
      </c>
      <c r="C182" s="30">
        <v>105610</v>
      </c>
      <c r="D182">
        <v>350.3</v>
      </c>
      <c r="E182" s="30">
        <v>1142036</v>
      </c>
      <c r="F182" s="30">
        <v>912693</v>
      </c>
      <c r="G182">
        <v>-20.100000000000001</v>
      </c>
      <c r="H182" s="31">
        <f t="shared" si="4"/>
        <v>4.5462932692064423E-6</v>
      </c>
      <c r="I182" t="e">
        <f t="shared" si="5"/>
        <v>#N/A</v>
      </c>
    </row>
    <row r="183" spans="1:9" x14ac:dyDescent="0.3">
      <c r="A183" t="s">
        <v>478</v>
      </c>
      <c r="B183" s="30">
        <v>639911</v>
      </c>
      <c r="C183" s="30">
        <v>185411</v>
      </c>
      <c r="D183">
        <v>-71</v>
      </c>
      <c r="E183" s="30">
        <v>1355259</v>
      </c>
      <c r="F183" s="30">
        <v>871501</v>
      </c>
      <c r="G183">
        <v>-35.700000000000003</v>
      </c>
      <c r="H183" s="31">
        <f t="shared" si="4"/>
        <v>4.3411082701485429E-6</v>
      </c>
      <c r="I183" t="e">
        <f t="shared" si="5"/>
        <v>#N/A</v>
      </c>
    </row>
    <row r="184" spans="1:9" x14ac:dyDescent="0.3">
      <c r="A184" t="s">
        <v>479</v>
      </c>
      <c r="B184" s="30">
        <v>83915</v>
      </c>
      <c r="C184" s="30">
        <v>55315</v>
      </c>
      <c r="D184">
        <v>-34.1</v>
      </c>
      <c r="E184" s="30">
        <v>1882241</v>
      </c>
      <c r="F184" s="30">
        <v>852406</v>
      </c>
      <c r="G184">
        <v>-54.7</v>
      </c>
      <c r="H184" s="31">
        <f t="shared" si="4"/>
        <v>4.2459925302716099E-6</v>
      </c>
      <c r="I184" t="e">
        <f t="shared" si="5"/>
        <v>#N/A</v>
      </c>
    </row>
    <row r="185" spans="1:9" x14ac:dyDescent="0.3">
      <c r="A185" t="s">
        <v>480</v>
      </c>
      <c r="B185" s="30">
        <v>4639</v>
      </c>
      <c r="C185" s="30">
        <v>40332</v>
      </c>
      <c r="D185">
        <v>769.4</v>
      </c>
      <c r="E185" s="30">
        <v>207851</v>
      </c>
      <c r="F185" s="30">
        <v>777348</v>
      </c>
      <c r="G185">
        <v>274</v>
      </c>
      <c r="H185" s="31">
        <f t="shared" si="4"/>
        <v>3.8721146981855776E-6</v>
      </c>
      <c r="I185" t="e">
        <f t="shared" si="5"/>
        <v>#N/A</v>
      </c>
    </row>
    <row r="186" spans="1:9" x14ac:dyDescent="0.3">
      <c r="A186" t="s">
        <v>481</v>
      </c>
      <c r="B186" s="30">
        <v>27369</v>
      </c>
      <c r="C186" s="30">
        <v>62793</v>
      </c>
      <c r="D186">
        <v>129.4</v>
      </c>
      <c r="E186" s="30">
        <v>65743</v>
      </c>
      <c r="F186" s="30">
        <v>743198</v>
      </c>
      <c r="G186">
        <v>1030.5</v>
      </c>
      <c r="H186" s="31">
        <f t="shared" si="4"/>
        <v>3.7020072084344785E-6</v>
      </c>
      <c r="I186" t="e">
        <f t="shared" si="5"/>
        <v>#N/A</v>
      </c>
    </row>
    <row r="187" spans="1:9" x14ac:dyDescent="0.3">
      <c r="A187" t="s">
        <v>482</v>
      </c>
      <c r="B187" s="30">
        <v>410592</v>
      </c>
      <c r="C187" s="30">
        <v>332730</v>
      </c>
      <c r="D187">
        <v>-19</v>
      </c>
      <c r="E187" s="30">
        <v>1476283</v>
      </c>
      <c r="F187" s="30">
        <v>709126</v>
      </c>
      <c r="G187">
        <v>-52</v>
      </c>
      <c r="H187" s="31">
        <f t="shared" si="4"/>
        <v>3.532288251163631E-6</v>
      </c>
      <c r="I187" t="e">
        <f t="shared" si="5"/>
        <v>#N/A</v>
      </c>
    </row>
    <row r="188" spans="1:9" x14ac:dyDescent="0.3">
      <c r="A188" t="s">
        <v>483</v>
      </c>
      <c r="B188" s="30">
        <v>1465</v>
      </c>
      <c r="C188" s="30">
        <v>4386</v>
      </c>
      <c r="D188">
        <v>199.4</v>
      </c>
      <c r="E188" s="30">
        <v>1001834</v>
      </c>
      <c r="F188" s="30">
        <v>513947</v>
      </c>
      <c r="G188">
        <v>-48.7</v>
      </c>
      <c r="H188" s="31">
        <f t="shared" si="4"/>
        <v>2.5600654183047789E-6</v>
      </c>
      <c r="I188" t="e">
        <f t="shared" si="5"/>
        <v>#N/A</v>
      </c>
    </row>
    <row r="189" spans="1:9" x14ac:dyDescent="0.3">
      <c r="A189" t="s">
        <v>484</v>
      </c>
      <c r="B189" s="30">
        <v>313455</v>
      </c>
      <c r="C189" s="30">
        <v>95150</v>
      </c>
      <c r="D189">
        <v>-69.599999999999994</v>
      </c>
      <c r="E189" s="30">
        <v>109115</v>
      </c>
      <c r="F189" s="30">
        <v>506702</v>
      </c>
      <c r="G189">
        <v>364.4</v>
      </c>
      <c r="H189" s="31">
        <f t="shared" si="4"/>
        <v>2.5239767283121958E-6</v>
      </c>
      <c r="I189" t="e">
        <f t="shared" si="5"/>
        <v>#N/A</v>
      </c>
    </row>
    <row r="190" spans="1:9" x14ac:dyDescent="0.3">
      <c r="A190" t="s">
        <v>485</v>
      </c>
      <c r="B190" s="30">
        <v>33890</v>
      </c>
      <c r="C190" s="30">
        <v>54192</v>
      </c>
      <c r="D190">
        <v>59.9</v>
      </c>
      <c r="E190" s="30">
        <v>345655</v>
      </c>
      <c r="F190" s="30">
        <v>505686</v>
      </c>
      <c r="G190">
        <v>46.3</v>
      </c>
      <c r="H190" s="31">
        <f t="shared" si="4"/>
        <v>2.5189158436976389E-6</v>
      </c>
      <c r="I190" t="e">
        <f t="shared" si="5"/>
        <v>#N/A</v>
      </c>
    </row>
    <row r="191" spans="1:9" x14ac:dyDescent="0.3">
      <c r="A191" t="s">
        <v>486</v>
      </c>
      <c r="B191" s="30">
        <v>45989</v>
      </c>
      <c r="C191" s="30">
        <v>73669</v>
      </c>
      <c r="D191">
        <v>60.2</v>
      </c>
      <c r="E191" s="30">
        <v>3193006</v>
      </c>
      <c r="F191" s="30">
        <v>505135</v>
      </c>
      <c r="G191">
        <v>-84.2</v>
      </c>
      <c r="H191" s="31">
        <f t="shared" si="4"/>
        <v>2.5161712104076576E-6</v>
      </c>
      <c r="I191" t="e">
        <f t="shared" si="5"/>
        <v>#N/A</v>
      </c>
    </row>
    <row r="192" spans="1:9" x14ac:dyDescent="0.3">
      <c r="A192" t="s">
        <v>487</v>
      </c>
      <c r="B192" s="30">
        <v>238147</v>
      </c>
      <c r="C192" s="30">
        <v>185860</v>
      </c>
      <c r="D192">
        <v>-22</v>
      </c>
      <c r="E192" s="30">
        <v>1588502</v>
      </c>
      <c r="F192" s="30">
        <v>504248</v>
      </c>
      <c r="G192">
        <v>-68.3</v>
      </c>
      <c r="H192" s="31">
        <f t="shared" si="4"/>
        <v>2.5117528987412092E-6</v>
      </c>
      <c r="I192" t="e">
        <f t="shared" si="5"/>
        <v>#N/A</v>
      </c>
    </row>
    <row r="193" spans="1:9" x14ac:dyDescent="0.3">
      <c r="A193" t="s">
        <v>488</v>
      </c>
      <c r="B193" s="30">
        <v>407511</v>
      </c>
      <c r="C193" s="30">
        <v>497795</v>
      </c>
      <c r="D193">
        <v>22.2</v>
      </c>
      <c r="E193" s="30">
        <v>174941</v>
      </c>
      <c r="F193" s="30">
        <v>442492</v>
      </c>
      <c r="G193">
        <v>152.9</v>
      </c>
      <c r="H193" s="31">
        <f t="shared" si="4"/>
        <v>2.2041347980949753E-6</v>
      </c>
      <c r="I193" t="e">
        <f t="shared" si="5"/>
        <v>#N/A</v>
      </c>
    </row>
    <row r="194" spans="1:9" x14ac:dyDescent="0.3">
      <c r="A194" t="s">
        <v>489</v>
      </c>
      <c r="B194" s="30">
        <v>17443</v>
      </c>
      <c r="C194" s="30">
        <v>18698</v>
      </c>
      <c r="D194">
        <v>7.2</v>
      </c>
      <c r="E194" s="30">
        <v>669859</v>
      </c>
      <c r="F194" s="30">
        <v>438255</v>
      </c>
      <c r="G194">
        <v>-34.6</v>
      </c>
      <c r="H194" s="31">
        <f t="shared" si="4"/>
        <v>2.1830295145202928E-6</v>
      </c>
      <c r="I194" t="e">
        <f t="shared" si="5"/>
        <v>#N/A</v>
      </c>
    </row>
    <row r="195" spans="1:9" x14ac:dyDescent="0.3">
      <c r="A195" t="s">
        <v>490</v>
      </c>
      <c r="B195" s="30">
        <v>65576</v>
      </c>
      <c r="C195" s="30">
        <v>85406</v>
      </c>
      <c r="D195">
        <v>30.2</v>
      </c>
      <c r="E195" s="30">
        <v>368900</v>
      </c>
      <c r="F195" s="30">
        <v>363339</v>
      </c>
      <c r="G195">
        <v>-1.5</v>
      </c>
      <c r="H195" s="31">
        <f t="shared" ref="H195:H236" si="6">F195/$F$2</f>
        <v>1.8098590107957436E-6</v>
      </c>
      <c r="I195" t="e">
        <f t="shared" ref="I195:I236" si="7">MATCH(A195,$A$242:$A$262,0)</f>
        <v>#N/A</v>
      </c>
    </row>
    <row r="196" spans="1:9" x14ac:dyDescent="0.3">
      <c r="A196" t="s">
        <v>491</v>
      </c>
      <c r="B196" s="30">
        <v>8113</v>
      </c>
      <c r="C196" s="30">
        <v>11279</v>
      </c>
      <c r="D196">
        <v>39</v>
      </c>
      <c r="E196" s="30">
        <v>86245</v>
      </c>
      <c r="F196" s="30">
        <v>349523</v>
      </c>
      <c r="G196">
        <v>305.3</v>
      </c>
      <c r="H196" s="31">
        <f t="shared" si="6"/>
        <v>1.7410389499348011E-6</v>
      </c>
      <c r="I196" t="e">
        <f t="shared" si="7"/>
        <v>#N/A</v>
      </c>
    </row>
    <row r="197" spans="1:9" x14ac:dyDescent="0.3">
      <c r="A197" t="s">
        <v>492</v>
      </c>
      <c r="B197" s="30">
        <v>4345</v>
      </c>
      <c r="C197" s="30">
        <v>3643</v>
      </c>
      <c r="D197">
        <v>-16.2</v>
      </c>
      <c r="E197" s="30">
        <v>938711</v>
      </c>
      <c r="F197" s="30">
        <v>344255</v>
      </c>
      <c r="G197">
        <v>-63.3</v>
      </c>
      <c r="H197" s="31">
        <f t="shared" si="6"/>
        <v>1.714798063960898E-6</v>
      </c>
      <c r="I197" t="e">
        <f t="shared" si="7"/>
        <v>#N/A</v>
      </c>
    </row>
    <row r="198" spans="1:9" x14ac:dyDescent="0.3">
      <c r="A198" t="s">
        <v>493</v>
      </c>
      <c r="B198" s="30">
        <v>5055072</v>
      </c>
      <c r="C198" s="30">
        <v>1872019</v>
      </c>
      <c r="D198">
        <v>-63</v>
      </c>
      <c r="E198" s="30">
        <v>333922</v>
      </c>
      <c r="F198" s="30">
        <v>297819</v>
      </c>
      <c r="G198">
        <v>-10.8</v>
      </c>
      <c r="H198" s="31">
        <f t="shared" si="6"/>
        <v>1.483491727384557E-6</v>
      </c>
      <c r="I198" t="e">
        <f t="shared" si="7"/>
        <v>#N/A</v>
      </c>
    </row>
    <row r="199" spans="1:9" x14ac:dyDescent="0.3">
      <c r="A199" t="s">
        <v>494</v>
      </c>
      <c r="B199" s="30">
        <v>385285</v>
      </c>
      <c r="C199" s="30">
        <v>213395</v>
      </c>
      <c r="D199">
        <v>-44.6</v>
      </c>
      <c r="E199" s="30">
        <v>783033</v>
      </c>
      <c r="F199" s="30">
        <v>293007</v>
      </c>
      <c r="G199">
        <v>-62.6</v>
      </c>
      <c r="H199" s="31">
        <f t="shared" si="6"/>
        <v>1.4595222620644315E-6</v>
      </c>
      <c r="I199" t="e">
        <f t="shared" si="7"/>
        <v>#N/A</v>
      </c>
    </row>
    <row r="200" spans="1:9" x14ac:dyDescent="0.3">
      <c r="A200" t="s">
        <v>495</v>
      </c>
      <c r="B200">
        <v>195</v>
      </c>
      <c r="C200">
        <v>0</v>
      </c>
      <c r="D200">
        <v>-100</v>
      </c>
      <c r="E200" s="30">
        <v>479743</v>
      </c>
      <c r="F200" s="30">
        <v>270941</v>
      </c>
      <c r="G200">
        <v>-43.5</v>
      </c>
      <c r="H200" s="31">
        <f t="shared" si="6"/>
        <v>1.3496074196384357E-6</v>
      </c>
      <c r="I200" t="e">
        <f t="shared" si="7"/>
        <v>#N/A</v>
      </c>
    </row>
    <row r="201" spans="1:9" x14ac:dyDescent="0.3">
      <c r="A201" t="s">
        <v>496</v>
      </c>
      <c r="B201" s="30">
        <v>114350</v>
      </c>
      <c r="C201" s="30">
        <v>268046</v>
      </c>
      <c r="D201">
        <v>134.4</v>
      </c>
      <c r="E201" s="30">
        <v>290767</v>
      </c>
      <c r="F201" s="30">
        <v>235982</v>
      </c>
      <c r="G201">
        <v>-18.8</v>
      </c>
      <c r="H201" s="31">
        <f t="shared" si="6"/>
        <v>1.1754701507011391E-6</v>
      </c>
      <c r="I201" t="e">
        <f t="shared" si="7"/>
        <v>#N/A</v>
      </c>
    </row>
    <row r="202" spans="1:9" x14ac:dyDescent="0.3">
      <c r="A202" t="s">
        <v>497</v>
      </c>
      <c r="B202" s="30">
        <v>11963</v>
      </c>
      <c r="C202" s="30">
        <v>7118</v>
      </c>
      <c r="D202">
        <v>-40.5</v>
      </c>
      <c r="E202" s="30">
        <v>70419</v>
      </c>
      <c r="F202" s="30">
        <v>208312</v>
      </c>
      <c r="G202">
        <v>195.8</v>
      </c>
      <c r="H202" s="31">
        <f t="shared" si="6"/>
        <v>1.0376407439247725E-6</v>
      </c>
      <c r="I202" t="e">
        <f t="shared" si="7"/>
        <v>#N/A</v>
      </c>
    </row>
    <row r="203" spans="1:9" x14ac:dyDescent="0.3">
      <c r="A203" t="s">
        <v>498</v>
      </c>
      <c r="B203" s="30">
        <v>44825</v>
      </c>
      <c r="C203" s="30">
        <v>30905</v>
      </c>
      <c r="D203">
        <v>-31.1</v>
      </c>
      <c r="E203" s="30">
        <v>77315</v>
      </c>
      <c r="F203" s="30">
        <v>192645</v>
      </c>
      <c r="G203">
        <v>149.19999999999999</v>
      </c>
      <c r="H203" s="31">
        <f t="shared" si="6"/>
        <v>9.5960050843632534E-7</v>
      </c>
      <c r="I203" t="e">
        <f t="shared" si="7"/>
        <v>#N/A</v>
      </c>
    </row>
    <row r="204" spans="1:9" x14ac:dyDescent="0.3">
      <c r="A204" t="s">
        <v>499</v>
      </c>
      <c r="B204" s="30">
        <v>358990</v>
      </c>
      <c r="C204" s="30">
        <v>623227</v>
      </c>
      <c r="D204">
        <v>73.599999999999994</v>
      </c>
      <c r="E204" s="30">
        <v>1130742</v>
      </c>
      <c r="F204" s="30">
        <v>135992</v>
      </c>
      <c r="G204">
        <v>-88</v>
      </c>
      <c r="H204" s="31">
        <f t="shared" si="6"/>
        <v>6.7740139813269359E-7</v>
      </c>
      <c r="I204" t="e">
        <f t="shared" si="7"/>
        <v>#N/A</v>
      </c>
    </row>
    <row r="205" spans="1:9" x14ac:dyDescent="0.3">
      <c r="A205" t="s">
        <v>500</v>
      </c>
      <c r="B205" s="30">
        <v>69882</v>
      </c>
      <c r="C205" s="30">
        <v>33639</v>
      </c>
      <c r="D205">
        <v>-51.9</v>
      </c>
      <c r="E205" s="30">
        <v>1145684</v>
      </c>
      <c r="F205" s="30">
        <v>128167</v>
      </c>
      <c r="G205">
        <v>-88.8</v>
      </c>
      <c r="H205" s="31">
        <f t="shared" si="6"/>
        <v>6.3842362046644614E-7</v>
      </c>
      <c r="I205" t="e">
        <f t="shared" si="7"/>
        <v>#N/A</v>
      </c>
    </row>
    <row r="206" spans="1:9" x14ac:dyDescent="0.3">
      <c r="A206" t="s">
        <v>501</v>
      </c>
      <c r="B206" s="30">
        <v>98571</v>
      </c>
      <c r="C206" s="30">
        <v>9907</v>
      </c>
      <c r="D206">
        <v>-89.9</v>
      </c>
      <c r="E206" s="30">
        <v>61267</v>
      </c>
      <c r="F206" s="30">
        <v>125157</v>
      </c>
      <c r="G206">
        <v>104.3</v>
      </c>
      <c r="H206" s="31">
        <f t="shared" si="6"/>
        <v>6.2343025167725703E-7</v>
      </c>
      <c r="I206" t="e">
        <f t="shared" si="7"/>
        <v>#N/A</v>
      </c>
    </row>
    <row r="207" spans="1:9" x14ac:dyDescent="0.3">
      <c r="A207" t="s">
        <v>502</v>
      </c>
      <c r="B207">
        <v>150</v>
      </c>
      <c r="C207">
        <v>455</v>
      </c>
      <c r="D207">
        <v>203.3</v>
      </c>
      <c r="E207" s="30">
        <v>470587</v>
      </c>
      <c r="F207" s="30">
        <v>123481</v>
      </c>
      <c r="G207">
        <v>-73.8</v>
      </c>
      <c r="H207" s="31">
        <f t="shared" si="6"/>
        <v>6.1508178453749591E-7</v>
      </c>
      <c r="I207" t="e">
        <f t="shared" si="7"/>
        <v>#N/A</v>
      </c>
    </row>
    <row r="208" spans="1:9" x14ac:dyDescent="0.3">
      <c r="A208" t="s">
        <v>503</v>
      </c>
      <c r="B208">
        <v>0</v>
      </c>
      <c r="C208" s="30">
        <v>30488</v>
      </c>
      <c r="D208" t="s">
        <v>353</v>
      </c>
      <c r="E208" s="30">
        <v>214790</v>
      </c>
      <c r="F208" s="30">
        <v>73160</v>
      </c>
      <c r="G208">
        <v>-65.900000000000006</v>
      </c>
      <c r="H208" s="31">
        <f t="shared" si="6"/>
        <v>3.64423541733248E-7</v>
      </c>
      <c r="I208" t="e">
        <f t="shared" si="7"/>
        <v>#N/A</v>
      </c>
    </row>
    <row r="209" spans="1:9" x14ac:dyDescent="0.3">
      <c r="A209" t="s">
        <v>504</v>
      </c>
      <c r="B209" s="30">
        <v>22384</v>
      </c>
      <c r="C209" s="30">
        <v>7924</v>
      </c>
      <c r="D209">
        <v>-64.599999999999994</v>
      </c>
      <c r="E209" s="30">
        <v>20856</v>
      </c>
      <c r="F209" s="30">
        <v>61659</v>
      </c>
      <c r="G209">
        <v>195.6</v>
      </c>
      <c r="H209" s="31">
        <f t="shared" si="6"/>
        <v>3.0713492563874167E-7</v>
      </c>
      <c r="I209" t="e">
        <f t="shared" si="7"/>
        <v>#N/A</v>
      </c>
    </row>
    <row r="210" spans="1:9" x14ac:dyDescent="0.3">
      <c r="A210" t="s">
        <v>505</v>
      </c>
      <c r="B210">
        <v>364</v>
      </c>
      <c r="C210" s="30">
        <v>2143</v>
      </c>
      <c r="D210">
        <v>488.7</v>
      </c>
      <c r="E210" s="30">
        <v>145256</v>
      </c>
      <c r="F210" s="30">
        <v>46824</v>
      </c>
      <c r="G210">
        <v>-67.8</v>
      </c>
      <c r="H210" s="31">
        <f t="shared" si="6"/>
        <v>2.3323903660630953E-7</v>
      </c>
      <c r="I210" t="e">
        <f t="shared" si="7"/>
        <v>#N/A</v>
      </c>
    </row>
    <row r="211" spans="1:9" x14ac:dyDescent="0.3">
      <c r="A211" t="s">
        <v>506</v>
      </c>
      <c r="B211" s="30">
        <v>18170</v>
      </c>
      <c r="C211" s="30">
        <v>26455</v>
      </c>
      <c r="D211">
        <v>45.6</v>
      </c>
      <c r="E211" s="30">
        <v>255824</v>
      </c>
      <c r="F211" s="30">
        <v>43931</v>
      </c>
      <c r="G211">
        <v>-82.8</v>
      </c>
      <c r="H211" s="31">
        <f t="shared" si="6"/>
        <v>2.1882846653749752E-7</v>
      </c>
      <c r="I211" t="e">
        <f t="shared" si="7"/>
        <v>#N/A</v>
      </c>
    </row>
    <row r="212" spans="1:9" x14ac:dyDescent="0.3">
      <c r="A212" t="s">
        <v>507</v>
      </c>
      <c r="B212">
        <v>0</v>
      </c>
      <c r="C212">
        <v>0</v>
      </c>
      <c r="D212" t="s">
        <v>353</v>
      </c>
      <c r="E212" s="30">
        <v>3563</v>
      </c>
      <c r="F212" s="30">
        <v>38059</v>
      </c>
      <c r="G212">
        <v>968.2</v>
      </c>
      <c r="H212" s="31">
        <f t="shared" si="6"/>
        <v>1.895789444344681E-7</v>
      </c>
      <c r="I212" t="e">
        <f t="shared" si="7"/>
        <v>#N/A</v>
      </c>
    </row>
    <row r="213" spans="1:9" x14ac:dyDescent="0.3">
      <c r="A213" t="s">
        <v>508</v>
      </c>
      <c r="B213" s="30">
        <v>22042</v>
      </c>
      <c r="C213" s="30">
        <v>90636</v>
      </c>
      <c r="D213">
        <v>311.2</v>
      </c>
      <c r="E213" s="30">
        <v>149990</v>
      </c>
      <c r="F213" s="30">
        <v>37803</v>
      </c>
      <c r="G213">
        <v>-74.8</v>
      </c>
      <c r="H213" s="31">
        <f t="shared" si="6"/>
        <v>1.883037609095404E-7</v>
      </c>
      <c r="I213" t="e">
        <f t="shared" si="7"/>
        <v>#N/A</v>
      </c>
    </row>
    <row r="214" spans="1:9" x14ac:dyDescent="0.3">
      <c r="A214" t="s">
        <v>509</v>
      </c>
      <c r="B214">
        <v>0</v>
      </c>
      <c r="C214">
        <v>366</v>
      </c>
      <c r="D214" t="s">
        <v>353</v>
      </c>
      <c r="E214">
        <v>641</v>
      </c>
      <c r="F214" s="30">
        <v>32160</v>
      </c>
      <c r="G214">
        <v>4917.2</v>
      </c>
      <c r="H214" s="31">
        <f t="shared" si="6"/>
        <v>1.6019493031904396E-7</v>
      </c>
      <c r="I214" t="e">
        <f t="shared" si="7"/>
        <v>#N/A</v>
      </c>
    </row>
    <row r="215" spans="1:9" x14ac:dyDescent="0.3">
      <c r="A215" t="s">
        <v>510</v>
      </c>
      <c r="B215" s="30">
        <v>86198</v>
      </c>
      <c r="C215" s="30">
        <v>57892</v>
      </c>
      <c r="D215">
        <v>-32.799999999999997</v>
      </c>
      <c r="E215" s="30">
        <v>372810</v>
      </c>
      <c r="F215" s="30">
        <v>31547</v>
      </c>
      <c r="G215">
        <v>-91.5</v>
      </c>
      <c r="H215" s="31">
        <f t="shared" si="6"/>
        <v>1.5714146351911939E-7</v>
      </c>
      <c r="I215" t="e">
        <f t="shared" si="7"/>
        <v>#N/A</v>
      </c>
    </row>
    <row r="216" spans="1:9" x14ac:dyDescent="0.3">
      <c r="A216" t="s">
        <v>511</v>
      </c>
      <c r="B216" s="30">
        <v>128791</v>
      </c>
      <c r="C216" s="30">
        <v>23400</v>
      </c>
      <c r="D216">
        <v>-81.8</v>
      </c>
      <c r="E216" s="30">
        <v>111791</v>
      </c>
      <c r="F216" s="30">
        <v>17050</v>
      </c>
      <c r="G216">
        <v>-84.7</v>
      </c>
      <c r="H216" s="31">
        <f t="shared" si="6"/>
        <v>8.4929215234443398E-8</v>
      </c>
      <c r="I216" t="e">
        <f t="shared" si="7"/>
        <v>#N/A</v>
      </c>
    </row>
    <row r="217" spans="1:9" x14ac:dyDescent="0.3">
      <c r="A217" t="s">
        <v>512</v>
      </c>
      <c r="B217" s="30">
        <v>494158</v>
      </c>
      <c r="C217" s="30">
        <v>711738</v>
      </c>
      <c r="D217">
        <v>44</v>
      </c>
      <c r="E217">
        <v>482</v>
      </c>
      <c r="F217" s="30">
        <v>16912</v>
      </c>
      <c r="G217">
        <v>3408.7</v>
      </c>
      <c r="H217" s="31">
        <f t="shared" si="6"/>
        <v>8.4241811615537053E-8</v>
      </c>
      <c r="I217" t="e">
        <f t="shared" si="7"/>
        <v>#N/A</v>
      </c>
    </row>
    <row r="218" spans="1:9" x14ac:dyDescent="0.3">
      <c r="A218" t="s">
        <v>513</v>
      </c>
      <c r="B218" s="30">
        <v>8512</v>
      </c>
      <c r="C218" s="30">
        <v>20600</v>
      </c>
      <c r="D218">
        <v>142</v>
      </c>
      <c r="E218" s="30">
        <v>126136</v>
      </c>
      <c r="F218" s="30">
        <v>11019</v>
      </c>
      <c r="G218">
        <v>-91.3</v>
      </c>
      <c r="H218" s="31">
        <f t="shared" si="6"/>
        <v>5.4887684613978403E-8</v>
      </c>
      <c r="I218" t="e">
        <f t="shared" si="7"/>
        <v>#N/A</v>
      </c>
    </row>
    <row r="219" spans="1:9" x14ac:dyDescent="0.3">
      <c r="A219" t="s">
        <v>514</v>
      </c>
      <c r="B219">
        <v>924</v>
      </c>
      <c r="C219" s="30">
        <v>1544</v>
      </c>
      <c r="D219">
        <v>67.099999999999994</v>
      </c>
      <c r="E219">
        <v>0</v>
      </c>
      <c r="F219" s="30">
        <v>9796</v>
      </c>
      <c r="G219" t="s">
        <v>353</v>
      </c>
      <c r="H219" s="31">
        <f t="shared" si="6"/>
        <v>4.879569457106202E-8</v>
      </c>
      <c r="I219" t="e">
        <f t="shared" si="7"/>
        <v>#N/A</v>
      </c>
    </row>
    <row r="220" spans="1:9" x14ac:dyDescent="0.3">
      <c r="A220" t="s">
        <v>515</v>
      </c>
      <c r="B220" s="30">
        <v>26069</v>
      </c>
      <c r="C220" s="30">
        <v>19132</v>
      </c>
      <c r="D220">
        <v>-26.6</v>
      </c>
      <c r="E220" s="30">
        <v>5373</v>
      </c>
      <c r="F220" s="30">
        <v>5808</v>
      </c>
      <c r="G220">
        <v>8.1</v>
      </c>
      <c r="H220" s="31">
        <f t="shared" si="6"/>
        <v>2.8930726221797491E-8</v>
      </c>
      <c r="I220" t="e">
        <f t="shared" si="7"/>
        <v>#N/A</v>
      </c>
    </row>
    <row r="221" spans="1:9" x14ac:dyDescent="0.3">
      <c r="A221" t="s">
        <v>516</v>
      </c>
      <c r="B221" s="30">
        <v>58017</v>
      </c>
      <c r="C221" s="30">
        <v>174787</v>
      </c>
      <c r="D221">
        <v>201.3</v>
      </c>
      <c r="E221" s="30">
        <v>64256</v>
      </c>
      <c r="F221" s="30">
        <v>5601</v>
      </c>
      <c r="G221">
        <v>-91.3</v>
      </c>
      <c r="H221" s="31">
        <f t="shared" si="6"/>
        <v>2.7899620793437973E-8</v>
      </c>
      <c r="I221" t="e">
        <f t="shared" si="7"/>
        <v>#N/A</v>
      </c>
    </row>
    <row r="222" spans="1:9" x14ac:dyDescent="0.3">
      <c r="A222" t="s">
        <v>517</v>
      </c>
      <c r="B222" s="30">
        <v>25649</v>
      </c>
      <c r="C222" s="30">
        <v>11304</v>
      </c>
      <c r="D222">
        <v>-55.9</v>
      </c>
      <c r="E222" s="30">
        <v>240207</v>
      </c>
      <c r="F222" s="30">
        <v>5171</v>
      </c>
      <c r="G222">
        <v>-97.8</v>
      </c>
      <c r="H222" s="31">
        <f t="shared" si="6"/>
        <v>2.5757710966410957E-8</v>
      </c>
      <c r="I222" t="e">
        <f t="shared" si="7"/>
        <v>#N/A</v>
      </c>
    </row>
    <row r="223" spans="1:9" x14ac:dyDescent="0.3">
      <c r="A223" t="s">
        <v>518</v>
      </c>
      <c r="B223">
        <v>0</v>
      </c>
      <c r="C223">
        <v>0</v>
      </c>
      <c r="D223" t="s">
        <v>353</v>
      </c>
      <c r="E223">
        <v>0</v>
      </c>
      <c r="F223" s="30">
        <v>3793</v>
      </c>
      <c r="G223" t="s">
        <v>353</v>
      </c>
      <c r="H223" s="31">
        <f t="shared" si="6"/>
        <v>1.8893637148635999E-8</v>
      </c>
      <c r="I223" t="e">
        <f t="shared" si="7"/>
        <v>#N/A</v>
      </c>
    </row>
    <row r="224" spans="1:9" x14ac:dyDescent="0.3">
      <c r="A224" t="s">
        <v>519</v>
      </c>
      <c r="B224">
        <v>34</v>
      </c>
      <c r="C224">
        <v>0</v>
      </c>
      <c r="D224">
        <v>-100</v>
      </c>
      <c r="E224" s="30">
        <v>1440</v>
      </c>
      <c r="F224" s="30">
        <v>2438</v>
      </c>
      <c r="G224">
        <v>69.3</v>
      </c>
      <c r="H224" s="31">
        <f t="shared" si="6"/>
        <v>1.2144130600678768E-8</v>
      </c>
      <c r="I224" t="e">
        <f t="shared" si="7"/>
        <v>#N/A</v>
      </c>
    </row>
    <row r="225" spans="1:9" x14ac:dyDescent="0.3">
      <c r="A225" t="s">
        <v>520</v>
      </c>
      <c r="B225" s="30">
        <v>6844</v>
      </c>
      <c r="C225" s="30">
        <v>1419</v>
      </c>
      <c r="D225">
        <v>-79.3</v>
      </c>
      <c r="E225" s="30">
        <v>40436</v>
      </c>
      <c r="F225" s="30">
        <v>2285</v>
      </c>
      <c r="G225">
        <v>-94.3</v>
      </c>
      <c r="H225" s="31">
        <f t="shared" si="6"/>
        <v>1.138200919710869E-8</v>
      </c>
      <c r="I225" t="e">
        <f t="shared" si="7"/>
        <v>#N/A</v>
      </c>
    </row>
    <row r="226" spans="1:9" x14ac:dyDescent="0.3">
      <c r="A226" t="s">
        <v>521</v>
      </c>
      <c r="B226" s="30">
        <v>91481</v>
      </c>
      <c r="C226">
        <v>49</v>
      </c>
      <c r="D226">
        <v>-99.9</v>
      </c>
      <c r="E226" s="30">
        <v>650427</v>
      </c>
      <c r="F226">
        <v>238</v>
      </c>
      <c r="G226">
        <v>-100</v>
      </c>
      <c r="H226" s="31">
        <f t="shared" si="6"/>
        <v>1.1855221833312334E-9</v>
      </c>
      <c r="I226" t="e">
        <f t="shared" si="7"/>
        <v>#N/A</v>
      </c>
    </row>
    <row r="227" spans="1:9" x14ac:dyDescent="0.3">
      <c r="A227" t="s">
        <v>522</v>
      </c>
      <c r="B227" s="30">
        <v>48369</v>
      </c>
      <c r="C227" s="30">
        <v>35158</v>
      </c>
      <c r="D227">
        <v>-27.3</v>
      </c>
      <c r="E227" s="30">
        <v>137000</v>
      </c>
      <c r="F227">
        <v>0</v>
      </c>
      <c r="G227">
        <v>-100</v>
      </c>
      <c r="H227" s="31">
        <f t="shared" si="6"/>
        <v>0</v>
      </c>
      <c r="I227" t="e">
        <f t="shared" si="7"/>
        <v>#N/A</v>
      </c>
    </row>
    <row r="228" spans="1:9" x14ac:dyDescent="0.3">
      <c r="A228" t="s">
        <v>523</v>
      </c>
      <c r="B228" s="30">
        <v>8598</v>
      </c>
      <c r="C228" s="30">
        <v>88857</v>
      </c>
      <c r="D228">
        <v>933.5</v>
      </c>
      <c r="E228">
        <v>0</v>
      </c>
      <c r="F228">
        <v>0</v>
      </c>
      <c r="G228" t="s">
        <v>353</v>
      </c>
      <c r="H228" s="31">
        <f t="shared" si="6"/>
        <v>0</v>
      </c>
      <c r="I228" t="e">
        <f t="shared" si="7"/>
        <v>#N/A</v>
      </c>
    </row>
    <row r="229" spans="1:9" x14ac:dyDescent="0.3">
      <c r="A229" t="s">
        <v>524</v>
      </c>
      <c r="B229" s="30">
        <v>1910</v>
      </c>
      <c r="C229" s="30">
        <v>1516</v>
      </c>
      <c r="D229">
        <v>-20.6</v>
      </c>
      <c r="E229">
        <v>0</v>
      </c>
      <c r="F229">
        <v>0</v>
      </c>
      <c r="G229" t="s">
        <v>353</v>
      </c>
      <c r="H229" s="31">
        <f t="shared" si="6"/>
        <v>0</v>
      </c>
      <c r="I229" t="e">
        <f t="shared" si="7"/>
        <v>#N/A</v>
      </c>
    </row>
    <row r="230" spans="1:9" x14ac:dyDescent="0.3">
      <c r="A230" t="s">
        <v>525</v>
      </c>
      <c r="B230" s="30">
        <v>8246</v>
      </c>
      <c r="C230" s="30">
        <v>225800</v>
      </c>
      <c r="D230">
        <v>2638.3</v>
      </c>
      <c r="E230" s="30">
        <v>131221</v>
      </c>
      <c r="F230">
        <v>0</v>
      </c>
      <c r="G230">
        <v>-100</v>
      </c>
      <c r="H230" s="31">
        <f t="shared" si="6"/>
        <v>0</v>
      </c>
      <c r="I230" t="e">
        <f t="shared" si="7"/>
        <v>#N/A</v>
      </c>
    </row>
    <row r="231" spans="1:9" x14ac:dyDescent="0.3">
      <c r="A231" t="s">
        <v>526</v>
      </c>
      <c r="B231" s="30">
        <v>207682</v>
      </c>
      <c r="C231" s="30">
        <v>21908</v>
      </c>
      <c r="D231">
        <v>-89.5</v>
      </c>
      <c r="E231">
        <v>0</v>
      </c>
      <c r="F231">
        <v>0</v>
      </c>
      <c r="G231" t="s">
        <v>353</v>
      </c>
      <c r="H231" s="31">
        <f t="shared" si="6"/>
        <v>0</v>
      </c>
      <c r="I231" t="e">
        <f t="shared" si="7"/>
        <v>#N/A</v>
      </c>
    </row>
    <row r="232" spans="1:9" x14ac:dyDescent="0.3">
      <c r="A232" t="s">
        <v>527</v>
      </c>
      <c r="B232" s="30">
        <v>3389541</v>
      </c>
      <c r="C232" s="30">
        <v>9372849</v>
      </c>
      <c r="D232">
        <v>176.5</v>
      </c>
      <c r="E232">
        <v>0</v>
      </c>
      <c r="F232">
        <v>0</v>
      </c>
      <c r="G232" t="s">
        <v>353</v>
      </c>
      <c r="H232" s="31">
        <f t="shared" si="6"/>
        <v>0</v>
      </c>
      <c r="I232" t="e">
        <f t="shared" si="7"/>
        <v>#N/A</v>
      </c>
    </row>
    <row r="233" spans="1:9" x14ac:dyDescent="0.3">
      <c r="A233" t="s">
        <v>528</v>
      </c>
      <c r="B233" s="30">
        <v>21879</v>
      </c>
      <c r="C233" s="30">
        <v>1620</v>
      </c>
      <c r="D233">
        <v>-92.6</v>
      </c>
      <c r="E233" s="30">
        <v>14128</v>
      </c>
      <c r="F233">
        <v>0</v>
      </c>
      <c r="G233">
        <v>-100</v>
      </c>
      <c r="H233" s="31">
        <f t="shared" si="6"/>
        <v>0</v>
      </c>
      <c r="I233" t="e">
        <f t="shared" si="7"/>
        <v>#N/A</v>
      </c>
    </row>
    <row r="234" spans="1:9" x14ac:dyDescent="0.3">
      <c r="A234" t="s">
        <v>529</v>
      </c>
      <c r="B234">
        <v>192</v>
      </c>
      <c r="C234" s="30">
        <v>47213</v>
      </c>
      <c r="D234">
        <v>24490.1</v>
      </c>
      <c r="E234" s="30">
        <v>25000</v>
      </c>
      <c r="F234">
        <v>0</v>
      </c>
      <c r="G234">
        <v>-100</v>
      </c>
      <c r="H234" s="31">
        <f t="shared" si="6"/>
        <v>0</v>
      </c>
      <c r="I234" t="e">
        <f t="shared" si="7"/>
        <v>#N/A</v>
      </c>
    </row>
    <row r="235" spans="1:9" x14ac:dyDescent="0.3">
      <c r="A235" t="s">
        <v>530</v>
      </c>
      <c r="B235" s="30">
        <v>89019</v>
      </c>
      <c r="C235" s="30">
        <v>153100</v>
      </c>
      <c r="D235">
        <v>72</v>
      </c>
      <c r="E235">
        <v>0</v>
      </c>
      <c r="F235">
        <v>0</v>
      </c>
      <c r="G235" t="s">
        <v>353</v>
      </c>
      <c r="H235" s="31">
        <f t="shared" si="6"/>
        <v>0</v>
      </c>
      <c r="I235" t="e">
        <f t="shared" si="7"/>
        <v>#N/A</v>
      </c>
    </row>
    <row r="236" spans="1:9" x14ac:dyDescent="0.3">
      <c r="A236" t="s">
        <v>531</v>
      </c>
      <c r="B236">
        <v>350</v>
      </c>
      <c r="C236">
        <v>212</v>
      </c>
      <c r="D236">
        <v>-39.4</v>
      </c>
      <c r="E236" s="30">
        <v>50903</v>
      </c>
      <c r="F236">
        <v>0</v>
      </c>
      <c r="G236">
        <v>-100</v>
      </c>
      <c r="H236" s="31">
        <f t="shared" si="6"/>
        <v>0</v>
      </c>
      <c r="I236" t="e">
        <f t="shared" si="7"/>
        <v>#N/A</v>
      </c>
    </row>
    <row r="238" spans="1:9" x14ac:dyDescent="0.3">
      <c r="A238" t="s">
        <v>296</v>
      </c>
    </row>
    <row r="239" spans="1:9" x14ac:dyDescent="0.3">
      <c r="A239" t="s">
        <v>532</v>
      </c>
    </row>
    <row r="242" spans="1:7" x14ac:dyDescent="0.3">
      <c r="A242" t="s">
        <v>290</v>
      </c>
      <c r="B242" t="s">
        <v>533</v>
      </c>
      <c r="C242" t="s">
        <v>534</v>
      </c>
      <c r="D242" t="s">
        <v>293</v>
      </c>
      <c r="E242" t="s">
        <v>535</v>
      </c>
      <c r="F242" t="s">
        <v>536</v>
      </c>
      <c r="G242" t="s">
        <v>293</v>
      </c>
    </row>
    <row r="243" spans="1:7" x14ac:dyDescent="0.3">
      <c r="A243" t="s">
        <v>301</v>
      </c>
      <c r="B243" s="30">
        <v>771078735</v>
      </c>
      <c r="C243" s="30">
        <v>864846595</v>
      </c>
      <c r="D243">
        <v>12.2</v>
      </c>
      <c r="E243" s="30">
        <v>1538311881</v>
      </c>
      <c r="F243" s="30">
        <v>1046496467</v>
      </c>
      <c r="G243">
        <v>-32</v>
      </c>
    </row>
    <row r="244" spans="1:7" x14ac:dyDescent="0.3">
      <c r="A244" t="s">
        <v>297</v>
      </c>
      <c r="B244" s="30">
        <v>17565364507</v>
      </c>
      <c r="C244" s="30">
        <v>15356549152</v>
      </c>
      <c r="D244">
        <v>-12.6</v>
      </c>
      <c r="E244" s="30">
        <v>15357965342</v>
      </c>
      <c r="F244" s="30">
        <v>14175934940</v>
      </c>
      <c r="G244">
        <v>-7.7</v>
      </c>
    </row>
    <row r="245" spans="1:7" x14ac:dyDescent="0.3">
      <c r="A245" t="s">
        <v>351</v>
      </c>
      <c r="B245" s="30">
        <v>17356169</v>
      </c>
      <c r="C245" s="30">
        <v>19214511</v>
      </c>
      <c r="D245">
        <v>10.7</v>
      </c>
      <c r="E245" s="30">
        <v>53704779</v>
      </c>
      <c r="F245" s="30">
        <v>47665656</v>
      </c>
      <c r="G245">
        <v>-11.2</v>
      </c>
    </row>
    <row r="246" spans="1:7" x14ac:dyDescent="0.3">
      <c r="A246" t="s">
        <v>330</v>
      </c>
      <c r="B246" s="30">
        <v>168883806</v>
      </c>
      <c r="C246" s="30">
        <v>144313097</v>
      </c>
      <c r="D246">
        <v>-14.5</v>
      </c>
      <c r="E246" s="30">
        <v>195155493</v>
      </c>
      <c r="F246" s="30">
        <v>153629595</v>
      </c>
      <c r="G246">
        <v>-21.3</v>
      </c>
    </row>
    <row r="247" spans="1:7" x14ac:dyDescent="0.3">
      <c r="A247" t="s">
        <v>303</v>
      </c>
      <c r="B247" s="30">
        <v>1410916039</v>
      </c>
      <c r="C247" s="30">
        <v>1220003859</v>
      </c>
      <c r="D247">
        <v>-13.5</v>
      </c>
      <c r="E247" s="30">
        <v>1976077237</v>
      </c>
      <c r="F247" s="30">
        <v>2144580564</v>
      </c>
      <c r="G247">
        <v>8.5</v>
      </c>
    </row>
    <row r="248" spans="1:7" x14ac:dyDescent="0.3">
      <c r="A248" t="s">
        <v>331</v>
      </c>
      <c r="B248" s="30">
        <v>107986864</v>
      </c>
      <c r="C248" s="30">
        <v>113428968</v>
      </c>
      <c r="D248">
        <v>5</v>
      </c>
      <c r="E248" s="30">
        <v>191508710</v>
      </c>
      <c r="F248" s="30">
        <v>184512084</v>
      </c>
      <c r="G248">
        <v>-3.7</v>
      </c>
    </row>
    <row r="249" spans="1:7" x14ac:dyDescent="0.3">
      <c r="A249" t="s">
        <v>320</v>
      </c>
      <c r="B249" s="30">
        <v>203546316</v>
      </c>
      <c r="C249" s="30">
        <v>187623194</v>
      </c>
      <c r="D249">
        <v>-7.8</v>
      </c>
      <c r="E249" s="30">
        <v>540213823</v>
      </c>
      <c r="F249" s="30">
        <v>290648643</v>
      </c>
      <c r="G249">
        <v>-46.2</v>
      </c>
    </row>
    <row r="250" spans="1:7" x14ac:dyDescent="0.3">
      <c r="A250" t="s">
        <v>299</v>
      </c>
      <c r="B250" s="30">
        <v>3351569165</v>
      </c>
      <c r="C250" s="30">
        <v>3036317272</v>
      </c>
      <c r="D250">
        <v>-9.4</v>
      </c>
      <c r="E250" s="30">
        <v>3328616384</v>
      </c>
      <c r="F250" s="30">
        <v>3117201160</v>
      </c>
      <c r="G250">
        <v>-6.4</v>
      </c>
    </row>
    <row r="251" spans="1:7" x14ac:dyDescent="0.3">
      <c r="A251" t="s">
        <v>315</v>
      </c>
      <c r="B251" s="30">
        <v>227204879</v>
      </c>
      <c r="C251" s="30">
        <v>219287074</v>
      </c>
      <c r="D251">
        <v>-3.5</v>
      </c>
      <c r="E251" s="30">
        <v>546290450</v>
      </c>
      <c r="F251" s="30">
        <v>502384487</v>
      </c>
      <c r="G251">
        <v>-8</v>
      </c>
    </row>
    <row r="252" spans="1:7" x14ac:dyDescent="0.3">
      <c r="A252" t="s">
        <v>350</v>
      </c>
      <c r="B252" s="30">
        <v>22782175</v>
      </c>
      <c r="C252" s="30">
        <v>18519304</v>
      </c>
      <c r="D252">
        <v>-18.7</v>
      </c>
      <c r="E252" s="30">
        <v>56271776</v>
      </c>
      <c r="F252" s="30">
        <v>49204102</v>
      </c>
      <c r="G252">
        <v>-12.6</v>
      </c>
    </row>
    <row r="253" spans="1:7" x14ac:dyDescent="0.3">
      <c r="A253" t="s">
        <v>342</v>
      </c>
      <c r="B253" s="30">
        <v>81934029</v>
      </c>
      <c r="C253" s="30">
        <v>75023954</v>
      </c>
      <c r="D253">
        <v>-8.4</v>
      </c>
      <c r="E253" s="30">
        <v>107928063</v>
      </c>
      <c r="F253" s="30">
        <v>115247752</v>
      </c>
      <c r="G253">
        <v>6.8</v>
      </c>
    </row>
    <row r="254" spans="1:7" x14ac:dyDescent="0.3">
      <c r="A254" t="s">
        <v>349</v>
      </c>
      <c r="B254" s="30">
        <v>108007523</v>
      </c>
      <c r="C254" s="30">
        <v>90042576</v>
      </c>
      <c r="D254">
        <v>-16.600000000000001</v>
      </c>
      <c r="E254" s="30">
        <v>59595616</v>
      </c>
      <c r="F254" s="30">
        <v>52544346</v>
      </c>
      <c r="G254">
        <v>-11.8</v>
      </c>
    </row>
    <row r="255" spans="1:7" x14ac:dyDescent="0.3">
      <c r="A255" t="s">
        <v>388</v>
      </c>
      <c r="B255" s="30">
        <v>8951847</v>
      </c>
      <c r="C255" s="30">
        <v>8482166</v>
      </c>
      <c r="D255">
        <v>-5.2</v>
      </c>
      <c r="E255" s="30">
        <v>12292529</v>
      </c>
      <c r="F255" s="30">
        <v>8429933</v>
      </c>
      <c r="G255">
        <v>-31.4</v>
      </c>
    </row>
    <row r="256" spans="1:7" x14ac:dyDescent="0.3">
      <c r="A256" t="s">
        <v>311</v>
      </c>
      <c r="B256" s="30">
        <v>1473284972</v>
      </c>
      <c r="C256" s="30">
        <v>1339234730</v>
      </c>
      <c r="D256">
        <v>-9.1</v>
      </c>
      <c r="E256" s="30">
        <v>982927483</v>
      </c>
      <c r="F256" s="30">
        <v>891534401</v>
      </c>
      <c r="G256">
        <v>-9.3000000000000007</v>
      </c>
    </row>
    <row r="257" spans="1:7" x14ac:dyDescent="0.3">
      <c r="A257" t="s">
        <v>337</v>
      </c>
      <c r="B257" s="30">
        <v>142889743</v>
      </c>
      <c r="C257" s="30">
        <v>151115881</v>
      </c>
      <c r="D257">
        <v>5.8</v>
      </c>
      <c r="E257" s="30">
        <v>155149366</v>
      </c>
      <c r="F257" s="30">
        <v>140692421</v>
      </c>
      <c r="G257">
        <v>-9.3000000000000007</v>
      </c>
    </row>
    <row r="258" spans="1:7" x14ac:dyDescent="0.3">
      <c r="A258" t="s">
        <v>309</v>
      </c>
      <c r="B258" s="30">
        <v>838625995</v>
      </c>
      <c r="C258" s="30">
        <v>831839895</v>
      </c>
      <c r="D258">
        <v>-0.8</v>
      </c>
      <c r="E258" s="30">
        <v>1072640628</v>
      </c>
      <c r="F258" s="30">
        <v>931149639</v>
      </c>
      <c r="G258">
        <v>-13.2</v>
      </c>
    </row>
    <row r="259" spans="1:7" x14ac:dyDescent="0.3">
      <c r="A259" t="s">
        <v>308</v>
      </c>
      <c r="B259" s="30">
        <v>823820743</v>
      </c>
      <c r="C259" s="30">
        <v>691676387</v>
      </c>
      <c r="D259">
        <v>-16</v>
      </c>
      <c r="E259" s="30">
        <v>1103906790</v>
      </c>
      <c r="F259" s="30">
        <v>988261444</v>
      </c>
      <c r="G259">
        <v>-10.5</v>
      </c>
    </row>
    <row r="260" spans="1:7" x14ac:dyDescent="0.3">
      <c r="A260" t="s">
        <v>312</v>
      </c>
      <c r="B260" s="30">
        <v>854931736</v>
      </c>
      <c r="C260" s="30">
        <v>849330037</v>
      </c>
      <c r="D260">
        <v>-0.7</v>
      </c>
      <c r="E260" s="30">
        <v>800628225</v>
      </c>
      <c r="F260" s="30">
        <v>856684307</v>
      </c>
      <c r="G260">
        <v>7</v>
      </c>
    </row>
    <row r="261" spans="1:7" x14ac:dyDescent="0.3">
      <c r="A261" t="s">
        <v>371</v>
      </c>
      <c r="B261" s="30">
        <v>3298440</v>
      </c>
      <c r="C261" s="30">
        <v>5171590</v>
      </c>
      <c r="D261">
        <v>56.8</v>
      </c>
      <c r="E261" s="30">
        <v>18548933</v>
      </c>
      <c r="F261" s="30">
        <v>27805885</v>
      </c>
      <c r="G261">
        <v>49.9</v>
      </c>
    </row>
    <row r="262" spans="1:7" x14ac:dyDescent="0.3">
      <c r="A262" t="s">
        <v>537</v>
      </c>
      <c r="B262" s="30">
        <v>28182433683</v>
      </c>
      <c r="C262" s="30">
        <v>25222020242</v>
      </c>
      <c r="D262">
        <v>-10.5</v>
      </c>
      <c r="E262" s="30">
        <v>28097733508</v>
      </c>
      <c r="F262" s="30">
        <v>25724607826</v>
      </c>
      <c r="G262">
        <v>-8.4</v>
      </c>
    </row>
  </sheetData>
  <autoFilter ref="A1:G236" xr:uid="{F8189E80-1718-4916-AC1E-D830B935C2D8}">
    <sortState xmlns:xlrd2="http://schemas.microsoft.com/office/spreadsheetml/2017/richdata2" ref="A2:G236">
      <sortCondition descending="1" ref="F2:F236"/>
    </sortState>
  </autoFilter>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45E73-3227-415E-BF9A-18BB3BB19BE0}">
  <sheetPr codeName="Tabelle12"/>
  <dimension ref="B2:J40"/>
  <sheetViews>
    <sheetView topLeftCell="A22" workbookViewId="0">
      <selection activeCell="G43" sqref="G43"/>
    </sheetView>
  </sheetViews>
  <sheetFormatPr baseColWidth="10" defaultRowHeight="15" x14ac:dyDescent="0.3"/>
  <sheetData>
    <row r="2" spans="2:7" x14ac:dyDescent="0.3">
      <c r="C2">
        <v>-5</v>
      </c>
    </row>
    <row r="4" spans="2:7" x14ac:dyDescent="0.3">
      <c r="B4" t="s">
        <v>223</v>
      </c>
      <c r="C4" t="s">
        <v>224</v>
      </c>
      <c r="D4" t="s">
        <v>228</v>
      </c>
      <c r="E4" t="s">
        <v>225</v>
      </c>
      <c r="F4" t="s">
        <v>218</v>
      </c>
      <c r="G4" t="s">
        <v>226</v>
      </c>
    </row>
    <row r="5" spans="2:7" x14ac:dyDescent="0.3">
      <c r="B5">
        <v>1</v>
      </c>
      <c r="C5">
        <v>2</v>
      </c>
      <c r="D5">
        <v>1</v>
      </c>
      <c r="E5" s="6">
        <f t="shared" ref="E5:E12" si="0">C5/B5</f>
        <v>2</v>
      </c>
      <c r="F5" s="6">
        <f t="shared" ref="F5:F12" si="1">1/E5</f>
        <v>0.5</v>
      </c>
      <c r="G5" s="6">
        <f t="shared" ref="G5:G12" si="2">B5/C5</f>
        <v>0.5</v>
      </c>
    </row>
    <row r="6" spans="2:7" x14ac:dyDescent="0.3">
      <c r="B6">
        <v>1</v>
      </c>
      <c r="C6">
        <f>C5*(1+$C$2/100)</f>
        <v>1.9</v>
      </c>
      <c r="D6">
        <v>2</v>
      </c>
      <c r="E6" s="6">
        <f t="shared" si="0"/>
        <v>1.9</v>
      </c>
      <c r="F6" s="6">
        <f t="shared" si="1"/>
        <v>0.52631578947368418</v>
      </c>
      <c r="G6" s="6">
        <f t="shared" si="2"/>
        <v>0.52631578947368418</v>
      </c>
    </row>
    <row r="7" spans="2:7" x14ac:dyDescent="0.3">
      <c r="B7">
        <v>1</v>
      </c>
      <c r="C7">
        <f t="shared" ref="C7:C31" si="3">C6*(1+$C$2/100)</f>
        <v>1.8049999999999999</v>
      </c>
      <c r="D7">
        <v>3</v>
      </c>
      <c r="E7" s="6">
        <f t="shared" si="0"/>
        <v>1.8049999999999999</v>
      </c>
      <c r="F7" s="6">
        <f t="shared" si="1"/>
        <v>0.554016620498615</v>
      </c>
      <c r="G7" s="6">
        <f t="shared" si="2"/>
        <v>0.554016620498615</v>
      </c>
    </row>
    <row r="8" spans="2:7" x14ac:dyDescent="0.3">
      <c r="B8">
        <v>1</v>
      </c>
      <c r="C8">
        <f t="shared" si="3"/>
        <v>1.7147499999999998</v>
      </c>
      <c r="D8">
        <v>4</v>
      </c>
      <c r="E8" s="6">
        <f t="shared" si="0"/>
        <v>1.7147499999999998</v>
      </c>
      <c r="F8" s="6">
        <f t="shared" si="1"/>
        <v>0.58317538999854213</v>
      </c>
      <c r="G8" s="6">
        <f t="shared" si="2"/>
        <v>0.58317538999854213</v>
      </c>
    </row>
    <row r="9" spans="2:7" x14ac:dyDescent="0.3">
      <c r="B9">
        <v>1</v>
      </c>
      <c r="C9">
        <f t="shared" si="3"/>
        <v>1.6290124999999998</v>
      </c>
      <c r="D9">
        <v>5</v>
      </c>
      <c r="E9" s="6">
        <f t="shared" si="0"/>
        <v>1.6290124999999998</v>
      </c>
      <c r="F9" s="6">
        <f t="shared" si="1"/>
        <v>0.61386883157741279</v>
      </c>
      <c r="G9" s="6">
        <f t="shared" si="2"/>
        <v>0.61386883157741279</v>
      </c>
    </row>
    <row r="10" spans="2:7" x14ac:dyDescent="0.3">
      <c r="B10">
        <v>1</v>
      </c>
      <c r="C10">
        <f t="shared" si="3"/>
        <v>1.5475618749999998</v>
      </c>
      <c r="D10">
        <v>6</v>
      </c>
      <c r="E10" s="6">
        <f t="shared" si="0"/>
        <v>1.5475618749999998</v>
      </c>
      <c r="F10" s="6">
        <f t="shared" si="1"/>
        <v>0.64617771744990815</v>
      </c>
      <c r="G10" s="6">
        <f t="shared" si="2"/>
        <v>0.64617771744990815</v>
      </c>
    </row>
    <row r="11" spans="2:7" x14ac:dyDescent="0.3">
      <c r="B11">
        <v>1</v>
      </c>
      <c r="C11">
        <f t="shared" si="3"/>
        <v>1.4701837812499996</v>
      </c>
      <c r="D11">
        <v>7</v>
      </c>
      <c r="E11" s="6">
        <f t="shared" si="0"/>
        <v>1.4701837812499996</v>
      </c>
      <c r="F11" s="6">
        <f t="shared" si="1"/>
        <v>0.6801870709999035</v>
      </c>
      <c r="G11" s="6">
        <f t="shared" si="2"/>
        <v>0.6801870709999035</v>
      </c>
    </row>
    <row r="12" spans="2:7" x14ac:dyDescent="0.3">
      <c r="B12">
        <v>1</v>
      </c>
      <c r="C12">
        <f t="shared" si="3"/>
        <v>1.3966745921874995</v>
      </c>
      <c r="D12">
        <v>8</v>
      </c>
      <c r="E12" s="6">
        <f t="shared" si="0"/>
        <v>1.3966745921874995</v>
      </c>
      <c r="F12" s="6">
        <f t="shared" si="1"/>
        <v>0.71598639052621427</v>
      </c>
      <c r="G12" s="6">
        <f t="shared" si="2"/>
        <v>0.71598639052621427</v>
      </c>
    </row>
    <row r="13" spans="2:7" x14ac:dyDescent="0.3">
      <c r="B13">
        <v>1</v>
      </c>
      <c r="C13">
        <f t="shared" si="3"/>
        <v>1.3268408625781245</v>
      </c>
      <c r="D13">
        <v>9</v>
      </c>
      <c r="E13" s="6">
        <f t="shared" ref="E13:E31" si="4">C13/B13</f>
        <v>1.3268408625781245</v>
      </c>
      <c r="F13" s="6">
        <f t="shared" ref="F13:F31" si="5">1/E13</f>
        <v>0.75366988476443608</v>
      </c>
      <c r="G13" s="6">
        <f t="shared" ref="G13:G31" si="6">B13/C13</f>
        <v>0.75366988476443608</v>
      </c>
    </row>
    <row r="14" spans="2:7" x14ac:dyDescent="0.3">
      <c r="B14">
        <v>1</v>
      </c>
      <c r="C14">
        <f t="shared" si="3"/>
        <v>1.2604988194492182</v>
      </c>
      <c r="D14">
        <v>10</v>
      </c>
      <c r="E14" s="6">
        <f t="shared" si="4"/>
        <v>1.2604988194492182</v>
      </c>
      <c r="F14" s="6">
        <f t="shared" si="5"/>
        <v>0.79333672080466955</v>
      </c>
      <c r="G14" s="6">
        <f t="shared" si="6"/>
        <v>0.79333672080466955</v>
      </c>
    </row>
    <row r="15" spans="2:7" x14ac:dyDescent="0.3">
      <c r="B15">
        <v>1</v>
      </c>
      <c r="C15">
        <f t="shared" si="3"/>
        <v>1.1974738784767571</v>
      </c>
      <c r="D15">
        <v>11</v>
      </c>
      <c r="E15" s="6">
        <f t="shared" si="4"/>
        <v>1.1974738784767571</v>
      </c>
      <c r="F15" s="6">
        <f t="shared" si="5"/>
        <v>0.83509128505754704</v>
      </c>
      <c r="G15" s="6">
        <f t="shared" si="6"/>
        <v>0.83509128505754704</v>
      </c>
    </row>
    <row r="16" spans="2:7" x14ac:dyDescent="0.3">
      <c r="B16">
        <v>1</v>
      </c>
      <c r="C16">
        <f t="shared" si="3"/>
        <v>1.1376001845529191</v>
      </c>
      <c r="D16">
        <v>12</v>
      </c>
      <c r="E16" s="6">
        <f t="shared" si="4"/>
        <v>1.1376001845529191</v>
      </c>
      <c r="F16" s="6">
        <f t="shared" si="5"/>
        <v>0.8790434579553128</v>
      </c>
      <c r="G16" s="6">
        <f t="shared" si="6"/>
        <v>0.8790434579553128</v>
      </c>
    </row>
    <row r="17" spans="2:10" x14ac:dyDescent="0.3">
      <c r="B17">
        <v>1</v>
      </c>
      <c r="C17">
        <f t="shared" si="3"/>
        <v>1.0807201753252731</v>
      </c>
      <c r="D17">
        <v>13</v>
      </c>
      <c r="E17" s="6">
        <f t="shared" si="4"/>
        <v>1.0807201753252731</v>
      </c>
      <c r="F17" s="6">
        <f t="shared" si="5"/>
        <v>0.92530890311085556</v>
      </c>
      <c r="G17" s="6">
        <f t="shared" si="6"/>
        <v>0.92530890311085556</v>
      </c>
    </row>
    <row r="18" spans="2:10" x14ac:dyDescent="0.3">
      <c r="B18">
        <v>1</v>
      </c>
      <c r="C18">
        <f t="shared" si="3"/>
        <v>1.0266841665590094</v>
      </c>
      <c r="D18">
        <v>14</v>
      </c>
      <c r="E18" s="6">
        <f t="shared" si="4"/>
        <v>1.0266841665590094</v>
      </c>
      <c r="F18" s="6">
        <f t="shared" si="5"/>
        <v>0.9740093716956375</v>
      </c>
      <c r="G18" s="6">
        <f t="shared" si="6"/>
        <v>0.9740093716956375</v>
      </c>
    </row>
    <row r="19" spans="2:10" x14ac:dyDescent="0.3">
      <c r="B19">
        <v>1</v>
      </c>
      <c r="C19">
        <f t="shared" si="3"/>
        <v>0.97534995823105886</v>
      </c>
      <c r="D19">
        <v>15</v>
      </c>
      <c r="E19" s="6">
        <f t="shared" si="4"/>
        <v>0.97534995823105886</v>
      </c>
      <c r="F19" s="6">
        <f t="shared" si="5"/>
        <v>1.0252730228375133</v>
      </c>
      <c r="G19" s="6">
        <f t="shared" si="6"/>
        <v>1.0252730228375133</v>
      </c>
    </row>
    <row r="20" spans="2:10" x14ac:dyDescent="0.3">
      <c r="B20">
        <v>1</v>
      </c>
      <c r="C20">
        <f t="shared" si="3"/>
        <v>0.92658246031950586</v>
      </c>
      <c r="D20">
        <v>16</v>
      </c>
      <c r="E20" s="6">
        <f t="shared" si="4"/>
        <v>0.92658246031950586</v>
      </c>
      <c r="F20" s="6">
        <f t="shared" si="5"/>
        <v>1.0792347608815929</v>
      </c>
      <c r="G20" s="6">
        <f t="shared" si="6"/>
        <v>1.0792347608815929</v>
      </c>
    </row>
    <row r="21" spans="2:10" x14ac:dyDescent="0.3">
      <c r="B21">
        <v>1</v>
      </c>
      <c r="C21">
        <f t="shared" si="3"/>
        <v>0.8802533373035305</v>
      </c>
      <c r="D21">
        <v>17</v>
      </c>
      <c r="E21" s="6">
        <f t="shared" si="4"/>
        <v>0.8802533373035305</v>
      </c>
      <c r="F21" s="6">
        <f t="shared" si="5"/>
        <v>1.1360365904016769</v>
      </c>
      <c r="G21" s="6">
        <f t="shared" si="6"/>
        <v>1.1360365904016769</v>
      </c>
    </row>
    <row r="22" spans="2:10" x14ac:dyDescent="0.3">
      <c r="B22">
        <v>1</v>
      </c>
      <c r="C22">
        <f t="shared" si="3"/>
        <v>0.83624067043835393</v>
      </c>
      <c r="D22">
        <v>18</v>
      </c>
      <c r="E22" s="6">
        <f t="shared" si="4"/>
        <v>0.83624067043835393</v>
      </c>
      <c r="F22" s="6">
        <f t="shared" si="5"/>
        <v>1.1958279898965021</v>
      </c>
      <c r="G22" s="6">
        <f t="shared" si="6"/>
        <v>1.1958279898965021</v>
      </c>
    </row>
    <row r="23" spans="2:10" x14ac:dyDescent="0.3">
      <c r="B23">
        <v>1</v>
      </c>
      <c r="C23">
        <f t="shared" si="3"/>
        <v>0.79442863691643617</v>
      </c>
      <c r="D23">
        <v>19</v>
      </c>
      <c r="E23" s="6">
        <f t="shared" si="4"/>
        <v>0.79442863691643617</v>
      </c>
      <c r="F23" s="6">
        <f t="shared" si="5"/>
        <v>1.2587663051542128</v>
      </c>
      <c r="G23" s="6">
        <f t="shared" si="6"/>
        <v>1.2587663051542128</v>
      </c>
    </row>
    <row r="24" spans="2:10" x14ac:dyDescent="0.3">
      <c r="B24">
        <v>1</v>
      </c>
      <c r="C24">
        <f t="shared" si="3"/>
        <v>0.75470720507061428</v>
      </c>
      <c r="D24">
        <v>20</v>
      </c>
      <c r="E24" s="6">
        <f t="shared" si="4"/>
        <v>0.75470720507061428</v>
      </c>
      <c r="F24" s="6">
        <f t="shared" si="5"/>
        <v>1.3250171633202241</v>
      </c>
      <c r="G24" s="6">
        <f t="shared" si="6"/>
        <v>1.3250171633202241</v>
      </c>
    </row>
    <row r="25" spans="2:10" x14ac:dyDescent="0.3">
      <c r="B25">
        <v>1</v>
      </c>
      <c r="C25">
        <f t="shared" si="3"/>
        <v>0.71697184481708354</v>
      </c>
      <c r="D25">
        <v>21</v>
      </c>
      <c r="E25" s="6">
        <f t="shared" si="4"/>
        <v>0.71697184481708354</v>
      </c>
      <c r="F25" s="6">
        <f t="shared" si="5"/>
        <v>1.3947549087581308</v>
      </c>
      <c r="G25" s="6">
        <f t="shared" si="6"/>
        <v>1.3947549087581308</v>
      </c>
    </row>
    <row r="26" spans="2:10" x14ac:dyDescent="0.3">
      <c r="B26">
        <v>1</v>
      </c>
      <c r="C26">
        <f t="shared" si="3"/>
        <v>0.6811232525762293</v>
      </c>
      <c r="D26">
        <v>22</v>
      </c>
      <c r="E26" s="6">
        <f t="shared" si="4"/>
        <v>0.6811232525762293</v>
      </c>
      <c r="F26" s="6">
        <f t="shared" si="5"/>
        <v>1.468163061850664</v>
      </c>
      <c r="G26" s="6">
        <f t="shared" si="6"/>
        <v>1.468163061850664</v>
      </c>
    </row>
    <row r="27" spans="2:10" x14ac:dyDescent="0.3">
      <c r="B27">
        <v>1</v>
      </c>
      <c r="C27">
        <f t="shared" si="3"/>
        <v>0.6470670899474178</v>
      </c>
      <c r="D27">
        <v>23</v>
      </c>
      <c r="E27" s="6">
        <f t="shared" si="4"/>
        <v>0.6470670899474178</v>
      </c>
      <c r="F27" s="6">
        <f t="shared" si="5"/>
        <v>1.5454348019480675</v>
      </c>
      <c r="G27" s="6">
        <f t="shared" si="6"/>
        <v>1.5454348019480675</v>
      </c>
    </row>
    <row r="28" spans="2:10" x14ac:dyDescent="0.3">
      <c r="B28">
        <v>1</v>
      </c>
      <c r="C28">
        <f t="shared" si="3"/>
        <v>0.61471373545004693</v>
      </c>
      <c r="D28">
        <v>24</v>
      </c>
      <c r="E28" s="6">
        <f t="shared" si="4"/>
        <v>0.61471373545004693</v>
      </c>
      <c r="F28" s="6">
        <f t="shared" si="5"/>
        <v>1.6267734757348078</v>
      </c>
      <c r="G28" s="6">
        <f t="shared" si="6"/>
        <v>1.6267734757348078</v>
      </c>
    </row>
    <row r="29" spans="2:10" x14ac:dyDescent="0.3">
      <c r="B29">
        <v>1</v>
      </c>
      <c r="C29">
        <f t="shared" si="3"/>
        <v>0.58397804867754455</v>
      </c>
      <c r="D29">
        <v>25</v>
      </c>
      <c r="E29" s="6">
        <f t="shared" si="4"/>
        <v>0.58397804867754455</v>
      </c>
      <c r="F29" s="6">
        <f t="shared" si="5"/>
        <v>1.7123931323524293</v>
      </c>
      <c r="G29" s="6">
        <f t="shared" si="6"/>
        <v>1.7123931323524293</v>
      </c>
    </row>
    <row r="30" spans="2:10" x14ac:dyDescent="0.3">
      <c r="B30">
        <v>1</v>
      </c>
      <c r="C30">
        <f t="shared" si="3"/>
        <v>0.55477914624366731</v>
      </c>
      <c r="D30">
        <v>26</v>
      </c>
      <c r="E30" s="6">
        <f t="shared" si="4"/>
        <v>0.55477914624366731</v>
      </c>
      <c r="F30" s="6">
        <f t="shared" si="5"/>
        <v>1.8025190866867677</v>
      </c>
      <c r="G30" s="6">
        <f t="shared" si="6"/>
        <v>1.8025190866867677</v>
      </c>
      <c r="J30" t="s">
        <v>219</v>
      </c>
    </row>
    <row r="31" spans="2:10" x14ac:dyDescent="0.3">
      <c r="B31">
        <v>1</v>
      </c>
      <c r="C31">
        <f t="shared" si="3"/>
        <v>0.52704018893148397</v>
      </c>
      <c r="D31">
        <v>27</v>
      </c>
      <c r="E31" s="6">
        <f t="shared" si="4"/>
        <v>0.52704018893148397</v>
      </c>
      <c r="F31" s="6">
        <f t="shared" si="5"/>
        <v>1.8973885123018608</v>
      </c>
      <c r="G31" s="6">
        <f t="shared" si="6"/>
        <v>1.8973885123018608</v>
      </c>
    </row>
    <row r="32" spans="2:10" x14ac:dyDescent="0.3">
      <c r="J32" t="s">
        <v>218</v>
      </c>
    </row>
    <row r="34" spans="10:10" x14ac:dyDescent="0.3">
      <c r="J34" t="s">
        <v>220</v>
      </c>
    </row>
    <row r="35" spans="10:10" x14ac:dyDescent="0.3">
      <c r="J35" t="s">
        <v>221</v>
      </c>
    </row>
    <row r="40" spans="10:10" x14ac:dyDescent="0.3">
      <c r="J40" t="s">
        <v>217</v>
      </c>
    </row>
  </sheetData>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9A127-46CA-4DF0-830D-6F7656CC7D67}">
  <sheetPr codeName="Tabelle1"/>
  <dimension ref="A1:BZ658"/>
  <sheetViews>
    <sheetView workbookViewId="0">
      <pane xSplit="1" ySplit="3" topLeftCell="B4" activePane="bottomRight" state="frozen"/>
      <selection pane="topRight" activeCell="B1" sqref="B1"/>
      <selection pane="bottomLeft" activeCell="A4" sqref="A4"/>
      <selection pane="bottomRight" activeCell="N27" sqref="N4:N27"/>
    </sheetView>
  </sheetViews>
  <sheetFormatPr baseColWidth="10" defaultRowHeight="15" x14ac:dyDescent="0.3"/>
  <cols>
    <col min="1" max="1" width="14.7109375" customWidth="1"/>
  </cols>
  <sheetData>
    <row r="1" spans="1:78" ht="32.1" customHeight="1" x14ac:dyDescent="0.3">
      <c r="C1" s="19" t="s">
        <v>271</v>
      </c>
      <c r="BW1" cm="1">
        <f t="array" aca="1" ref="BW1" ca="1">INDEX($B$4:BB658,Var!$J$13+1,Var!$B$9)</f>
        <v>62.884900000000002</v>
      </c>
      <c r="BX1" cm="1">
        <f t="array" aca="1" ref="BX1" ca="1">INDEX($B$4:BC658,Var!$K$13,Var!$B$9)</f>
        <v>109.3451</v>
      </c>
      <c r="BY1" cm="1">
        <f t="array" aca="1" ref="BY1" ca="1">INDEX($B$4:BD658,Var!$U$13+1,Var!$O$9)</f>
        <v>15.8786</v>
      </c>
      <c r="BZ1" cm="1">
        <f t="array" aca="1" ref="BZ1" ca="1">INDEX($B$4:BE658,Var!$V$13,Var!$O$9)</f>
        <v>20.0105</v>
      </c>
    </row>
    <row r="2" spans="1:78" x14ac:dyDescent="0.3">
      <c r="AN2" t="s">
        <v>227</v>
      </c>
      <c r="AQ2" t="s">
        <v>605</v>
      </c>
    </row>
    <row r="3" spans="1:78" x14ac:dyDescent="0.3">
      <c r="A3" s="34" t="s">
        <v>0</v>
      </c>
      <c r="B3" t="s">
        <v>1</v>
      </c>
      <c r="C3" t="s">
        <v>2</v>
      </c>
      <c r="D3" t="s">
        <v>3</v>
      </c>
      <c r="E3" t="s">
        <v>4</v>
      </c>
      <c r="F3" t="s">
        <v>5</v>
      </c>
      <c r="G3" t="s">
        <v>6</v>
      </c>
      <c r="H3" t="s">
        <v>7</v>
      </c>
      <c r="I3" t="s">
        <v>8</v>
      </c>
      <c r="J3" t="s">
        <v>9</v>
      </c>
      <c r="K3" t="s">
        <v>10</v>
      </c>
      <c r="L3" t="s">
        <v>11</v>
      </c>
      <c r="M3" t="s">
        <v>12</v>
      </c>
      <c r="N3" t="s">
        <v>13</v>
      </c>
      <c r="O3" t="s">
        <v>14</v>
      </c>
      <c r="P3" t="s">
        <v>15</v>
      </c>
      <c r="Q3" t="s">
        <v>16</v>
      </c>
      <c r="R3" t="s">
        <v>17</v>
      </c>
      <c r="S3" t="s">
        <v>18</v>
      </c>
      <c r="T3" t="s">
        <v>19</v>
      </c>
      <c r="U3" t="s">
        <v>20</v>
      </c>
      <c r="V3" t="s">
        <v>21</v>
      </c>
      <c r="W3" t="s">
        <v>22</v>
      </c>
      <c r="X3" t="s">
        <v>23</v>
      </c>
      <c r="Y3" t="s">
        <v>24</v>
      </c>
      <c r="Z3" t="s">
        <v>25</v>
      </c>
      <c r="AA3" t="s">
        <v>26</v>
      </c>
      <c r="AB3" t="s">
        <v>27</v>
      </c>
      <c r="AC3" t="s">
        <v>28</v>
      </c>
      <c r="AD3" t="s">
        <v>29</v>
      </c>
      <c r="AE3" t="s">
        <v>30</v>
      </c>
      <c r="AF3" t="s">
        <v>31</v>
      </c>
      <c r="AG3" t="s">
        <v>32</v>
      </c>
      <c r="AH3" t="s">
        <v>33</v>
      </c>
      <c r="AI3" t="s">
        <v>34</v>
      </c>
      <c r="AJ3" t="s">
        <v>35</v>
      </c>
      <c r="AK3" t="s">
        <v>36</v>
      </c>
      <c r="AL3" t="s">
        <v>37</v>
      </c>
      <c r="AM3" t="s">
        <v>38</v>
      </c>
      <c r="AN3" t="s">
        <v>39</v>
      </c>
      <c r="AO3" t="s">
        <v>40</v>
      </c>
      <c r="AP3" t="s">
        <v>41</v>
      </c>
      <c r="AQ3" t="s">
        <v>42</v>
      </c>
      <c r="BO3" t="s">
        <v>183</v>
      </c>
      <c r="BP3" t="s">
        <v>222</v>
      </c>
      <c r="BQ3" t="s">
        <v>218</v>
      </c>
      <c r="BT3" t="s">
        <v>231</v>
      </c>
      <c r="BU3" t="s">
        <v>234</v>
      </c>
      <c r="BV3" t="s">
        <v>235</v>
      </c>
      <c r="BW3" t="s">
        <v>237</v>
      </c>
      <c r="BX3" t="s">
        <v>238</v>
      </c>
      <c r="BY3" t="s">
        <v>239</v>
      </c>
      <c r="BZ3" t="s">
        <v>240</v>
      </c>
    </row>
    <row r="4" spans="1:78" x14ac:dyDescent="0.3">
      <c r="A4" s="35">
        <v>36161</v>
      </c>
      <c r="B4">
        <v>1.8387</v>
      </c>
      <c r="E4">
        <v>1.7645999999999999</v>
      </c>
      <c r="F4">
        <v>1.6054999999999999</v>
      </c>
      <c r="G4">
        <v>555.86500000000001</v>
      </c>
      <c r="I4">
        <v>0.58174000000000003</v>
      </c>
      <c r="J4">
        <v>35.741</v>
      </c>
      <c r="K4">
        <v>7.4412000000000003</v>
      </c>
      <c r="L4">
        <v>15.646599999999999</v>
      </c>
      <c r="M4">
        <v>0.70291000000000003</v>
      </c>
      <c r="N4">
        <v>323.56</v>
      </c>
      <c r="O4">
        <v>8.9941999999999993</v>
      </c>
      <c r="Q4">
        <v>250.79</v>
      </c>
      <c r="R4">
        <v>9919.99</v>
      </c>
      <c r="U4">
        <v>80.62</v>
      </c>
      <c r="V4">
        <v>131.35</v>
      </c>
      <c r="W4">
        <v>1362.41</v>
      </c>
      <c r="X4">
        <v>4.6443000000000003</v>
      </c>
      <c r="Y4">
        <v>0.66190000000000004</v>
      </c>
      <c r="Z4">
        <v>0.441</v>
      </c>
      <c r="AB4">
        <v>4.4093999999999998</v>
      </c>
      <c r="AC4">
        <v>8.6511999999999993</v>
      </c>
      <c r="AD4">
        <v>2.1587999999999998</v>
      </c>
      <c r="AE4">
        <v>44.524000000000001</v>
      </c>
      <c r="AF4">
        <v>4.1047000000000002</v>
      </c>
      <c r="AG4">
        <v>1.3194349999999999</v>
      </c>
      <c r="AH4">
        <v>26.689800000000002</v>
      </c>
      <c r="AI4">
        <v>9.0825999999999993</v>
      </c>
      <c r="AJ4">
        <v>1.9496</v>
      </c>
      <c r="AK4">
        <v>189.07259999999999</v>
      </c>
      <c r="AL4">
        <v>42.765000000000001</v>
      </c>
      <c r="AM4">
        <v>42.497</v>
      </c>
      <c r="AN4">
        <v>0.37725049999999999</v>
      </c>
      <c r="AO4">
        <v>1.1608000000000001</v>
      </c>
      <c r="AP4">
        <v>655.22</v>
      </c>
      <c r="AQ4">
        <v>6.9572000000000003</v>
      </c>
      <c r="BO4">
        <f>YEAR(A4)</f>
        <v>1999</v>
      </c>
      <c r="BP4">
        <f t="shared" ref="BP4:BP67" si="0">IF(ISEVEN(YEAR($A4))=TRUE,100,0)</f>
        <v>0</v>
      </c>
      <c r="BQ4" t="e" cm="1">
        <f t="array" aca="1" ref="BQ4" ca="1">1/INDEX($B4:$BB4,Var!$B$9)</f>
        <v>#DIV/0!</v>
      </c>
      <c r="BR4">
        <f>AN4</f>
        <v>0.37725049999999999</v>
      </c>
      <c r="BS4">
        <f>1/BR4</f>
        <v>2.6507585808368712</v>
      </c>
      <c r="BT4" t="e" cm="1">
        <f t="array" aca="1" ref="BT4" ca="1">1/INDEX(B4:BB4,Var!$O$9)</f>
        <v>#DIV/0!</v>
      </c>
      <c r="BU4" t="e" cm="1">
        <f t="array" aca="1" ref="BU4" ca="1">INDEX(B4:BB4,Var!$B$9)/INDEX(B4:BB4,Var!$O$9)</f>
        <v>#DIV/0!</v>
      </c>
      <c r="BV4" t="e">
        <f ca="1">1/BU4</f>
        <v>#DIV/0!</v>
      </c>
      <c r="BW4" cm="1">
        <f t="array" aca="1" ref="BW4" ca="1">INDEX($B4:$BB4,Var!$B$9)/BW$1*100</f>
        <v>0</v>
      </c>
      <c r="BX4" cm="1">
        <f t="array" aca="1" ref="BX4" ca="1">INDEX($B4:$BB4,Var!$B$9)/BX$1*100</f>
        <v>0</v>
      </c>
      <c r="BY4" cm="1">
        <f t="array" aca="1" ref="BY4" ca="1">INDEX($B4:$BB4,Var!$O$9)/BY$1*100</f>
        <v>0</v>
      </c>
      <c r="BZ4" cm="1">
        <f t="array" aca="1" ref="BZ4" ca="1">INDEX($B4:$BB4,Var!$O$9)/BZ$1*100</f>
        <v>0</v>
      </c>
    </row>
    <row r="5" spans="1:78" x14ac:dyDescent="0.3">
      <c r="A5" s="35">
        <v>36192</v>
      </c>
      <c r="B5">
        <v>1.7515000000000001</v>
      </c>
      <c r="E5">
        <v>1.6786000000000001</v>
      </c>
      <c r="F5">
        <v>1.5979000000000001</v>
      </c>
      <c r="G5">
        <v>553.85500000000002</v>
      </c>
      <c r="I5">
        <v>0.58057000000000003</v>
      </c>
      <c r="J5">
        <v>37.799999999999997</v>
      </c>
      <c r="K5">
        <v>7.4352</v>
      </c>
      <c r="L5">
        <v>15.646599999999999</v>
      </c>
      <c r="M5">
        <v>0.68850999999999996</v>
      </c>
      <c r="N5">
        <v>321.98</v>
      </c>
      <c r="O5">
        <v>8.6846999999999994</v>
      </c>
      <c r="Q5">
        <v>250.3</v>
      </c>
      <c r="R5">
        <v>9818.14</v>
      </c>
      <c r="U5">
        <v>79.59</v>
      </c>
      <c r="V5">
        <v>130.78</v>
      </c>
      <c r="W5">
        <v>1330.19</v>
      </c>
      <c r="X5">
        <v>4.4844999999999997</v>
      </c>
      <c r="Y5">
        <v>0.64680000000000004</v>
      </c>
      <c r="Z5">
        <v>0.43540000000000001</v>
      </c>
      <c r="AB5">
        <v>4.2576999999999998</v>
      </c>
      <c r="AC5">
        <v>8.6496999999999993</v>
      </c>
      <c r="AD5">
        <v>2.0623</v>
      </c>
      <c r="AE5">
        <v>43.511000000000003</v>
      </c>
      <c r="AF5">
        <v>4.2483000000000004</v>
      </c>
      <c r="AG5">
        <v>1.37744</v>
      </c>
      <c r="AH5">
        <v>25.898099999999999</v>
      </c>
      <c r="AI5">
        <v>8.9077000000000002</v>
      </c>
      <c r="AJ5">
        <v>1.9051</v>
      </c>
      <c r="AK5">
        <v>190.23660000000001</v>
      </c>
      <c r="AL5">
        <v>43.091000000000001</v>
      </c>
      <c r="AM5">
        <v>41.542999999999999</v>
      </c>
      <c r="AN5">
        <v>0.38715850000000002</v>
      </c>
      <c r="AO5">
        <v>1.1208</v>
      </c>
      <c r="AP5">
        <v>634.03</v>
      </c>
      <c r="AQ5">
        <v>6.8514999999999997</v>
      </c>
      <c r="BO5">
        <f t="shared" ref="BO5:BO68" si="1">YEAR(A5)</f>
        <v>1999</v>
      </c>
      <c r="BP5">
        <f t="shared" si="0"/>
        <v>0</v>
      </c>
      <c r="BQ5" t="e" cm="1">
        <f t="array" aca="1" ref="BQ5" ca="1">1/INDEX($B5:$BB5,Var!$B$9)</f>
        <v>#DIV/0!</v>
      </c>
      <c r="BR5">
        <f t="shared" ref="BR5:BR68" si="2">AN5</f>
        <v>0.38715850000000002</v>
      </c>
      <c r="BS5">
        <f t="shared" ref="BS5:BS68" si="3">1/BR5</f>
        <v>2.5829214649813963</v>
      </c>
      <c r="BT5" t="e" cm="1">
        <f t="array" aca="1" ref="BT5" ca="1">1/INDEX(B5:BB5,Var!$O$9)</f>
        <v>#DIV/0!</v>
      </c>
      <c r="BU5" t="e" cm="1">
        <f t="array" aca="1" ref="BU5" ca="1">INDEX(B5:BB5,Var!$B$9)/INDEX(B5:BB5,Var!$O$9)</f>
        <v>#DIV/0!</v>
      </c>
      <c r="BV5" t="e">
        <f t="shared" ref="BV5:BV68" ca="1" si="4">1/BU5</f>
        <v>#DIV/0!</v>
      </c>
      <c r="BW5" cm="1">
        <f t="array" aca="1" ref="BW5" ca="1">INDEX($B5:$BB5,Var!$B$9)/BW$1*100</f>
        <v>0</v>
      </c>
      <c r="BX5" cm="1">
        <f t="array" aca="1" ref="BX5" ca="1">INDEX($B5:$BB5,Var!$B$9)/BX$1*100</f>
        <v>0</v>
      </c>
      <c r="BY5" cm="1">
        <f t="array" aca="1" ref="BY5" ca="1">INDEX($B5:$BB5,Var!$O$9)/BY$1*100</f>
        <v>0</v>
      </c>
      <c r="BZ5" cm="1">
        <f t="array" aca="1" ref="BZ5" ca="1">INDEX($B5:$BB5,Var!$O$9)/BZ$1*100</f>
        <v>0</v>
      </c>
    </row>
    <row r="6" spans="1:78" x14ac:dyDescent="0.3">
      <c r="A6" s="35">
        <v>36220</v>
      </c>
      <c r="B6">
        <v>1.726</v>
      </c>
      <c r="E6">
        <v>1.651</v>
      </c>
      <c r="F6">
        <v>1.5953999999999999</v>
      </c>
      <c r="G6">
        <v>519</v>
      </c>
      <c r="I6">
        <v>0.57959000000000005</v>
      </c>
      <c r="J6">
        <v>37.993000000000002</v>
      </c>
      <c r="K6">
        <v>7.4325000000000001</v>
      </c>
      <c r="L6">
        <v>15.646599999999999</v>
      </c>
      <c r="M6">
        <v>0.67127000000000003</v>
      </c>
      <c r="N6">
        <v>322.5</v>
      </c>
      <c r="O6">
        <v>8.4321999999999999</v>
      </c>
      <c r="Q6">
        <v>253.64</v>
      </c>
      <c r="R6">
        <v>9698.82</v>
      </c>
      <c r="U6">
        <v>78.569999999999993</v>
      </c>
      <c r="V6">
        <v>130.19999999999999</v>
      </c>
      <c r="W6">
        <v>1336.19</v>
      </c>
      <c r="X6">
        <v>4.3533999999999997</v>
      </c>
      <c r="Y6">
        <v>0.63880000000000003</v>
      </c>
      <c r="Z6">
        <v>0.43020000000000003</v>
      </c>
      <c r="AB6">
        <v>4.1342999999999996</v>
      </c>
      <c r="AC6">
        <v>8.5065000000000008</v>
      </c>
      <c r="AD6">
        <v>2.0451000000000001</v>
      </c>
      <c r="AE6">
        <v>42.323</v>
      </c>
      <c r="AF6">
        <v>4.2961999999999998</v>
      </c>
      <c r="AG6">
        <v>1.5504089999999999</v>
      </c>
      <c r="AH6">
        <v>26.331499999999998</v>
      </c>
      <c r="AI6">
        <v>8.9403000000000006</v>
      </c>
      <c r="AJ6">
        <v>1.8813</v>
      </c>
      <c r="AK6">
        <v>190.44450000000001</v>
      </c>
      <c r="AL6">
        <v>44.435000000000002</v>
      </c>
      <c r="AM6">
        <v>40.783999999999999</v>
      </c>
      <c r="AN6">
        <v>0.39848749999999999</v>
      </c>
      <c r="AO6">
        <v>1.0883</v>
      </c>
      <c r="AP6">
        <v>625.55499999999995</v>
      </c>
      <c r="AQ6">
        <v>6.7542</v>
      </c>
      <c r="BO6">
        <f t="shared" si="1"/>
        <v>1999</v>
      </c>
      <c r="BP6">
        <f t="shared" si="0"/>
        <v>0</v>
      </c>
      <c r="BQ6" t="e" cm="1">
        <f t="array" aca="1" ref="BQ6" ca="1">1/INDEX($B6:$BB6,Var!$B$9)</f>
        <v>#DIV/0!</v>
      </c>
      <c r="BR6">
        <f t="shared" si="2"/>
        <v>0.39848749999999999</v>
      </c>
      <c r="BS6">
        <f t="shared" si="3"/>
        <v>2.5094890053012957</v>
      </c>
      <c r="BT6" t="e" cm="1">
        <f t="array" aca="1" ref="BT6" ca="1">1/INDEX(B6:BB6,Var!$O$9)</f>
        <v>#DIV/0!</v>
      </c>
      <c r="BU6" t="e" cm="1">
        <f t="array" aca="1" ref="BU6" ca="1">INDEX(B6:BB6,Var!$B$9)/INDEX(B6:BB6,Var!$O$9)</f>
        <v>#DIV/0!</v>
      </c>
      <c r="BV6" t="e">
        <f t="shared" ca="1" si="4"/>
        <v>#DIV/0!</v>
      </c>
      <c r="BW6" cm="1">
        <f t="array" aca="1" ref="BW6" ca="1">INDEX($B6:$BB6,Var!$B$9)/BW$1*100</f>
        <v>0</v>
      </c>
      <c r="BX6" cm="1">
        <f t="array" aca="1" ref="BX6" ca="1">INDEX($B6:$BB6,Var!$B$9)/BX$1*100</f>
        <v>0</v>
      </c>
      <c r="BY6" cm="1">
        <f t="array" aca="1" ref="BY6" ca="1">INDEX($B6:$BB6,Var!$O$9)/BY$1*100</f>
        <v>0</v>
      </c>
      <c r="BZ6" cm="1">
        <f t="array" aca="1" ref="BZ6" ca="1">INDEX($B6:$BB6,Var!$O$9)/BZ$1*100</f>
        <v>0</v>
      </c>
    </row>
    <row r="7" spans="1:78" x14ac:dyDescent="0.3">
      <c r="A7" s="35">
        <v>36251</v>
      </c>
      <c r="B7">
        <v>1.6684000000000001</v>
      </c>
      <c r="E7">
        <v>1.5944</v>
      </c>
      <c r="F7">
        <v>1.6014999999999999</v>
      </c>
      <c r="G7">
        <v>512.245</v>
      </c>
      <c r="I7">
        <v>0.57923999999999998</v>
      </c>
      <c r="J7">
        <v>37.981999999999999</v>
      </c>
      <c r="K7">
        <v>7.4326999999999996</v>
      </c>
      <c r="L7">
        <v>15.646599999999999</v>
      </c>
      <c r="M7">
        <v>0.66501999999999994</v>
      </c>
      <c r="N7">
        <v>325.52999999999997</v>
      </c>
      <c r="O7">
        <v>8.2964000000000002</v>
      </c>
      <c r="Q7">
        <v>252.37</v>
      </c>
      <c r="R7">
        <v>9229.6200000000008</v>
      </c>
      <c r="U7">
        <v>78.239999999999995</v>
      </c>
      <c r="V7">
        <v>128.16</v>
      </c>
      <c r="W7">
        <v>1292.19</v>
      </c>
      <c r="X7">
        <v>4.2824999999999998</v>
      </c>
      <c r="Y7">
        <v>0.63200000000000001</v>
      </c>
      <c r="Z7">
        <v>0.42799999999999999</v>
      </c>
      <c r="AB7">
        <v>4.0679999999999996</v>
      </c>
      <c r="AC7">
        <v>8.3186</v>
      </c>
      <c r="AD7">
        <v>1.9722999999999999</v>
      </c>
      <c r="AE7">
        <v>40.954999999999998</v>
      </c>
      <c r="AF7">
        <v>4.2796000000000003</v>
      </c>
      <c r="AG7">
        <v>1.581582</v>
      </c>
      <c r="AH7">
        <v>27.227900000000002</v>
      </c>
      <c r="AI7">
        <v>8.9139999999999997</v>
      </c>
      <c r="AJ7">
        <v>1.8344</v>
      </c>
      <c r="AK7">
        <v>192.05080000000001</v>
      </c>
      <c r="AL7">
        <v>44.911999999999999</v>
      </c>
      <c r="AM7">
        <v>40.277000000000001</v>
      </c>
      <c r="AN7">
        <v>0.41216150000000001</v>
      </c>
      <c r="AO7">
        <v>1.0704</v>
      </c>
      <c r="AP7">
        <v>627.61</v>
      </c>
      <c r="AQ7">
        <v>6.5602999999999998</v>
      </c>
      <c r="BO7">
        <f t="shared" si="1"/>
        <v>1999</v>
      </c>
      <c r="BP7">
        <f t="shared" si="0"/>
        <v>0</v>
      </c>
      <c r="BQ7" t="e" cm="1">
        <f t="array" aca="1" ref="BQ7" ca="1">1/INDEX($B7:$BB7,Var!$B$9)</f>
        <v>#DIV/0!</v>
      </c>
      <c r="BR7">
        <f t="shared" si="2"/>
        <v>0.41216150000000001</v>
      </c>
      <c r="BS7">
        <f t="shared" si="3"/>
        <v>2.426233406079898</v>
      </c>
      <c r="BT7" t="e" cm="1">
        <f t="array" aca="1" ref="BT7" ca="1">1/INDEX(B7:BB7,Var!$O$9)</f>
        <v>#DIV/0!</v>
      </c>
      <c r="BU7" t="e" cm="1">
        <f t="array" aca="1" ref="BU7" ca="1">INDEX(B7:BB7,Var!$B$9)/INDEX(B7:BB7,Var!$O$9)</f>
        <v>#DIV/0!</v>
      </c>
      <c r="BV7" t="e">
        <f t="shared" ca="1" si="4"/>
        <v>#DIV/0!</v>
      </c>
      <c r="BW7" cm="1">
        <f t="array" aca="1" ref="BW7" ca="1">INDEX($B7:$BB7,Var!$B$9)/BW$1*100</f>
        <v>0</v>
      </c>
      <c r="BX7" cm="1">
        <f t="array" aca="1" ref="BX7" ca="1">INDEX($B7:$BB7,Var!$B$9)/BX$1*100</f>
        <v>0</v>
      </c>
      <c r="BY7" cm="1">
        <f t="array" aca="1" ref="BY7" ca="1">INDEX($B7:$BB7,Var!$O$9)/BY$1*100</f>
        <v>0</v>
      </c>
      <c r="BZ7" cm="1">
        <f t="array" aca="1" ref="BZ7" ca="1">INDEX($B7:$BB7,Var!$O$9)/BZ$1*100</f>
        <v>0</v>
      </c>
    </row>
    <row r="8" spans="1:78" x14ac:dyDescent="0.3">
      <c r="A8" s="35">
        <v>36281</v>
      </c>
      <c r="B8">
        <v>1.6046</v>
      </c>
      <c r="E8">
        <v>1.5527</v>
      </c>
      <c r="F8">
        <v>1.6025</v>
      </c>
      <c r="G8">
        <v>511.9</v>
      </c>
      <c r="I8">
        <v>0.57877000000000001</v>
      </c>
      <c r="J8">
        <v>37.685000000000002</v>
      </c>
      <c r="K8">
        <v>7.4333</v>
      </c>
      <c r="L8">
        <v>15.646599999999999</v>
      </c>
      <c r="M8">
        <v>0.65825</v>
      </c>
      <c r="N8">
        <v>325.20999999999998</v>
      </c>
      <c r="O8">
        <v>8.2391000000000005</v>
      </c>
      <c r="Q8">
        <v>250.21</v>
      </c>
      <c r="R8">
        <v>8455.26</v>
      </c>
      <c r="U8">
        <v>78.430000000000007</v>
      </c>
      <c r="V8">
        <v>129.71</v>
      </c>
      <c r="W8">
        <v>1272.05</v>
      </c>
      <c r="X8">
        <v>4.2527999999999997</v>
      </c>
      <c r="Y8">
        <v>0.62949999999999995</v>
      </c>
      <c r="Z8">
        <v>0.42530000000000001</v>
      </c>
      <c r="AB8">
        <v>4.0385</v>
      </c>
      <c r="AC8">
        <v>8.2347999999999999</v>
      </c>
      <c r="AD8">
        <v>1.9249000000000001</v>
      </c>
      <c r="AE8">
        <v>40.216999999999999</v>
      </c>
      <c r="AF8">
        <v>4.1805000000000003</v>
      </c>
      <c r="AG8">
        <v>1.620538</v>
      </c>
      <c r="AH8">
        <v>26.2592</v>
      </c>
      <c r="AI8">
        <v>8.9722000000000008</v>
      </c>
      <c r="AJ8">
        <v>1.8202</v>
      </c>
      <c r="AK8">
        <v>193.7697</v>
      </c>
      <c r="AL8">
        <v>45.899000000000001</v>
      </c>
      <c r="AM8">
        <v>39.326999999999998</v>
      </c>
      <c r="AN8">
        <v>0.42289149999999998</v>
      </c>
      <c r="AO8">
        <v>1.0628</v>
      </c>
      <c r="AP8">
        <v>623.95000000000005</v>
      </c>
      <c r="AQ8">
        <v>6.5717999999999996</v>
      </c>
      <c r="BO8">
        <f t="shared" si="1"/>
        <v>1999</v>
      </c>
      <c r="BP8">
        <f t="shared" si="0"/>
        <v>0</v>
      </c>
      <c r="BQ8" t="e" cm="1">
        <f t="array" aca="1" ref="BQ8" ca="1">1/INDEX($B8:$BB8,Var!$B$9)</f>
        <v>#DIV/0!</v>
      </c>
      <c r="BR8">
        <f t="shared" si="2"/>
        <v>0.42289149999999998</v>
      </c>
      <c r="BS8">
        <f t="shared" si="3"/>
        <v>2.3646727352051298</v>
      </c>
      <c r="BT8" t="e" cm="1">
        <f t="array" aca="1" ref="BT8" ca="1">1/INDEX(B8:BB8,Var!$O$9)</f>
        <v>#DIV/0!</v>
      </c>
      <c r="BU8" t="e" cm="1">
        <f t="array" aca="1" ref="BU8" ca="1">INDEX(B8:BB8,Var!$B$9)/INDEX(B8:BB8,Var!$O$9)</f>
        <v>#DIV/0!</v>
      </c>
      <c r="BV8" t="e">
        <f t="shared" ca="1" si="4"/>
        <v>#DIV/0!</v>
      </c>
      <c r="BW8" cm="1">
        <f t="array" aca="1" ref="BW8" ca="1">INDEX($B8:$BB8,Var!$B$9)/BW$1*100</f>
        <v>0</v>
      </c>
      <c r="BX8" cm="1">
        <f t="array" aca="1" ref="BX8" ca="1">INDEX($B8:$BB8,Var!$B$9)/BX$1*100</f>
        <v>0</v>
      </c>
      <c r="BY8" cm="1">
        <f t="array" aca="1" ref="BY8" ca="1">INDEX($B8:$BB8,Var!$O$9)/BY$1*100</f>
        <v>0</v>
      </c>
      <c r="BZ8" cm="1">
        <f t="array" aca="1" ref="BZ8" ca="1">INDEX($B8:$BB8,Var!$O$9)/BZ$1*100</f>
        <v>0</v>
      </c>
    </row>
    <row r="9" spans="1:78" x14ac:dyDescent="0.3">
      <c r="A9" s="35">
        <v>36312</v>
      </c>
      <c r="B9">
        <v>1.5805</v>
      </c>
      <c r="E9">
        <v>1.5244</v>
      </c>
      <c r="F9">
        <v>1.5951</v>
      </c>
      <c r="G9">
        <v>534.70000000000005</v>
      </c>
      <c r="I9">
        <v>0.57791999999999999</v>
      </c>
      <c r="J9">
        <v>37.094000000000001</v>
      </c>
      <c r="K9">
        <v>7.4314</v>
      </c>
      <c r="L9">
        <v>15.646599999999999</v>
      </c>
      <c r="M9">
        <v>0.65024999999999999</v>
      </c>
      <c r="N9">
        <v>324.16000000000003</v>
      </c>
      <c r="O9">
        <v>8.0510000000000002</v>
      </c>
      <c r="Q9">
        <v>249.35</v>
      </c>
      <c r="R9">
        <v>7631.36</v>
      </c>
      <c r="U9">
        <v>77.16</v>
      </c>
      <c r="V9">
        <v>125.32</v>
      </c>
      <c r="W9">
        <v>1212.6199999999999</v>
      </c>
      <c r="X9">
        <v>4.1519000000000004</v>
      </c>
      <c r="Y9">
        <v>0.62060000000000004</v>
      </c>
      <c r="Z9">
        <v>0.42220000000000002</v>
      </c>
      <c r="AB9">
        <v>3.9438</v>
      </c>
      <c r="AC9">
        <v>8.1676000000000002</v>
      </c>
      <c r="AD9">
        <v>1.9479</v>
      </c>
      <c r="AE9">
        <v>39.323999999999998</v>
      </c>
      <c r="AF9">
        <v>4.0938999999999997</v>
      </c>
      <c r="AG9">
        <v>1.636409</v>
      </c>
      <c r="AH9">
        <v>25.365300000000001</v>
      </c>
      <c r="AI9">
        <v>8.8284000000000002</v>
      </c>
      <c r="AJ9">
        <v>1.7755000000000001</v>
      </c>
      <c r="AK9">
        <v>195.4837</v>
      </c>
      <c r="AL9">
        <v>45.473999999999997</v>
      </c>
      <c r="AM9">
        <v>38.31</v>
      </c>
      <c r="AN9">
        <v>0.4345405</v>
      </c>
      <c r="AO9">
        <v>1.0378000000000001</v>
      </c>
      <c r="AP9">
        <v>626.98</v>
      </c>
      <c r="AQ9">
        <v>6.3224999999999998</v>
      </c>
      <c r="BO9">
        <f t="shared" si="1"/>
        <v>1999</v>
      </c>
      <c r="BP9">
        <f t="shared" si="0"/>
        <v>0</v>
      </c>
      <c r="BQ9" t="e" cm="1">
        <f t="array" aca="1" ref="BQ9" ca="1">1/INDEX($B9:$BB9,Var!$B$9)</f>
        <v>#DIV/0!</v>
      </c>
      <c r="BR9">
        <f t="shared" si="2"/>
        <v>0.4345405</v>
      </c>
      <c r="BS9">
        <f t="shared" si="3"/>
        <v>2.3012814685857821</v>
      </c>
      <c r="BT9" t="e" cm="1">
        <f t="array" aca="1" ref="BT9" ca="1">1/INDEX(B9:BB9,Var!$O$9)</f>
        <v>#DIV/0!</v>
      </c>
      <c r="BU9" t="e" cm="1">
        <f t="array" aca="1" ref="BU9" ca="1">INDEX(B9:BB9,Var!$B$9)/INDEX(B9:BB9,Var!$O$9)</f>
        <v>#DIV/0!</v>
      </c>
      <c r="BV9" t="e">
        <f t="shared" ca="1" si="4"/>
        <v>#DIV/0!</v>
      </c>
      <c r="BW9" cm="1">
        <f t="array" aca="1" ref="BW9" ca="1">INDEX($B9:$BB9,Var!$B$9)/BW$1*100</f>
        <v>0</v>
      </c>
      <c r="BX9" cm="1">
        <f t="array" aca="1" ref="BX9" ca="1">INDEX($B9:$BB9,Var!$B$9)/BX$1*100</f>
        <v>0</v>
      </c>
      <c r="BY9" cm="1">
        <f t="array" aca="1" ref="BY9" ca="1">INDEX($B9:$BB9,Var!$O$9)/BY$1*100</f>
        <v>0</v>
      </c>
      <c r="BZ9" cm="1">
        <f t="array" aca="1" ref="BZ9" ca="1">INDEX($B9:$BB9,Var!$O$9)/BZ$1*100</f>
        <v>0</v>
      </c>
    </row>
    <row r="10" spans="1:78" x14ac:dyDescent="0.3">
      <c r="A10" s="35">
        <v>36342</v>
      </c>
      <c r="B10">
        <v>1.5757000000000001</v>
      </c>
      <c r="E10">
        <v>1.5403</v>
      </c>
      <c r="F10">
        <v>1.6040000000000001</v>
      </c>
      <c r="G10">
        <v>549.1</v>
      </c>
      <c r="I10">
        <v>0.57779999999999998</v>
      </c>
      <c r="J10">
        <v>36.503</v>
      </c>
      <c r="K10">
        <v>7.4387999999999996</v>
      </c>
      <c r="L10">
        <v>15.646599999999999</v>
      </c>
      <c r="M10">
        <v>0.65778999999999999</v>
      </c>
      <c r="N10">
        <v>324.95</v>
      </c>
      <c r="O10">
        <v>8.0349000000000004</v>
      </c>
      <c r="Q10">
        <v>250.43</v>
      </c>
      <c r="R10">
        <v>7003.93</v>
      </c>
      <c r="U10">
        <v>77.13</v>
      </c>
      <c r="V10">
        <v>123.71</v>
      </c>
      <c r="W10">
        <v>1229.42</v>
      </c>
      <c r="X10">
        <v>4.1424000000000003</v>
      </c>
      <c r="Y10">
        <v>0.62309999999999999</v>
      </c>
      <c r="Z10">
        <v>0.42199999999999999</v>
      </c>
      <c r="AB10">
        <v>3.9346999999999999</v>
      </c>
      <c r="AC10">
        <v>8.1811000000000007</v>
      </c>
      <c r="AD10">
        <v>1.9663999999999999</v>
      </c>
      <c r="AE10">
        <v>39.665999999999997</v>
      </c>
      <c r="AF10">
        <v>4.0171999999999999</v>
      </c>
      <c r="AG10">
        <v>1.6470359999999999</v>
      </c>
      <c r="AH10">
        <v>25.2212</v>
      </c>
      <c r="AI10">
        <v>8.7446000000000002</v>
      </c>
      <c r="AJ10">
        <v>1.756</v>
      </c>
      <c r="AK10">
        <v>196.88740000000001</v>
      </c>
      <c r="AL10">
        <v>45.015999999999998</v>
      </c>
      <c r="AM10">
        <v>38.415999999999997</v>
      </c>
      <c r="AN10">
        <v>0.45585150000000002</v>
      </c>
      <c r="AO10">
        <v>1.0353000000000001</v>
      </c>
      <c r="AP10">
        <v>655.12</v>
      </c>
      <c r="AQ10">
        <v>6.3209999999999997</v>
      </c>
      <c r="BO10">
        <f t="shared" si="1"/>
        <v>1999</v>
      </c>
      <c r="BP10">
        <f t="shared" si="0"/>
        <v>0</v>
      </c>
      <c r="BQ10" t="e" cm="1">
        <f t="array" aca="1" ref="BQ10" ca="1">1/INDEX($B10:$BB10,Var!$B$9)</f>
        <v>#DIV/0!</v>
      </c>
      <c r="BR10">
        <f t="shared" si="2"/>
        <v>0.45585150000000002</v>
      </c>
      <c r="BS10">
        <f t="shared" si="3"/>
        <v>2.1936968508384855</v>
      </c>
      <c r="BT10" t="e" cm="1">
        <f t="array" aca="1" ref="BT10" ca="1">1/INDEX(B10:BB10,Var!$O$9)</f>
        <v>#DIV/0!</v>
      </c>
      <c r="BU10" t="e" cm="1">
        <f t="array" aca="1" ref="BU10" ca="1">INDEX(B10:BB10,Var!$B$9)/INDEX(B10:BB10,Var!$O$9)</f>
        <v>#DIV/0!</v>
      </c>
      <c r="BV10" t="e">
        <f t="shared" ca="1" si="4"/>
        <v>#DIV/0!</v>
      </c>
      <c r="BW10" cm="1">
        <f t="array" aca="1" ref="BW10" ca="1">INDEX($B10:$BB10,Var!$B$9)/BW$1*100</f>
        <v>0</v>
      </c>
      <c r="BX10" cm="1">
        <f t="array" aca="1" ref="BX10" ca="1">INDEX($B10:$BB10,Var!$B$9)/BX$1*100</f>
        <v>0</v>
      </c>
      <c r="BY10" cm="1">
        <f t="array" aca="1" ref="BY10" ca="1">INDEX($B10:$BB10,Var!$O$9)/BY$1*100</f>
        <v>0</v>
      </c>
      <c r="BZ10" cm="1">
        <f t="array" aca="1" ref="BZ10" ca="1">INDEX($B10:$BB10,Var!$O$9)/BZ$1*100</f>
        <v>0</v>
      </c>
    </row>
    <row r="11" spans="1:78" x14ac:dyDescent="0.3">
      <c r="A11" s="35">
        <v>36373</v>
      </c>
      <c r="B11">
        <v>1.6451</v>
      </c>
      <c r="E11">
        <v>1.5832999999999999</v>
      </c>
      <c r="F11">
        <v>1.6004</v>
      </c>
      <c r="G11">
        <v>547.5</v>
      </c>
      <c r="I11">
        <v>0.57870999999999995</v>
      </c>
      <c r="J11">
        <v>36.412999999999997</v>
      </c>
      <c r="K11">
        <v>7.4381000000000004</v>
      </c>
      <c r="L11">
        <v>15.646599999999999</v>
      </c>
      <c r="M11">
        <v>0.66013999999999995</v>
      </c>
      <c r="N11">
        <v>326.41000000000003</v>
      </c>
      <c r="O11">
        <v>8.2271999999999998</v>
      </c>
      <c r="Q11">
        <v>253.52</v>
      </c>
      <c r="R11">
        <v>7871.32</v>
      </c>
      <c r="U11">
        <v>77.28</v>
      </c>
      <c r="V11">
        <v>120.1</v>
      </c>
      <c r="W11">
        <v>1269.05</v>
      </c>
      <c r="X11">
        <v>4.2398999999999996</v>
      </c>
      <c r="Y11">
        <v>0.62709999999999999</v>
      </c>
      <c r="Z11">
        <v>0.42420000000000002</v>
      </c>
      <c r="AB11">
        <v>4.0270000000000001</v>
      </c>
      <c r="AC11">
        <v>8.2601999999999993</v>
      </c>
      <c r="AD11">
        <v>2.0154000000000001</v>
      </c>
      <c r="AE11">
        <v>41.7</v>
      </c>
      <c r="AF11">
        <v>4.1966000000000001</v>
      </c>
      <c r="AG11">
        <v>1.705795</v>
      </c>
      <c r="AH11">
        <v>26.246700000000001</v>
      </c>
      <c r="AI11">
        <v>8.7518999999999991</v>
      </c>
      <c r="AJ11">
        <v>1.7786</v>
      </c>
      <c r="AK11">
        <v>196.9873</v>
      </c>
      <c r="AL11">
        <v>44.569000000000003</v>
      </c>
      <c r="AM11">
        <v>40.292000000000002</v>
      </c>
      <c r="AN11">
        <v>0.46443950000000001</v>
      </c>
      <c r="AO11">
        <v>1.0604</v>
      </c>
      <c r="AP11">
        <v>648.55499999999995</v>
      </c>
      <c r="AQ11">
        <v>6.4969000000000001</v>
      </c>
      <c r="BO11">
        <f t="shared" si="1"/>
        <v>1999</v>
      </c>
      <c r="BP11">
        <f t="shared" si="0"/>
        <v>0</v>
      </c>
      <c r="BQ11" t="e" cm="1">
        <f t="array" aca="1" ref="BQ11" ca="1">1/INDEX($B11:$BB11,Var!$B$9)</f>
        <v>#DIV/0!</v>
      </c>
      <c r="BR11">
        <f t="shared" si="2"/>
        <v>0.46443950000000001</v>
      </c>
      <c r="BS11">
        <f t="shared" si="3"/>
        <v>2.1531329699562591</v>
      </c>
      <c r="BT11" t="e" cm="1">
        <f t="array" aca="1" ref="BT11" ca="1">1/INDEX(B11:BB11,Var!$O$9)</f>
        <v>#DIV/0!</v>
      </c>
      <c r="BU11" t="e" cm="1">
        <f t="array" aca="1" ref="BU11" ca="1">INDEX(B11:BB11,Var!$B$9)/INDEX(B11:BB11,Var!$O$9)</f>
        <v>#DIV/0!</v>
      </c>
      <c r="BV11" t="e">
        <f t="shared" ca="1" si="4"/>
        <v>#DIV/0!</v>
      </c>
      <c r="BW11" cm="1">
        <f t="array" aca="1" ref="BW11" ca="1">INDEX($B11:$BB11,Var!$B$9)/BW$1*100</f>
        <v>0</v>
      </c>
      <c r="BX11" cm="1">
        <f t="array" aca="1" ref="BX11" ca="1">INDEX($B11:$BB11,Var!$B$9)/BX$1*100</f>
        <v>0</v>
      </c>
      <c r="BY11" cm="1">
        <f t="array" aca="1" ref="BY11" ca="1">INDEX($B11:$BB11,Var!$O$9)/BY$1*100</f>
        <v>0</v>
      </c>
      <c r="BZ11" cm="1">
        <f t="array" aca="1" ref="BZ11" ca="1">INDEX($B11:$BB11,Var!$O$9)/BZ$1*100</f>
        <v>0</v>
      </c>
    </row>
    <row r="12" spans="1:78" x14ac:dyDescent="0.3">
      <c r="A12" s="35">
        <v>36404</v>
      </c>
      <c r="B12">
        <v>1.6186</v>
      </c>
      <c r="E12">
        <v>1.5518000000000001</v>
      </c>
      <c r="F12">
        <v>1.6014999999999999</v>
      </c>
      <c r="G12">
        <v>564.69500000000005</v>
      </c>
      <c r="I12">
        <v>0.57830000000000004</v>
      </c>
      <c r="J12">
        <v>36.313000000000002</v>
      </c>
      <c r="K12">
        <v>7.4337</v>
      </c>
      <c r="L12">
        <v>15.646599999999999</v>
      </c>
      <c r="M12">
        <v>0.64683000000000002</v>
      </c>
      <c r="N12">
        <v>327</v>
      </c>
      <c r="O12">
        <v>8.1548999999999996</v>
      </c>
      <c r="Q12">
        <v>255.28</v>
      </c>
      <c r="R12">
        <v>8690.4</v>
      </c>
      <c r="U12">
        <v>76.239999999999995</v>
      </c>
      <c r="V12">
        <v>112.39</v>
      </c>
      <c r="W12">
        <v>1260.06</v>
      </c>
      <c r="X12">
        <v>4.2004999999999999</v>
      </c>
      <c r="Y12">
        <v>0.61539999999999995</v>
      </c>
      <c r="Z12">
        <v>0.42249999999999999</v>
      </c>
      <c r="AB12">
        <v>3.9904000000000002</v>
      </c>
      <c r="AC12">
        <v>8.2270000000000003</v>
      </c>
      <c r="AD12">
        <v>2.0097</v>
      </c>
      <c r="AE12">
        <v>42.271000000000001</v>
      </c>
      <c r="AF12">
        <v>4.2907999999999999</v>
      </c>
      <c r="AG12">
        <v>1.718577</v>
      </c>
      <c r="AH12">
        <v>26.831</v>
      </c>
      <c r="AI12">
        <v>8.6336999999999993</v>
      </c>
      <c r="AJ12">
        <v>1.7810999999999999</v>
      </c>
      <c r="AK12">
        <v>196.3492</v>
      </c>
      <c r="AL12">
        <v>43.728000000000002</v>
      </c>
      <c r="AM12">
        <v>41.970999999999997</v>
      </c>
      <c r="AN12">
        <v>0.4866065</v>
      </c>
      <c r="AO12">
        <v>1.0501</v>
      </c>
      <c r="AP12">
        <v>670.83500000000004</v>
      </c>
      <c r="AQ12">
        <v>6.3644999999999996</v>
      </c>
      <c r="BO12">
        <f t="shared" si="1"/>
        <v>1999</v>
      </c>
      <c r="BP12">
        <f t="shared" si="0"/>
        <v>0</v>
      </c>
      <c r="BQ12" t="e" cm="1">
        <f t="array" aca="1" ref="BQ12" ca="1">1/INDEX($B12:$BB12,Var!$B$9)</f>
        <v>#DIV/0!</v>
      </c>
      <c r="BR12">
        <f t="shared" si="2"/>
        <v>0.4866065</v>
      </c>
      <c r="BS12">
        <f t="shared" si="3"/>
        <v>2.055048586486206</v>
      </c>
      <c r="BT12" t="e" cm="1">
        <f t="array" aca="1" ref="BT12" ca="1">1/INDEX(B12:BB12,Var!$O$9)</f>
        <v>#DIV/0!</v>
      </c>
      <c r="BU12" t="e" cm="1">
        <f t="array" aca="1" ref="BU12" ca="1">INDEX(B12:BB12,Var!$B$9)/INDEX(B12:BB12,Var!$O$9)</f>
        <v>#DIV/0!</v>
      </c>
      <c r="BV12" t="e">
        <f t="shared" ca="1" si="4"/>
        <v>#DIV/0!</v>
      </c>
      <c r="BW12" cm="1">
        <f t="array" aca="1" ref="BW12" ca="1">INDEX($B12:$BB12,Var!$B$9)/BW$1*100</f>
        <v>0</v>
      </c>
      <c r="BX12" cm="1">
        <f t="array" aca="1" ref="BX12" ca="1">INDEX($B12:$BB12,Var!$B$9)/BX$1*100</f>
        <v>0</v>
      </c>
      <c r="BY12" cm="1">
        <f t="array" aca="1" ref="BY12" ca="1">INDEX($B12:$BB12,Var!$O$9)/BY$1*100</f>
        <v>0</v>
      </c>
      <c r="BZ12" cm="1">
        <f t="array" aca="1" ref="BZ12" ca="1">INDEX($B12:$BB12,Var!$O$9)/BZ$1*100</f>
        <v>0</v>
      </c>
    </row>
    <row r="13" spans="1:78" x14ac:dyDescent="0.3">
      <c r="A13" s="35">
        <v>36434</v>
      </c>
      <c r="B13">
        <v>1.6414</v>
      </c>
      <c r="E13">
        <v>1.5808</v>
      </c>
      <c r="F13">
        <v>1.5943000000000001</v>
      </c>
      <c r="G13">
        <v>577.17999999999995</v>
      </c>
      <c r="I13">
        <v>0.57903000000000004</v>
      </c>
      <c r="J13">
        <v>36.619999999999997</v>
      </c>
      <c r="K13">
        <v>7.4333999999999998</v>
      </c>
      <c r="L13">
        <v>15.646599999999999</v>
      </c>
      <c r="M13">
        <v>0.64587000000000006</v>
      </c>
      <c r="N13">
        <v>329.2</v>
      </c>
      <c r="O13">
        <v>8.3169000000000004</v>
      </c>
      <c r="Q13">
        <v>257.63</v>
      </c>
      <c r="R13">
        <v>8070.09</v>
      </c>
      <c r="U13">
        <v>75.819999999999993</v>
      </c>
      <c r="V13">
        <v>113.52</v>
      </c>
      <c r="W13">
        <v>1289.95</v>
      </c>
      <c r="X13">
        <v>4.2832999999999997</v>
      </c>
      <c r="Y13">
        <v>0.61899999999999999</v>
      </c>
      <c r="Z13">
        <v>0.4244</v>
      </c>
      <c r="AB13">
        <v>4.0678000000000001</v>
      </c>
      <c r="AC13">
        <v>8.2885000000000009</v>
      </c>
      <c r="AD13">
        <v>2.0798000000000001</v>
      </c>
      <c r="AE13">
        <v>43.176000000000002</v>
      </c>
      <c r="AF13">
        <v>4.4013999999999998</v>
      </c>
      <c r="AG13">
        <v>1.788419</v>
      </c>
      <c r="AH13">
        <v>27.6404</v>
      </c>
      <c r="AI13">
        <v>8.7271999999999998</v>
      </c>
      <c r="AJ13">
        <v>1.7934000000000001</v>
      </c>
      <c r="AK13">
        <v>196.76570000000001</v>
      </c>
      <c r="AL13">
        <v>43.651000000000003</v>
      </c>
      <c r="AM13">
        <v>42.213000000000001</v>
      </c>
      <c r="AN13">
        <v>0.50497700000000001</v>
      </c>
      <c r="AO13">
        <v>1.0706</v>
      </c>
      <c r="AP13">
        <v>663.505</v>
      </c>
      <c r="AQ13">
        <v>6.5250000000000004</v>
      </c>
      <c r="BO13">
        <f t="shared" si="1"/>
        <v>1999</v>
      </c>
      <c r="BP13">
        <f t="shared" si="0"/>
        <v>0</v>
      </c>
      <c r="BQ13" t="e" cm="1">
        <f t="array" aca="1" ref="BQ13" ca="1">1/INDEX($B13:$BB13,Var!$B$9)</f>
        <v>#DIV/0!</v>
      </c>
      <c r="BR13">
        <f t="shared" si="2"/>
        <v>0.50497700000000001</v>
      </c>
      <c r="BS13">
        <f t="shared" si="3"/>
        <v>1.9802882111462501</v>
      </c>
      <c r="BT13" t="e" cm="1">
        <f t="array" aca="1" ref="BT13" ca="1">1/INDEX(B13:BB13,Var!$O$9)</f>
        <v>#DIV/0!</v>
      </c>
      <c r="BU13" t="e" cm="1">
        <f t="array" aca="1" ref="BU13" ca="1">INDEX(B13:BB13,Var!$B$9)/INDEX(B13:BB13,Var!$O$9)</f>
        <v>#DIV/0!</v>
      </c>
      <c r="BV13" t="e">
        <f t="shared" ca="1" si="4"/>
        <v>#DIV/0!</v>
      </c>
      <c r="BW13" cm="1">
        <f t="array" aca="1" ref="BW13" ca="1">INDEX($B13:$BB13,Var!$B$9)/BW$1*100</f>
        <v>0</v>
      </c>
      <c r="BX13" cm="1">
        <f t="array" aca="1" ref="BX13" ca="1">INDEX($B13:$BB13,Var!$B$9)/BX$1*100</f>
        <v>0</v>
      </c>
      <c r="BY13" cm="1">
        <f t="array" aca="1" ref="BY13" ca="1">INDEX($B13:$BB13,Var!$O$9)/BY$1*100</f>
        <v>0</v>
      </c>
      <c r="BZ13" cm="1">
        <f t="array" aca="1" ref="BZ13" ca="1">INDEX($B13:$BB13,Var!$O$9)/BZ$1*100</f>
        <v>0</v>
      </c>
    </row>
    <row r="14" spans="1:78" x14ac:dyDescent="0.3">
      <c r="A14" s="35">
        <v>36465</v>
      </c>
      <c r="B14">
        <v>1.6178999999999999</v>
      </c>
      <c r="E14">
        <v>1.516</v>
      </c>
      <c r="F14">
        <v>1.6051</v>
      </c>
      <c r="G14">
        <v>549.5</v>
      </c>
      <c r="I14">
        <v>0.57782</v>
      </c>
      <c r="J14">
        <v>36.372</v>
      </c>
      <c r="K14">
        <v>7.4366000000000003</v>
      </c>
      <c r="L14">
        <v>15.646599999999999</v>
      </c>
      <c r="M14">
        <v>0.63702000000000003</v>
      </c>
      <c r="N14">
        <v>328.72</v>
      </c>
      <c r="O14">
        <v>8.0368999999999993</v>
      </c>
      <c r="Q14">
        <v>254.96</v>
      </c>
      <c r="R14">
        <v>7231.57</v>
      </c>
      <c r="U14">
        <v>74.28</v>
      </c>
      <c r="V14">
        <v>108.25</v>
      </c>
      <c r="W14">
        <v>1215.9000000000001</v>
      </c>
      <c r="X14">
        <v>4.1375000000000002</v>
      </c>
      <c r="Y14">
        <v>0.60570000000000002</v>
      </c>
      <c r="Z14">
        <v>0.42009999999999997</v>
      </c>
      <c r="AB14">
        <v>3.93</v>
      </c>
      <c r="AC14">
        <v>8.1906999999999996</v>
      </c>
      <c r="AD14">
        <v>2.0177999999999998</v>
      </c>
      <c r="AE14">
        <v>41.784999999999997</v>
      </c>
      <c r="AF14">
        <v>4.3970000000000002</v>
      </c>
      <c r="AG14">
        <v>1.8067139999999999</v>
      </c>
      <c r="AH14">
        <v>27.279800000000002</v>
      </c>
      <c r="AI14">
        <v>8.6329999999999991</v>
      </c>
      <c r="AJ14">
        <v>1.7267999999999999</v>
      </c>
      <c r="AK14">
        <v>196.81450000000001</v>
      </c>
      <c r="AL14">
        <v>43.241</v>
      </c>
      <c r="AM14">
        <v>40.06</v>
      </c>
      <c r="AN14">
        <v>0.51952500000000001</v>
      </c>
      <c r="AO14">
        <v>1.0338000000000001</v>
      </c>
      <c r="AP14">
        <v>643.86500000000001</v>
      </c>
      <c r="AQ14">
        <v>6.3486000000000002</v>
      </c>
      <c r="BO14">
        <f t="shared" si="1"/>
        <v>1999</v>
      </c>
      <c r="BP14">
        <f t="shared" si="0"/>
        <v>0</v>
      </c>
      <c r="BQ14" t="e" cm="1">
        <f t="array" aca="1" ref="BQ14" ca="1">1/INDEX($B14:$BB14,Var!$B$9)</f>
        <v>#DIV/0!</v>
      </c>
      <c r="BR14">
        <f t="shared" si="2"/>
        <v>0.51952500000000001</v>
      </c>
      <c r="BS14">
        <f t="shared" si="3"/>
        <v>1.9248351859871997</v>
      </c>
      <c r="BT14" t="e" cm="1">
        <f t="array" aca="1" ref="BT14" ca="1">1/INDEX(B14:BB14,Var!$O$9)</f>
        <v>#DIV/0!</v>
      </c>
      <c r="BU14" t="e" cm="1">
        <f t="array" aca="1" ref="BU14" ca="1">INDEX(B14:BB14,Var!$B$9)/INDEX(B14:BB14,Var!$O$9)</f>
        <v>#DIV/0!</v>
      </c>
      <c r="BV14" t="e">
        <f t="shared" ca="1" si="4"/>
        <v>#DIV/0!</v>
      </c>
      <c r="BW14" cm="1">
        <f t="array" aca="1" ref="BW14" ca="1">INDEX($B14:$BB14,Var!$B$9)/BW$1*100</f>
        <v>0</v>
      </c>
      <c r="BX14" cm="1">
        <f t="array" aca="1" ref="BX14" ca="1">INDEX($B14:$BB14,Var!$B$9)/BX$1*100</f>
        <v>0</v>
      </c>
      <c r="BY14" cm="1">
        <f t="array" aca="1" ref="BY14" ca="1">INDEX($B14:$BB14,Var!$O$9)/BY$1*100</f>
        <v>0</v>
      </c>
      <c r="BZ14" cm="1">
        <f t="array" aca="1" ref="BZ14" ca="1">INDEX($B14:$BB14,Var!$O$9)/BZ$1*100</f>
        <v>0</v>
      </c>
    </row>
    <row r="15" spans="1:78" x14ac:dyDescent="0.3">
      <c r="A15" s="35">
        <v>36495</v>
      </c>
      <c r="B15">
        <v>1.5798000000000001</v>
      </c>
      <c r="E15">
        <v>1.4905999999999999</v>
      </c>
      <c r="F15">
        <v>1.601</v>
      </c>
      <c r="G15">
        <v>531.79999999999995</v>
      </c>
      <c r="I15">
        <v>0.57699</v>
      </c>
      <c r="J15">
        <v>36.048000000000002</v>
      </c>
      <c r="K15">
        <v>7.4402999999999997</v>
      </c>
      <c r="L15">
        <v>15.646599999999999</v>
      </c>
      <c r="M15">
        <v>0.62651000000000001</v>
      </c>
      <c r="N15">
        <v>329.67</v>
      </c>
      <c r="O15">
        <v>7.8615000000000004</v>
      </c>
      <c r="Q15">
        <v>254.37</v>
      </c>
      <c r="R15">
        <v>7217.58</v>
      </c>
      <c r="U15">
        <v>73.290000000000006</v>
      </c>
      <c r="V15">
        <v>103.72</v>
      </c>
      <c r="W15">
        <v>1149.56</v>
      </c>
      <c r="X15">
        <v>4.0468000000000002</v>
      </c>
      <c r="Y15">
        <v>0.59219999999999995</v>
      </c>
      <c r="Z15">
        <v>0.41599999999999998</v>
      </c>
      <c r="AB15">
        <v>3.8435000000000001</v>
      </c>
      <c r="AC15">
        <v>8.0976999999999997</v>
      </c>
      <c r="AD15">
        <v>1.9891000000000001</v>
      </c>
      <c r="AE15">
        <v>41.045999999999999</v>
      </c>
      <c r="AF15">
        <v>4.2160000000000002</v>
      </c>
      <c r="AG15">
        <v>1.820055</v>
      </c>
      <c r="AH15">
        <v>27.240100000000002</v>
      </c>
      <c r="AI15">
        <v>8.5864999999999991</v>
      </c>
      <c r="AJ15">
        <v>1.6938</v>
      </c>
      <c r="AK15">
        <v>198.19569999999999</v>
      </c>
      <c r="AL15">
        <v>42.523000000000003</v>
      </c>
      <c r="AM15">
        <v>38.651000000000003</v>
      </c>
      <c r="AN15">
        <v>0.54340350000000004</v>
      </c>
      <c r="AO15">
        <v>1.0109999999999999</v>
      </c>
      <c r="AP15">
        <v>653.74</v>
      </c>
      <c r="AQ15">
        <v>6.2145000000000001</v>
      </c>
      <c r="BO15">
        <f t="shared" si="1"/>
        <v>1999</v>
      </c>
      <c r="BP15">
        <f t="shared" si="0"/>
        <v>0</v>
      </c>
      <c r="BQ15" t="e" cm="1">
        <f t="array" aca="1" ref="BQ15" ca="1">1/INDEX($B15:$BB15,Var!$B$9)</f>
        <v>#DIV/0!</v>
      </c>
      <c r="BR15">
        <f t="shared" si="2"/>
        <v>0.54340350000000004</v>
      </c>
      <c r="BS15">
        <f t="shared" si="3"/>
        <v>1.8402531452226567</v>
      </c>
      <c r="BT15" t="e" cm="1">
        <f t="array" aca="1" ref="BT15" ca="1">1/INDEX(B15:BB15,Var!$O$9)</f>
        <v>#DIV/0!</v>
      </c>
      <c r="BU15" t="e" cm="1">
        <f t="array" aca="1" ref="BU15" ca="1">INDEX(B15:BB15,Var!$B$9)/INDEX(B15:BB15,Var!$O$9)</f>
        <v>#DIV/0!</v>
      </c>
      <c r="BV15" t="e">
        <f t="shared" ca="1" si="4"/>
        <v>#DIV/0!</v>
      </c>
      <c r="BW15" cm="1">
        <f t="array" aca="1" ref="BW15" ca="1">INDEX($B15:$BB15,Var!$B$9)/BW$1*100</f>
        <v>0</v>
      </c>
      <c r="BX15" cm="1">
        <f t="array" aca="1" ref="BX15" ca="1">INDEX($B15:$BB15,Var!$B$9)/BX$1*100</f>
        <v>0</v>
      </c>
      <c r="BY15" cm="1">
        <f t="array" aca="1" ref="BY15" ca="1">INDEX($B15:$BB15,Var!$O$9)/BY$1*100</f>
        <v>0</v>
      </c>
      <c r="BZ15" cm="1">
        <f t="array" aca="1" ref="BZ15" ca="1">INDEX($B15:$BB15,Var!$O$9)/BZ$1*100</f>
        <v>0</v>
      </c>
    </row>
    <row r="16" spans="1:78" x14ac:dyDescent="0.3">
      <c r="A16" s="35">
        <v>36526</v>
      </c>
      <c r="B16">
        <v>1.5421</v>
      </c>
      <c r="E16">
        <v>1.4686999999999999</v>
      </c>
      <c r="F16">
        <v>1.6103000000000001</v>
      </c>
      <c r="G16">
        <v>505.5</v>
      </c>
      <c r="H16">
        <v>8.3181999999999992</v>
      </c>
      <c r="I16">
        <v>0.57721</v>
      </c>
      <c r="J16">
        <v>36.005000000000003</v>
      </c>
      <c r="K16">
        <v>7.4439000000000002</v>
      </c>
      <c r="L16">
        <v>15.646599999999999</v>
      </c>
      <c r="M16">
        <v>0.61834</v>
      </c>
      <c r="N16">
        <v>331.07</v>
      </c>
      <c r="O16">
        <v>7.8874000000000004</v>
      </c>
      <c r="P16">
        <v>7.7367999999999997</v>
      </c>
      <c r="Q16">
        <v>254.91</v>
      </c>
      <c r="R16">
        <v>7361.79</v>
      </c>
      <c r="U16">
        <v>73.39</v>
      </c>
      <c r="V16">
        <v>106.53</v>
      </c>
      <c r="W16">
        <v>1145.8699999999999</v>
      </c>
      <c r="X16">
        <v>4.0570000000000004</v>
      </c>
      <c r="Y16">
        <v>0.59430000000000005</v>
      </c>
      <c r="Z16">
        <v>0.41499999999999998</v>
      </c>
      <c r="AB16">
        <v>3.8532000000000002</v>
      </c>
      <c r="AC16">
        <v>8.1214999999999993</v>
      </c>
      <c r="AD16">
        <v>1.9716</v>
      </c>
      <c r="AE16">
        <v>41.030999999999999</v>
      </c>
      <c r="AF16">
        <v>4.1603000000000003</v>
      </c>
      <c r="AG16">
        <v>1.8591899999999999</v>
      </c>
      <c r="AH16">
        <v>28.693300000000001</v>
      </c>
      <c r="AI16">
        <v>8.5968</v>
      </c>
      <c r="AJ16">
        <v>1.6973</v>
      </c>
      <c r="AK16">
        <v>199.81460000000001</v>
      </c>
      <c r="AL16">
        <v>42.334000000000003</v>
      </c>
      <c r="AM16">
        <v>37.862000000000002</v>
      </c>
      <c r="AN16">
        <v>0.54863300000000004</v>
      </c>
      <c r="AO16">
        <v>1.0137</v>
      </c>
      <c r="AP16">
        <v>635.71500000000003</v>
      </c>
      <c r="AQ16">
        <v>6.2031000000000001</v>
      </c>
      <c r="BO16">
        <f t="shared" si="1"/>
        <v>2000</v>
      </c>
      <c r="BP16">
        <f t="shared" si="0"/>
        <v>100</v>
      </c>
      <c r="BQ16" t="e" cm="1">
        <f t="array" aca="1" ref="BQ16" ca="1">1/INDEX($B16:$BB16,Var!$B$9)</f>
        <v>#DIV/0!</v>
      </c>
      <c r="BR16">
        <f t="shared" si="2"/>
        <v>0.54863300000000004</v>
      </c>
      <c r="BS16">
        <f t="shared" si="3"/>
        <v>1.8227120862215724</v>
      </c>
      <c r="BT16" t="e" cm="1">
        <f t="array" aca="1" ref="BT16" ca="1">1/INDEX(B16:BB16,Var!$O$9)</f>
        <v>#DIV/0!</v>
      </c>
      <c r="BU16" t="e" cm="1">
        <f t="array" aca="1" ref="BU16" ca="1">INDEX(B16:BB16,Var!$B$9)/INDEX(B16:BB16,Var!$O$9)</f>
        <v>#DIV/0!</v>
      </c>
      <c r="BV16" t="e">
        <f t="shared" ca="1" si="4"/>
        <v>#DIV/0!</v>
      </c>
      <c r="BW16" cm="1">
        <f t="array" aca="1" ref="BW16" ca="1">INDEX($B16:$BB16,Var!$B$9)/BW$1*100</f>
        <v>0</v>
      </c>
      <c r="BX16" cm="1">
        <f t="array" aca="1" ref="BX16" ca="1">INDEX($B16:$BB16,Var!$B$9)/BX$1*100</f>
        <v>0</v>
      </c>
      <c r="BY16" cm="1">
        <f t="array" aca="1" ref="BY16" ca="1">INDEX($B16:$BB16,Var!$O$9)/BY$1*100</f>
        <v>0</v>
      </c>
      <c r="BZ16" cm="1">
        <f t="array" aca="1" ref="BZ16" ca="1">INDEX($B16:$BB16,Var!$O$9)/BZ$1*100</f>
        <v>0</v>
      </c>
    </row>
    <row r="17" spans="1:78" x14ac:dyDescent="0.3">
      <c r="A17" s="35">
        <v>36557</v>
      </c>
      <c r="B17">
        <v>1.5642</v>
      </c>
      <c r="E17">
        <v>1.427</v>
      </c>
      <c r="F17">
        <v>1.6069</v>
      </c>
      <c r="G17">
        <v>484</v>
      </c>
      <c r="H17">
        <v>8.1397999999999993</v>
      </c>
      <c r="I17">
        <v>0.57591999999999999</v>
      </c>
      <c r="J17">
        <v>35.685000000000002</v>
      </c>
      <c r="K17">
        <v>7.4452999999999996</v>
      </c>
      <c r="L17">
        <v>15.646599999999999</v>
      </c>
      <c r="M17">
        <v>0.61465999999999998</v>
      </c>
      <c r="N17">
        <v>333.18</v>
      </c>
      <c r="O17">
        <v>7.6528</v>
      </c>
      <c r="P17">
        <v>7.7468000000000004</v>
      </c>
      <c r="Q17">
        <v>256.12</v>
      </c>
      <c r="R17">
        <v>7298.75</v>
      </c>
      <c r="U17">
        <v>71.94</v>
      </c>
      <c r="V17">
        <v>107.64</v>
      </c>
      <c r="W17">
        <v>1110.76</v>
      </c>
      <c r="X17">
        <v>3.9346000000000001</v>
      </c>
      <c r="Y17">
        <v>0.58560000000000001</v>
      </c>
      <c r="Z17">
        <v>0.41149999999999998</v>
      </c>
      <c r="AB17">
        <v>3.7370999999999999</v>
      </c>
      <c r="AC17">
        <v>8.0991</v>
      </c>
      <c r="AD17">
        <v>2.0057</v>
      </c>
      <c r="AE17">
        <v>39.962000000000003</v>
      </c>
      <c r="AF17">
        <v>4.0781999999999998</v>
      </c>
      <c r="AG17">
        <v>1.8396330000000001</v>
      </c>
      <c r="AH17">
        <v>28.289000000000001</v>
      </c>
      <c r="AI17">
        <v>8.5114000000000001</v>
      </c>
      <c r="AJ17">
        <v>1.6738999999999999</v>
      </c>
      <c r="AK17">
        <v>201.24549999999999</v>
      </c>
      <c r="AL17">
        <v>42.238</v>
      </c>
      <c r="AM17">
        <v>37.131999999999998</v>
      </c>
      <c r="AN17">
        <v>0.55454199999999998</v>
      </c>
      <c r="AO17">
        <v>0.98340000000000005</v>
      </c>
      <c r="AP17">
        <v>643.72500000000002</v>
      </c>
      <c r="AQ17">
        <v>6.2131999999999996</v>
      </c>
      <c r="BO17">
        <f t="shared" si="1"/>
        <v>2000</v>
      </c>
      <c r="BP17">
        <f t="shared" si="0"/>
        <v>100</v>
      </c>
      <c r="BQ17" t="e" cm="1">
        <f t="array" aca="1" ref="BQ17" ca="1">1/INDEX($B17:$BB17,Var!$B$9)</f>
        <v>#DIV/0!</v>
      </c>
      <c r="BR17">
        <f t="shared" si="2"/>
        <v>0.55454199999999998</v>
      </c>
      <c r="BS17">
        <f t="shared" si="3"/>
        <v>1.8032899221339411</v>
      </c>
      <c r="BT17" t="e" cm="1">
        <f t="array" aca="1" ref="BT17" ca="1">1/INDEX(B17:BB17,Var!$O$9)</f>
        <v>#DIV/0!</v>
      </c>
      <c r="BU17" t="e" cm="1">
        <f t="array" aca="1" ref="BU17" ca="1">INDEX(B17:BB17,Var!$B$9)/INDEX(B17:BB17,Var!$O$9)</f>
        <v>#DIV/0!</v>
      </c>
      <c r="BV17" t="e">
        <f t="shared" ca="1" si="4"/>
        <v>#DIV/0!</v>
      </c>
      <c r="BW17" cm="1">
        <f t="array" aca="1" ref="BW17" ca="1">INDEX($B17:$BB17,Var!$B$9)/BW$1*100</f>
        <v>0</v>
      </c>
      <c r="BX17" cm="1">
        <f t="array" aca="1" ref="BX17" ca="1">INDEX($B17:$BB17,Var!$B$9)/BX$1*100</f>
        <v>0</v>
      </c>
      <c r="BY17" cm="1">
        <f t="array" aca="1" ref="BY17" ca="1">INDEX($B17:$BB17,Var!$O$9)/BY$1*100</f>
        <v>0</v>
      </c>
      <c r="BZ17" cm="1">
        <f t="array" aca="1" ref="BZ17" ca="1">INDEX($B17:$BB17,Var!$O$9)/BZ$1*100</f>
        <v>0</v>
      </c>
    </row>
    <row r="18" spans="1:78" x14ac:dyDescent="0.3">
      <c r="A18" s="35">
        <v>36586</v>
      </c>
      <c r="B18">
        <v>1.5827</v>
      </c>
      <c r="E18">
        <v>1.4109</v>
      </c>
      <c r="F18">
        <v>1.6042000000000001</v>
      </c>
      <c r="G18">
        <v>481.5</v>
      </c>
      <c r="H18">
        <v>7.9819000000000004</v>
      </c>
      <c r="I18">
        <v>0.57521</v>
      </c>
      <c r="J18">
        <v>35.627000000000002</v>
      </c>
      <c r="K18">
        <v>7.4473000000000003</v>
      </c>
      <c r="L18">
        <v>15.646599999999999</v>
      </c>
      <c r="M18">
        <v>0.61063000000000001</v>
      </c>
      <c r="N18">
        <v>333.89</v>
      </c>
      <c r="O18">
        <v>7.5056000000000003</v>
      </c>
      <c r="P18">
        <v>7.7515000000000001</v>
      </c>
      <c r="Q18">
        <v>257.08</v>
      </c>
      <c r="R18">
        <v>7196.35</v>
      </c>
      <c r="U18">
        <v>71.03</v>
      </c>
      <c r="V18">
        <v>102.59</v>
      </c>
      <c r="W18">
        <v>1076.1199999999999</v>
      </c>
      <c r="X18">
        <v>3.8576000000000001</v>
      </c>
      <c r="Y18">
        <v>0.57279999999999998</v>
      </c>
      <c r="Z18">
        <v>0.40910000000000002</v>
      </c>
      <c r="AB18">
        <v>3.6638999999999999</v>
      </c>
      <c r="AC18">
        <v>8.1110000000000007</v>
      </c>
      <c r="AD18">
        <v>1.9772000000000001</v>
      </c>
      <c r="AE18">
        <v>39.493000000000002</v>
      </c>
      <c r="AF18">
        <v>3.9460000000000002</v>
      </c>
      <c r="AG18">
        <v>1.8527</v>
      </c>
      <c r="AH18">
        <v>27.4665</v>
      </c>
      <c r="AI18">
        <v>8.3884000000000007</v>
      </c>
      <c r="AJ18">
        <v>1.6537999999999999</v>
      </c>
      <c r="AK18">
        <v>202.75399999999999</v>
      </c>
      <c r="AL18">
        <v>41.631</v>
      </c>
      <c r="AM18">
        <v>36.545000000000002</v>
      </c>
      <c r="AN18">
        <v>0.56201900000000005</v>
      </c>
      <c r="AO18">
        <v>0.96430000000000005</v>
      </c>
      <c r="AP18">
        <v>639.70000000000005</v>
      </c>
      <c r="AQ18">
        <v>6.2408000000000001</v>
      </c>
      <c r="BO18">
        <f t="shared" si="1"/>
        <v>2000</v>
      </c>
      <c r="BP18">
        <f t="shared" si="0"/>
        <v>100</v>
      </c>
      <c r="BQ18" t="e" cm="1">
        <f t="array" aca="1" ref="BQ18" ca="1">1/INDEX($B18:$BB18,Var!$B$9)</f>
        <v>#DIV/0!</v>
      </c>
      <c r="BR18">
        <f t="shared" si="2"/>
        <v>0.56201900000000005</v>
      </c>
      <c r="BS18">
        <f t="shared" si="3"/>
        <v>1.7792992763589841</v>
      </c>
      <c r="BT18" t="e" cm="1">
        <f t="array" aca="1" ref="BT18" ca="1">1/INDEX(B18:BB18,Var!$O$9)</f>
        <v>#DIV/0!</v>
      </c>
      <c r="BU18" t="e" cm="1">
        <f t="array" aca="1" ref="BU18" ca="1">INDEX(B18:BB18,Var!$B$9)/INDEX(B18:BB18,Var!$O$9)</f>
        <v>#DIV/0!</v>
      </c>
      <c r="BV18" t="e">
        <f t="shared" ca="1" si="4"/>
        <v>#DIV/0!</v>
      </c>
      <c r="BW18" cm="1">
        <f t="array" aca="1" ref="BW18" ca="1">INDEX($B18:$BB18,Var!$B$9)/BW$1*100</f>
        <v>0</v>
      </c>
      <c r="BX18" cm="1">
        <f t="array" aca="1" ref="BX18" ca="1">INDEX($B18:$BB18,Var!$B$9)/BX$1*100</f>
        <v>0</v>
      </c>
      <c r="BY18" cm="1">
        <f t="array" aca="1" ref="BY18" ca="1">INDEX($B18:$BB18,Var!$O$9)/BY$1*100</f>
        <v>0</v>
      </c>
      <c r="BZ18" cm="1">
        <f t="array" aca="1" ref="BZ18" ca="1">INDEX($B18:$BB18,Var!$O$9)/BZ$1*100</f>
        <v>0</v>
      </c>
    </row>
    <row r="19" spans="1:78" x14ac:dyDescent="0.3">
      <c r="A19" s="35">
        <v>36617</v>
      </c>
      <c r="B19">
        <v>1.5878000000000001</v>
      </c>
      <c r="E19">
        <v>1.389</v>
      </c>
      <c r="F19">
        <v>1.5740000000000001</v>
      </c>
      <c r="G19">
        <v>468.93</v>
      </c>
      <c r="H19">
        <v>7.8379000000000003</v>
      </c>
      <c r="I19">
        <v>0.57452000000000003</v>
      </c>
      <c r="J19">
        <v>36.323</v>
      </c>
      <c r="K19">
        <v>7.4504999999999999</v>
      </c>
      <c r="L19">
        <v>15.646599999999999</v>
      </c>
      <c r="M19">
        <v>0.59802</v>
      </c>
      <c r="N19">
        <v>335.22</v>
      </c>
      <c r="O19">
        <v>7.3753000000000002</v>
      </c>
      <c r="P19">
        <v>7.7329999999999997</v>
      </c>
      <c r="Q19">
        <v>258.45</v>
      </c>
      <c r="R19">
        <v>7348.74</v>
      </c>
      <c r="U19">
        <v>70.010000000000005</v>
      </c>
      <c r="V19">
        <v>99.92</v>
      </c>
      <c r="W19">
        <v>1051.42</v>
      </c>
      <c r="X19">
        <v>3.7894000000000001</v>
      </c>
      <c r="Y19">
        <v>0.56200000000000006</v>
      </c>
      <c r="Z19">
        <v>0.40510000000000002</v>
      </c>
      <c r="AB19">
        <v>3.5988000000000002</v>
      </c>
      <c r="AC19">
        <v>8.1545000000000005</v>
      </c>
      <c r="AD19">
        <v>1.9097</v>
      </c>
      <c r="AE19">
        <v>39.023000000000003</v>
      </c>
      <c r="AF19">
        <v>4.0065</v>
      </c>
      <c r="AG19">
        <v>1.8692439999999999</v>
      </c>
      <c r="AH19">
        <v>27.098199999999999</v>
      </c>
      <c r="AI19">
        <v>8.2670999999999992</v>
      </c>
      <c r="AJ19">
        <v>1.6194999999999999</v>
      </c>
      <c r="AK19">
        <v>203.90809999999999</v>
      </c>
      <c r="AL19">
        <v>41.57</v>
      </c>
      <c r="AM19">
        <v>35.968000000000004</v>
      </c>
      <c r="AN19">
        <v>0.55981099999999995</v>
      </c>
      <c r="AO19">
        <v>0.94699999999999995</v>
      </c>
      <c r="AP19">
        <v>615.05499999999995</v>
      </c>
      <c r="AQ19">
        <v>6.2792000000000003</v>
      </c>
      <c r="BO19">
        <f t="shared" si="1"/>
        <v>2000</v>
      </c>
      <c r="BP19">
        <f t="shared" si="0"/>
        <v>100</v>
      </c>
      <c r="BQ19" t="e" cm="1">
        <f t="array" aca="1" ref="BQ19" ca="1">1/INDEX($B19:$BB19,Var!$B$9)</f>
        <v>#DIV/0!</v>
      </c>
      <c r="BR19">
        <f t="shared" si="2"/>
        <v>0.55981099999999995</v>
      </c>
      <c r="BS19">
        <f t="shared" si="3"/>
        <v>1.7863171677584044</v>
      </c>
      <c r="BT19" t="e" cm="1">
        <f t="array" aca="1" ref="BT19" ca="1">1/INDEX(B19:BB19,Var!$O$9)</f>
        <v>#DIV/0!</v>
      </c>
      <c r="BU19" t="e" cm="1">
        <f t="array" aca="1" ref="BU19" ca="1">INDEX(B19:BB19,Var!$B$9)/INDEX(B19:BB19,Var!$O$9)</f>
        <v>#DIV/0!</v>
      </c>
      <c r="BV19" t="e">
        <f t="shared" ca="1" si="4"/>
        <v>#DIV/0!</v>
      </c>
      <c r="BW19" cm="1">
        <f t="array" aca="1" ref="BW19" ca="1">INDEX($B19:$BB19,Var!$B$9)/BW$1*100</f>
        <v>0</v>
      </c>
      <c r="BX19" cm="1">
        <f t="array" aca="1" ref="BX19" ca="1">INDEX($B19:$BB19,Var!$B$9)/BX$1*100</f>
        <v>0</v>
      </c>
      <c r="BY19" cm="1">
        <f t="array" aca="1" ref="BY19" ca="1">INDEX($B19:$BB19,Var!$O$9)/BY$1*100</f>
        <v>0</v>
      </c>
      <c r="BZ19" cm="1">
        <f t="array" aca="1" ref="BZ19" ca="1">INDEX($B19:$BB19,Var!$O$9)/BZ$1*100</f>
        <v>0</v>
      </c>
    </row>
    <row r="20" spans="1:78" x14ac:dyDescent="0.3">
      <c r="A20" s="35">
        <v>36647</v>
      </c>
      <c r="B20">
        <v>1.5703</v>
      </c>
      <c r="E20">
        <v>1.3549</v>
      </c>
      <c r="F20">
        <v>1.5562</v>
      </c>
      <c r="G20">
        <v>491.49</v>
      </c>
      <c r="H20">
        <v>7.4987000000000004</v>
      </c>
      <c r="I20">
        <v>0.57287999999999994</v>
      </c>
      <c r="J20">
        <v>36.548999999999999</v>
      </c>
      <c r="K20">
        <v>7.4569999999999999</v>
      </c>
      <c r="L20">
        <v>15.646599999999999</v>
      </c>
      <c r="M20">
        <v>0.60150999999999999</v>
      </c>
      <c r="N20">
        <v>336.6</v>
      </c>
      <c r="O20">
        <v>7.0586000000000002</v>
      </c>
      <c r="P20">
        <v>7.6917999999999997</v>
      </c>
      <c r="Q20">
        <v>259.02999999999997</v>
      </c>
      <c r="R20">
        <v>7570</v>
      </c>
      <c r="U20">
        <v>69.36</v>
      </c>
      <c r="V20">
        <v>98.09</v>
      </c>
      <c r="W20">
        <v>1015.27</v>
      </c>
      <c r="X20">
        <v>3.6236000000000002</v>
      </c>
      <c r="Y20">
        <v>0.54969999999999997</v>
      </c>
      <c r="Z20">
        <v>0.40100000000000002</v>
      </c>
      <c r="AB20">
        <v>3.4428999999999998</v>
      </c>
      <c r="AC20">
        <v>8.1994000000000007</v>
      </c>
      <c r="AD20">
        <v>1.9355</v>
      </c>
      <c r="AE20">
        <v>37.950000000000003</v>
      </c>
      <c r="AF20">
        <v>4.0731000000000002</v>
      </c>
      <c r="AG20">
        <v>1.8469500000000001</v>
      </c>
      <c r="AH20">
        <v>25.657699999999998</v>
      </c>
      <c r="AI20">
        <v>8.2409999999999997</v>
      </c>
      <c r="AJ20">
        <v>1.5665</v>
      </c>
      <c r="AK20">
        <v>204.93010000000001</v>
      </c>
      <c r="AL20">
        <v>42.732999999999997</v>
      </c>
      <c r="AM20">
        <v>35.298000000000002</v>
      </c>
      <c r="AN20">
        <v>0.57472849999999998</v>
      </c>
      <c r="AO20">
        <v>0.90600000000000003</v>
      </c>
      <c r="AP20">
        <v>636.62</v>
      </c>
      <c r="AQ20">
        <v>6.3783000000000003</v>
      </c>
      <c r="BO20">
        <f t="shared" si="1"/>
        <v>2000</v>
      </c>
      <c r="BP20">
        <f t="shared" si="0"/>
        <v>100</v>
      </c>
      <c r="BQ20" t="e" cm="1">
        <f t="array" aca="1" ref="BQ20" ca="1">1/INDEX($B20:$BB20,Var!$B$9)</f>
        <v>#DIV/0!</v>
      </c>
      <c r="BR20">
        <f t="shared" si="2"/>
        <v>0.57472849999999998</v>
      </c>
      <c r="BS20">
        <f t="shared" si="3"/>
        <v>1.7399519947244657</v>
      </c>
      <c r="BT20" t="e" cm="1">
        <f t="array" aca="1" ref="BT20" ca="1">1/INDEX(B20:BB20,Var!$O$9)</f>
        <v>#DIV/0!</v>
      </c>
      <c r="BU20" t="e" cm="1">
        <f t="array" aca="1" ref="BU20" ca="1">INDEX(B20:BB20,Var!$B$9)/INDEX(B20:BB20,Var!$O$9)</f>
        <v>#DIV/0!</v>
      </c>
      <c r="BV20" t="e">
        <f t="shared" ca="1" si="4"/>
        <v>#DIV/0!</v>
      </c>
      <c r="BW20" cm="1">
        <f t="array" aca="1" ref="BW20" ca="1">INDEX($B20:$BB20,Var!$B$9)/BW$1*100</f>
        <v>0</v>
      </c>
      <c r="BX20" cm="1">
        <f t="array" aca="1" ref="BX20" ca="1">INDEX($B20:$BB20,Var!$B$9)/BX$1*100</f>
        <v>0</v>
      </c>
      <c r="BY20" cm="1">
        <f t="array" aca="1" ref="BY20" ca="1">INDEX($B20:$BB20,Var!$O$9)/BY$1*100</f>
        <v>0</v>
      </c>
      <c r="BZ20" cm="1">
        <f t="array" aca="1" ref="BZ20" ca="1">INDEX($B20:$BB20,Var!$O$9)/BZ$1*100</f>
        <v>0</v>
      </c>
    </row>
    <row r="21" spans="1:78" x14ac:dyDescent="0.3">
      <c r="A21" s="35">
        <v>36678</v>
      </c>
      <c r="B21">
        <v>1.5968</v>
      </c>
      <c r="E21">
        <v>1.4017999999999999</v>
      </c>
      <c r="F21">
        <v>1.5608</v>
      </c>
      <c r="G21">
        <v>516.04999999999995</v>
      </c>
      <c r="H21">
        <v>7.8563000000000001</v>
      </c>
      <c r="I21">
        <v>0.57455999999999996</v>
      </c>
      <c r="J21">
        <v>35.959000000000003</v>
      </c>
      <c r="K21">
        <v>7.4607000000000001</v>
      </c>
      <c r="L21">
        <v>15.646599999999999</v>
      </c>
      <c r="M21">
        <v>0.62927</v>
      </c>
      <c r="N21">
        <v>336.64</v>
      </c>
      <c r="O21">
        <v>7.399</v>
      </c>
      <c r="P21">
        <v>7.6589</v>
      </c>
      <c r="Q21">
        <v>259.73</v>
      </c>
      <c r="R21">
        <v>8173.68</v>
      </c>
      <c r="U21">
        <v>72.260000000000005</v>
      </c>
      <c r="V21">
        <v>100.71</v>
      </c>
      <c r="W21">
        <v>1061.08</v>
      </c>
      <c r="X21">
        <v>3.7970999999999999</v>
      </c>
      <c r="Y21">
        <v>0.56820000000000004</v>
      </c>
      <c r="Z21">
        <v>0.41020000000000001</v>
      </c>
      <c r="AB21">
        <v>3.6078000000000001</v>
      </c>
      <c r="AC21">
        <v>8.2490000000000006</v>
      </c>
      <c r="AD21">
        <v>2.0173999999999999</v>
      </c>
      <c r="AE21">
        <v>40.521999999999998</v>
      </c>
      <c r="AF21">
        <v>4.1730999999999998</v>
      </c>
      <c r="AG21">
        <v>1.9965729999999999</v>
      </c>
      <c r="AH21">
        <v>26.808700000000002</v>
      </c>
      <c r="AI21">
        <v>8.3177000000000003</v>
      </c>
      <c r="AJ21">
        <v>1.6407</v>
      </c>
      <c r="AK21">
        <v>206.8081</v>
      </c>
      <c r="AL21">
        <v>42.417000000000002</v>
      </c>
      <c r="AM21">
        <v>37.093000000000004</v>
      </c>
      <c r="AN21">
        <v>0.58938400000000002</v>
      </c>
      <c r="AO21">
        <v>0.94920000000000004</v>
      </c>
      <c r="AP21">
        <v>648.78499999999997</v>
      </c>
      <c r="AQ21">
        <v>6.5690999999999997</v>
      </c>
      <c r="BO21">
        <f t="shared" si="1"/>
        <v>2000</v>
      </c>
      <c r="BP21">
        <f t="shared" si="0"/>
        <v>100</v>
      </c>
      <c r="BQ21" t="e" cm="1">
        <f t="array" aca="1" ref="BQ21" ca="1">1/INDEX($B21:$BB21,Var!$B$9)</f>
        <v>#DIV/0!</v>
      </c>
      <c r="BR21">
        <f t="shared" si="2"/>
        <v>0.58938400000000002</v>
      </c>
      <c r="BS21">
        <f t="shared" si="3"/>
        <v>1.6966867101923364</v>
      </c>
      <c r="BT21" t="e" cm="1">
        <f t="array" aca="1" ref="BT21" ca="1">1/INDEX(B21:BB21,Var!$O$9)</f>
        <v>#DIV/0!</v>
      </c>
      <c r="BU21" t="e" cm="1">
        <f t="array" aca="1" ref="BU21" ca="1">INDEX(B21:BB21,Var!$B$9)/INDEX(B21:BB21,Var!$O$9)</f>
        <v>#DIV/0!</v>
      </c>
      <c r="BV21" t="e">
        <f t="shared" ca="1" si="4"/>
        <v>#DIV/0!</v>
      </c>
      <c r="BW21" cm="1">
        <f t="array" aca="1" ref="BW21" ca="1">INDEX($B21:$BB21,Var!$B$9)/BW$1*100</f>
        <v>0</v>
      </c>
      <c r="BX21" cm="1">
        <f t="array" aca="1" ref="BX21" ca="1">INDEX($B21:$BB21,Var!$B$9)/BX$1*100</f>
        <v>0</v>
      </c>
      <c r="BY21" cm="1">
        <f t="array" aca="1" ref="BY21" ca="1">INDEX($B21:$BB21,Var!$O$9)/BY$1*100</f>
        <v>0</v>
      </c>
      <c r="BZ21" cm="1">
        <f t="array" aca="1" ref="BZ21" ca="1">INDEX($B21:$BB21,Var!$O$9)/BZ$1*100</f>
        <v>0</v>
      </c>
    </row>
    <row r="22" spans="1:78" x14ac:dyDescent="0.3">
      <c r="A22" s="35">
        <v>36708</v>
      </c>
      <c r="B22">
        <v>1.5978000000000001</v>
      </c>
      <c r="E22">
        <v>1.3886000000000001</v>
      </c>
      <c r="F22">
        <v>1.5505</v>
      </c>
      <c r="G22">
        <v>514.5</v>
      </c>
      <c r="H22">
        <v>7.7775999999999996</v>
      </c>
      <c r="I22">
        <v>0.57428000000000001</v>
      </c>
      <c r="J22">
        <v>35.607999999999997</v>
      </c>
      <c r="K22">
        <v>7.4588999999999999</v>
      </c>
      <c r="L22">
        <v>15.646599999999999</v>
      </c>
      <c r="M22">
        <v>0.62304000000000004</v>
      </c>
      <c r="N22">
        <v>336.86</v>
      </c>
      <c r="O22">
        <v>7.3285</v>
      </c>
      <c r="P22">
        <v>7.6142000000000003</v>
      </c>
      <c r="Q22">
        <v>260.22000000000003</v>
      </c>
      <c r="R22">
        <v>8611.69</v>
      </c>
      <c r="U22">
        <v>73.459999999999994</v>
      </c>
      <c r="V22">
        <v>101.39</v>
      </c>
      <c r="W22">
        <v>1047.9100000000001</v>
      </c>
      <c r="X22">
        <v>3.7593999999999999</v>
      </c>
      <c r="Y22">
        <v>0.56510000000000005</v>
      </c>
      <c r="Z22">
        <v>0.40810000000000002</v>
      </c>
      <c r="AB22">
        <v>3.5718999999999999</v>
      </c>
      <c r="AC22">
        <v>8.1754999999999995</v>
      </c>
      <c r="AD22">
        <v>2.0394000000000001</v>
      </c>
      <c r="AE22">
        <v>41.795000000000002</v>
      </c>
      <c r="AF22">
        <v>4.0528000000000004</v>
      </c>
      <c r="AG22">
        <v>2.0295809999999999</v>
      </c>
      <c r="AH22">
        <v>26.1617</v>
      </c>
      <c r="AI22">
        <v>8.407</v>
      </c>
      <c r="AJ22">
        <v>1.6358999999999999</v>
      </c>
      <c r="AK22">
        <v>207.8614</v>
      </c>
      <c r="AL22">
        <v>42.500999999999998</v>
      </c>
      <c r="AM22">
        <v>37.832999999999998</v>
      </c>
      <c r="AN22">
        <v>0.58850000000000002</v>
      </c>
      <c r="AO22">
        <v>0.93969999999999998</v>
      </c>
      <c r="AP22">
        <v>636.84500000000003</v>
      </c>
      <c r="AQ22">
        <v>6.4622000000000002</v>
      </c>
      <c r="BO22">
        <f t="shared" si="1"/>
        <v>2000</v>
      </c>
      <c r="BP22">
        <f t="shared" si="0"/>
        <v>100</v>
      </c>
      <c r="BQ22" t="e" cm="1">
        <f t="array" aca="1" ref="BQ22" ca="1">1/INDEX($B22:$BB22,Var!$B$9)</f>
        <v>#DIV/0!</v>
      </c>
      <c r="BR22">
        <f t="shared" si="2"/>
        <v>0.58850000000000002</v>
      </c>
      <c r="BS22">
        <f t="shared" si="3"/>
        <v>1.6992353440951571</v>
      </c>
      <c r="BT22" t="e" cm="1">
        <f t="array" aca="1" ref="BT22" ca="1">1/INDEX(B22:BB22,Var!$O$9)</f>
        <v>#DIV/0!</v>
      </c>
      <c r="BU22" t="e" cm="1">
        <f t="array" aca="1" ref="BU22" ca="1">INDEX(B22:BB22,Var!$B$9)/INDEX(B22:BB22,Var!$O$9)</f>
        <v>#DIV/0!</v>
      </c>
      <c r="BV22" t="e">
        <f t="shared" ca="1" si="4"/>
        <v>#DIV/0!</v>
      </c>
      <c r="BW22" cm="1">
        <f t="array" aca="1" ref="BW22" ca="1">INDEX($B22:$BB22,Var!$B$9)/BW$1*100</f>
        <v>0</v>
      </c>
      <c r="BX22" cm="1">
        <f t="array" aca="1" ref="BX22" ca="1">INDEX($B22:$BB22,Var!$B$9)/BX$1*100</f>
        <v>0</v>
      </c>
      <c r="BY22" cm="1">
        <f t="array" aca="1" ref="BY22" ca="1">INDEX($B22:$BB22,Var!$O$9)/BY$1*100</f>
        <v>0</v>
      </c>
      <c r="BZ22" cm="1">
        <f t="array" aca="1" ref="BZ22" ca="1">INDEX($B22:$BB22,Var!$O$9)/BZ$1*100</f>
        <v>0</v>
      </c>
    </row>
    <row r="23" spans="1:78" x14ac:dyDescent="0.3">
      <c r="A23" s="35">
        <v>36739</v>
      </c>
      <c r="B23">
        <v>1.5575000000000001</v>
      </c>
      <c r="C23">
        <v>1.9461999999999999</v>
      </c>
      <c r="E23">
        <v>1.3406</v>
      </c>
      <c r="F23">
        <v>1.5506</v>
      </c>
      <c r="G23">
        <v>498.5</v>
      </c>
      <c r="H23">
        <v>7.4828999999999999</v>
      </c>
      <c r="I23">
        <v>0.57271000000000005</v>
      </c>
      <c r="J23">
        <v>35.356000000000002</v>
      </c>
      <c r="K23">
        <v>7.4577999999999998</v>
      </c>
      <c r="L23">
        <v>15.646599999999999</v>
      </c>
      <c r="M23">
        <v>0.60709999999999997</v>
      </c>
      <c r="N23">
        <v>337.27</v>
      </c>
      <c r="O23">
        <v>7.0526999999999997</v>
      </c>
      <c r="P23">
        <v>7.5785</v>
      </c>
      <c r="Q23">
        <v>260.88</v>
      </c>
      <c r="R23">
        <v>7629.72</v>
      </c>
      <c r="U23">
        <v>72.41</v>
      </c>
      <c r="V23">
        <v>97.76</v>
      </c>
      <c r="W23">
        <v>1007.64</v>
      </c>
      <c r="X23">
        <v>3.6175000000000002</v>
      </c>
      <c r="Y23">
        <v>0.54930000000000001</v>
      </c>
      <c r="Z23">
        <v>0.40160000000000001</v>
      </c>
      <c r="AB23">
        <v>3.4363000000000001</v>
      </c>
      <c r="AC23">
        <v>8.0959000000000003</v>
      </c>
      <c r="AD23">
        <v>2.0305</v>
      </c>
      <c r="AE23">
        <v>40.613999999999997</v>
      </c>
      <c r="AF23">
        <v>3.9445999999999999</v>
      </c>
      <c r="AG23">
        <v>2.0270130000000002</v>
      </c>
      <c r="AH23">
        <v>25.1098</v>
      </c>
      <c r="AI23">
        <v>8.3917000000000002</v>
      </c>
      <c r="AJ23">
        <v>1.5563</v>
      </c>
      <c r="AK23">
        <v>208.54820000000001</v>
      </c>
      <c r="AL23">
        <v>42.536000000000001</v>
      </c>
      <c r="AM23">
        <v>36.963999999999999</v>
      </c>
      <c r="AN23">
        <v>0.58519299999999996</v>
      </c>
      <c r="AO23">
        <v>0.90410000000000001</v>
      </c>
      <c r="AP23">
        <v>611.10500000000002</v>
      </c>
      <c r="AQ23">
        <v>6.2922000000000002</v>
      </c>
      <c r="BO23">
        <f t="shared" si="1"/>
        <v>2000</v>
      </c>
      <c r="BP23">
        <f t="shared" si="0"/>
        <v>100</v>
      </c>
      <c r="BQ23" t="e" cm="1">
        <f t="array" aca="1" ref="BQ23" ca="1">1/INDEX($B23:$BB23,Var!$B$9)</f>
        <v>#DIV/0!</v>
      </c>
      <c r="BR23">
        <f t="shared" si="2"/>
        <v>0.58519299999999996</v>
      </c>
      <c r="BS23">
        <f t="shared" si="3"/>
        <v>1.7088379389363852</v>
      </c>
      <c r="BT23" t="e" cm="1">
        <f t="array" aca="1" ref="BT23" ca="1">1/INDEX(B23:BB23,Var!$O$9)</f>
        <v>#DIV/0!</v>
      </c>
      <c r="BU23" t="e" cm="1">
        <f t="array" aca="1" ref="BU23" ca="1">INDEX(B23:BB23,Var!$B$9)/INDEX(B23:BB23,Var!$O$9)</f>
        <v>#DIV/0!</v>
      </c>
      <c r="BV23" t="e">
        <f t="shared" ca="1" si="4"/>
        <v>#DIV/0!</v>
      </c>
      <c r="BW23" cm="1">
        <f t="array" aca="1" ref="BW23" ca="1">INDEX($B23:$BB23,Var!$B$9)/BW$1*100</f>
        <v>0</v>
      </c>
      <c r="BX23" cm="1">
        <f t="array" aca="1" ref="BX23" ca="1">INDEX($B23:$BB23,Var!$B$9)/BX$1*100</f>
        <v>0</v>
      </c>
      <c r="BY23" cm="1">
        <f t="array" aca="1" ref="BY23" ca="1">INDEX($B23:$BB23,Var!$O$9)/BY$1*100</f>
        <v>0</v>
      </c>
      <c r="BZ23" cm="1">
        <f t="array" aca="1" ref="BZ23" ca="1">INDEX($B23:$BB23,Var!$O$9)/BZ$1*100</f>
        <v>0</v>
      </c>
    </row>
    <row r="24" spans="1:78" x14ac:dyDescent="0.3">
      <c r="A24" s="35">
        <v>36770</v>
      </c>
      <c r="B24">
        <v>1.5749</v>
      </c>
      <c r="C24">
        <v>1.9468000000000001</v>
      </c>
      <c r="E24">
        <v>1.2945</v>
      </c>
      <c r="F24">
        <v>1.5306999999999999</v>
      </c>
      <c r="G24">
        <v>498.245</v>
      </c>
      <c r="H24">
        <v>7.2184999999999997</v>
      </c>
      <c r="I24">
        <v>0.57240999999999997</v>
      </c>
      <c r="J24">
        <v>35.44</v>
      </c>
      <c r="K24">
        <v>7.4626999999999999</v>
      </c>
      <c r="L24">
        <v>15.646599999999999</v>
      </c>
      <c r="M24">
        <v>0.60772999999999999</v>
      </c>
      <c r="N24">
        <v>338.6</v>
      </c>
      <c r="O24">
        <v>6.7996999999999996</v>
      </c>
      <c r="P24">
        <v>7.5327000000000002</v>
      </c>
      <c r="Q24">
        <v>262.35000000000002</v>
      </c>
      <c r="R24">
        <v>7522.65</v>
      </c>
      <c r="U24">
        <v>72.42</v>
      </c>
      <c r="V24">
        <v>93.11</v>
      </c>
      <c r="W24">
        <v>973.23</v>
      </c>
      <c r="X24">
        <v>3.4891000000000001</v>
      </c>
      <c r="Y24">
        <v>0.53680000000000005</v>
      </c>
      <c r="Z24">
        <v>0.3982</v>
      </c>
      <c r="AB24">
        <v>3.3138000000000001</v>
      </c>
      <c r="AC24">
        <v>8.0266000000000002</v>
      </c>
      <c r="AD24">
        <v>2.0882000000000001</v>
      </c>
      <c r="AE24">
        <v>39.93</v>
      </c>
      <c r="AF24">
        <v>3.9174000000000002</v>
      </c>
      <c r="AG24">
        <v>2.0592619999999999</v>
      </c>
      <c r="AH24">
        <v>24.258099999999999</v>
      </c>
      <c r="AI24">
        <v>8.4145000000000003</v>
      </c>
      <c r="AJ24">
        <v>1.5166999999999999</v>
      </c>
      <c r="AK24">
        <v>209.16890000000001</v>
      </c>
      <c r="AL24">
        <v>43.094000000000001</v>
      </c>
      <c r="AM24">
        <v>36.543999999999997</v>
      </c>
      <c r="AN24">
        <v>0.5880225</v>
      </c>
      <c r="AO24">
        <v>0.87209999999999999</v>
      </c>
      <c r="AP24">
        <v>609.1</v>
      </c>
      <c r="AQ24">
        <v>6.2457000000000003</v>
      </c>
      <c r="BO24">
        <f t="shared" si="1"/>
        <v>2000</v>
      </c>
      <c r="BP24">
        <f t="shared" si="0"/>
        <v>100</v>
      </c>
      <c r="BQ24" t="e" cm="1">
        <f t="array" aca="1" ref="BQ24" ca="1">1/INDEX($B24:$BB24,Var!$B$9)</f>
        <v>#DIV/0!</v>
      </c>
      <c r="BR24">
        <f t="shared" si="2"/>
        <v>0.5880225</v>
      </c>
      <c r="BS24">
        <f t="shared" si="3"/>
        <v>1.7006151975477128</v>
      </c>
      <c r="BT24" t="e" cm="1">
        <f t="array" aca="1" ref="BT24" ca="1">1/INDEX(B24:BB24,Var!$O$9)</f>
        <v>#DIV/0!</v>
      </c>
      <c r="BU24" t="e" cm="1">
        <f t="array" aca="1" ref="BU24" ca="1">INDEX(B24:BB24,Var!$B$9)/INDEX(B24:BB24,Var!$O$9)</f>
        <v>#DIV/0!</v>
      </c>
      <c r="BV24" t="e">
        <f t="shared" ca="1" si="4"/>
        <v>#DIV/0!</v>
      </c>
      <c r="BW24" cm="1">
        <f t="array" aca="1" ref="BW24" ca="1">INDEX($B24:$BB24,Var!$B$9)/BW$1*100</f>
        <v>0</v>
      </c>
      <c r="BX24" cm="1">
        <f t="array" aca="1" ref="BX24" ca="1">INDEX($B24:$BB24,Var!$B$9)/BX$1*100</f>
        <v>0</v>
      </c>
      <c r="BY24" cm="1">
        <f t="array" aca="1" ref="BY24" ca="1">INDEX($B24:$BB24,Var!$O$9)/BY$1*100</f>
        <v>0</v>
      </c>
      <c r="BZ24" cm="1">
        <f t="array" aca="1" ref="BZ24" ca="1">INDEX($B24:$BB24,Var!$O$9)/BZ$1*100</f>
        <v>0</v>
      </c>
    </row>
    <row r="25" spans="1:78" x14ac:dyDescent="0.3">
      <c r="A25" s="35">
        <v>36800</v>
      </c>
      <c r="B25">
        <v>1.6175999999999999</v>
      </c>
      <c r="C25">
        <v>1.9481999999999999</v>
      </c>
      <c r="E25">
        <v>1.2924</v>
      </c>
      <c r="F25">
        <v>1.5129999999999999</v>
      </c>
      <c r="G25">
        <v>484.315</v>
      </c>
      <c r="H25">
        <v>7.0781999999999998</v>
      </c>
      <c r="I25">
        <v>0.57240999999999997</v>
      </c>
      <c r="J25">
        <v>35.235999999999997</v>
      </c>
      <c r="K25">
        <v>7.4471999999999996</v>
      </c>
      <c r="L25">
        <v>15.646599999999999</v>
      </c>
      <c r="M25">
        <v>0.58933000000000002</v>
      </c>
      <c r="N25">
        <v>339.45</v>
      </c>
      <c r="O25">
        <v>6.6681999999999997</v>
      </c>
      <c r="P25">
        <v>7.5347999999999997</v>
      </c>
      <c r="Q25">
        <v>262.92</v>
      </c>
      <c r="R25">
        <v>7644.46</v>
      </c>
      <c r="U25">
        <v>72.83</v>
      </c>
      <c r="V25">
        <v>92.75</v>
      </c>
      <c r="W25">
        <v>965.1</v>
      </c>
      <c r="X25">
        <v>3.4214000000000002</v>
      </c>
      <c r="Y25">
        <v>0.53239999999999998</v>
      </c>
      <c r="Z25">
        <v>0.39329999999999998</v>
      </c>
      <c r="AB25">
        <v>3.2515000000000001</v>
      </c>
      <c r="AC25">
        <v>8.0031999999999996</v>
      </c>
      <c r="AD25">
        <v>2.1345999999999998</v>
      </c>
      <c r="AE25">
        <v>41.357999999999997</v>
      </c>
      <c r="AF25">
        <v>3.9670000000000001</v>
      </c>
      <c r="AG25">
        <v>2.0985770000000001</v>
      </c>
      <c r="AH25">
        <v>23.861899999999999</v>
      </c>
      <c r="AI25">
        <v>8.5244999999999997</v>
      </c>
      <c r="AJ25">
        <v>1.4982</v>
      </c>
      <c r="AK25">
        <v>209.99109999999999</v>
      </c>
      <c r="AL25">
        <v>43.662999999999997</v>
      </c>
      <c r="AM25">
        <v>37.012</v>
      </c>
      <c r="AN25">
        <v>0.57961381999999995</v>
      </c>
      <c r="AO25">
        <v>0.85519999999999996</v>
      </c>
      <c r="AP25">
        <v>588.28499999999997</v>
      </c>
      <c r="AQ25">
        <v>6.3928000000000003</v>
      </c>
      <c r="BO25">
        <f t="shared" si="1"/>
        <v>2000</v>
      </c>
      <c r="BP25">
        <f t="shared" si="0"/>
        <v>100</v>
      </c>
      <c r="BQ25" t="e" cm="1">
        <f t="array" aca="1" ref="BQ25" ca="1">1/INDEX($B25:$BB25,Var!$B$9)</f>
        <v>#DIV/0!</v>
      </c>
      <c r="BR25">
        <f t="shared" si="2"/>
        <v>0.57961381999999995</v>
      </c>
      <c r="BS25">
        <f t="shared" si="3"/>
        <v>1.7252866744964779</v>
      </c>
      <c r="BT25" t="e" cm="1">
        <f t="array" aca="1" ref="BT25" ca="1">1/INDEX(B25:BB25,Var!$O$9)</f>
        <v>#DIV/0!</v>
      </c>
      <c r="BU25" t="e" cm="1">
        <f t="array" aca="1" ref="BU25" ca="1">INDEX(B25:BB25,Var!$B$9)/INDEX(B25:BB25,Var!$O$9)</f>
        <v>#DIV/0!</v>
      </c>
      <c r="BV25" t="e">
        <f t="shared" ca="1" si="4"/>
        <v>#DIV/0!</v>
      </c>
      <c r="BW25" cm="1">
        <f t="array" aca="1" ref="BW25" ca="1">INDEX($B25:$BB25,Var!$B$9)/BW$1*100</f>
        <v>0</v>
      </c>
      <c r="BX25" cm="1">
        <f t="array" aca="1" ref="BX25" ca="1">INDEX($B25:$BB25,Var!$B$9)/BX$1*100</f>
        <v>0</v>
      </c>
      <c r="BY25" cm="1">
        <f t="array" aca="1" ref="BY25" ca="1">INDEX($B25:$BB25,Var!$O$9)/BY$1*100</f>
        <v>0</v>
      </c>
      <c r="BZ25" cm="1">
        <f t="array" aca="1" ref="BZ25" ca="1">INDEX($B25:$BB25,Var!$O$9)/BZ$1*100</f>
        <v>0</v>
      </c>
    </row>
    <row r="26" spans="1:78" x14ac:dyDescent="0.3">
      <c r="A26" s="35">
        <v>36831</v>
      </c>
      <c r="B26">
        <v>1.6387</v>
      </c>
      <c r="C26">
        <v>1.9468000000000001</v>
      </c>
      <c r="E26">
        <v>1.3204</v>
      </c>
      <c r="F26">
        <v>1.5216000000000001</v>
      </c>
      <c r="G26">
        <v>503.55</v>
      </c>
      <c r="H26">
        <v>7.0883000000000003</v>
      </c>
      <c r="I26">
        <v>0.57240999999999997</v>
      </c>
      <c r="J26">
        <v>34.609000000000002</v>
      </c>
      <c r="K26">
        <v>7.4564000000000004</v>
      </c>
      <c r="L26">
        <v>15.646599999999999</v>
      </c>
      <c r="M26">
        <v>0.60038999999999998</v>
      </c>
      <c r="N26">
        <v>340.16</v>
      </c>
      <c r="O26">
        <v>6.6788999999999996</v>
      </c>
      <c r="P26">
        <v>7.5659000000000001</v>
      </c>
      <c r="Q26">
        <v>263.27</v>
      </c>
      <c r="R26">
        <v>7998.7</v>
      </c>
      <c r="U26">
        <v>74.89</v>
      </c>
      <c r="V26">
        <v>93.26</v>
      </c>
      <c r="W26">
        <v>990.61</v>
      </c>
      <c r="X26">
        <v>3.4262000000000001</v>
      </c>
      <c r="Y26">
        <v>0.53759999999999997</v>
      </c>
      <c r="Z26">
        <v>0.3952</v>
      </c>
      <c r="AB26">
        <v>3.2536</v>
      </c>
      <c r="AC26">
        <v>7.9950000000000001</v>
      </c>
      <c r="AD26">
        <v>2.1438000000000001</v>
      </c>
      <c r="AE26">
        <v>42.651000000000003</v>
      </c>
      <c r="AF26">
        <v>3.9</v>
      </c>
      <c r="AG26">
        <v>2.1488909999999999</v>
      </c>
      <c r="AH26">
        <v>23.839400000000001</v>
      </c>
      <c r="AI26">
        <v>8.6288999999999998</v>
      </c>
      <c r="AJ26">
        <v>1.4970000000000001</v>
      </c>
      <c r="AK26">
        <v>211.40280000000001</v>
      </c>
      <c r="AL26">
        <v>42.93</v>
      </c>
      <c r="AM26">
        <v>37.447000000000003</v>
      </c>
      <c r="AN26">
        <v>0.58614944999999996</v>
      </c>
      <c r="AO26">
        <v>0.85640000000000005</v>
      </c>
      <c r="AP26">
        <v>607.41499999999996</v>
      </c>
      <c r="AQ26">
        <v>6.577</v>
      </c>
      <c r="BO26">
        <f t="shared" si="1"/>
        <v>2000</v>
      </c>
      <c r="BP26">
        <f t="shared" si="0"/>
        <v>100</v>
      </c>
      <c r="BQ26" t="e" cm="1">
        <f t="array" aca="1" ref="BQ26" ca="1">1/INDEX($B26:$BB26,Var!$B$9)</f>
        <v>#DIV/0!</v>
      </c>
      <c r="BR26">
        <f t="shared" si="2"/>
        <v>0.58614944999999996</v>
      </c>
      <c r="BS26">
        <f t="shared" si="3"/>
        <v>1.70604954077838</v>
      </c>
      <c r="BT26" t="e" cm="1">
        <f t="array" aca="1" ref="BT26" ca="1">1/INDEX(B26:BB26,Var!$O$9)</f>
        <v>#DIV/0!</v>
      </c>
      <c r="BU26" t="e" cm="1">
        <f t="array" aca="1" ref="BU26" ca="1">INDEX(B26:BB26,Var!$B$9)/INDEX(B26:BB26,Var!$O$9)</f>
        <v>#DIV/0!</v>
      </c>
      <c r="BV26" t="e">
        <f t="shared" ca="1" si="4"/>
        <v>#DIV/0!</v>
      </c>
      <c r="BW26" cm="1">
        <f t="array" aca="1" ref="BW26" ca="1">INDEX($B26:$BB26,Var!$B$9)/BW$1*100</f>
        <v>0</v>
      </c>
      <c r="BX26" cm="1">
        <f t="array" aca="1" ref="BX26" ca="1">INDEX($B26:$BB26,Var!$B$9)/BX$1*100</f>
        <v>0</v>
      </c>
      <c r="BY26" cm="1">
        <f t="array" aca="1" ref="BY26" ca="1">INDEX($B26:$BB26,Var!$O$9)/BY$1*100</f>
        <v>0</v>
      </c>
      <c r="BZ26" cm="1">
        <f t="array" aca="1" ref="BZ26" ca="1">INDEX($B26:$BB26,Var!$O$9)/BZ$1*100</f>
        <v>0</v>
      </c>
    </row>
    <row r="27" spans="1:78" x14ac:dyDescent="0.3">
      <c r="A27" s="35">
        <v>36861</v>
      </c>
      <c r="B27">
        <v>1.6422000000000001</v>
      </c>
      <c r="C27">
        <v>1.952</v>
      </c>
      <c r="E27">
        <v>1.3678999999999999</v>
      </c>
      <c r="F27">
        <v>1.5137</v>
      </c>
      <c r="G27">
        <v>533.45000000000005</v>
      </c>
      <c r="H27">
        <v>7.4271000000000003</v>
      </c>
      <c r="I27">
        <v>0.57269999999999999</v>
      </c>
      <c r="J27">
        <v>34.834000000000003</v>
      </c>
      <c r="K27">
        <v>7.4580000000000002</v>
      </c>
      <c r="L27">
        <v>15.646599999999999</v>
      </c>
      <c r="M27">
        <v>0.61341999999999997</v>
      </c>
      <c r="N27">
        <v>340.7</v>
      </c>
      <c r="O27">
        <v>6.9981999999999998</v>
      </c>
      <c r="P27">
        <v>7.5922999999999998</v>
      </c>
      <c r="Q27">
        <v>264.95</v>
      </c>
      <c r="R27">
        <v>8477.44</v>
      </c>
      <c r="U27">
        <v>77.3</v>
      </c>
      <c r="V27">
        <v>100.61</v>
      </c>
      <c r="W27">
        <v>1089.5899999999999</v>
      </c>
      <c r="X27">
        <v>3.5889000000000002</v>
      </c>
      <c r="Y27">
        <v>0.55969999999999998</v>
      </c>
      <c r="Z27">
        <v>0.40200000000000002</v>
      </c>
      <c r="AB27">
        <v>3.4094000000000002</v>
      </c>
      <c r="AC27">
        <v>8.1334</v>
      </c>
      <c r="AD27">
        <v>2.0905</v>
      </c>
      <c r="AE27">
        <v>44.819000000000003</v>
      </c>
      <c r="AF27">
        <v>3.8744000000000001</v>
      </c>
      <c r="AG27">
        <v>2.2833260000000002</v>
      </c>
      <c r="AH27">
        <v>25.183900000000001</v>
      </c>
      <c r="AI27">
        <v>8.6622000000000003</v>
      </c>
      <c r="AJ27">
        <v>1.5580000000000001</v>
      </c>
      <c r="AK27">
        <v>213.0077</v>
      </c>
      <c r="AL27">
        <v>43.551000000000002</v>
      </c>
      <c r="AM27">
        <v>38.811999999999998</v>
      </c>
      <c r="AN27">
        <v>0.60851411</v>
      </c>
      <c r="AO27">
        <v>0.89729999999999999</v>
      </c>
      <c r="AP27">
        <v>658.92499999999995</v>
      </c>
      <c r="AQ27">
        <v>6.8601999999999999</v>
      </c>
      <c r="BO27">
        <f t="shared" si="1"/>
        <v>2000</v>
      </c>
      <c r="BP27">
        <f t="shared" si="0"/>
        <v>100</v>
      </c>
      <c r="BQ27" t="e" cm="1">
        <f t="array" aca="1" ref="BQ27" ca="1">1/INDEX($B27:$BB27,Var!$B$9)</f>
        <v>#DIV/0!</v>
      </c>
      <c r="BR27">
        <f t="shared" si="2"/>
        <v>0.60851411</v>
      </c>
      <c r="BS27">
        <f t="shared" si="3"/>
        <v>1.6433472676582634</v>
      </c>
      <c r="BT27" t="e" cm="1">
        <f t="array" aca="1" ref="BT27" ca="1">1/INDEX(B27:BB27,Var!$O$9)</f>
        <v>#DIV/0!</v>
      </c>
      <c r="BU27" t="e" cm="1">
        <f t="array" aca="1" ref="BU27" ca="1">INDEX(B27:BB27,Var!$B$9)/INDEX(B27:BB27,Var!$O$9)</f>
        <v>#DIV/0!</v>
      </c>
      <c r="BV27" t="e">
        <f t="shared" ca="1" si="4"/>
        <v>#DIV/0!</v>
      </c>
      <c r="BW27" cm="1">
        <f t="array" aca="1" ref="BW27" ca="1">INDEX($B27:$BB27,Var!$B$9)/BW$1*100</f>
        <v>0</v>
      </c>
      <c r="BX27" cm="1">
        <f t="array" aca="1" ref="BX27" ca="1">INDEX($B27:$BB27,Var!$B$9)/BX$1*100</f>
        <v>0</v>
      </c>
      <c r="BY27" cm="1">
        <f t="array" aca="1" ref="BY27" ca="1">INDEX($B27:$BB27,Var!$O$9)/BY$1*100</f>
        <v>0</v>
      </c>
      <c r="BZ27" cm="1">
        <f t="array" aca="1" ref="BZ27" ca="1">INDEX($B27:$BB27,Var!$O$9)/BZ$1*100</f>
        <v>0</v>
      </c>
    </row>
    <row r="28" spans="1:78" x14ac:dyDescent="0.3">
      <c r="A28" s="35">
        <v>36892</v>
      </c>
      <c r="B28">
        <v>1.6891</v>
      </c>
      <c r="C28">
        <v>1.9553</v>
      </c>
      <c r="E28">
        <v>1.4097999999999999</v>
      </c>
      <c r="F28">
        <v>1.5290999999999999</v>
      </c>
      <c r="G28">
        <v>522.5</v>
      </c>
      <c r="H28">
        <v>7.7662000000000004</v>
      </c>
      <c r="I28">
        <v>0.57754000000000005</v>
      </c>
      <c r="J28">
        <v>35.128</v>
      </c>
      <c r="K28">
        <v>7.4641999999999999</v>
      </c>
      <c r="L28">
        <v>15.646599999999999</v>
      </c>
      <c r="M28">
        <v>0.63480000000000003</v>
      </c>
      <c r="O28">
        <v>7.3182</v>
      </c>
      <c r="P28">
        <v>7.6414999999999997</v>
      </c>
      <c r="Q28">
        <v>265</v>
      </c>
      <c r="R28">
        <v>8894.0400000000009</v>
      </c>
      <c r="U28">
        <v>79.86</v>
      </c>
      <c r="V28">
        <v>109.57</v>
      </c>
      <c r="W28">
        <v>1194.92</v>
      </c>
      <c r="X28">
        <v>3.754</v>
      </c>
      <c r="Y28">
        <v>0.57909999999999995</v>
      </c>
      <c r="Z28">
        <v>0.4098</v>
      </c>
      <c r="AB28">
        <v>3.5661999999999998</v>
      </c>
      <c r="AC28">
        <v>8.2355</v>
      </c>
      <c r="AD28">
        <v>2.1103000000000001</v>
      </c>
      <c r="AE28">
        <v>47.616999999999997</v>
      </c>
      <c r="AF28">
        <v>3.8591000000000002</v>
      </c>
      <c r="AG28">
        <v>2.4591180000000001</v>
      </c>
      <c r="AH28">
        <v>26.6571</v>
      </c>
      <c r="AI28">
        <v>8.9055</v>
      </c>
      <c r="AJ28">
        <v>1.6302000000000001</v>
      </c>
      <c r="AK28">
        <v>214.4049</v>
      </c>
      <c r="AL28">
        <v>43.701000000000001</v>
      </c>
      <c r="AM28">
        <v>40.496000000000002</v>
      </c>
      <c r="AN28">
        <v>0.63011585999999997</v>
      </c>
      <c r="AO28">
        <v>0.93830000000000002</v>
      </c>
      <c r="AP28">
        <v>646.98500000000001</v>
      </c>
      <c r="AQ28">
        <v>7.2984999999999998</v>
      </c>
      <c r="BO28">
        <f t="shared" si="1"/>
        <v>2001</v>
      </c>
      <c r="BP28">
        <f t="shared" si="0"/>
        <v>0</v>
      </c>
      <c r="BQ28" t="e" cm="1">
        <f t="array" aca="1" ref="BQ28" ca="1">1/INDEX($B28:$BB28,Var!$B$9)</f>
        <v>#DIV/0!</v>
      </c>
      <c r="BR28">
        <f t="shared" si="2"/>
        <v>0.63011585999999997</v>
      </c>
      <c r="BS28">
        <f t="shared" si="3"/>
        <v>1.5870097286552984</v>
      </c>
      <c r="BT28" t="e" cm="1">
        <f t="array" aca="1" ref="BT28" ca="1">1/INDEX(B28:BB28,Var!$O$9)</f>
        <v>#DIV/0!</v>
      </c>
      <c r="BU28" t="e" cm="1">
        <f t="array" aca="1" ref="BU28" ca="1">INDEX(B28:BB28,Var!$B$9)/INDEX(B28:BB28,Var!$O$9)</f>
        <v>#DIV/0!</v>
      </c>
      <c r="BV28" t="e">
        <f t="shared" ca="1" si="4"/>
        <v>#DIV/0!</v>
      </c>
      <c r="BW28" cm="1">
        <f t="array" aca="1" ref="BW28" ca="1">INDEX($B28:$BB28,Var!$B$9)/BW$1*100</f>
        <v>0</v>
      </c>
      <c r="BX28" cm="1">
        <f t="array" aca="1" ref="BX28" ca="1">INDEX($B28:$BB28,Var!$B$9)/BX$1*100</f>
        <v>0</v>
      </c>
      <c r="BY28" cm="1">
        <f t="array" aca="1" ref="BY28" ca="1">INDEX($B28:$BB28,Var!$O$9)/BY$1*100</f>
        <v>0</v>
      </c>
      <c r="BZ28" cm="1">
        <f t="array" aca="1" ref="BZ28" ca="1">INDEX($B28:$BB28,Var!$O$9)/BZ$1*100</f>
        <v>0</v>
      </c>
    </row>
    <row r="29" spans="1:78" x14ac:dyDescent="0.3">
      <c r="A29" s="35">
        <v>36923</v>
      </c>
      <c r="B29">
        <v>1.7236</v>
      </c>
      <c r="C29">
        <v>1.9516</v>
      </c>
      <c r="E29">
        <v>1.4027000000000001</v>
      </c>
      <c r="F29">
        <v>1.5358000000000001</v>
      </c>
      <c r="G29">
        <v>530.47</v>
      </c>
      <c r="H29">
        <v>7.6289999999999996</v>
      </c>
      <c r="I29">
        <v>0.57935000000000003</v>
      </c>
      <c r="J29">
        <v>34.64</v>
      </c>
      <c r="K29">
        <v>7.4630000000000001</v>
      </c>
      <c r="L29">
        <v>15.646599999999999</v>
      </c>
      <c r="M29">
        <v>0.63400000000000001</v>
      </c>
      <c r="O29">
        <v>7.1890000000000001</v>
      </c>
      <c r="P29">
        <v>7.7203999999999997</v>
      </c>
      <c r="Q29">
        <v>265.69</v>
      </c>
      <c r="R29">
        <v>8890.43</v>
      </c>
      <c r="U29">
        <v>79.27</v>
      </c>
      <c r="V29">
        <v>107.08</v>
      </c>
      <c r="W29">
        <v>1153.81</v>
      </c>
      <c r="X29">
        <v>3.6871</v>
      </c>
      <c r="Y29">
        <v>0.57089999999999996</v>
      </c>
      <c r="Z29">
        <v>0.4078</v>
      </c>
      <c r="AB29">
        <v>3.5024000000000002</v>
      </c>
      <c r="AC29">
        <v>8.2125000000000004</v>
      </c>
      <c r="AD29">
        <v>2.1183999999999998</v>
      </c>
      <c r="AE29">
        <v>44.462000000000003</v>
      </c>
      <c r="AF29">
        <v>3.7671000000000001</v>
      </c>
      <c r="AG29">
        <v>2.4702500000000001</v>
      </c>
      <c r="AH29">
        <v>26.396899999999999</v>
      </c>
      <c r="AI29">
        <v>8.9770000000000003</v>
      </c>
      <c r="AJ29">
        <v>1.6067</v>
      </c>
      <c r="AK29">
        <v>215.54740000000001</v>
      </c>
      <c r="AL29">
        <v>43.71</v>
      </c>
      <c r="AM29">
        <v>39.299999999999997</v>
      </c>
      <c r="AN29">
        <v>0.71924149999999998</v>
      </c>
      <c r="AO29">
        <v>0.92169999999999996</v>
      </c>
      <c r="AP29">
        <v>649.70000000000005</v>
      </c>
      <c r="AQ29">
        <v>7.2018000000000004</v>
      </c>
      <c r="BO29">
        <f t="shared" si="1"/>
        <v>2001</v>
      </c>
      <c r="BP29">
        <f t="shared" si="0"/>
        <v>0</v>
      </c>
      <c r="BQ29" t="e" cm="1">
        <f t="array" aca="1" ref="BQ29" ca="1">1/INDEX($B29:$BB29,Var!$B$9)</f>
        <v>#DIV/0!</v>
      </c>
      <c r="BR29">
        <f t="shared" si="2"/>
        <v>0.71924149999999998</v>
      </c>
      <c r="BS29">
        <f t="shared" si="3"/>
        <v>1.3903535877726745</v>
      </c>
      <c r="BT29" t="e" cm="1">
        <f t="array" aca="1" ref="BT29" ca="1">1/INDEX(B29:BB29,Var!$O$9)</f>
        <v>#DIV/0!</v>
      </c>
      <c r="BU29" t="e" cm="1">
        <f t="array" aca="1" ref="BU29" ca="1">INDEX(B29:BB29,Var!$B$9)/INDEX(B29:BB29,Var!$O$9)</f>
        <v>#DIV/0!</v>
      </c>
      <c r="BV29" t="e">
        <f t="shared" ca="1" si="4"/>
        <v>#DIV/0!</v>
      </c>
      <c r="BW29" cm="1">
        <f t="array" aca="1" ref="BW29" ca="1">INDEX($B29:$BB29,Var!$B$9)/BW$1*100</f>
        <v>0</v>
      </c>
      <c r="BX29" cm="1">
        <f t="array" aca="1" ref="BX29" ca="1">INDEX($B29:$BB29,Var!$B$9)/BX$1*100</f>
        <v>0</v>
      </c>
      <c r="BY29" cm="1">
        <f t="array" aca="1" ref="BY29" ca="1">INDEX($B29:$BB29,Var!$O$9)/BY$1*100</f>
        <v>0</v>
      </c>
      <c r="BZ29" cm="1">
        <f t="array" aca="1" ref="BZ29" ca="1">INDEX($B29:$BB29,Var!$O$9)/BZ$1*100</f>
        <v>0</v>
      </c>
    </row>
    <row r="30" spans="1:78" x14ac:dyDescent="0.3">
      <c r="A30" s="35">
        <v>36951</v>
      </c>
      <c r="B30">
        <v>1.8071999999999999</v>
      </c>
      <c r="C30">
        <v>1.9496</v>
      </c>
      <c r="E30">
        <v>1.4167000000000001</v>
      </c>
      <c r="F30">
        <v>1.5355000000000001</v>
      </c>
      <c r="G30">
        <v>521.75</v>
      </c>
      <c r="H30">
        <v>7.5281000000000002</v>
      </c>
      <c r="I30">
        <v>0.57891999999999999</v>
      </c>
      <c r="J30">
        <v>34.590000000000003</v>
      </c>
      <c r="K30">
        <v>7.4642999999999997</v>
      </c>
      <c r="L30">
        <v>15.646599999999999</v>
      </c>
      <c r="M30">
        <v>0.62914999999999999</v>
      </c>
      <c r="O30">
        <v>7.0938999999999997</v>
      </c>
      <c r="P30">
        <v>7.6966000000000001</v>
      </c>
      <c r="Q30">
        <v>266.47000000000003</v>
      </c>
      <c r="R30">
        <v>9286.93</v>
      </c>
      <c r="U30">
        <v>79.72</v>
      </c>
      <c r="V30">
        <v>110.33</v>
      </c>
      <c r="W30">
        <v>1173.4000000000001</v>
      </c>
      <c r="X30">
        <v>3.6383000000000001</v>
      </c>
      <c r="Y30">
        <v>0.56779999999999997</v>
      </c>
      <c r="Z30">
        <v>0.40570000000000001</v>
      </c>
      <c r="AB30">
        <v>3.4554</v>
      </c>
      <c r="AC30">
        <v>8.16</v>
      </c>
      <c r="AD30">
        <v>2.1753</v>
      </c>
      <c r="AE30">
        <v>44.164000000000001</v>
      </c>
      <c r="AF30">
        <v>3.6945000000000001</v>
      </c>
      <c r="AG30">
        <v>2.4825360000000001</v>
      </c>
      <c r="AH30">
        <v>26.118099999999998</v>
      </c>
      <c r="AI30">
        <v>9.1264000000000003</v>
      </c>
      <c r="AJ30">
        <v>1.6113999999999999</v>
      </c>
      <c r="AK30">
        <v>216.05260000000001</v>
      </c>
      <c r="AL30">
        <v>43.707000000000001</v>
      </c>
      <c r="AM30">
        <v>39.962000000000003</v>
      </c>
      <c r="AN30">
        <v>0.88473217999999998</v>
      </c>
      <c r="AO30">
        <v>0.90949999999999998</v>
      </c>
      <c r="AP30">
        <v>620.67999999999995</v>
      </c>
      <c r="AQ30">
        <v>7.1708999999999996</v>
      </c>
      <c r="BO30">
        <f t="shared" si="1"/>
        <v>2001</v>
      </c>
      <c r="BP30">
        <f t="shared" si="0"/>
        <v>0</v>
      </c>
      <c r="BQ30" t="e" cm="1">
        <f t="array" aca="1" ref="BQ30" ca="1">1/INDEX($B30:$BB30,Var!$B$9)</f>
        <v>#DIV/0!</v>
      </c>
      <c r="BR30">
        <f t="shared" si="2"/>
        <v>0.88473217999999998</v>
      </c>
      <c r="BS30">
        <f t="shared" si="3"/>
        <v>1.1302855514987598</v>
      </c>
      <c r="BT30" t="e" cm="1">
        <f t="array" aca="1" ref="BT30" ca="1">1/INDEX(B30:BB30,Var!$O$9)</f>
        <v>#DIV/0!</v>
      </c>
      <c r="BU30" t="e" cm="1">
        <f t="array" aca="1" ref="BU30" ca="1">INDEX(B30:BB30,Var!$B$9)/INDEX(B30:BB30,Var!$O$9)</f>
        <v>#DIV/0!</v>
      </c>
      <c r="BV30" t="e">
        <f t="shared" ca="1" si="4"/>
        <v>#DIV/0!</v>
      </c>
      <c r="BW30" cm="1">
        <f t="array" aca="1" ref="BW30" ca="1">INDEX($B30:$BB30,Var!$B$9)/BW$1*100</f>
        <v>0</v>
      </c>
      <c r="BX30" cm="1">
        <f t="array" aca="1" ref="BX30" ca="1">INDEX($B30:$BB30,Var!$B$9)/BX$1*100</f>
        <v>0</v>
      </c>
      <c r="BY30" cm="1">
        <f t="array" aca="1" ref="BY30" ca="1">INDEX($B30:$BB30,Var!$O$9)/BY$1*100</f>
        <v>0</v>
      </c>
      <c r="BZ30" cm="1">
        <f t="array" aca="1" ref="BZ30" ca="1">INDEX($B30:$BB30,Var!$O$9)/BZ$1*100</f>
        <v>0</v>
      </c>
    </row>
    <row r="31" spans="1:78" x14ac:dyDescent="0.3">
      <c r="A31" s="35">
        <v>36982</v>
      </c>
      <c r="B31">
        <v>1.7847</v>
      </c>
      <c r="C31">
        <v>1.9474</v>
      </c>
      <c r="E31">
        <v>1.3903000000000001</v>
      </c>
      <c r="F31">
        <v>1.5286999999999999</v>
      </c>
      <c r="G31">
        <v>538</v>
      </c>
      <c r="H31">
        <v>7.3830999999999998</v>
      </c>
      <c r="I31">
        <v>0.57859000000000005</v>
      </c>
      <c r="J31">
        <v>34.555</v>
      </c>
      <c r="K31">
        <v>7.4633000000000003</v>
      </c>
      <c r="L31">
        <v>15.646599999999999</v>
      </c>
      <c r="M31">
        <v>0.62168000000000001</v>
      </c>
      <c r="O31">
        <v>6.9568000000000003</v>
      </c>
      <c r="P31">
        <v>7.5896999999999997</v>
      </c>
      <c r="Q31">
        <v>266.99</v>
      </c>
      <c r="R31">
        <v>9937.27</v>
      </c>
      <c r="U31">
        <v>83.29</v>
      </c>
      <c r="V31">
        <v>110.36</v>
      </c>
      <c r="W31">
        <v>1183.45</v>
      </c>
      <c r="X31">
        <v>3.5676000000000001</v>
      </c>
      <c r="Y31">
        <v>0.5615</v>
      </c>
      <c r="Z31">
        <v>0.4027</v>
      </c>
      <c r="AB31">
        <v>3.3898999999999999</v>
      </c>
      <c r="AC31">
        <v>8.1145999999999994</v>
      </c>
      <c r="AD31">
        <v>2.1974999999999998</v>
      </c>
      <c r="AE31">
        <v>44.865000000000002</v>
      </c>
      <c r="AF31">
        <v>3.5903999999999998</v>
      </c>
      <c r="AG31">
        <v>2.487063</v>
      </c>
      <c r="AH31">
        <v>25.771599999999999</v>
      </c>
      <c r="AI31">
        <v>9.1120000000000001</v>
      </c>
      <c r="AJ31">
        <v>1.6165</v>
      </c>
      <c r="AK31">
        <v>216.38759999999999</v>
      </c>
      <c r="AL31">
        <v>43.457000000000001</v>
      </c>
      <c r="AM31">
        <v>40.58</v>
      </c>
      <c r="AN31">
        <v>1.0883858399999999</v>
      </c>
      <c r="AO31">
        <v>0.89200000000000002</v>
      </c>
      <c r="AP31">
        <v>631.46</v>
      </c>
      <c r="AQ31">
        <v>7.2107000000000001</v>
      </c>
      <c r="BO31">
        <f t="shared" si="1"/>
        <v>2001</v>
      </c>
      <c r="BP31">
        <f t="shared" si="0"/>
        <v>0</v>
      </c>
      <c r="BQ31" t="e" cm="1">
        <f t="array" aca="1" ref="BQ31" ca="1">1/INDEX($B31:$BB31,Var!$B$9)</f>
        <v>#DIV/0!</v>
      </c>
      <c r="BR31">
        <f t="shared" si="2"/>
        <v>1.0883858399999999</v>
      </c>
      <c r="BS31">
        <f t="shared" si="3"/>
        <v>0.91879181375604824</v>
      </c>
      <c r="BT31" t="e" cm="1">
        <f t="array" aca="1" ref="BT31" ca="1">1/INDEX(B31:BB31,Var!$O$9)</f>
        <v>#DIV/0!</v>
      </c>
      <c r="BU31" t="e" cm="1">
        <f t="array" aca="1" ref="BU31" ca="1">INDEX(B31:BB31,Var!$B$9)/INDEX(B31:BB31,Var!$O$9)</f>
        <v>#DIV/0!</v>
      </c>
      <c r="BV31" t="e">
        <f t="shared" ca="1" si="4"/>
        <v>#DIV/0!</v>
      </c>
      <c r="BW31" cm="1">
        <f t="array" aca="1" ref="BW31" ca="1">INDEX($B31:$BB31,Var!$B$9)/BW$1*100</f>
        <v>0</v>
      </c>
      <c r="BX31" cm="1">
        <f t="array" aca="1" ref="BX31" ca="1">INDEX($B31:$BB31,Var!$B$9)/BX$1*100</f>
        <v>0</v>
      </c>
      <c r="BY31" cm="1">
        <f t="array" aca="1" ref="BY31" ca="1">INDEX($B31:$BB31,Var!$O$9)/BY$1*100</f>
        <v>0</v>
      </c>
      <c r="BZ31" cm="1">
        <f t="array" aca="1" ref="BZ31" ca="1">INDEX($B31:$BB31,Var!$O$9)/BZ$1*100</f>
        <v>0</v>
      </c>
    </row>
    <row r="32" spans="1:78" x14ac:dyDescent="0.3">
      <c r="A32" s="35">
        <v>37012</v>
      </c>
      <c r="B32">
        <v>1.6813</v>
      </c>
      <c r="C32">
        <v>1.9468000000000001</v>
      </c>
      <c r="E32">
        <v>1.3472999999999999</v>
      </c>
      <c r="F32">
        <v>1.5334000000000001</v>
      </c>
      <c r="G32">
        <v>517.20000000000005</v>
      </c>
      <c r="H32">
        <v>7.2355</v>
      </c>
      <c r="I32">
        <v>0.57770999999999995</v>
      </c>
      <c r="J32">
        <v>34.375</v>
      </c>
      <c r="K32">
        <v>7.4611999999999998</v>
      </c>
      <c r="L32">
        <v>15.646599999999999</v>
      </c>
      <c r="M32">
        <v>0.61328000000000005</v>
      </c>
      <c r="O32">
        <v>6.8182</v>
      </c>
      <c r="P32">
        <v>7.3426</v>
      </c>
      <c r="Q32">
        <v>258.29000000000002</v>
      </c>
      <c r="R32">
        <v>9854.2800000000007</v>
      </c>
      <c r="U32">
        <v>88.12</v>
      </c>
      <c r="V32">
        <v>106.5</v>
      </c>
      <c r="W32">
        <v>1133.74</v>
      </c>
      <c r="X32">
        <v>3.4969999999999999</v>
      </c>
      <c r="Y32">
        <v>0.55149999999999999</v>
      </c>
      <c r="Z32">
        <v>0.3992</v>
      </c>
      <c r="AB32">
        <v>3.3226</v>
      </c>
      <c r="AC32">
        <v>7.9927000000000001</v>
      </c>
      <c r="AD32">
        <v>2.0722999999999998</v>
      </c>
      <c r="AE32">
        <v>44.113</v>
      </c>
      <c r="AF32">
        <v>3.4842</v>
      </c>
      <c r="AG32">
        <v>2.491832</v>
      </c>
      <c r="AH32">
        <v>25.401499999999999</v>
      </c>
      <c r="AI32">
        <v>9.0576000000000008</v>
      </c>
      <c r="AJ32">
        <v>1.5854999999999999</v>
      </c>
      <c r="AK32">
        <v>217.34800000000001</v>
      </c>
      <c r="AL32">
        <v>43.155999999999999</v>
      </c>
      <c r="AM32">
        <v>39.786999999999999</v>
      </c>
      <c r="AN32">
        <v>0.99625695000000003</v>
      </c>
      <c r="AO32">
        <v>0.87419999999999998</v>
      </c>
      <c r="AP32">
        <v>604.17499999999995</v>
      </c>
      <c r="AQ32">
        <v>6.9660000000000002</v>
      </c>
      <c r="BO32">
        <f t="shared" si="1"/>
        <v>2001</v>
      </c>
      <c r="BP32">
        <f t="shared" si="0"/>
        <v>0</v>
      </c>
      <c r="BQ32" t="e" cm="1">
        <f t="array" aca="1" ref="BQ32" ca="1">1/INDEX($B32:$BB32,Var!$B$9)</f>
        <v>#DIV/0!</v>
      </c>
      <c r="BR32">
        <f t="shared" si="2"/>
        <v>0.99625695000000003</v>
      </c>
      <c r="BS32">
        <f t="shared" si="3"/>
        <v>1.0037571130620468</v>
      </c>
      <c r="BT32" t="e" cm="1">
        <f t="array" aca="1" ref="BT32" ca="1">1/INDEX(B32:BB32,Var!$O$9)</f>
        <v>#DIV/0!</v>
      </c>
      <c r="BU32" t="e" cm="1">
        <f t="array" aca="1" ref="BU32" ca="1">INDEX(B32:BB32,Var!$B$9)/INDEX(B32:BB32,Var!$O$9)</f>
        <v>#DIV/0!</v>
      </c>
      <c r="BV32" t="e">
        <f t="shared" ca="1" si="4"/>
        <v>#DIV/0!</v>
      </c>
      <c r="BW32" cm="1">
        <f t="array" aca="1" ref="BW32" ca="1">INDEX($B32:$BB32,Var!$B$9)/BW$1*100</f>
        <v>0</v>
      </c>
      <c r="BX32" cm="1">
        <f t="array" aca="1" ref="BX32" ca="1">INDEX($B32:$BB32,Var!$B$9)/BX$1*100</f>
        <v>0</v>
      </c>
      <c r="BY32" cm="1">
        <f t="array" aca="1" ref="BY32" ca="1">INDEX($B32:$BB32,Var!$O$9)/BY$1*100</f>
        <v>0</v>
      </c>
      <c r="BZ32" cm="1">
        <f t="array" aca="1" ref="BZ32" ca="1">INDEX($B32:$BB32,Var!$O$9)/BZ$1*100</f>
        <v>0</v>
      </c>
    </row>
    <row r="33" spans="1:78" x14ac:dyDescent="0.3">
      <c r="A33" s="35">
        <v>37043</v>
      </c>
      <c r="B33">
        <v>1.6469</v>
      </c>
      <c r="C33">
        <v>1.9470000000000001</v>
      </c>
      <c r="E33">
        <v>1.3016000000000001</v>
      </c>
      <c r="F33">
        <v>1.5225</v>
      </c>
      <c r="G33">
        <v>536.73500000000001</v>
      </c>
      <c r="H33">
        <v>7.0617000000000001</v>
      </c>
      <c r="I33">
        <v>0.57516</v>
      </c>
      <c r="J33">
        <v>33.954000000000001</v>
      </c>
      <c r="K33">
        <v>7.4539</v>
      </c>
      <c r="L33">
        <v>15.646599999999999</v>
      </c>
      <c r="M33">
        <v>0.6089</v>
      </c>
      <c r="O33">
        <v>6.6542000000000003</v>
      </c>
      <c r="P33">
        <v>7.3266</v>
      </c>
      <c r="Q33">
        <v>247.25</v>
      </c>
      <c r="R33">
        <v>9656.67</v>
      </c>
      <c r="U33">
        <v>89.36</v>
      </c>
      <c r="V33">
        <v>104.3</v>
      </c>
      <c r="W33">
        <v>1104.1199999999999</v>
      </c>
      <c r="X33">
        <v>3.4125000000000001</v>
      </c>
      <c r="Y33">
        <v>0.54149999999999998</v>
      </c>
      <c r="Z33">
        <v>0.39610000000000001</v>
      </c>
      <c r="AB33">
        <v>3.2427999999999999</v>
      </c>
      <c r="AC33">
        <v>7.9359999999999999</v>
      </c>
      <c r="AD33">
        <v>2.0589</v>
      </c>
      <c r="AE33">
        <v>43.99</v>
      </c>
      <c r="AF33">
        <v>3.3875999999999999</v>
      </c>
      <c r="AG33">
        <v>2.4704670000000002</v>
      </c>
      <c r="AH33">
        <v>24.878399999999999</v>
      </c>
      <c r="AI33">
        <v>9.2105999999999995</v>
      </c>
      <c r="AJ33">
        <v>1.5497000000000001</v>
      </c>
      <c r="AK33">
        <v>217.92320000000001</v>
      </c>
      <c r="AL33">
        <v>42.777999999999999</v>
      </c>
      <c r="AM33">
        <v>38.625999999999998</v>
      </c>
      <c r="AN33">
        <v>1.0381147100000001</v>
      </c>
      <c r="AO33">
        <v>0.85319999999999996</v>
      </c>
      <c r="AP33">
        <v>610.29390000000001</v>
      </c>
      <c r="AQ33">
        <v>6.8718000000000004</v>
      </c>
      <c r="BO33">
        <f t="shared" si="1"/>
        <v>2001</v>
      </c>
      <c r="BP33">
        <f t="shared" si="0"/>
        <v>0</v>
      </c>
      <c r="BQ33" t="e" cm="1">
        <f t="array" aca="1" ref="BQ33" ca="1">1/INDEX($B33:$BB33,Var!$B$9)</f>
        <v>#DIV/0!</v>
      </c>
      <c r="BR33">
        <f t="shared" si="2"/>
        <v>1.0381147100000001</v>
      </c>
      <c r="BS33">
        <f t="shared" si="3"/>
        <v>0.96328468363578035</v>
      </c>
      <c r="BT33" t="e" cm="1">
        <f t="array" aca="1" ref="BT33" ca="1">1/INDEX(B33:BB33,Var!$O$9)</f>
        <v>#DIV/0!</v>
      </c>
      <c r="BU33" t="e" cm="1">
        <f t="array" aca="1" ref="BU33" ca="1">INDEX(B33:BB33,Var!$B$9)/INDEX(B33:BB33,Var!$O$9)</f>
        <v>#DIV/0!</v>
      </c>
      <c r="BV33" t="e">
        <f t="shared" ca="1" si="4"/>
        <v>#DIV/0!</v>
      </c>
      <c r="BW33" cm="1">
        <f t="array" aca="1" ref="BW33" ca="1">INDEX($B33:$BB33,Var!$B$9)/BW$1*100</f>
        <v>0</v>
      </c>
      <c r="BX33" cm="1">
        <f t="array" aca="1" ref="BX33" ca="1">INDEX($B33:$BB33,Var!$B$9)/BX$1*100</f>
        <v>0</v>
      </c>
      <c r="BY33" cm="1">
        <f t="array" aca="1" ref="BY33" ca="1">INDEX($B33:$BB33,Var!$O$9)/BY$1*100</f>
        <v>0</v>
      </c>
      <c r="BZ33" cm="1">
        <f t="array" aca="1" ref="BZ33" ca="1">INDEX($B33:$BB33,Var!$O$9)/BZ$1*100</f>
        <v>0</v>
      </c>
    </row>
    <row r="34" spans="1:78" x14ac:dyDescent="0.3">
      <c r="A34" s="35">
        <v>37073</v>
      </c>
      <c r="B34">
        <v>1.6890000000000001</v>
      </c>
      <c r="C34">
        <v>1.9464999999999999</v>
      </c>
      <c r="E34">
        <v>1.3152999999999999</v>
      </c>
      <c r="F34">
        <v>1.5135000000000001</v>
      </c>
      <c r="G34">
        <v>585.5</v>
      </c>
      <c r="H34">
        <v>7.1237000000000004</v>
      </c>
      <c r="I34">
        <v>0.57403000000000004</v>
      </c>
      <c r="J34">
        <v>33.868000000000002</v>
      </c>
      <c r="K34">
        <v>7.4447000000000001</v>
      </c>
      <c r="L34">
        <v>15.646599999999999</v>
      </c>
      <c r="M34">
        <v>0.60857000000000006</v>
      </c>
      <c r="O34">
        <v>6.7130000000000001</v>
      </c>
      <c r="P34">
        <v>7.1933999999999996</v>
      </c>
      <c r="Q34">
        <v>248.94</v>
      </c>
      <c r="R34">
        <v>9355.92</v>
      </c>
      <c r="U34">
        <v>87.89</v>
      </c>
      <c r="V34">
        <v>107.21</v>
      </c>
      <c r="W34">
        <v>1120.28</v>
      </c>
      <c r="X34">
        <v>3.4428999999999998</v>
      </c>
      <c r="Y34">
        <v>0.54620000000000002</v>
      </c>
      <c r="Z34">
        <v>0.39689999999999998</v>
      </c>
      <c r="AB34">
        <v>3.2703000000000002</v>
      </c>
      <c r="AC34">
        <v>7.9714</v>
      </c>
      <c r="AD34">
        <v>2.1074000000000002</v>
      </c>
      <c r="AE34">
        <v>45.835000000000001</v>
      </c>
      <c r="AF34">
        <v>3.6171000000000002</v>
      </c>
      <c r="AG34">
        <v>2.5272770000000002</v>
      </c>
      <c r="AH34">
        <v>25.172799999999999</v>
      </c>
      <c r="AI34">
        <v>9.2637</v>
      </c>
      <c r="AJ34">
        <v>1.5690999999999999</v>
      </c>
      <c r="AK34">
        <v>218.80279999999999</v>
      </c>
      <c r="AL34">
        <v>42.625</v>
      </c>
      <c r="AM34">
        <v>39.252000000000002</v>
      </c>
      <c r="AN34">
        <v>1.14268182</v>
      </c>
      <c r="AO34">
        <v>0.86070000000000002</v>
      </c>
      <c r="AP34">
        <v>635.10500000000002</v>
      </c>
      <c r="AQ34">
        <v>7.0579999999999998</v>
      </c>
      <c r="BO34">
        <f t="shared" si="1"/>
        <v>2001</v>
      </c>
      <c r="BP34">
        <f t="shared" si="0"/>
        <v>0</v>
      </c>
      <c r="BQ34" t="e" cm="1">
        <f t="array" aca="1" ref="BQ34" ca="1">1/INDEX($B34:$BB34,Var!$B$9)</f>
        <v>#DIV/0!</v>
      </c>
      <c r="BR34">
        <f t="shared" si="2"/>
        <v>1.14268182</v>
      </c>
      <c r="BS34">
        <f t="shared" si="3"/>
        <v>0.87513425215778795</v>
      </c>
      <c r="BT34" t="e" cm="1">
        <f t="array" aca="1" ref="BT34" ca="1">1/INDEX(B34:BB34,Var!$O$9)</f>
        <v>#DIV/0!</v>
      </c>
      <c r="BU34" t="e" cm="1">
        <f t="array" aca="1" ref="BU34" ca="1">INDEX(B34:BB34,Var!$B$9)/INDEX(B34:BB34,Var!$O$9)</f>
        <v>#DIV/0!</v>
      </c>
      <c r="BV34" t="e">
        <f t="shared" ca="1" si="4"/>
        <v>#DIV/0!</v>
      </c>
      <c r="BW34" cm="1">
        <f t="array" aca="1" ref="BW34" ca="1">INDEX($B34:$BB34,Var!$B$9)/BW$1*100</f>
        <v>0</v>
      </c>
      <c r="BX34" cm="1">
        <f t="array" aca="1" ref="BX34" ca="1">INDEX($B34:$BB34,Var!$B$9)/BX$1*100</f>
        <v>0</v>
      </c>
      <c r="BY34" cm="1">
        <f t="array" aca="1" ref="BY34" ca="1">INDEX($B34:$BB34,Var!$O$9)/BY$1*100</f>
        <v>0</v>
      </c>
      <c r="BZ34" cm="1">
        <f t="array" aca="1" ref="BZ34" ca="1">INDEX($B34:$BB34,Var!$O$9)/BZ$1*100</f>
        <v>0</v>
      </c>
    </row>
    <row r="35" spans="1:78" x14ac:dyDescent="0.3">
      <c r="A35" s="35">
        <v>37104</v>
      </c>
      <c r="B35">
        <v>1.7169000000000001</v>
      </c>
      <c r="C35">
        <v>1.9472</v>
      </c>
      <c r="E35">
        <v>1.3856999999999999</v>
      </c>
      <c r="F35">
        <v>1.5144</v>
      </c>
      <c r="G35">
        <v>604.65</v>
      </c>
      <c r="H35">
        <v>7.4532999999999996</v>
      </c>
      <c r="I35">
        <v>0.57364000000000004</v>
      </c>
      <c r="J35">
        <v>34.049999999999997</v>
      </c>
      <c r="K35">
        <v>7.4450000000000003</v>
      </c>
      <c r="L35">
        <v>15.646599999999999</v>
      </c>
      <c r="M35">
        <v>0.62672000000000005</v>
      </c>
      <c r="O35">
        <v>7.0236000000000001</v>
      </c>
      <c r="P35">
        <v>7.5083000000000002</v>
      </c>
      <c r="Q35">
        <v>251.02</v>
      </c>
      <c r="R35">
        <v>8071.74</v>
      </c>
      <c r="U35">
        <v>88.7</v>
      </c>
      <c r="V35">
        <v>109.34</v>
      </c>
      <c r="W35">
        <v>1153.99</v>
      </c>
      <c r="X35">
        <v>3.5036</v>
      </c>
      <c r="Y35">
        <v>0.5625</v>
      </c>
      <c r="Z35">
        <v>0.40429999999999999</v>
      </c>
      <c r="AB35">
        <v>3.4222000000000001</v>
      </c>
      <c r="AC35">
        <v>8.0551999999999992</v>
      </c>
      <c r="AD35">
        <v>2.0895000000000001</v>
      </c>
      <c r="AE35">
        <v>46.665999999999997</v>
      </c>
      <c r="AF35">
        <v>3.8243</v>
      </c>
      <c r="AG35">
        <v>2.6845569999999999</v>
      </c>
      <c r="AH35">
        <v>26.447800000000001</v>
      </c>
      <c r="AI35">
        <v>9.3107000000000006</v>
      </c>
      <c r="AJ35">
        <v>1.5854999999999999</v>
      </c>
      <c r="AK35">
        <v>219.5067</v>
      </c>
      <c r="AL35">
        <v>43.119</v>
      </c>
      <c r="AM35">
        <v>40.420999999999999</v>
      </c>
      <c r="AN35">
        <v>1.2657623</v>
      </c>
      <c r="AO35">
        <v>0.90049999999999997</v>
      </c>
      <c r="AP35">
        <v>670.95500000000004</v>
      </c>
      <c r="AQ35">
        <v>7.4823000000000004</v>
      </c>
      <c r="BO35">
        <f t="shared" si="1"/>
        <v>2001</v>
      </c>
      <c r="BP35">
        <f t="shared" si="0"/>
        <v>0</v>
      </c>
      <c r="BQ35" t="e" cm="1">
        <f t="array" aca="1" ref="BQ35" ca="1">1/INDEX($B35:$BB35,Var!$B$9)</f>
        <v>#DIV/0!</v>
      </c>
      <c r="BR35">
        <f t="shared" si="2"/>
        <v>1.2657623</v>
      </c>
      <c r="BS35">
        <f t="shared" si="3"/>
        <v>0.79003775037382606</v>
      </c>
      <c r="BT35" t="e" cm="1">
        <f t="array" aca="1" ref="BT35" ca="1">1/INDEX(B35:BB35,Var!$O$9)</f>
        <v>#DIV/0!</v>
      </c>
      <c r="BU35" t="e" cm="1">
        <f t="array" aca="1" ref="BU35" ca="1">INDEX(B35:BB35,Var!$B$9)/INDEX(B35:BB35,Var!$O$9)</f>
        <v>#DIV/0!</v>
      </c>
      <c r="BV35" t="e">
        <f t="shared" ca="1" si="4"/>
        <v>#DIV/0!</v>
      </c>
      <c r="BW35" cm="1">
        <f t="array" aca="1" ref="BW35" ca="1">INDEX($B35:$BB35,Var!$B$9)/BW$1*100</f>
        <v>0</v>
      </c>
      <c r="BX35" cm="1">
        <f t="array" aca="1" ref="BX35" ca="1">INDEX($B35:$BB35,Var!$B$9)/BX$1*100</f>
        <v>0</v>
      </c>
      <c r="BY35" cm="1">
        <f t="array" aca="1" ref="BY35" ca="1">INDEX($B35:$BB35,Var!$O$9)/BY$1*100</f>
        <v>0</v>
      </c>
      <c r="BZ35" cm="1">
        <f t="array" aca="1" ref="BZ35" ca="1">INDEX($B35:$BB35,Var!$O$9)/BZ$1*100</f>
        <v>0</v>
      </c>
    </row>
    <row r="36" spans="1:78" x14ac:dyDescent="0.3">
      <c r="A36" s="35">
        <v>37135</v>
      </c>
      <c r="B36">
        <v>1.8036000000000001</v>
      </c>
      <c r="C36">
        <v>1.9467000000000001</v>
      </c>
      <c r="E36">
        <v>1.4259999999999999</v>
      </c>
      <c r="F36">
        <v>1.4913000000000001</v>
      </c>
      <c r="G36">
        <v>630</v>
      </c>
      <c r="H36">
        <v>7.5411000000000001</v>
      </c>
      <c r="I36">
        <v>0.57325999999999999</v>
      </c>
      <c r="J36">
        <v>34.156999999999996</v>
      </c>
      <c r="K36">
        <v>7.4413</v>
      </c>
      <c r="L36">
        <v>15.646599999999999</v>
      </c>
      <c r="M36">
        <v>0.62290999999999996</v>
      </c>
      <c r="O36">
        <v>7.1063000000000001</v>
      </c>
      <c r="P36">
        <v>7.5274999999999999</v>
      </c>
      <c r="Q36">
        <v>255.94</v>
      </c>
      <c r="R36">
        <v>8474.2900000000009</v>
      </c>
      <c r="U36">
        <v>91.16</v>
      </c>
      <c r="V36">
        <v>108.2</v>
      </c>
      <c r="W36">
        <v>1178.27</v>
      </c>
      <c r="X36">
        <v>3.6436000000000002</v>
      </c>
      <c r="Y36">
        <v>0.56459999999999999</v>
      </c>
      <c r="Z36">
        <v>0.40500000000000003</v>
      </c>
      <c r="AB36">
        <v>3.4628000000000001</v>
      </c>
      <c r="AC36">
        <v>7.9984999999999999</v>
      </c>
      <c r="AD36">
        <v>2.1781000000000001</v>
      </c>
      <c r="AE36">
        <v>46.723999999999997</v>
      </c>
      <c r="AF36">
        <v>3.8468</v>
      </c>
      <c r="AG36">
        <v>2.7555900000000002</v>
      </c>
      <c r="AH36">
        <v>26.8398</v>
      </c>
      <c r="AI36">
        <v>9.6744000000000003</v>
      </c>
      <c r="AJ36">
        <v>1.5929</v>
      </c>
      <c r="AK36">
        <v>219.83099999999999</v>
      </c>
      <c r="AL36">
        <v>43.545000000000002</v>
      </c>
      <c r="AM36">
        <v>40.390999999999998</v>
      </c>
      <c r="AN36">
        <v>1.3511500000000001</v>
      </c>
      <c r="AO36">
        <v>0.91110000000000002</v>
      </c>
      <c r="AP36">
        <v>675.82500000000005</v>
      </c>
      <c r="AQ36">
        <v>7.8878000000000004</v>
      </c>
      <c r="BO36">
        <f t="shared" si="1"/>
        <v>2001</v>
      </c>
      <c r="BP36">
        <f t="shared" si="0"/>
        <v>0</v>
      </c>
      <c r="BQ36" t="e" cm="1">
        <f t="array" aca="1" ref="BQ36" ca="1">1/INDEX($B36:$BB36,Var!$B$9)</f>
        <v>#DIV/0!</v>
      </c>
      <c r="BR36">
        <f t="shared" si="2"/>
        <v>1.3511500000000001</v>
      </c>
      <c r="BS36">
        <f t="shared" si="3"/>
        <v>0.74011027643118821</v>
      </c>
      <c r="BT36" t="e" cm="1">
        <f t="array" aca="1" ref="BT36" ca="1">1/INDEX(B36:BB36,Var!$O$9)</f>
        <v>#DIV/0!</v>
      </c>
      <c r="BU36" t="e" cm="1">
        <f t="array" aca="1" ref="BU36" ca="1">INDEX(B36:BB36,Var!$B$9)/INDEX(B36:BB36,Var!$O$9)</f>
        <v>#DIV/0!</v>
      </c>
      <c r="BV36" t="e">
        <f t="shared" ca="1" si="4"/>
        <v>#DIV/0!</v>
      </c>
      <c r="BW36" cm="1">
        <f t="array" aca="1" ref="BW36" ca="1">INDEX($B36:$BB36,Var!$B$9)/BW$1*100</f>
        <v>0</v>
      </c>
      <c r="BX36" cm="1">
        <f t="array" aca="1" ref="BX36" ca="1">INDEX($B36:$BB36,Var!$B$9)/BX$1*100</f>
        <v>0</v>
      </c>
      <c r="BY36" cm="1">
        <f t="array" aca="1" ref="BY36" ca="1">INDEX($B36:$BB36,Var!$O$9)/BY$1*100</f>
        <v>0</v>
      </c>
      <c r="BZ36" cm="1">
        <f t="array" aca="1" ref="BZ36" ca="1">INDEX($B36:$BB36,Var!$O$9)/BZ$1*100</f>
        <v>0</v>
      </c>
    </row>
    <row r="37" spans="1:78" x14ac:dyDescent="0.3">
      <c r="A37" s="35">
        <v>37165</v>
      </c>
      <c r="B37">
        <v>1.7955000000000001</v>
      </c>
      <c r="C37">
        <v>1.9469000000000001</v>
      </c>
      <c r="E37">
        <v>1.4224000000000001</v>
      </c>
      <c r="F37">
        <v>1.4793000000000001</v>
      </c>
      <c r="G37">
        <v>641.79999999999995</v>
      </c>
      <c r="H37">
        <v>7.4977999999999998</v>
      </c>
      <c r="I37">
        <v>0.57428999999999997</v>
      </c>
      <c r="J37">
        <v>33.548999999999999</v>
      </c>
      <c r="K37">
        <v>7.4367000000000001</v>
      </c>
      <c r="L37">
        <v>15.646599999999999</v>
      </c>
      <c r="M37">
        <v>0.62392999999999998</v>
      </c>
      <c r="O37">
        <v>7.0655000000000001</v>
      </c>
      <c r="P37">
        <v>7.4500999999999999</v>
      </c>
      <c r="Q37">
        <v>255.23</v>
      </c>
      <c r="R37">
        <v>9136.4500000000007</v>
      </c>
      <c r="U37">
        <v>92.84</v>
      </c>
      <c r="V37">
        <v>109.86</v>
      </c>
      <c r="W37">
        <v>1178.6199999999999</v>
      </c>
      <c r="X37">
        <v>3.6223000000000001</v>
      </c>
      <c r="Y37">
        <v>0.56159999999999999</v>
      </c>
      <c r="Z37">
        <v>0.40460000000000002</v>
      </c>
      <c r="AB37">
        <v>3.4422999999999999</v>
      </c>
      <c r="AC37">
        <v>7.9969999999999999</v>
      </c>
      <c r="AD37">
        <v>2.1863000000000001</v>
      </c>
      <c r="AE37">
        <v>46.893000000000001</v>
      </c>
      <c r="AF37">
        <v>3.7465000000000002</v>
      </c>
      <c r="AG37">
        <v>2.7889390000000001</v>
      </c>
      <c r="AH37">
        <v>26.785</v>
      </c>
      <c r="AI37">
        <v>9.5779999999999994</v>
      </c>
      <c r="AJ37">
        <v>1.6396999999999999</v>
      </c>
      <c r="AK37">
        <v>220.21440000000001</v>
      </c>
      <c r="AL37">
        <v>43.594000000000001</v>
      </c>
      <c r="AM37">
        <v>40.523000000000003</v>
      </c>
      <c r="AN37">
        <v>1.4591739100000001</v>
      </c>
      <c r="AO37">
        <v>0.90590000000000004</v>
      </c>
      <c r="AP37">
        <v>668.85</v>
      </c>
      <c r="AQ37">
        <v>8.4130000000000003</v>
      </c>
      <c r="BO37">
        <f t="shared" si="1"/>
        <v>2001</v>
      </c>
      <c r="BP37">
        <f t="shared" si="0"/>
        <v>0</v>
      </c>
      <c r="BQ37" t="e" cm="1">
        <f t="array" aca="1" ref="BQ37" ca="1">1/INDEX($B37:$BB37,Var!$B$9)</f>
        <v>#DIV/0!</v>
      </c>
      <c r="BR37">
        <f t="shared" si="2"/>
        <v>1.4591739100000001</v>
      </c>
      <c r="BS37">
        <f t="shared" si="3"/>
        <v>0.68531927081947341</v>
      </c>
      <c r="BT37" t="e" cm="1">
        <f t="array" aca="1" ref="BT37" ca="1">1/INDEX(B37:BB37,Var!$O$9)</f>
        <v>#DIV/0!</v>
      </c>
      <c r="BU37" t="e" cm="1">
        <f t="array" aca="1" ref="BU37" ca="1">INDEX(B37:BB37,Var!$B$9)/INDEX(B37:BB37,Var!$O$9)</f>
        <v>#DIV/0!</v>
      </c>
      <c r="BV37" t="e">
        <f t="shared" ca="1" si="4"/>
        <v>#DIV/0!</v>
      </c>
      <c r="BW37" cm="1">
        <f t="array" aca="1" ref="BW37" ca="1">INDEX($B37:$BB37,Var!$B$9)/BW$1*100</f>
        <v>0</v>
      </c>
      <c r="BX37" cm="1">
        <f t="array" aca="1" ref="BX37" ca="1">INDEX($B37:$BB37,Var!$B$9)/BX$1*100</f>
        <v>0</v>
      </c>
      <c r="BY37" cm="1">
        <f t="array" aca="1" ref="BY37" ca="1">INDEX($B37:$BB37,Var!$O$9)/BY$1*100</f>
        <v>0</v>
      </c>
      <c r="BZ37" cm="1">
        <f t="array" aca="1" ref="BZ37" ca="1">INDEX($B37:$BB37,Var!$O$9)/BZ$1*100</f>
        <v>0</v>
      </c>
    </row>
    <row r="38" spans="1:78" x14ac:dyDescent="0.3">
      <c r="A38" s="35">
        <v>37196</v>
      </c>
      <c r="B38">
        <v>1.7172000000000001</v>
      </c>
      <c r="C38">
        <v>1.9466000000000001</v>
      </c>
      <c r="E38">
        <v>1.4153</v>
      </c>
      <c r="F38">
        <v>1.4662999999999999</v>
      </c>
      <c r="G38">
        <v>614.75</v>
      </c>
      <c r="H38">
        <v>7.3525</v>
      </c>
      <c r="I38">
        <v>0.57376000000000005</v>
      </c>
      <c r="J38">
        <v>33.290999999999997</v>
      </c>
      <c r="K38">
        <v>7.4451999999999998</v>
      </c>
      <c r="L38">
        <v>15.646599999999999</v>
      </c>
      <c r="M38">
        <v>0.61838000000000004</v>
      </c>
      <c r="O38">
        <v>6.9283999999999999</v>
      </c>
      <c r="P38">
        <v>7.4112999999999998</v>
      </c>
      <c r="Q38">
        <v>251.36</v>
      </c>
      <c r="R38">
        <v>9384.48</v>
      </c>
      <c r="U38">
        <v>95.32</v>
      </c>
      <c r="V38">
        <v>108.68</v>
      </c>
      <c r="W38">
        <v>1137.48</v>
      </c>
      <c r="X38">
        <v>3.552</v>
      </c>
      <c r="Y38">
        <v>0.55489999999999995</v>
      </c>
      <c r="Z38">
        <v>0.4017</v>
      </c>
      <c r="AB38">
        <v>3.3753000000000002</v>
      </c>
      <c r="AC38">
        <v>7.9223999999999997</v>
      </c>
      <c r="AD38">
        <v>2.1322000000000001</v>
      </c>
      <c r="AE38">
        <v>46.168999999999997</v>
      </c>
      <c r="AF38">
        <v>3.6347999999999998</v>
      </c>
      <c r="AG38">
        <v>2.7797000000000001</v>
      </c>
      <c r="AH38">
        <v>26.496600000000001</v>
      </c>
      <c r="AI38">
        <v>9.4166000000000007</v>
      </c>
      <c r="AJ38">
        <v>1.6254</v>
      </c>
      <c r="AK38">
        <v>220.10489999999999</v>
      </c>
      <c r="AL38">
        <v>43.134</v>
      </c>
      <c r="AM38">
        <v>39.436</v>
      </c>
      <c r="AN38">
        <v>1.3503636400000001</v>
      </c>
      <c r="AO38">
        <v>0.88829999999999998</v>
      </c>
      <c r="AP38">
        <v>668.56500000000005</v>
      </c>
      <c r="AQ38">
        <v>8.6466999999999992</v>
      </c>
      <c r="BO38">
        <f t="shared" si="1"/>
        <v>2001</v>
      </c>
      <c r="BP38">
        <f t="shared" si="0"/>
        <v>0</v>
      </c>
      <c r="BQ38" t="e" cm="1">
        <f t="array" aca="1" ref="BQ38" ca="1">1/INDEX($B38:$BB38,Var!$B$9)</f>
        <v>#DIV/0!</v>
      </c>
      <c r="BR38">
        <f t="shared" si="2"/>
        <v>1.3503636400000001</v>
      </c>
      <c r="BS38">
        <f t="shared" si="3"/>
        <v>0.74054126635104001</v>
      </c>
      <c r="BT38" t="e" cm="1">
        <f t="array" aca="1" ref="BT38" ca="1">1/INDEX(B38:BB38,Var!$O$9)</f>
        <v>#DIV/0!</v>
      </c>
      <c r="BU38" t="e" cm="1">
        <f t="array" aca="1" ref="BU38" ca="1">INDEX(B38:BB38,Var!$B$9)/INDEX(B38:BB38,Var!$O$9)</f>
        <v>#DIV/0!</v>
      </c>
      <c r="BV38" t="e">
        <f t="shared" ca="1" si="4"/>
        <v>#DIV/0!</v>
      </c>
      <c r="BW38" cm="1">
        <f t="array" aca="1" ref="BW38" ca="1">INDEX($B38:$BB38,Var!$B$9)/BW$1*100</f>
        <v>0</v>
      </c>
      <c r="BX38" cm="1">
        <f t="array" aca="1" ref="BX38" ca="1">INDEX($B38:$BB38,Var!$B$9)/BX$1*100</f>
        <v>0</v>
      </c>
      <c r="BY38" cm="1">
        <f t="array" aca="1" ref="BY38" ca="1">INDEX($B38:$BB38,Var!$O$9)/BY$1*100</f>
        <v>0</v>
      </c>
      <c r="BZ38" cm="1">
        <f t="array" aca="1" ref="BZ38" ca="1">INDEX($B38:$BB38,Var!$O$9)/BZ$1*100</f>
        <v>0</v>
      </c>
    </row>
    <row r="39" spans="1:78" x14ac:dyDescent="0.3">
      <c r="A39" s="35">
        <v>37226</v>
      </c>
      <c r="B39">
        <v>1.7347999999999999</v>
      </c>
      <c r="C39">
        <v>1.9464999999999999</v>
      </c>
      <c r="E39">
        <v>1.4075</v>
      </c>
      <c r="F39">
        <v>1.4749000000000001</v>
      </c>
      <c r="G39">
        <v>582.79999999999995</v>
      </c>
      <c r="H39">
        <v>7.3861999999999997</v>
      </c>
      <c r="I39">
        <v>0.57486000000000004</v>
      </c>
      <c r="J39">
        <v>32.531999999999996</v>
      </c>
      <c r="K39">
        <v>7.4431000000000003</v>
      </c>
      <c r="L39">
        <v>15.646599999999999</v>
      </c>
      <c r="M39">
        <v>0.62012</v>
      </c>
      <c r="O39">
        <v>6.9595000000000002</v>
      </c>
      <c r="P39">
        <v>7.3933999999999997</v>
      </c>
      <c r="Q39">
        <v>247.31</v>
      </c>
      <c r="R39">
        <v>9158.4599999999991</v>
      </c>
      <c r="U39">
        <v>93.37</v>
      </c>
      <c r="V39">
        <v>113.38</v>
      </c>
      <c r="W39">
        <v>1146.99</v>
      </c>
      <c r="X39">
        <v>3.5687000000000002</v>
      </c>
      <c r="Y39">
        <v>0.55920000000000003</v>
      </c>
      <c r="Z39">
        <v>0.40250000000000002</v>
      </c>
      <c r="AB39">
        <v>3.3914</v>
      </c>
      <c r="AC39">
        <v>7.9911000000000003</v>
      </c>
      <c r="AD39">
        <v>2.1456</v>
      </c>
      <c r="AE39">
        <v>46.223999999999997</v>
      </c>
      <c r="AF39">
        <v>3.5880999999999998</v>
      </c>
      <c r="AG39">
        <v>2.8150279999999999</v>
      </c>
      <c r="AH39">
        <v>26.918800000000001</v>
      </c>
      <c r="AI39">
        <v>9.4359000000000002</v>
      </c>
      <c r="AJ39">
        <v>1.6389</v>
      </c>
      <c r="AK39">
        <v>219.45869999999999</v>
      </c>
      <c r="AL39">
        <v>43.09</v>
      </c>
      <c r="AM39">
        <v>39.194000000000003</v>
      </c>
      <c r="AN39">
        <v>1.2979722199999999</v>
      </c>
      <c r="AO39">
        <v>0.89239999999999997</v>
      </c>
      <c r="AP39">
        <v>675.31500000000005</v>
      </c>
      <c r="AQ39">
        <v>10.378299999999999</v>
      </c>
      <c r="BO39">
        <f t="shared" si="1"/>
        <v>2001</v>
      </c>
      <c r="BP39">
        <f t="shared" si="0"/>
        <v>0</v>
      </c>
      <c r="BQ39" t="e" cm="1">
        <f t="array" aca="1" ref="BQ39" ca="1">1/INDEX($B39:$BB39,Var!$B$9)</f>
        <v>#DIV/0!</v>
      </c>
      <c r="BR39">
        <f t="shared" si="2"/>
        <v>1.2979722199999999</v>
      </c>
      <c r="BS39">
        <f t="shared" si="3"/>
        <v>0.77043251357105325</v>
      </c>
      <c r="BT39" t="e" cm="1">
        <f t="array" aca="1" ref="BT39" ca="1">1/INDEX(B39:BB39,Var!$O$9)</f>
        <v>#DIV/0!</v>
      </c>
      <c r="BU39" t="e" cm="1">
        <f t="array" aca="1" ref="BU39" ca="1">INDEX(B39:BB39,Var!$B$9)/INDEX(B39:BB39,Var!$O$9)</f>
        <v>#DIV/0!</v>
      </c>
      <c r="BV39" t="e">
        <f t="shared" ca="1" si="4"/>
        <v>#DIV/0!</v>
      </c>
      <c r="BW39" cm="1">
        <f t="array" aca="1" ref="BW39" ca="1">INDEX($B39:$BB39,Var!$B$9)/BW$1*100</f>
        <v>0</v>
      </c>
      <c r="BX39" cm="1">
        <f t="array" aca="1" ref="BX39" ca="1">INDEX($B39:$BB39,Var!$B$9)/BX$1*100</f>
        <v>0</v>
      </c>
      <c r="BY39" cm="1">
        <f t="array" aca="1" ref="BY39" ca="1">INDEX($B39:$BB39,Var!$O$9)/BY$1*100</f>
        <v>0</v>
      </c>
      <c r="BZ39" cm="1">
        <f t="array" aca="1" ref="BZ39" ca="1">INDEX($B39:$BB39,Var!$O$9)/BZ$1*100</f>
        <v>0</v>
      </c>
    </row>
    <row r="40" spans="1:78" x14ac:dyDescent="0.3">
      <c r="A40" s="35">
        <v>37257</v>
      </c>
      <c r="B40">
        <v>1.7094</v>
      </c>
      <c r="C40">
        <v>1.9527000000000001</v>
      </c>
      <c r="E40">
        <v>1.4135</v>
      </c>
      <c r="F40">
        <v>1.4744999999999999</v>
      </c>
      <c r="G40">
        <v>583.25</v>
      </c>
      <c r="H40">
        <v>7.3109999999999999</v>
      </c>
      <c r="I40">
        <v>0.57601999999999998</v>
      </c>
      <c r="J40">
        <v>32.066000000000003</v>
      </c>
      <c r="K40">
        <v>7.4329000000000001</v>
      </c>
      <c r="L40">
        <v>15.646599999999999</v>
      </c>
      <c r="M40">
        <v>0.61658999999999997</v>
      </c>
      <c r="O40">
        <v>6.8886000000000003</v>
      </c>
      <c r="P40">
        <v>7.5244999999999997</v>
      </c>
      <c r="Q40">
        <v>243.84</v>
      </c>
      <c r="R40">
        <v>9178.43</v>
      </c>
      <c r="U40">
        <v>90.61</v>
      </c>
      <c r="V40">
        <v>117.12</v>
      </c>
      <c r="W40">
        <v>1160.78</v>
      </c>
      <c r="X40">
        <v>3.532</v>
      </c>
      <c r="Y40">
        <v>0.56189999999999996</v>
      </c>
      <c r="Z40">
        <v>0.40089999999999998</v>
      </c>
      <c r="AB40">
        <v>3.3567999999999998</v>
      </c>
      <c r="AC40">
        <v>7.9207999999999998</v>
      </c>
      <c r="AD40">
        <v>2.0825999999999998</v>
      </c>
      <c r="AE40">
        <v>45.39</v>
      </c>
      <c r="AF40">
        <v>3.5922000000000001</v>
      </c>
      <c r="AG40">
        <v>2.8318680000000001</v>
      </c>
      <c r="AH40">
        <v>27.015799999999999</v>
      </c>
      <c r="AI40">
        <v>9.2274999999999991</v>
      </c>
      <c r="AJ40">
        <v>1.6247</v>
      </c>
      <c r="AK40">
        <v>219.6918</v>
      </c>
      <c r="AL40">
        <v>42.503</v>
      </c>
      <c r="AM40">
        <v>38.887999999999998</v>
      </c>
      <c r="AN40">
        <v>1.20879545</v>
      </c>
      <c r="AO40">
        <v>0.88329999999999997</v>
      </c>
      <c r="AP40">
        <v>656.95</v>
      </c>
      <c r="AQ40">
        <v>10.253500000000001</v>
      </c>
      <c r="BO40">
        <f t="shared" si="1"/>
        <v>2002</v>
      </c>
      <c r="BP40">
        <f t="shared" si="0"/>
        <v>100</v>
      </c>
      <c r="BQ40" t="e" cm="1">
        <f t="array" aca="1" ref="BQ40" ca="1">1/INDEX($B40:$BB40,Var!$B$9)</f>
        <v>#DIV/0!</v>
      </c>
      <c r="BR40">
        <f t="shared" si="2"/>
        <v>1.20879545</v>
      </c>
      <c r="BS40">
        <f t="shared" si="3"/>
        <v>0.82726982468373789</v>
      </c>
      <c r="BT40" t="e" cm="1">
        <f t="array" aca="1" ref="BT40" ca="1">1/INDEX(B40:BB40,Var!$O$9)</f>
        <v>#DIV/0!</v>
      </c>
      <c r="BU40" t="e" cm="1">
        <f t="array" aca="1" ref="BU40" ca="1">INDEX(B40:BB40,Var!$B$9)/INDEX(B40:BB40,Var!$O$9)</f>
        <v>#DIV/0!</v>
      </c>
      <c r="BV40" t="e">
        <f t="shared" ca="1" si="4"/>
        <v>#DIV/0!</v>
      </c>
      <c r="BW40" cm="1">
        <f t="array" aca="1" ref="BW40" ca="1">INDEX($B40:$BB40,Var!$B$9)/BW$1*100</f>
        <v>0</v>
      </c>
      <c r="BX40" cm="1">
        <f t="array" aca="1" ref="BX40" ca="1">INDEX($B40:$BB40,Var!$B$9)/BX$1*100</f>
        <v>0</v>
      </c>
      <c r="BY40" cm="1">
        <f t="array" aca="1" ref="BY40" ca="1">INDEX($B40:$BB40,Var!$O$9)/BY$1*100</f>
        <v>0</v>
      </c>
      <c r="BZ40" cm="1">
        <f t="array" aca="1" ref="BZ40" ca="1">INDEX($B40:$BB40,Var!$O$9)/BZ$1*100</f>
        <v>0</v>
      </c>
    </row>
    <row r="41" spans="1:78" x14ac:dyDescent="0.3">
      <c r="A41" s="35">
        <v>37288</v>
      </c>
      <c r="B41">
        <v>1.6962999999999999</v>
      </c>
      <c r="C41">
        <v>1.9484999999999999</v>
      </c>
      <c r="E41">
        <v>1.3879999999999999</v>
      </c>
      <c r="F41">
        <v>1.4775</v>
      </c>
      <c r="G41">
        <v>581.25</v>
      </c>
      <c r="H41">
        <v>7.2012999999999998</v>
      </c>
      <c r="I41">
        <v>0.57616999999999996</v>
      </c>
      <c r="J41">
        <v>31.789000000000001</v>
      </c>
      <c r="K41">
        <v>7.4298999999999999</v>
      </c>
      <c r="L41">
        <v>15.646599999999999</v>
      </c>
      <c r="M41">
        <v>0.61160000000000003</v>
      </c>
      <c r="O41">
        <v>6.7857000000000003</v>
      </c>
      <c r="P41">
        <v>7.4779</v>
      </c>
      <c r="Q41">
        <v>243.51</v>
      </c>
      <c r="R41">
        <v>8897.82</v>
      </c>
      <c r="U41">
        <v>88.13</v>
      </c>
      <c r="V41">
        <v>116.23</v>
      </c>
      <c r="W41">
        <v>1147.18</v>
      </c>
      <c r="X41">
        <v>3.4527000000000001</v>
      </c>
      <c r="Y41">
        <v>0.55800000000000005</v>
      </c>
      <c r="Z41">
        <v>0.39850000000000002</v>
      </c>
      <c r="AB41">
        <v>3.3060999999999998</v>
      </c>
      <c r="AC41">
        <v>7.7853000000000003</v>
      </c>
      <c r="AD41">
        <v>2.0771000000000002</v>
      </c>
      <c r="AE41">
        <v>44.621000000000002</v>
      </c>
      <c r="AF41">
        <v>3.6419999999999999</v>
      </c>
      <c r="AG41">
        <v>2.8030949999999999</v>
      </c>
      <c r="AH41">
        <v>26.854900000000001</v>
      </c>
      <c r="AI41">
        <v>9.1828000000000003</v>
      </c>
      <c r="AJ41">
        <v>1.5934999999999999</v>
      </c>
      <c r="AK41">
        <v>222.72020000000001</v>
      </c>
      <c r="AL41">
        <v>42.22</v>
      </c>
      <c r="AM41">
        <v>38.127000000000002</v>
      </c>
      <c r="AN41">
        <v>1.1835</v>
      </c>
      <c r="AO41">
        <v>0.87</v>
      </c>
      <c r="AP41">
        <v>901.38499999999999</v>
      </c>
      <c r="AQ41">
        <v>9.9954999999999998</v>
      </c>
      <c r="BO41">
        <f t="shared" si="1"/>
        <v>2002</v>
      </c>
      <c r="BP41">
        <f t="shared" si="0"/>
        <v>100</v>
      </c>
      <c r="BQ41" t="e" cm="1">
        <f t="array" aca="1" ref="BQ41" ca="1">1/INDEX($B41:$BB41,Var!$B$9)</f>
        <v>#DIV/0!</v>
      </c>
      <c r="BR41">
        <f t="shared" si="2"/>
        <v>1.1835</v>
      </c>
      <c r="BS41">
        <f t="shared" si="3"/>
        <v>0.84495141529362061</v>
      </c>
      <c r="BT41" t="e" cm="1">
        <f t="array" aca="1" ref="BT41" ca="1">1/INDEX(B41:BB41,Var!$O$9)</f>
        <v>#DIV/0!</v>
      </c>
      <c r="BU41" t="e" cm="1">
        <f t="array" aca="1" ref="BU41" ca="1">INDEX(B41:BB41,Var!$B$9)/INDEX(B41:BB41,Var!$O$9)</f>
        <v>#DIV/0!</v>
      </c>
      <c r="BV41" t="e">
        <f t="shared" ca="1" si="4"/>
        <v>#DIV/0!</v>
      </c>
      <c r="BW41" cm="1">
        <f t="array" aca="1" ref="BW41" ca="1">INDEX($B41:$BB41,Var!$B$9)/BW$1*100</f>
        <v>0</v>
      </c>
      <c r="BX41" cm="1">
        <f t="array" aca="1" ref="BX41" ca="1">INDEX($B41:$BB41,Var!$B$9)/BX$1*100</f>
        <v>0</v>
      </c>
      <c r="BY41" cm="1">
        <f t="array" aca="1" ref="BY41" ca="1">INDEX($B41:$BB41,Var!$O$9)/BY$1*100</f>
        <v>0</v>
      </c>
      <c r="BZ41" cm="1">
        <f t="array" aca="1" ref="BZ41" ca="1">INDEX($B41:$BB41,Var!$O$9)/BZ$1*100</f>
        <v>0</v>
      </c>
    </row>
    <row r="42" spans="1:78" x14ac:dyDescent="0.3">
      <c r="A42" s="35">
        <v>37316</v>
      </c>
      <c r="B42">
        <v>1.6695</v>
      </c>
      <c r="C42">
        <v>1.9494</v>
      </c>
      <c r="E42">
        <v>1.3903000000000001</v>
      </c>
      <c r="F42">
        <v>1.4678</v>
      </c>
      <c r="G42">
        <v>571.79999999999995</v>
      </c>
      <c r="H42">
        <v>7.2489999999999997</v>
      </c>
      <c r="I42">
        <v>0.57509999999999994</v>
      </c>
      <c r="J42">
        <v>31.419</v>
      </c>
      <c r="K42">
        <v>7.4324000000000003</v>
      </c>
      <c r="L42">
        <v>15.646599999999999</v>
      </c>
      <c r="M42">
        <v>0.61573999999999995</v>
      </c>
      <c r="O42">
        <v>6.8308</v>
      </c>
      <c r="P42">
        <v>7.4020000000000001</v>
      </c>
      <c r="Q42">
        <v>244.78</v>
      </c>
      <c r="R42">
        <v>8680.17</v>
      </c>
      <c r="U42">
        <v>87.97</v>
      </c>
      <c r="V42">
        <v>114.75</v>
      </c>
      <c r="W42">
        <v>1157.3</v>
      </c>
      <c r="X42">
        <v>3.4523999999999999</v>
      </c>
      <c r="Y42">
        <v>0.55659999999999998</v>
      </c>
      <c r="Z42">
        <v>0.39989999999999998</v>
      </c>
      <c r="AB42">
        <v>3.3281000000000001</v>
      </c>
      <c r="AC42">
        <v>7.7183000000000002</v>
      </c>
      <c r="AD42">
        <v>2.0261</v>
      </c>
      <c r="AE42">
        <v>44.722000000000001</v>
      </c>
      <c r="AF42">
        <v>3.6229</v>
      </c>
      <c r="AG42">
        <v>2.8683700000000001</v>
      </c>
      <c r="AH42">
        <v>27.2394</v>
      </c>
      <c r="AI42">
        <v>9.0594000000000001</v>
      </c>
      <c r="AJ42">
        <v>1.6015999999999999</v>
      </c>
      <c r="AK42">
        <v>223.54310000000001</v>
      </c>
      <c r="AL42">
        <v>41.951000000000001</v>
      </c>
      <c r="AM42">
        <v>37.993000000000002</v>
      </c>
      <c r="AN42">
        <v>1.1926000000000001</v>
      </c>
      <c r="AO42">
        <v>0.87580000000000002</v>
      </c>
      <c r="AP42">
        <v>779.81500000000005</v>
      </c>
      <c r="AQ42">
        <v>10.0974</v>
      </c>
      <c r="BO42">
        <f t="shared" si="1"/>
        <v>2002</v>
      </c>
      <c r="BP42">
        <f t="shared" si="0"/>
        <v>100</v>
      </c>
      <c r="BQ42" t="e" cm="1">
        <f t="array" aca="1" ref="BQ42" ca="1">1/INDEX($B42:$BB42,Var!$B$9)</f>
        <v>#DIV/0!</v>
      </c>
      <c r="BR42">
        <f t="shared" si="2"/>
        <v>1.1926000000000001</v>
      </c>
      <c r="BS42">
        <f t="shared" si="3"/>
        <v>0.83850410867013236</v>
      </c>
      <c r="BT42" t="e" cm="1">
        <f t="array" aca="1" ref="BT42" ca="1">1/INDEX(B42:BB42,Var!$O$9)</f>
        <v>#DIV/0!</v>
      </c>
      <c r="BU42" t="e" cm="1">
        <f t="array" aca="1" ref="BU42" ca="1">INDEX(B42:BB42,Var!$B$9)/INDEX(B42:BB42,Var!$O$9)</f>
        <v>#DIV/0!</v>
      </c>
      <c r="BV42" t="e">
        <f t="shared" ca="1" si="4"/>
        <v>#DIV/0!</v>
      </c>
      <c r="BW42" cm="1">
        <f t="array" aca="1" ref="BW42" ca="1">INDEX($B42:$BB42,Var!$B$9)/BW$1*100</f>
        <v>0</v>
      </c>
      <c r="BX42" cm="1">
        <f t="array" aca="1" ref="BX42" ca="1">INDEX($B42:$BB42,Var!$B$9)/BX$1*100</f>
        <v>0</v>
      </c>
      <c r="BY42" cm="1">
        <f t="array" aca="1" ref="BY42" ca="1">INDEX($B42:$BB42,Var!$O$9)/BY$1*100</f>
        <v>0</v>
      </c>
      <c r="BZ42" cm="1">
        <f t="array" aca="1" ref="BZ42" ca="1">INDEX($B42:$BB42,Var!$O$9)/BZ$1*100</f>
        <v>0</v>
      </c>
    </row>
    <row r="43" spans="1:78" x14ac:dyDescent="0.3">
      <c r="A43" s="35">
        <v>37347</v>
      </c>
      <c r="B43">
        <v>1.6536999999999999</v>
      </c>
      <c r="C43">
        <v>1.9499</v>
      </c>
      <c r="E43">
        <v>1.4008</v>
      </c>
      <c r="F43">
        <v>1.4658</v>
      </c>
      <c r="G43">
        <v>581.78499999999997</v>
      </c>
      <c r="H43">
        <v>7.3320999999999996</v>
      </c>
      <c r="I43">
        <v>0.57613000000000003</v>
      </c>
      <c r="J43">
        <v>30.335999999999999</v>
      </c>
      <c r="K43">
        <v>7.4340999999999999</v>
      </c>
      <c r="L43">
        <v>15.646599999999999</v>
      </c>
      <c r="M43">
        <v>0.61407</v>
      </c>
      <c r="O43">
        <v>6.9090999999999996</v>
      </c>
      <c r="P43">
        <v>7.3967000000000001</v>
      </c>
      <c r="Q43">
        <v>242.26</v>
      </c>
      <c r="R43">
        <v>8400.35</v>
      </c>
      <c r="U43">
        <v>85.98</v>
      </c>
      <c r="V43">
        <v>115.81</v>
      </c>
      <c r="W43">
        <v>1163.18</v>
      </c>
      <c r="X43">
        <v>3.4527999999999999</v>
      </c>
      <c r="Y43">
        <v>0.56000000000000005</v>
      </c>
      <c r="Z43">
        <v>0.40079999999999999</v>
      </c>
      <c r="AB43">
        <v>3.3664000000000001</v>
      </c>
      <c r="AC43">
        <v>7.6220999999999997</v>
      </c>
      <c r="AD43">
        <v>1.9995000000000001</v>
      </c>
      <c r="AE43">
        <v>45.137999999999998</v>
      </c>
      <c r="AF43">
        <v>3.5943999999999998</v>
      </c>
      <c r="AG43">
        <v>2.9328099999999999</v>
      </c>
      <c r="AH43">
        <v>27.643799999999999</v>
      </c>
      <c r="AI43">
        <v>9.1357999999999997</v>
      </c>
      <c r="AJ43">
        <v>1.6191</v>
      </c>
      <c r="AK43">
        <v>224.37360000000001</v>
      </c>
      <c r="AL43">
        <v>41.713000000000001</v>
      </c>
      <c r="AM43">
        <v>38.462000000000003</v>
      </c>
      <c r="AN43">
        <v>1.17009524</v>
      </c>
      <c r="AO43">
        <v>0.88580000000000003</v>
      </c>
      <c r="AP43">
        <v>765.56500000000005</v>
      </c>
      <c r="AQ43">
        <v>9.8102999999999998</v>
      </c>
      <c r="BO43">
        <f t="shared" si="1"/>
        <v>2002</v>
      </c>
      <c r="BP43">
        <f t="shared" si="0"/>
        <v>100</v>
      </c>
      <c r="BQ43" t="e" cm="1">
        <f t="array" aca="1" ref="BQ43" ca="1">1/INDEX($B43:$BB43,Var!$B$9)</f>
        <v>#DIV/0!</v>
      </c>
      <c r="BR43">
        <f t="shared" si="2"/>
        <v>1.17009524</v>
      </c>
      <c r="BS43">
        <f t="shared" si="3"/>
        <v>0.85463128625324547</v>
      </c>
      <c r="BT43" t="e" cm="1">
        <f t="array" aca="1" ref="BT43" ca="1">1/INDEX(B43:BB43,Var!$O$9)</f>
        <v>#DIV/0!</v>
      </c>
      <c r="BU43" t="e" cm="1">
        <f t="array" aca="1" ref="BU43" ca="1">INDEX(B43:BB43,Var!$B$9)/INDEX(B43:BB43,Var!$O$9)</f>
        <v>#DIV/0!</v>
      </c>
      <c r="BV43" t="e">
        <f t="shared" ca="1" si="4"/>
        <v>#DIV/0!</v>
      </c>
      <c r="BW43" cm="1">
        <f t="array" aca="1" ref="BW43" ca="1">INDEX($B43:$BB43,Var!$B$9)/BW$1*100</f>
        <v>0</v>
      </c>
      <c r="BX43" cm="1">
        <f t="array" aca="1" ref="BX43" ca="1">INDEX($B43:$BB43,Var!$B$9)/BX$1*100</f>
        <v>0</v>
      </c>
      <c r="BY43" cm="1">
        <f t="array" aca="1" ref="BY43" ca="1">INDEX($B43:$BB43,Var!$O$9)/BY$1*100</f>
        <v>0</v>
      </c>
      <c r="BZ43" cm="1">
        <f t="array" aca="1" ref="BZ43" ca="1">INDEX($B43:$BB43,Var!$O$9)/BZ$1*100</f>
        <v>0</v>
      </c>
    </row>
    <row r="44" spans="1:78" x14ac:dyDescent="0.3">
      <c r="A44" s="35">
        <v>37377</v>
      </c>
      <c r="B44">
        <v>1.6661999999999999</v>
      </c>
      <c r="C44">
        <v>1.9521999999999999</v>
      </c>
      <c r="E44">
        <v>1.421</v>
      </c>
      <c r="F44">
        <v>1.4572000000000001</v>
      </c>
      <c r="G44">
        <v>609.54999999999995</v>
      </c>
      <c r="H44">
        <v>7.59</v>
      </c>
      <c r="I44">
        <v>0.57852999999999999</v>
      </c>
      <c r="J44">
        <v>30.552</v>
      </c>
      <c r="K44">
        <v>7.4356</v>
      </c>
      <c r="L44">
        <v>15.646599999999999</v>
      </c>
      <c r="M44">
        <v>0.62822999999999996</v>
      </c>
      <c r="O44">
        <v>7.1520999999999999</v>
      </c>
      <c r="P44">
        <v>7.3822999999999999</v>
      </c>
      <c r="Q44">
        <v>243.86</v>
      </c>
      <c r="R44">
        <v>8347.48</v>
      </c>
      <c r="U44">
        <v>84.26</v>
      </c>
      <c r="V44">
        <v>115.86</v>
      </c>
      <c r="W44">
        <v>1150.08</v>
      </c>
      <c r="X44">
        <v>3.4523999999999999</v>
      </c>
      <c r="Y44">
        <v>0.5716</v>
      </c>
      <c r="Z44">
        <v>0.40639999999999998</v>
      </c>
      <c r="AB44">
        <v>3.4843999999999999</v>
      </c>
      <c r="AC44">
        <v>7.5206999999999997</v>
      </c>
      <c r="AD44">
        <v>1.9859</v>
      </c>
      <c r="AE44">
        <v>45.707000000000001</v>
      </c>
      <c r="AF44">
        <v>3.7126000000000001</v>
      </c>
      <c r="AG44">
        <v>3.0698820000000002</v>
      </c>
      <c r="AH44">
        <v>28.6799</v>
      </c>
      <c r="AI44">
        <v>9.2208000000000006</v>
      </c>
      <c r="AJ44">
        <v>1.6506000000000001</v>
      </c>
      <c r="AK44">
        <v>225.23</v>
      </c>
      <c r="AL44">
        <v>43.002000000000002</v>
      </c>
      <c r="AM44">
        <v>39.228000000000002</v>
      </c>
      <c r="AN44">
        <v>1.2862272699999999</v>
      </c>
      <c r="AO44">
        <v>0.91700000000000004</v>
      </c>
      <c r="AP44">
        <v>1055.0150000000001</v>
      </c>
      <c r="AQ44">
        <v>9.2844999999999995</v>
      </c>
      <c r="BO44">
        <f t="shared" si="1"/>
        <v>2002</v>
      </c>
      <c r="BP44">
        <f t="shared" si="0"/>
        <v>100</v>
      </c>
      <c r="BQ44" t="e" cm="1">
        <f t="array" aca="1" ref="BQ44" ca="1">1/INDEX($B44:$BB44,Var!$B$9)</f>
        <v>#DIV/0!</v>
      </c>
      <c r="BR44">
        <f t="shared" si="2"/>
        <v>1.2862272699999999</v>
      </c>
      <c r="BS44">
        <f t="shared" si="3"/>
        <v>0.77746757771665043</v>
      </c>
      <c r="BT44" t="e" cm="1">
        <f t="array" aca="1" ref="BT44" ca="1">1/INDEX(B44:BB44,Var!$O$9)</f>
        <v>#DIV/0!</v>
      </c>
      <c r="BU44" t="e" cm="1">
        <f t="array" aca="1" ref="BU44" ca="1">INDEX(B44:BB44,Var!$B$9)/INDEX(B44:BB44,Var!$O$9)</f>
        <v>#DIV/0!</v>
      </c>
      <c r="BV44" t="e">
        <f t="shared" ca="1" si="4"/>
        <v>#DIV/0!</v>
      </c>
      <c r="BW44" cm="1">
        <f t="array" aca="1" ref="BW44" ca="1">INDEX($B44:$BB44,Var!$B$9)/BW$1*100</f>
        <v>0</v>
      </c>
      <c r="BX44" cm="1">
        <f t="array" aca="1" ref="BX44" ca="1">INDEX($B44:$BB44,Var!$B$9)/BX$1*100</f>
        <v>0</v>
      </c>
      <c r="BY44" cm="1">
        <f t="array" aca="1" ref="BY44" ca="1">INDEX($B44:$BB44,Var!$O$9)/BY$1*100</f>
        <v>0</v>
      </c>
      <c r="BZ44" cm="1">
        <f t="array" aca="1" ref="BZ44" ca="1">INDEX($B44:$BB44,Var!$O$9)/BZ$1*100</f>
        <v>0</v>
      </c>
    </row>
    <row r="45" spans="1:78" x14ac:dyDescent="0.3">
      <c r="A45" s="35">
        <v>37408</v>
      </c>
      <c r="B45">
        <v>1.6793</v>
      </c>
      <c r="C45">
        <v>1.9488000000000001</v>
      </c>
      <c r="E45">
        <v>1.4626999999999999</v>
      </c>
      <c r="F45">
        <v>1.4721</v>
      </c>
      <c r="G45">
        <v>681.5</v>
      </c>
      <c r="H45">
        <v>7.9081999999999999</v>
      </c>
      <c r="I45">
        <v>0.58006999999999997</v>
      </c>
      <c r="J45">
        <v>30.3</v>
      </c>
      <c r="K45">
        <v>7.4329999999999998</v>
      </c>
      <c r="L45">
        <v>15.646599999999999</v>
      </c>
      <c r="M45">
        <v>0.64405000000000001</v>
      </c>
      <c r="O45">
        <v>7.4523000000000001</v>
      </c>
      <c r="P45">
        <v>7.3387000000000002</v>
      </c>
      <c r="Q45">
        <v>242.71</v>
      </c>
      <c r="R45">
        <v>8325.26</v>
      </c>
      <c r="U45">
        <v>85.28</v>
      </c>
      <c r="V45">
        <v>117.8</v>
      </c>
      <c r="W45">
        <v>1160.6199999999999</v>
      </c>
      <c r="X45">
        <v>3.4525000000000001</v>
      </c>
      <c r="Y45">
        <v>0.58420000000000005</v>
      </c>
      <c r="Z45">
        <v>0.41299999999999998</v>
      </c>
      <c r="AB45">
        <v>3.6315</v>
      </c>
      <c r="AC45">
        <v>7.4043000000000001</v>
      </c>
      <c r="AD45">
        <v>1.9517</v>
      </c>
      <c r="AE45">
        <v>48.2</v>
      </c>
      <c r="AF45">
        <v>3.8502000000000001</v>
      </c>
      <c r="AG45">
        <v>3.190785</v>
      </c>
      <c r="AH45">
        <v>30.050699999999999</v>
      </c>
      <c r="AI45">
        <v>9.1136999999999997</v>
      </c>
      <c r="AJ45">
        <v>1.7029000000000001</v>
      </c>
      <c r="AK45">
        <v>226.00530000000001</v>
      </c>
      <c r="AL45">
        <v>44.325000000000003</v>
      </c>
      <c r="AM45">
        <v>40.265999999999998</v>
      </c>
      <c r="AN45">
        <v>1.4689000000000001</v>
      </c>
      <c r="AO45">
        <v>0.95540000000000003</v>
      </c>
      <c r="AP45">
        <v>1338.875</v>
      </c>
      <c r="AQ45">
        <v>9.7239000000000004</v>
      </c>
      <c r="BO45">
        <f t="shared" si="1"/>
        <v>2002</v>
      </c>
      <c r="BP45">
        <f t="shared" si="0"/>
        <v>100</v>
      </c>
      <c r="BQ45" t="e" cm="1">
        <f t="array" aca="1" ref="BQ45" ca="1">1/INDEX($B45:$BB45,Var!$B$9)</f>
        <v>#DIV/0!</v>
      </c>
      <c r="BR45">
        <f t="shared" si="2"/>
        <v>1.4689000000000001</v>
      </c>
      <c r="BS45">
        <f t="shared" si="3"/>
        <v>0.68078153720471102</v>
      </c>
      <c r="BT45" t="e" cm="1">
        <f t="array" aca="1" ref="BT45" ca="1">1/INDEX(B45:BB45,Var!$O$9)</f>
        <v>#DIV/0!</v>
      </c>
      <c r="BU45" t="e" cm="1">
        <f t="array" aca="1" ref="BU45" ca="1">INDEX(B45:BB45,Var!$B$9)/INDEX(B45:BB45,Var!$O$9)</f>
        <v>#DIV/0!</v>
      </c>
      <c r="BV45" t="e">
        <f t="shared" ca="1" si="4"/>
        <v>#DIV/0!</v>
      </c>
      <c r="BW45" cm="1">
        <f t="array" aca="1" ref="BW45" ca="1">INDEX($B45:$BB45,Var!$B$9)/BW$1*100</f>
        <v>0</v>
      </c>
      <c r="BX45" cm="1">
        <f t="array" aca="1" ref="BX45" ca="1">INDEX($B45:$BB45,Var!$B$9)/BX$1*100</f>
        <v>0</v>
      </c>
      <c r="BY45" cm="1">
        <f t="array" aca="1" ref="BY45" ca="1">INDEX($B45:$BB45,Var!$O$9)/BY$1*100</f>
        <v>0</v>
      </c>
      <c r="BZ45" cm="1">
        <f t="array" aca="1" ref="BZ45" ca="1">INDEX($B45:$BB45,Var!$O$9)/BZ$1*100</f>
        <v>0</v>
      </c>
    </row>
    <row r="46" spans="1:78" x14ac:dyDescent="0.3">
      <c r="A46" s="35">
        <v>37438</v>
      </c>
      <c r="B46">
        <v>1.7922</v>
      </c>
      <c r="C46">
        <v>1.9476</v>
      </c>
      <c r="E46">
        <v>1.5321</v>
      </c>
      <c r="F46">
        <v>1.4623999999999999</v>
      </c>
      <c r="G46">
        <v>691.15</v>
      </c>
      <c r="H46">
        <v>8.2123000000000008</v>
      </c>
      <c r="I46">
        <v>0.57720000000000005</v>
      </c>
      <c r="J46">
        <v>29.727</v>
      </c>
      <c r="K46">
        <v>7.4301000000000004</v>
      </c>
      <c r="L46">
        <v>15.646599999999999</v>
      </c>
      <c r="M46">
        <v>0.63870000000000005</v>
      </c>
      <c r="O46">
        <v>7.7389000000000001</v>
      </c>
      <c r="P46">
        <v>7.3712999999999997</v>
      </c>
      <c r="Q46">
        <v>246.72</v>
      </c>
      <c r="R46">
        <v>8909.76</v>
      </c>
      <c r="U46">
        <v>84.88</v>
      </c>
      <c r="V46">
        <v>117.11</v>
      </c>
      <c r="W46">
        <v>1169.1600000000001</v>
      </c>
      <c r="X46">
        <v>3.4527999999999999</v>
      </c>
      <c r="Y46">
        <v>0.59519999999999995</v>
      </c>
      <c r="Z46">
        <v>0.41599999999999998</v>
      </c>
      <c r="AB46">
        <v>3.7702</v>
      </c>
      <c r="AC46">
        <v>7.4050000000000002</v>
      </c>
      <c r="AD46">
        <v>2.0646</v>
      </c>
      <c r="AE46">
        <v>50.246000000000002</v>
      </c>
      <c r="AF46">
        <v>4.0881999999999996</v>
      </c>
      <c r="AG46">
        <v>3.2745169999999999</v>
      </c>
      <c r="AH46">
        <v>31.3001</v>
      </c>
      <c r="AI46">
        <v>9.2689000000000004</v>
      </c>
      <c r="AJ46">
        <v>1.7395</v>
      </c>
      <c r="AK46">
        <v>226.57740000000001</v>
      </c>
      <c r="AL46">
        <v>44.494</v>
      </c>
      <c r="AM46">
        <v>40.923999999999999</v>
      </c>
      <c r="AN46">
        <v>1.6505652200000001</v>
      </c>
      <c r="AO46">
        <v>0.99219999999999997</v>
      </c>
      <c r="AP46">
        <v>1315.03</v>
      </c>
      <c r="AQ46">
        <v>10.013999999999999</v>
      </c>
      <c r="BO46">
        <f t="shared" si="1"/>
        <v>2002</v>
      </c>
      <c r="BP46">
        <f t="shared" si="0"/>
        <v>100</v>
      </c>
      <c r="BQ46" t="e" cm="1">
        <f t="array" aca="1" ref="BQ46" ca="1">1/INDEX($B46:$BB46,Var!$B$9)</f>
        <v>#DIV/0!</v>
      </c>
      <c r="BR46">
        <f t="shared" si="2"/>
        <v>1.6505652200000001</v>
      </c>
      <c r="BS46">
        <f t="shared" si="3"/>
        <v>0.60585306650287951</v>
      </c>
      <c r="BT46" t="e" cm="1">
        <f t="array" aca="1" ref="BT46" ca="1">1/INDEX(B46:BB46,Var!$O$9)</f>
        <v>#DIV/0!</v>
      </c>
      <c r="BU46" t="e" cm="1">
        <f t="array" aca="1" ref="BU46" ca="1">INDEX(B46:BB46,Var!$B$9)/INDEX(B46:BB46,Var!$O$9)</f>
        <v>#DIV/0!</v>
      </c>
      <c r="BV46" t="e">
        <f t="shared" ca="1" si="4"/>
        <v>#DIV/0!</v>
      </c>
      <c r="BW46" cm="1">
        <f t="array" aca="1" ref="BW46" ca="1">INDEX($B46:$BB46,Var!$B$9)/BW$1*100</f>
        <v>0</v>
      </c>
      <c r="BX46" cm="1">
        <f t="array" aca="1" ref="BX46" ca="1">INDEX($B46:$BB46,Var!$B$9)/BX$1*100</f>
        <v>0</v>
      </c>
      <c r="BY46" cm="1">
        <f t="array" aca="1" ref="BY46" ca="1">INDEX($B46:$BB46,Var!$O$9)/BY$1*100</f>
        <v>0</v>
      </c>
      <c r="BZ46" cm="1">
        <f t="array" aca="1" ref="BZ46" ca="1">INDEX($B46:$BB46,Var!$O$9)/BZ$1*100</f>
        <v>0</v>
      </c>
    </row>
    <row r="47" spans="1:78" x14ac:dyDescent="0.3">
      <c r="A47" s="35">
        <v>37469</v>
      </c>
      <c r="B47">
        <v>1.8045</v>
      </c>
      <c r="C47">
        <v>1.9468000000000001</v>
      </c>
      <c r="E47">
        <v>1.5333000000000001</v>
      </c>
      <c r="F47">
        <v>1.4636</v>
      </c>
      <c r="G47">
        <v>697.75</v>
      </c>
      <c r="H47">
        <v>8.0929000000000002</v>
      </c>
      <c r="I47">
        <v>0.57362999999999997</v>
      </c>
      <c r="J47">
        <v>30.795999999999999</v>
      </c>
      <c r="K47">
        <v>7.4269999999999996</v>
      </c>
      <c r="L47">
        <v>15.646599999999999</v>
      </c>
      <c r="M47">
        <v>0.63632999999999995</v>
      </c>
      <c r="O47">
        <v>7.6265000000000001</v>
      </c>
      <c r="P47">
        <v>7.3766999999999996</v>
      </c>
      <c r="Q47">
        <v>245.3</v>
      </c>
      <c r="R47">
        <v>8726.76</v>
      </c>
      <c r="U47">
        <v>84.22</v>
      </c>
      <c r="V47">
        <v>116.31</v>
      </c>
      <c r="W47">
        <v>1167.08</v>
      </c>
      <c r="X47">
        <v>3.4525999999999999</v>
      </c>
      <c r="Y47">
        <v>0.58889999999999998</v>
      </c>
      <c r="Z47">
        <v>0.41399999999999998</v>
      </c>
      <c r="AB47">
        <v>3.7158000000000002</v>
      </c>
      <c r="AC47">
        <v>7.4283999999999999</v>
      </c>
      <c r="AD47">
        <v>2.1076000000000001</v>
      </c>
      <c r="AE47">
        <v>50.673000000000002</v>
      </c>
      <c r="AF47">
        <v>4.0835999999999997</v>
      </c>
      <c r="AG47">
        <v>3.2343500000000001</v>
      </c>
      <c r="AH47">
        <v>30.886800000000001</v>
      </c>
      <c r="AI47">
        <v>9.2489000000000008</v>
      </c>
      <c r="AJ47">
        <v>1.7163999999999999</v>
      </c>
      <c r="AK47">
        <v>227.20650000000001</v>
      </c>
      <c r="AL47">
        <v>43.927999999999997</v>
      </c>
      <c r="AM47">
        <v>41.244</v>
      </c>
      <c r="AN47">
        <v>1.60263636</v>
      </c>
      <c r="AO47">
        <v>0.9778</v>
      </c>
      <c r="AP47">
        <v>1389.15</v>
      </c>
      <c r="AQ47">
        <v>10.3591</v>
      </c>
      <c r="BO47">
        <f t="shared" si="1"/>
        <v>2002</v>
      </c>
      <c r="BP47">
        <f t="shared" si="0"/>
        <v>100</v>
      </c>
      <c r="BQ47" t="e" cm="1">
        <f t="array" aca="1" ref="BQ47" ca="1">1/INDEX($B47:$BB47,Var!$B$9)</f>
        <v>#DIV/0!</v>
      </c>
      <c r="BR47">
        <f t="shared" si="2"/>
        <v>1.60263636</v>
      </c>
      <c r="BS47">
        <f t="shared" si="3"/>
        <v>0.62397186595716569</v>
      </c>
      <c r="BT47" t="e" cm="1">
        <f t="array" aca="1" ref="BT47" ca="1">1/INDEX(B47:BB47,Var!$O$9)</f>
        <v>#DIV/0!</v>
      </c>
      <c r="BU47" t="e" cm="1">
        <f t="array" aca="1" ref="BU47" ca="1">INDEX(B47:BB47,Var!$B$9)/INDEX(B47:BB47,Var!$O$9)</f>
        <v>#DIV/0!</v>
      </c>
      <c r="BV47" t="e">
        <f t="shared" ca="1" si="4"/>
        <v>#DIV/0!</v>
      </c>
      <c r="BW47" cm="1">
        <f t="array" aca="1" ref="BW47" ca="1">INDEX($B47:$BB47,Var!$B$9)/BW$1*100</f>
        <v>0</v>
      </c>
      <c r="BX47" cm="1">
        <f t="array" aca="1" ref="BX47" ca="1">INDEX($B47:$BB47,Var!$B$9)/BX$1*100</f>
        <v>0</v>
      </c>
      <c r="BY47" cm="1">
        <f t="array" aca="1" ref="BY47" ca="1">INDEX($B47:$BB47,Var!$O$9)/BY$1*100</f>
        <v>0</v>
      </c>
      <c r="BZ47" cm="1">
        <f t="array" aca="1" ref="BZ47" ca="1">INDEX($B47:$BB47,Var!$O$9)/BZ$1*100</f>
        <v>0</v>
      </c>
    </row>
    <row r="48" spans="1:78" x14ac:dyDescent="0.3">
      <c r="A48" s="35">
        <v>37500</v>
      </c>
      <c r="B48">
        <v>1.7927</v>
      </c>
      <c r="C48">
        <v>1.9469000000000001</v>
      </c>
      <c r="E48">
        <v>1.5434000000000001</v>
      </c>
      <c r="F48">
        <v>1.4649000000000001</v>
      </c>
      <c r="G48">
        <v>738.95</v>
      </c>
      <c r="H48">
        <v>8.1180000000000003</v>
      </c>
      <c r="I48">
        <v>0.57338</v>
      </c>
      <c r="J48">
        <v>30.19</v>
      </c>
      <c r="K48">
        <v>7.4271000000000003</v>
      </c>
      <c r="L48">
        <v>15.646599999999999</v>
      </c>
      <c r="M48">
        <v>0.63058999999999998</v>
      </c>
      <c r="O48">
        <v>7.65</v>
      </c>
      <c r="P48">
        <v>7.3467000000000002</v>
      </c>
      <c r="Q48">
        <v>243.89</v>
      </c>
      <c r="R48">
        <v>8783.52</v>
      </c>
      <c r="U48">
        <v>85.82</v>
      </c>
      <c r="V48">
        <v>118.38</v>
      </c>
      <c r="W48">
        <v>1182.57</v>
      </c>
      <c r="X48">
        <v>3.4525999999999999</v>
      </c>
      <c r="Y48">
        <v>0.59119999999999995</v>
      </c>
      <c r="Z48">
        <v>0.41289999999999999</v>
      </c>
      <c r="AB48">
        <v>3.7265000000000001</v>
      </c>
      <c r="AC48">
        <v>7.3619000000000003</v>
      </c>
      <c r="AD48">
        <v>2.0847000000000002</v>
      </c>
      <c r="AE48">
        <v>51.143999999999998</v>
      </c>
      <c r="AF48">
        <v>4.0702999999999996</v>
      </c>
      <c r="AG48">
        <v>3.24729</v>
      </c>
      <c r="AH48">
        <v>31.043600000000001</v>
      </c>
      <c r="AI48">
        <v>9.1678999999999995</v>
      </c>
      <c r="AJ48">
        <v>1.732</v>
      </c>
      <c r="AK48">
        <v>228.04429999999999</v>
      </c>
      <c r="AL48">
        <v>42.929000000000002</v>
      </c>
      <c r="AM48">
        <v>42.003</v>
      </c>
      <c r="AN48">
        <v>1.6202380999999999</v>
      </c>
      <c r="AO48">
        <v>0.98080000000000001</v>
      </c>
      <c r="AP48">
        <v>1453.405</v>
      </c>
      <c r="AQ48">
        <v>10.3986</v>
      </c>
      <c r="BO48">
        <f t="shared" si="1"/>
        <v>2002</v>
      </c>
      <c r="BP48">
        <f t="shared" si="0"/>
        <v>100</v>
      </c>
      <c r="BQ48" t="e" cm="1">
        <f t="array" aca="1" ref="BQ48" ca="1">1/INDEX($B48:$BB48,Var!$B$9)</f>
        <v>#DIV/0!</v>
      </c>
      <c r="BR48">
        <f t="shared" si="2"/>
        <v>1.6202380999999999</v>
      </c>
      <c r="BS48">
        <f t="shared" si="3"/>
        <v>0.61719323845057095</v>
      </c>
      <c r="BT48" t="e" cm="1">
        <f t="array" aca="1" ref="BT48" ca="1">1/INDEX(B48:BB48,Var!$O$9)</f>
        <v>#DIV/0!</v>
      </c>
      <c r="BU48" t="e" cm="1">
        <f t="array" aca="1" ref="BU48" ca="1">INDEX(B48:BB48,Var!$B$9)/INDEX(B48:BB48,Var!$O$9)</f>
        <v>#DIV/0!</v>
      </c>
      <c r="BV48" t="e">
        <f t="shared" ca="1" si="4"/>
        <v>#DIV/0!</v>
      </c>
      <c r="BW48" cm="1">
        <f t="array" aca="1" ref="BW48" ca="1">INDEX($B48:$BB48,Var!$B$9)/BW$1*100</f>
        <v>0</v>
      </c>
      <c r="BX48" cm="1">
        <f t="array" aca="1" ref="BX48" ca="1">INDEX($B48:$BB48,Var!$B$9)/BX$1*100</f>
        <v>0</v>
      </c>
      <c r="BY48" cm="1">
        <f t="array" aca="1" ref="BY48" ca="1">INDEX($B48:$BB48,Var!$O$9)/BY$1*100</f>
        <v>0</v>
      </c>
      <c r="BZ48" cm="1">
        <f t="array" aca="1" ref="BZ48" ca="1">INDEX($B48:$BB48,Var!$O$9)/BZ$1*100</f>
        <v>0</v>
      </c>
    </row>
    <row r="49" spans="1:78" x14ac:dyDescent="0.3">
      <c r="A49" s="35">
        <v>37530</v>
      </c>
      <c r="B49">
        <v>1.7830999999999999</v>
      </c>
      <c r="C49">
        <v>1.9462999999999999</v>
      </c>
      <c r="E49">
        <v>1.5481</v>
      </c>
      <c r="F49">
        <v>1.4650000000000001</v>
      </c>
      <c r="G49">
        <v>716.3</v>
      </c>
      <c r="H49">
        <v>8.1205999999999996</v>
      </c>
      <c r="I49">
        <v>0.57250000000000001</v>
      </c>
      <c r="J49">
        <v>30.66</v>
      </c>
      <c r="K49">
        <v>7.4297000000000004</v>
      </c>
      <c r="L49">
        <v>15.646599999999999</v>
      </c>
      <c r="M49">
        <v>0.62994000000000006</v>
      </c>
      <c r="O49">
        <v>7.6520999999999999</v>
      </c>
      <c r="P49">
        <v>7.4505999999999997</v>
      </c>
      <c r="Q49">
        <v>243.53</v>
      </c>
      <c r="R49">
        <v>8972.15</v>
      </c>
      <c r="U49">
        <v>86.08</v>
      </c>
      <c r="V49">
        <v>121.57</v>
      </c>
      <c r="W49">
        <v>1211.92</v>
      </c>
      <c r="X49">
        <v>3.4525999999999999</v>
      </c>
      <c r="Y49">
        <v>0.59530000000000005</v>
      </c>
      <c r="Z49">
        <v>0.41289999999999999</v>
      </c>
      <c r="AB49">
        <v>3.7277999999999998</v>
      </c>
      <c r="AC49">
        <v>7.3404999999999996</v>
      </c>
      <c r="AD49">
        <v>2.0381</v>
      </c>
      <c r="AE49">
        <v>51.945</v>
      </c>
      <c r="AF49">
        <v>4.0434000000000001</v>
      </c>
      <c r="AG49">
        <v>3.2606519999999999</v>
      </c>
      <c r="AH49">
        <v>31.114999999999998</v>
      </c>
      <c r="AI49">
        <v>9.1051000000000002</v>
      </c>
      <c r="AJ49">
        <v>1.7511000000000001</v>
      </c>
      <c r="AK49">
        <v>228.7328</v>
      </c>
      <c r="AL49">
        <v>41.796999999999997</v>
      </c>
      <c r="AM49">
        <v>42.808</v>
      </c>
      <c r="AN49">
        <v>1.6256956499999999</v>
      </c>
      <c r="AO49">
        <v>0.98109999999999997</v>
      </c>
      <c r="AP49">
        <v>1403.4649999999999</v>
      </c>
      <c r="AQ49">
        <v>10.113099999999999</v>
      </c>
      <c r="BO49">
        <f t="shared" si="1"/>
        <v>2002</v>
      </c>
      <c r="BP49">
        <f t="shared" si="0"/>
        <v>100</v>
      </c>
      <c r="BQ49" t="e" cm="1">
        <f t="array" aca="1" ref="BQ49" ca="1">1/INDEX($B49:$BB49,Var!$B$9)</f>
        <v>#DIV/0!</v>
      </c>
      <c r="BR49">
        <f t="shared" si="2"/>
        <v>1.6256956499999999</v>
      </c>
      <c r="BS49">
        <f t="shared" si="3"/>
        <v>0.61512128669348409</v>
      </c>
      <c r="BT49" t="e" cm="1">
        <f t="array" aca="1" ref="BT49" ca="1">1/INDEX(B49:BB49,Var!$O$9)</f>
        <v>#DIV/0!</v>
      </c>
      <c r="BU49" t="e" cm="1">
        <f t="array" aca="1" ref="BU49" ca="1">INDEX(B49:BB49,Var!$B$9)/INDEX(B49:BB49,Var!$O$9)</f>
        <v>#DIV/0!</v>
      </c>
      <c r="BV49" t="e">
        <f t="shared" ca="1" si="4"/>
        <v>#DIV/0!</v>
      </c>
      <c r="BW49" cm="1">
        <f t="array" aca="1" ref="BW49" ca="1">INDEX($B49:$BB49,Var!$B$9)/BW$1*100</f>
        <v>0</v>
      </c>
      <c r="BX49" cm="1">
        <f t="array" aca="1" ref="BX49" ca="1">INDEX($B49:$BB49,Var!$B$9)/BX$1*100</f>
        <v>0</v>
      </c>
      <c r="BY49" cm="1">
        <f t="array" aca="1" ref="BY49" ca="1">INDEX($B49:$BB49,Var!$O$9)/BY$1*100</f>
        <v>0</v>
      </c>
      <c r="BZ49" cm="1">
        <f t="array" aca="1" ref="BZ49" ca="1">INDEX($B49:$BB49,Var!$O$9)/BZ$1*100</f>
        <v>0</v>
      </c>
    </row>
    <row r="50" spans="1:78" x14ac:dyDescent="0.3">
      <c r="A50" s="35">
        <v>37561</v>
      </c>
      <c r="B50">
        <v>1.7847</v>
      </c>
      <c r="C50">
        <v>1.9498</v>
      </c>
      <c r="E50">
        <v>1.5734999999999999</v>
      </c>
      <c r="F50">
        <v>1.4673</v>
      </c>
      <c r="G50">
        <v>700</v>
      </c>
      <c r="H50">
        <v>8.2882999999999996</v>
      </c>
      <c r="I50">
        <v>0.57199999999999995</v>
      </c>
      <c r="J50">
        <v>30.751999999999999</v>
      </c>
      <c r="K50">
        <v>7.4279999999999999</v>
      </c>
      <c r="L50">
        <v>15.646599999999999</v>
      </c>
      <c r="M50">
        <v>0.63709000000000005</v>
      </c>
      <c r="O50">
        <v>7.8098000000000001</v>
      </c>
      <c r="P50">
        <v>7.4614000000000003</v>
      </c>
      <c r="Q50">
        <v>238.25</v>
      </c>
      <c r="R50">
        <v>9078.9</v>
      </c>
      <c r="U50">
        <v>86.18</v>
      </c>
      <c r="V50">
        <v>121.65</v>
      </c>
      <c r="W50">
        <v>1208.19</v>
      </c>
      <c r="X50">
        <v>3.4527999999999999</v>
      </c>
      <c r="Y50">
        <v>0.60119999999999996</v>
      </c>
      <c r="Z50">
        <v>0.4148</v>
      </c>
      <c r="AB50">
        <v>3.8048000000000002</v>
      </c>
      <c r="AC50">
        <v>7.319</v>
      </c>
      <c r="AD50">
        <v>2.0154999999999998</v>
      </c>
      <c r="AE50">
        <v>53.392000000000003</v>
      </c>
      <c r="AF50">
        <v>3.9569000000000001</v>
      </c>
      <c r="AG50">
        <v>3.35921</v>
      </c>
      <c r="AH50">
        <v>31.877400000000002</v>
      </c>
      <c r="AI50">
        <v>9.0817999999999994</v>
      </c>
      <c r="AJ50">
        <v>1.7665999999999999</v>
      </c>
      <c r="AK50">
        <v>229.46440000000001</v>
      </c>
      <c r="AL50">
        <v>41.548000000000002</v>
      </c>
      <c r="AM50">
        <v>43.372</v>
      </c>
      <c r="AN50">
        <v>1.60657143</v>
      </c>
      <c r="AO50">
        <v>1.0014000000000001</v>
      </c>
      <c r="AP50">
        <v>1315.71</v>
      </c>
      <c r="AQ50">
        <v>9.6582000000000008</v>
      </c>
      <c r="BO50">
        <f t="shared" si="1"/>
        <v>2002</v>
      </c>
      <c r="BP50">
        <f t="shared" si="0"/>
        <v>100</v>
      </c>
      <c r="BQ50" t="e" cm="1">
        <f t="array" aca="1" ref="BQ50" ca="1">1/INDEX($B50:$BB50,Var!$B$9)</f>
        <v>#DIV/0!</v>
      </c>
      <c r="BR50">
        <f t="shared" si="2"/>
        <v>1.60657143</v>
      </c>
      <c r="BS50">
        <f t="shared" si="3"/>
        <v>0.62244353492580162</v>
      </c>
      <c r="BT50" t="e" cm="1">
        <f t="array" aca="1" ref="BT50" ca="1">1/INDEX(B50:BB50,Var!$O$9)</f>
        <v>#DIV/0!</v>
      </c>
      <c r="BU50" t="e" cm="1">
        <f t="array" aca="1" ref="BU50" ca="1">INDEX(B50:BB50,Var!$B$9)/INDEX(B50:BB50,Var!$O$9)</f>
        <v>#DIV/0!</v>
      </c>
      <c r="BV50" t="e">
        <f t="shared" ca="1" si="4"/>
        <v>#DIV/0!</v>
      </c>
      <c r="BW50" cm="1">
        <f t="array" aca="1" ref="BW50" ca="1">INDEX($B50:$BB50,Var!$B$9)/BW$1*100</f>
        <v>0</v>
      </c>
      <c r="BX50" cm="1">
        <f t="array" aca="1" ref="BX50" ca="1">INDEX($B50:$BB50,Var!$B$9)/BX$1*100</f>
        <v>0</v>
      </c>
      <c r="BY50" cm="1">
        <f t="array" aca="1" ref="BY50" ca="1">INDEX($B50:$BB50,Var!$O$9)/BY$1*100</f>
        <v>0</v>
      </c>
      <c r="BZ50" cm="1">
        <f t="array" aca="1" ref="BZ50" ca="1">INDEX($B50:$BB50,Var!$O$9)/BZ$1*100</f>
        <v>0</v>
      </c>
    </row>
    <row r="51" spans="1:78" x14ac:dyDescent="0.3">
      <c r="A51" s="35">
        <v>37591</v>
      </c>
      <c r="B51">
        <v>1.8076000000000001</v>
      </c>
      <c r="C51">
        <v>1.9520999999999999</v>
      </c>
      <c r="E51">
        <v>1.5871999999999999</v>
      </c>
      <c r="F51">
        <v>1.4679</v>
      </c>
      <c r="G51">
        <v>753.5</v>
      </c>
      <c r="H51">
        <v>8.4281000000000006</v>
      </c>
      <c r="I51">
        <v>0.57298000000000004</v>
      </c>
      <c r="J51">
        <v>31.193999999999999</v>
      </c>
      <c r="K51">
        <v>7.4264000000000001</v>
      </c>
      <c r="L51">
        <v>15.646599999999999</v>
      </c>
      <c r="M51">
        <v>0.64217999999999997</v>
      </c>
      <c r="O51">
        <v>7.9409000000000001</v>
      </c>
      <c r="P51">
        <v>7.4249999999999998</v>
      </c>
      <c r="Q51">
        <v>236.07</v>
      </c>
      <c r="R51">
        <v>9088.92</v>
      </c>
      <c r="U51">
        <v>84.92</v>
      </c>
      <c r="V51">
        <v>124.2</v>
      </c>
      <c r="W51">
        <v>1226.8800000000001</v>
      </c>
      <c r="X51">
        <v>3.4523000000000001</v>
      </c>
      <c r="Y51">
        <v>0.60489999999999999</v>
      </c>
      <c r="Z51">
        <v>0.41599999999999998</v>
      </c>
      <c r="AB51">
        <v>3.8706999999999998</v>
      </c>
      <c r="AC51">
        <v>7.2948000000000004</v>
      </c>
      <c r="AD51">
        <v>1.9946999999999999</v>
      </c>
      <c r="AE51">
        <v>54.497999999999998</v>
      </c>
      <c r="AF51">
        <v>3.9569000000000001</v>
      </c>
      <c r="AG51">
        <v>3.425135</v>
      </c>
      <c r="AH51">
        <v>32.454000000000001</v>
      </c>
      <c r="AI51">
        <v>9.0960999999999999</v>
      </c>
      <c r="AJ51">
        <v>1.7858000000000001</v>
      </c>
      <c r="AK51">
        <v>230.01650000000001</v>
      </c>
      <c r="AL51">
        <v>41.744999999999997</v>
      </c>
      <c r="AM51">
        <v>44.116999999999997</v>
      </c>
      <c r="AN51">
        <v>1.6190500000000001</v>
      </c>
      <c r="AO51">
        <v>1.0183</v>
      </c>
      <c r="AP51">
        <v>1466.03</v>
      </c>
      <c r="AQ51">
        <v>9.1038999999999994</v>
      </c>
      <c r="BO51">
        <f t="shared" si="1"/>
        <v>2002</v>
      </c>
      <c r="BP51">
        <f t="shared" si="0"/>
        <v>100</v>
      </c>
      <c r="BQ51" t="e" cm="1">
        <f t="array" aca="1" ref="BQ51" ca="1">1/INDEX($B51:$BB51,Var!$B$9)</f>
        <v>#DIV/0!</v>
      </c>
      <c r="BR51">
        <f t="shared" si="2"/>
        <v>1.6190500000000001</v>
      </c>
      <c r="BS51">
        <f t="shared" si="3"/>
        <v>0.61764615052036687</v>
      </c>
      <c r="BT51" t="e" cm="1">
        <f t="array" aca="1" ref="BT51" ca="1">1/INDEX(B51:BB51,Var!$O$9)</f>
        <v>#DIV/0!</v>
      </c>
      <c r="BU51" t="e" cm="1">
        <f t="array" aca="1" ref="BU51" ca="1">INDEX(B51:BB51,Var!$B$9)/INDEX(B51:BB51,Var!$O$9)</f>
        <v>#DIV/0!</v>
      </c>
      <c r="BV51" t="e">
        <f t="shared" ca="1" si="4"/>
        <v>#DIV/0!</v>
      </c>
      <c r="BW51" cm="1">
        <f t="array" aca="1" ref="BW51" ca="1">INDEX($B51:$BB51,Var!$B$9)/BW$1*100</f>
        <v>0</v>
      </c>
      <c r="BX51" cm="1">
        <f t="array" aca="1" ref="BX51" ca="1">INDEX($B51:$BB51,Var!$B$9)/BX$1*100</f>
        <v>0</v>
      </c>
      <c r="BY51" cm="1">
        <f t="array" aca="1" ref="BY51" ca="1">INDEX($B51:$BB51,Var!$O$9)/BY$1*100</f>
        <v>0</v>
      </c>
      <c r="BZ51" cm="1">
        <f t="array" aca="1" ref="BZ51" ca="1">INDEX($B51:$BB51,Var!$O$9)/BZ$1*100</f>
        <v>0</v>
      </c>
    </row>
    <row r="52" spans="1:78" x14ac:dyDescent="0.3">
      <c r="A52" s="35">
        <v>37622</v>
      </c>
      <c r="B52">
        <v>1.8218000000000001</v>
      </c>
      <c r="C52">
        <v>1.9555</v>
      </c>
      <c r="E52">
        <v>1.6364000000000001</v>
      </c>
      <c r="F52">
        <v>1.4621</v>
      </c>
      <c r="G52">
        <v>790.5</v>
      </c>
      <c r="H52">
        <v>8.7917000000000005</v>
      </c>
      <c r="I52">
        <v>0.57691000000000003</v>
      </c>
      <c r="J52">
        <v>31.489000000000001</v>
      </c>
      <c r="K52">
        <v>7.4324000000000003</v>
      </c>
      <c r="L52">
        <v>15.646599999999999</v>
      </c>
      <c r="M52">
        <v>0.65710999999999997</v>
      </c>
      <c r="O52">
        <v>8.2841000000000005</v>
      </c>
      <c r="P52">
        <v>7.5232000000000001</v>
      </c>
      <c r="Q52">
        <v>240.39</v>
      </c>
      <c r="R52">
        <v>9442.07</v>
      </c>
      <c r="U52">
        <v>84.45</v>
      </c>
      <c r="V52">
        <v>126.12</v>
      </c>
      <c r="W52">
        <v>1250.06</v>
      </c>
      <c r="X52">
        <v>3.4529000000000001</v>
      </c>
      <c r="Y52">
        <v>0.61950000000000005</v>
      </c>
      <c r="Z52">
        <v>0.4194</v>
      </c>
      <c r="AB52">
        <v>4.0364000000000004</v>
      </c>
      <c r="AC52">
        <v>7.3327999999999998</v>
      </c>
      <c r="AD52">
        <v>1.9648000000000001</v>
      </c>
      <c r="AE52">
        <v>56.927</v>
      </c>
      <c r="AF52">
        <v>4.0704000000000002</v>
      </c>
      <c r="AG52">
        <v>3.5539230000000002</v>
      </c>
      <c r="AH52">
        <v>33.823500000000003</v>
      </c>
      <c r="AI52">
        <v>9.1732999999999993</v>
      </c>
      <c r="AJ52">
        <v>1.8432999999999999</v>
      </c>
      <c r="AK52">
        <v>230.7055</v>
      </c>
      <c r="AL52">
        <v>41.637999999999998</v>
      </c>
      <c r="AM52">
        <v>45.423999999999999</v>
      </c>
      <c r="AN52">
        <v>1.7671363600000001</v>
      </c>
      <c r="AO52">
        <v>1.0622</v>
      </c>
      <c r="AP52">
        <v>1986.2049999999999</v>
      </c>
      <c r="AQ52">
        <v>9.2342999999999993</v>
      </c>
      <c r="BO52">
        <f t="shared" si="1"/>
        <v>2003</v>
      </c>
      <c r="BP52">
        <f t="shared" si="0"/>
        <v>0</v>
      </c>
      <c r="BQ52" t="e" cm="1">
        <f t="array" aca="1" ref="BQ52" ca="1">1/INDEX($B52:$BB52,Var!$B$9)</f>
        <v>#DIV/0!</v>
      </c>
      <c r="BR52">
        <f t="shared" si="2"/>
        <v>1.7671363600000001</v>
      </c>
      <c r="BS52">
        <f t="shared" si="3"/>
        <v>0.56588728670604682</v>
      </c>
      <c r="BT52" t="e" cm="1">
        <f t="array" aca="1" ref="BT52" ca="1">1/INDEX(B52:BB52,Var!$O$9)</f>
        <v>#DIV/0!</v>
      </c>
      <c r="BU52" t="e" cm="1">
        <f t="array" aca="1" ref="BU52" ca="1">INDEX(B52:BB52,Var!$B$9)/INDEX(B52:BB52,Var!$O$9)</f>
        <v>#DIV/0!</v>
      </c>
      <c r="BV52" t="e">
        <f t="shared" ca="1" si="4"/>
        <v>#DIV/0!</v>
      </c>
      <c r="BW52" cm="1">
        <f t="array" aca="1" ref="BW52" ca="1">INDEX($B52:$BB52,Var!$B$9)/BW$1*100</f>
        <v>0</v>
      </c>
      <c r="BX52" cm="1">
        <f t="array" aca="1" ref="BX52" ca="1">INDEX($B52:$BB52,Var!$B$9)/BX$1*100</f>
        <v>0</v>
      </c>
      <c r="BY52" cm="1">
        <f t="array" aca="1" ref="BY52" ca="1">INDEX($B52:$BB52,Var!$O$9)/BY$1*100</f>
        <v>0</v>
      </c>
      <c r="BZ52" cm="1">
        <f t="array" aca="1" ref="BZ52" ca="1">INDEX($B52:$BB52,Var!$O$9)/BZ$1*100</f>
        <v>0</v>
      </c>
    </row>
    <row r="53" spans="1:78" x14ac:dyDescent="0.3">
      <c r="A53" s="35">
        <v>37653</v>
      </c>
      <c r="B53">
        <v>1.8111999999999999</v>
      </c>
      <c r="C53">
        <v>1.954</v>
      </c>
      <c r="E53">
        <v>1.6298999999999999</v>
      </c>
      <c r="F53">
        <v>1.4674</v>
      </c>
      <c r="G53">
        <v>807.5</v>
      </c>
      <c r="H53">
        <v>8.9168000000000003</v>
      </c>
      <c r="I53">
        <v>0.58038000000000001</v>
      </c>
      <c r="J53">
        <v>31.640999999999998</v>
      </c>
      <c r="K53">
        <v>7.4317000000000002</v>
      </c>
      <c r="L53">
        <v>15.646599999999999</v>
      </c>
      <c r="M53">
        <v>0.66976999999999998</v>
      </c>
      <c r="O53">
        <v>8.4022000000000006</v>
      </c>
      <c r="P53">
        <v>7.6056999999999997</v>
      </c>
      <c r="Q53">
        <v>245.12</v>
      </c>
      <c r="R53">
        <v>9583.0400000000009</v>
      </c>
      <c r="U53">
        <v>83.7</v>
      </c>
      <c r="V53">
        <v>128.6</v>
      </c>
      <c r="W53">
        <v>1282.82</v>
      </c>
      <c r="X53">
        <v>3.4523999999999999</v>
      </c>
      <c r="Y53">
        <v>0.62309999999999999</v>
      </c>
      <c r="Z53">
        <v>0.42170000000000002</v>
      </c>
      <c r="AB53">
        <v>4.0941000000000001</v>
      </c>
      <c r="AC53">
        <v>7.5438999999999998</v>
      </c>
      <c r="AD53">
        <v>1.9457</v>
      </c>
      <c r="AE53">
        <v>58.317</v>
      </c>
      <c r="AF53">
        <v>4.1656000000000004</v>
      </c>
      <c r="AG53">
        <v>3.540295</v>
      </c>
      <c r="AH53">
        <v>34.116100000000003</v>
      </c>
      <c r="AI53">
        <v>9.1449999999999996</v>
      </c>
      <c r="AJ53">
        <v>1.8803000000000001</v>
      </c>
      <c r="AK53">
        <v>231.3664</v>
      </c>
      <c r="AL53">
        <v>41.987000000000002</v>
      </c>
      <c r="AM53">
        <v>46.204000000000001</v>
      </c>
      <c r="AN53">
        <v>1.7623500000000001</v>
      </c>
      <c r="AO53">
        <v>1.0775999999999999</v>
      </c>
      <c r="AP53">
        <v>1718.65</v>
      </c>
      <c r="AQ53">
        <v>8.9346999999999994</v>
      </c>
      <c r="BO53">
        <f t="shared" si="1"/>
        <v>2003</v>
      </c>
      <c r="BP53">
        <f t="shared" si="0"/>
        <v>0</v>
      </c>
      <c r="BQ53" t="e" cm="1">
        <f t="array" aca="1" ref="BQ53" ca="1">1/INDEX($B53:$BB53,Var!$B$9)</f>
        <v>#DIV/0!</v>
      </c>
      <c r="BR53">
        <f t="shared" si="2"/>
        <v>1.7623500000000001</v>
      </c>
      <c r="BS53">
        <f t="shared" si="3"/>
        <v>0.56742417794422217</v>
      </c>
      <c r="BT53" t="e" cm="1">
        <f t="array" aca="1" ref="BT53" ca="1">1/INDEX(B53:BB53,Var!$O$9)</f>
        <v>#DIV/0!</v>
      </c>
      <c r="BU53" t="e" cm="1">
        <f t="array" aca="1" ref="BU53" ca="1">INDEX(B53:BB53,Var!$B$9)/INDEX(B53:BB53,Var!$O$9)</f>
        <v>#DIV/0!</v>
      </c>
      <c r="BV53" t="e">
        <f t="shared" ca="1" si="4"/>
        <v>#DIV/0!</v>
      </c>
      <c r="BW53" cm="1">
        <f t="array" aca="1" ref="BW53" ca="1">INDEX($B53:$BB53,Var!$B$9)/BW$1*100</f>
        <v>0</v>
      </c>
      <c r="BX53" cm="1">
        <f t="array" aca="1" ref="BX53" ca="1">INDEX($B53:$BB53,Var!$B$9)/BX$1*100</f>
        <v>0</v>
      </c>
      <c r="BY53" cm="1">
        <f t="array" aca="1" ref="BY53" ca="1">INDEX($B53:$BB53,Var!$O$9)/BY$1*100</f>
        <v>0</v>
      </c>
      <c r="BZ53" cm="1">
        <f t="array" aca="1" ref="BZ53" ca="1">INDEX($B53:$BB53,Var!$O$9)/BZ$1*100</f>
        <v>0</v>
      </c>
    </row>
    <row r="54" spans="1:78" x14ac:dyDescent="0.3">
      <c r="A54" s="35">
        <v>37681</v>
      </c>
      <c r="B54">
        <v>1.7949999999999999</v>
      </c>
      <c r="C54">
        <v>1.9510000000000001</v>
      </c>
      <c r="E54">
        <v>1.5943000000000001</v>
      </c>
      <c r="F54">
        <v>1.4695</v>
      </c>
      <c r="G54">
        <v>799.5</v>
      </c>
      <c r="H54">
        <v>8.9445999999999994</v>
      </c>
      <c r="I54">
        <v>0.58291999999999999</v>
      </c>
      <c r="J54">
        <v>31.751000000000001</v>
      </c>
      <c r="K54">
        <v>7.4273999999999996</v>
      </c>
      <c r="L54">
        <v>15.646599999999999</v>
      </c>
      <c r="M54">
        <v>0.68254999999999999</v>
      </c>
      <c r="O54">
        <v>8.4278999999999993</v>
      </c>
      <c r="P54">
        <v>7.6749999999999998</v>
      </c>
      <c r="Q54">
        <v>245.6</v>
      </c>
      <c r="R54">
        <v>9644.75</v>
      </c>
      <c r="U54">
        <v>84.31</v>
      </c>
      <c r="V54">
        <v>128.16</v>
      </c>
      <c r="W54">
        <v>1335.44</v>
      </c>
      <c r="X54">
        <v>3.4527999999999999</v>
      </c>
      <c r="Y54">
        <v>0.62529999999999997</v>
      </c>
      <c r="Z54">
        <v>0.4234</v>
      </c>
      <c r="AB54">
        <v>4.1070000000000002</v>
      </c>
      <c r="AC54">
        <v>7.8449999999999998</v>
      </c>
      <c r="AD54">
        <v>1.9497</v>
      </c>
      <c r="AE54">
        <v>58.917000000000002</v>
      </c>
      <c r="AF54">
        <v>4.3362999999999996</v>
      </c>
      <c r="AG54">
        <v>3.5831379999999999</v>
      </c>
      <c r="AH54">
        <v>33.987099999999998</v>
      </c>
      <c r="AI54">
        <v>9.2264999999999997</v>
      </c>
      <c r="AJ54">
        <v>1.8954</v>
      </c>
      <c r="AK54">
        <v>231.80699999999999</v>
      </c>
      <c r="AL54">
        <v>41.749000000000002</v>
      </c>
      <c r="AM54">
        <v>46.223999999999997</v>
      </c>
      <c r="AN54">
        <v>1.80414286</v>
      </c>
      <c r="AO54">
        <v>1.0807</v>
      </c>
      <c r="AP54">
        <v>1745.4954</v>
      </c>
      <c r="AQ54">
        <v>8.6966000000000001</v>
      </c>
      <c r="BO54">
        <f t="shared" si="1"/>
        <v>2003</v>
      </c>
      <c r="BP54">
        <f t="shared" si="0"/>
        <v>0</v>
      </c>
      <c r="BQ54" t="e" cm="1">
        <f t="array" aca="1" ref="BQ54" ca="1">1/INDEX($B54:$BB54,Var!$B$9)</f>
        <v>#DIV/0!</v>
      </c>
      <c r="BR54">
        <f t="shared" si="2"/>
        <v>1.80414286</v>
      </c>
      <c r="BS54">
        <f t="shared" si="3"/>
        <v>0.55427983125460478</v>
      </c>
      <c r="BT54" t="e" cm="1">
        <f t="array" aca="1" ref="BT54" ca="1">1/INDEX(B54:BB54,Var!$O$9)</f>
        <v>#DIV/0!</v>
      </c>
      <c r="BU54" t="e" cm="1">
        <f t="array" aca="1" ref="BU54" ca="1">INDEX(B54:BB54,Var!$B$9)/INDEX(B54:BB54,Var!$O$9)</f>
        <v>#DIV/0!</v>
      </c>
      <c r="BV54" t="e">
        <f t="shared" ca="1" si="4"/>
        <v>#DIV/0!</v>
      </c>
      <c r="BW54" cm="1">
        <f t="array" aca="1" ref="BW54" ca="1">INDEX($B54:$BB54,Var!$B$9)/BW$1*100</f>
        <v>0</v>
      </c>
      <c r="BX54" cm="1">
        <f t="array" aca="1" ref="BX54" ca="1">INDEX($B54:$BB54,Var!$B$9)/BX$1*100</f>
        <v>0</v>
      </c>
      <c r="BY54" cm="1">
        <f t="array" aca="1" ref="BY54" ca="1">INDEX($B54:$BB54,Var!$O$9)/BY$1*100</f>
        <v>0</v>
      </c>
      <c r="BZ54" cm="1">
        <f t="array" aca="1" ref="BZ54" ca="1">INDEX($B54:$BB54,Var!$O$9)/BZ$1*100</f>
        <v>0</v>
      </c>
    </row>
    <row r="55" spans="1:78" x14ac:dyDescent="0.3">
      <c r="A55" s="35">
        <v>37712</v>
      </c>
      <c r="B55">
        <v>1.7813000000000001</v>
      </c>
      <c r="C55">
        <v>1.9473</v>
      </c>
      <c r="E55">
        <v>1.5851</v>
      </c>
      <c r="F55">
        <v>1.4964</v>
      </c>
      <c r="G55">
        <v>780.83</v>
      </c>
      <c r="H55">
        <v>8.9786000000000001</v>
      </c>
      <c r="I55">
        <v>0.58657000000000004</v>
      </c>
      <c r="J55">
        <v>31.617999999999999</v>
      </c>
      <c r="K55">
        <v>7.4255000000000004</v>
      </c>
      <c r="L55">
        <v>15.646599999999999</v>
      </c>
      <c r="M55">
        <v>0.68901999999999997</v>
      </c>
      <c r="O55">
        <v>8.4604999999999997</v>
      </c>
      <c r="P55">
        <v>7.5434999999999999</v>
      </c>
      <c r="Q55">
        <v>245.59</v>
      </c>
      <c r="R55">
        <v>9557.66</v>
      </c>
      <c r="U55">
        <v>83.38</v>
      </c>
      <c r="V55">
        <v>130.12</v>
      </c>
      <c r="W55">
        <v>1337.38</v>
      </c>
      <c r="X55">
        <v>3.4529999999999998</v>
      </c>
      <c r="Y55">
        <v>0.62860000000000005</v>
      </c>
      <c r="Z55">
        <v>0.42399999999999999</v>
      </c>
      <c r="AB55">
        <v>4.1224999999999996</v>
      </c>
      <c r="AC55">
        <v>7.8316999999999997</v>
      </c>
      <c r="AD55">
        <v>1.97</v>
      </c>
      <c r="AE55">
        <v>57.222999999999999</v>
      </c>
      <c r="AF55">
        <v>4.2971000000000004</v>
      </c>
      <c r="AG55">
        <v>3.6569199999999999</v>
      </c>
      <c r="AH55">
        <v>33.848399999999998</v>
      </c>
      <c r="AI55">
        <v>9.1631</v>
      </c>
      <c r="AJ55">
        <v>1.9281999999999999</v>
      </c>
      <c r="AK55">
        <v>232.31360000000001</v>
      </c>
      <c r="AL55">
        <v>41.037999999999997</v>
      </c>
      <c r="AM55">
        <v>46.567999999999998</v>
      </c>
      <c r="AN55">
        <v>1.76755</v>
      </c>
      <c r="AO55">
        <v>1.0848</v>
      </c>
      <c r="AP55">
        <v>1785.9248</v>
      </c>
      <c r="AQ55">
        <v>8.3192000000000004</v>
      </c>
      <c r="BO55">
        <f t="shared" si="1"/>
        <v>2003</v>
      </c>
      <c r="BP55">
        <f t="shared" si="0"/>
        <v>0</v>
      </c>
      <c r="BQ55" t="e" cm="1">
        <f t="array" aca="1" ref="BQ55" ca="1">1/INDEX($B55:$BB55,Var!$B$9)</f>
        <v>#DIV/0!</v>
      </c>
      <c r="BR55">
        <f t="shared" si="2"/>
        <v>1.76755</v>
      </c>
      <c r="BS55">
        <f t="shared" si="3"/>
        <v>0.56575485841984674</v>
      </c>
      <c r="BT55" t="e" cm="1">
        <f t="array" aca="1" ref="BT55" ca="1">1/INDEX(B55:BB55,Var!$O$9)</f>
        <v>#DIV/0!</v>
      </c>
      <c r="BU55" t="e" cm="1">
        <f t="array" aca="1" ref="BU55" ca="1">INDEX(B55:BB55,Var!$B$9)/INDEX(B55:BB55,Var!$O$9)</f>
        <v>#DIV/0!</v>
      </c>
      <c r="BV55" t="e">
        <f t="shared" ca="1" si="4"/>
        <v>#DIV/0!</v>
      </c>
      <c r="BW55" cm="1">
        <f t="array" aca="1" ref="BW55" ca="1">INDEX($B55:$BB55,Var!$B$9)/BW$1*100</f>
        <v>0</v>
      </c>
      <c r="BX55" cm="1">
        <f t="array" aca="1" ref="BX55" ca="1">INDEX($B55:$BB55,Var!$B$9)/BX$1*100</f>
        <v>0</v>
      </c>
      <c r="BY55" cm="1">
        <f t="array" aca="1" ref="BY55" ca="1">INDEX($B55:$BB55,Var!$O$9)/BY$1*100</f>
        <v>0</v>
      </c>
      <c r="BZ55" cm="1">
        <f t="array" aca="1" ref="BZ55" ca="1">INDEX($B55:$BB55,Var!$O$9)/BZ$1*100</f>
        <v>0</v>
      </c>
    </row>
    <row r="56" spans="1:78" x14ac:dyDescent="0.3">
      <c r="A56" s="35">
        <v>37742</v>
      </c>
      <c r="B56">
        <v>1.7866</v>
      </c>
      <c r="C56">
        <v>1.9463999999999999</v>
      </c>
      <c r="E56">
        <v>1.6015999999999999</v>
      </c>
      <c r="F56">
        <v>1.5155000000000001</v>
      </c>
      <c r="G56">
        <v>843.87</v>
      </c>
      <c r="H56">
        <v>9.5861999999999998</v>
      </c>
      <c r="I56">
        <v>0.58694000000000002</v>
      </c>
      <c r="J56">
        <v>31.387</v>
      </c>
      <c r="K56">
        <v>7.4245999999999999</v>
      </c>
      <c r="L56">
        <v>15.646599999999999</v>
      </c>
      <c r="M56">
        <v>0.71321999999999997</v>
      </c>
      <c r="O56">
        <v>9.0320999999999998</v>
      </c>
      <c r="P56">
        <v>7.5362999999999998</v>
      </c>
      <c r="Q56">
        <v>245.78</v>
      </c>
      <c r="R56">
        <v>9739.9599999999991</v>
      </c>
      <c r="U56">
        <v>84.44</v>
      </c>
      <c r="V56">
        <v>135.83000000000001</v>
      </c>
      <c r="W56">
        <v>1390.03</v>
      </c>
      <c r="X56">
        <v>3.4527999999999999</v>
      </c>
      <c r="Y56">
        <v>0.65129999999999999</v>
      </c>
      <c r="Z56">
        <v>0.42949999999999999</v>
      </c>
      <c r="AB56">
        <v>4.4013999999999998</v>
      </c>
      <c r="AC56">
        <v>7.8715000000000002</v>
      </c>
      <c r="AD56">
        <v>2.0083000000000002</v>
      </c>
      <c r="AE56">
        <v>60.85</v>
      </c>
      <c r="AF56">
        <v>4.3342999999999998</v>
      </c>
      <c r="AG56">
        <v>3.7632289999999999</v>
      </c>
      <c r="AH56">
        <v>35.796599999999998</v>
      </c>
      <c r="AI56">
        <v>9.1559000000000008</v>
      </c>
      <c r="AJ56">
        <v>2.0074000000000001</v>
      </c>
      <c r="AK56">
        <v>232.99080000000001</v>
      </c>
      <c r="AL56">
        <v>41.125</v>
      </c>
      <c r="AM56">
        <v>48.829000000000001</v>
      </c>
      <c r="AN56">
        <v>1.7204761900000001</v>
      </c>
      <c r="AO56">
        <v>1.1581999999999999</v>
      </c>
      <c r="AP56">
        <v>1880.5264</v>
      </c>
      <c r="AQ56">
        <v>8.9060000000000006</v>
      </c>
      <c r="BO56">
        <f t="shared" si="1"/>
        <v>2003</v>
      </c>
      <c r="BP56">
        <f t="shared" si="0"/>
        <v>0</v>
      </c>
      <c r="BQ56" t="e" cm="1">
        <f t="array" aca="1" ref="BQ56" ca="1">1/INDEX($B56:$BB56,Var!$B$9)</f>
        <v>#DIV/0!</v>
      </c>
      <c r="BR56">
        <f t="shared" si="2"/>
        <v>1.7204761900000001</v>
      </c>
      <c r="BS56">
        <f t="shared" si="3"/>
        <v>0.58123443138146536</v>
      </c>
      <c r="BT56" t="e" cm="1">
        <f t="array" aca="1" ref="BT56" ca="1">1/INDEX(B56:BB56,Var!$O$9)</f>
        <v>#DIV/0!</v>
      </c>
      <c r="BU56" t="e" cm="1">
        <f t="array" aca="1" ref="BU56" ca="1">INDEX(B56:BB56,Var!$B$9)/INDEX(B56:BB56,Var!$O$9)</f>
        <v>#DIV/0!</v>
      </c>
      <c r="BV56" t="e">
        <f t="shared" ca="1" si="4"/>
        <v>#DIV/0!</v>
      </c>
      <c r="BW56" cm="1">
        <f t="array" aca="1" ref="BW56" ca="1">INDEX($B56:$BB56,Var!$B$9)/BW$1*100</f>
        <v>0</v>
      </c>
      <c r="BX56" cm="1">
        <f t="array" aca="1" ref="BX56" ca="1">INDEX($B56:$BB56,Var!$B$9)/BX$1*100</f>
        <v>0</v>
      </c>
      <c r="BY56" cm="1">
        <f t="array" aca="1" ref="BY56" ca="1">INDEX($B56:$BB56,Var!$O$9)/BY$1*100</f>
        <v>0</v>
      </c>
      <c r="BZ56" cm="1">
        <f t="array" aca="1" ref="BZ56" ca="1">INDEX($B56:$BB56,Var!$O$9)/BZ$1*100</f>
        <v>0</v>
      </c>
    </row>
    <row r="57" spans="1:78" x14ac:dyDescent="0.3">
      <c r="A57" s="35">
        <v>37773</v>
      </c>
      <c r="B57">
        <v>1.7552000000000001</v>
      </c>
      <c r="C57">
        <v>1.9462999999999999</v>
      </c>
      <c r="E57">
        <v>1.5798000000000001</v>
      </c>
      <c r="F57">
        <v>1.5410999999999999</v>
      </c>
      <c r="G57">
        <v>796.56</v>
      </c>
      <c r="H57">
        <v>9.6532999999999998</v>
      </c>
      <c r="I57">
        <v>0.58606999999999998</v>
      </c>
      <c r="J57">
        <v>31.411999999999999</v>
      </c>
      <c r="K57">
        <v>7.4249999999999998</v>
      </c>
      <c r="L57">
        <v>15.646599999999999</v>
      </c>
      <c r="M57">
        <v>0.70223999999999998</v>
      </c>
      <c r="O57">
        <v>9.0954999999999995</v>
      </c>
      <c r="P57">
        <v>7.5350000000000001</v>
      </c>
      <c r="Q57">
        <v>261.20999999999998</v>
      </c>
      <c r="R57">
        <v>9591.92</v>
      </c>
      <c r="U57">
        <v>86.25</v>
      </c>
      <c r="V57">
        <v>138.05000000000001</v>
      </c>
      <c r="W57">
        <v>1392.33</v>
      </c>
      <c r="X57">
        <v>3.4527000000000001</v>
      </c>
      <c r="Y57">
        <v>0.65490000000000004</v>
      </c>
      <c r="Z57">
        <v>0.42849999999999999</v>
      </c>
      <c r="AB57">
        <v>4.4310999999999998</v>
      </c>
      <c r="AC57">
        <v>8.1618999999999993</v>
      </c>
      <c r="AD57">
        <v>2.0068999999999999</v>
      </c>
      <c r="AE57">
        <v>62.238999999999997</v>
      </c>
      <c r="AF57">
        <v>4.4339000000000004</v>
      </c>
      <c r="AG57">
        <v>3.8058900000000002</v>
      </c>
      <c r="AH57">
        <v>35.53</v>
      </c>
      <c r="AI57">
        <v>9.1181999999999999</v>
      </c>
      <c r="AJ57">
        <v>2.0232999999999999</v>
      </c>
      <c r="AK57">
        <v>233.66</v>
      </c>
      <c r="AL57">
        <v>41.506999999999998</v>
      </c>
      <c r="AM57">
        <v>48.581000000000003</v>
      </c>
      <c r="AN57">
        <v>1.6639999999999999</v>
      </c>
      <c r="AO57">
        <v>1.1662999999999999</v>
      </c>
      <c r="AP57">
        <v>1839.298</v>
      </c>
      <c r="AQ57">
        <v>9.2159999999999993</v>
      </c>
      <c r="BO57">
        <f t="shared" si="1"/>
        <v>2003</v>
      </c>
      <c r="BP57">
        <f t="shared" si="0"/>
        <v>0</v>
      </c>
      <c r="BQ57" t="e" cm="1">
        <f t="array" aca="1" ref="BQ57" ca="1">1/INDEX($B57:$BB57,Var!$B$9)</f>
        <v>#DIV/0!</v>
      </c>
      <c r="BR57">
        <f t="shared" si="2"/>
        <v>1.6639999999999999</v>
      </c>
      <c r="BS57">
        <f t="shared" si="3"/>
        <v>0.60096153846153844</v>
      </c>
      <c r="BT57" t="e" cm="1">
        <f t="array" aca="1" ref="BT57" ca="1">1/INDEX(B57:BB57,Var!$O$9)</f>
        <v>#DIV/0!</v>
      </c>
      <c r="BU57" t="e" cm="1">
        <f t="array" aca="1" ref="BU57" ca="1">INDEX(B57:BB57,Var!$B$9)/INDEX(B57:BB57,Var!$O$9)</f>
        <v>#DIV/0!</v>
      </c>
      <c r="BV57" t="e">
        <f t="shared" ca="1" si="4"/>
        <v>#DIV/0!</v>
      </c>
      <c r="BW57" cm="1">
        <f t="array" aca="1" ref="BW57" ca="1">INDEX($B57:$BB57,Var!$B$9)/BW$1*100</f>
        <v>0</v>
      </c>
      <c r="BX57" cm="1">
        <f t="array" aca="1" ref="BX57" ca="1">INDEX($B57:$BB57,Var!$B$9)/BX$1*100</f>
        <v>0</v>
      </c>
      <c r="BY57" cm="1">
        <f t="array" aca="1" ref="BY57" ca="1">INDEX($B57:$BB57,Var!$O$9)/BY$1*100</f>
        <v>0</v>
      </c>
      <c r="BZ57" cm="1">
        <f t="array" aca="1" ref="BZ57" ca="1">INDEX($B57:$BB57,Var!$O$9)/BZ$1*100</f>
        <v>0</v>
      </c>
    </row>
    <row r="58" spans="1:78" x14ac:dyDescent="0.3">
      <c r="A58" s="35">
        <v>37803</v>
      </c>
      <c r="B58">
        <v>1.7183999999999999</v>
      </c>
      <c r="C58">
        <v>1.9464999999999999</v>
      </c>
      <c r="E58">
        <v>1.5693999999999999</v>
      </c>
      <c r="F58">
        <v>1.5476000000000001</v>
      </c>
      <c r="G58">
        <v>800.77</v>
      </c>
      <c r="H58">
        <v>9.4124999999999996</v>
      </c>
      <c r="I58">
        <v>0.58730000000000004</v>
      </c>
      <c r="J58">
        <v>31.88</v>
      </c>
      <c r="K58">
        <v>7.4332000000000003</v>
      </c>
      <c r="L58">
        <v>15.646599999999999</v>
      </c>
      <c r="M58">
        <v>0.70045000000000002</v>
      </c>
      <c r="O58">
        <v>8.8689</v>
      </c>
      <c r="P58">
        <v>7.5045000000000002</v>
      </c>
      <c r="Q58">
        <v>263.73</v>
      </c>
      <c r="R58">
        <v>9481.01</v>
      </c>
      <c r="U58">
        <v>87.66</v>
      </c>
      <c r="V58">
        <v>134.99</v>
      </c>
      <c r="W58">
        <v>1342.27</v>
      </c>
      <c r="X58">
        <v>3.4527999999999999</v>
      </c>
      <c r="Y58">
        <v>0.64729999999999999</v>
      </c>
      <c r="Z58">
        <v>0.4274</v>
      </c>
      <c r="AB58">
        <v>4.3213999999999997</v>
      </c>
      <c r="AC58">
        <v>8.2893000000000008</v>
      </c>
      <c r="AD58">
        <v>1.9386000000000001</v>
      </c>
      <c r="AE58">
        <v>61.122999999999998</v>
      </c>
      <c r="AF58">
        <v>4.4367999999999999</v>
      </c>
      <c r="AG58">
        <v>3.7148479999999999</v>
      </c>
      <c r="AH58">
        <v>34.5199</v>
      </c>
      <c r="AI58">
        <v>9.1856000000000009</v>
      </c>
      <c r="AJ58">
        <v>1.9956</v>
      </c>
      <c r="AK58">
        <v>234.43690000000001</v>
      </c>
      <c r="AL58">
        <v>41.804000000000002</v>
      </c>
      <c r="AM58">
        <v>47.517000000000003</v>
      </c>
      <c r="AN58">
        <v>1.59695652</v>
      </c>
      <c r="AO58">
        <v>1.1372</v>
      </c>
      <c r="AP58">
        <v>1796.4716000000001</v>
      </c>
      <c r="AQ58">
        <v>8.5841999999999992</v>
      </c>
      <c r="BO58">
        <f t="shared" si="1"/>
        <v>2003</v>
      </c>
      <c r="BP58">
        <f t="shared" si="0"/>
        <v>0</v>
      </c>
      <c r="BQ58" t="e" cm="1">
        <f t="array" aca="1" ref="BQ58" ca="1">1/INDEX($B58:$BB58,Var!$B$9)</f>
        <v>#DIV/0!</v>
      </c>
      <c r="BR58">
        <f t="shared" si="2"/>
        <v>1.59695652</v>
      </c>
      <c r="BS58">
        <f t="shared" si="3"/>
        <v>0.62619112510339359</v>
      </c>
      <c r="BT58" t="e" cm="1">
        <f t="array" aca="1" ref="BT58" ca="1">1/INDEX(B58:BB58,Var!$O$9)</f>
        <v>#DIV/0!</v>
      </c>
      <c r="BU58" t="e" cm="1">
        <f t="array" aca="1" ref="BU58" ca="1">INDEX(B58:BB58,Var!$B$9)/INDEX(B58:BB58,Var!$O$9)</f>
        <v>#DIV/0!</v>
      </c>
      <c r="BV58" t="e">
        <f t="shared" ca="1" si="4"/>
        <v>#DIV/0!</v>
      </c>
      <c r="BW58" cm="1">
        <f t="array" aca="1" ref="BW58" ca="1">INDEX($B58:$BB58,Var!$B$9)/BW$1*100</f>
        <v>0</v>
      </c>
      <c r="BX58" cm="1">
        <f t="array" aca="1" ref="BX58" ca="1">INDEX($B58:$BB58,Var!$B$9)/BX$1*100</f>
        <v>0</v>
      </c>
      <c r="BY58" cm="1">
        <f t="array" aca="1" ref="BY58" ca="1">INDEX($B58:$BB58,Var!$O$9)/BY$1*100</f>
        <v>0</v>
      </c>
      <c r="BZ58" cm="1">
        <f t="array" aca="1" ref="BZ58" ca="1">INDEX($B58:$BB58,Var!$O$9)/BZ$1*100</f>
        <v>0</v>
      </c>
    </row>
    <row r="59" spans="1:78" x14ac:dyDescent="0.3">
      <c r="A59" s="35">
        <v>37834</v>
      </c>
      <c r="B59">
        <v>1.7114</v>
      </c>
      <c r="C59">
        <v>1.9462999999999999</v>
      </c>
      <c r="E59">
        <v>1.5569999999999999</v>
      </c>
      <c r="F59">
        <v>1.54</v>
      </c>
      <c r="G59">
        <v>760.45</v>
      </c>
      <c r="H59">
        <v>9.2195</v>
      </c>
      <c r="I59">
        <v>0.58616000000000001</v>
      </c>
      <c r="J59">
        <v>32.286999999999999</v>
      </c>
      <c r="K59">
        <v>7.4321999999999999</v>
      </c>
      <c r="L59">
        <v>15.646599999999999</v>
      </c>
      <c r="M59">
        <v>0.69918999999999998</v>
      </c>
      <c r="O59">
        <v>8.6873000000000005</v>
      </c>
      <c r="P59">
        <v>7.5133000000000001</v>
      </c>
      <c r="Q59">
        <v>259.56</v>
      </c>
      <c r="R59">
        <v>9482.31</v>
      </c>
      <c r="U59">
        <v>88.79</v>
      </c>
      <c r="V59">
        <v>132.38</v>
      </c>
      <c r="W59">
        <v>1312.89</v>
      </c>
      <c r="X59">
        <v>3.4527000000000001</v>
      </c>
      <c r="Y59">
        <v>0.63970000000000005</v>
      </c>
      <c r="Z59">
        <v>0.4264</v>
      </c>
      <c r="AB59">
        <v>4.2331000000000003</v>
      </c>
      <c r="AC59">
        <v>8.2558000000000007</v>
      </c>
      <c r="AD59">
        <v>1.9137</v>
      </c>
      <c r="AE59">
        <v>61.271999999999998</v>
      </c>
      <c r="AF59">
        <v>4.3699000000000003</v>
      </c>
      <c r="AG59">
        <v>3.7165620000000001</v>
      </c>
      <c r="AH59">
        <v>33.823399999999999</v>
      </c>
      <c r="AI59">
        <v>9.2378</v>
      </c>
      <c r="AJ59">
        <v>1.9531000000000001</v>
      </c>
      <c r="AK59">
        <v>234.99619999999999</v>
      </c>
      <c r="AL59">
        <v>41.954999999999998</v>
      </c>
      <c r="AM59">
        <v>46.411999999999999</v>
      </c>
      <c r="AN59">
        <v>1.56421429</v>
      </c>
      <c r="AO59">
        <v>1.1138999999999999</v>
      </c>
      <c r="AP59">
        <v>1755.5627999999999</v>
      </c>
      <c r="AQ59">
        <v>8.2375000000000007</v>
      </c>
      <c r="BO59">
        <f t="shared" si="1"/>
        <v>2003</v>
      </c>
      <c r="BP59">
        <f t="shared" si="0"/>
        <v>0</v>
      </c>
      <c r="BQ59" t="e" cm="1">
        <f t="array" aca="1" ref="BQ59" ca="1">1/INDEX($B59:$BB59,Var!$B$9)</f>
        <v>#DIV/0!</v>
      </c>
      <c r="BR59">
        <f t="shared" si="2"/>
        <v>1.56421429</v>
      </c>
      <c r="BS59">
        <f t="shared" si="3"/>
        <v>0.63929859635791975</v>
      </c>
      <c r="BT59" t="e" cm="1">
        <f t="array" aca="1" ref="BT59" ca="1">1/INDEX(B59:BB59,Var!$O$9)</f>
        <v>#DIV/0!</v>
      </c>
      <c r="BU59" t="e" cm="1">
        <f t="array" aca="1" ref="BU59" ca="1">INDEX(B59:BB59,Var!$B$9)/INDEX(B59:BB59,Var!$O$9)</f>
        <v>#DIV/0!</v>
      </c>
      <c r="BV59" t="e">
        <f t="shared" ca="1" si="4"/>
        <v>#DIV/0!</v>
      </c>
      <c r="BW59" cm="1">
        <f t="array" aca="1" ref="BW59" ca="1">INDEX($B59:$BB59,Var!$B$9)/BW$1*100</f>
        <v>0</v>
      </c>
      <c r="BX59" cm="1">
        <f t="array" aca="1" ref="BX59" ca="1">INDEX($B59:$BB59,Var!$B$9)/BX$1*100</f>
        <v>0</v>
      </c>
      <c r="BY59" cm="1">
        <f t="array" aca="1" ref="BY59" ca="1">INDEX($B59:$BB59,Var!$O$9)/BY$1*100</f>
        <v>0</v>
      </c>
      <c r="BZ59" cm="1">
        <f t="array" aca="1" ref="BZ59" ca="1">INDEX($B59:$BB59,Var!$O$9)/BZ$1*100</f>
        <v>0</v>
      </c>
    </row>
    <row r="60" spans="1:78" x14ac:dyDescent="0.3">
      <c r="A60" s="35">
        <v>37865</v>
      </c>
      <c r="B60">
        <v>1.6967000000000001</v>
      </c>
      <c r="C60">
        <v>1.9469000000000001</v>
      </c>
      <c r="E60">
        <v>1.5329999999999999</v>
      </c>
      <c r="F60">
        <v>1.5474000000000001</v>
      </c>
      <c r="G60">
        <v>771.25</v>
      </c>
      <c r="H60">
        <v>9.2881999999999998</v>
      </c>
      <c r="I60">
        <v>0.5837</v>
      </c>
      <c r="J60">
        <v>32.354999999999997</v>
      </c>
      <c r="K60">
        <v>7.4272999999999998</v>
      </c>
      <c r="L60">
        <v>15.646599999999999</v>
      </c>
      <c r="M60">
        <v>0.69693000000000005</v>
      </c>
      <c r="O60">
        <v>8.7378</v>
      </c>
      <c r="P60">
        <v>7.5068999999999999</v>
      </c>
      <c r="Q60">
        <v>255.46</v>
      </c>
      <c r="R60">
        <v>9487.61</v>
      </c>
      <c r="U60">
        <v>88.81</v>
      </c>
      <c r="V60">
        <v>128.94</v>
      </c>
      <c r="W60">
        <v>1306.8800000000001</v>
      </c>
      <c r="X60">
        <v>3.452</v>
      </c>
      <c r="Y60">
        <v>0.63829999999999998</v>
      </c>
      <c r="Z60">
        <v>0.42649999999999999</v>
      </c>
      <c r="AB60">
        <v>4.2618</v>
      </c>
      <c r="AC60">
        <v>8.1951999999999998</v>
      </c>
      <c r="AD60">
        <v>1.9227000000000001</v>
      </c>
      <c r="AE60">
        <v>61.715000000000003</v>
      </c>
      <c r="AF60">
        <v>4.4635999999999996</v>
      </c>
      <c r="AG60">
        <v>3.7917999999999998</v>
      </c>
      <c r="AH60">
        <v>34.338999999999999</v>
      </c>
      <c r="AI60">
        <v>9.0681999999999992</v>
      </c>
      <c r="AJ60">
        <v>1.9591000000000001</v>
      </c>
      <c r="AK60">
        <v>235.22110000000001</v>
      </c>
      <c r="AL60">
        <v>41.488999999999997</v>
      </c>
      <c r="AM60">
        <v>45.421999999999997</v>
      </c>
      <c r="AN60">
        <v>1.5466272700000001</v>
      </c>
      <c r="AO60">
        <v>1.1222000000000001</v>
      </c>
      <c r="AP60">
        <v>1863.9072000000001</v>
      </c>
      <c r="AQ60">
        <v>8.2141000000000002</v>
      </c>
      <c r="BO60">
        <f t="shared" si="1"/>
        <v>2003</v>
      </c>
      <c r="BP60">
        <f t="shared" si="0"/>
        <v>0</v>
      </c>
      <c r="BQ60" t="e" cm="1">
        <f t="array" aca="1" ref="BQ60" ca="1">1/INDEX($B60:$BB60,Var!$B$9)</f>
        <v>#DIV/0!</v>
      </c>
      <c r="BR60">
        <f t="shared" si="2"/>
        <v>1.5466272700000001</v>
      </c>
      <c r="BS60">
        <f t="shared" si="3"/>
        <v>0.64656819351180839</v>
      </c>
      <c r="BT60" t="e" cm="1">
        <f t="array" aca="1" ref="BT60" ca="1">1/INDEX(B60:BB60,Var!$O$9)</f>
        <v>#DIV/0!</v>
      </c>
      <c r="BU60" t="e" cm="1">
        <f t="array" aca="1" ref="BU60" ca="1">INDEX(B60:BB60,Var!$B$9)/INDEX(B60:BB60,Var!$O$9)</f>
        <v>#DIV/0!</v>
      </c>
      <c r="BV60" t="e">
        <f t="shared" ca="1" si="4"/>
        <v>#DIV/0!</v>
      </c>
      <c r="BW60" cm="1">
        <f t="array" aca="1" ref="BW60" ca="1">INDEX($B60:$BB60,Var!$B$9)/BW$1*100</f>
        <v>0</v>
      </c>
      <c r="BX60" cm="1">
        <f t="array" aca="1" ref="BX60" ca="1">INDEX($B60:$BB60,Var!$B$9)/BX$1*100</f>
        <v>0</v>
      </c>
      <c r="BY60" cm="1">
        <f t="array" aca="1" ref="BY60" ca="1">INDEX($B60:$BB60,Var!$O$9)/BY$1*100</f>
        <v>0</v>
      </c>
      <c r="BZ60" cm="1">
        <f t="array" aca="1" ref="BZ60" ca="1">INDEX($B60:$BB60,Var!$O$9)/BZ$1*100</f>
        <v>0</v>
      </c>
    </row>
    <row r="61" spans="1:78" x14ac:dyDescent="0.3">
      <c r="A61" s="35">
        <v>37895</v>
      </c>
      <c r="B61">
        <v>1.6867000000000001</v>
      </c>
      <c r="C61">
        <v>1.9473</v>
      </c>
      <c r="E61">
        <v>1.5488999999999999</v>
      </c>
      <c r="F61">
        <v>1.5485</v>
      </c>
      <c r="G61">
        <v>730.52</v>
      </c>
      <c r="H61">
        <v>9.6774000000000004</v>
      </c>
      <c r="I61">
        <v>0.58418000000000003</v>
      </c>
      <c r="J61">
        <v>31.989000000000001</v>
      </c>
      <c r="K61">
        <v>7.4301000000000004</v>
      </c>
      <c r="L61">
        <v>15.646599999999999</v>
      </c>
      <c r="M61">
        <v>0.69762999999999997</v>
      </c>
      <c r="O61">
        <v>9.0530000000000008</v>
      </c>
      <c r="P61">
        <v>7.5987999999999998</v>
      </c>
      <c r="Q61">
        <v>255.77</v>
      </c>
      <c r="R61">
        <v>9867.66</v>
      </c>
      <c r="U61">
        <v>89.17</v>
      </c>
      <c r="V61">
        <v>128.12</v>
      </c>
      <c r="W61">
        <v>1364.7</v>
      </c>
      <c r="X61">
        <v>3.4525000000000001</v>
      </c>
      <c r="Y61">
        <v>0.64829999999999999</v>
      </c>
      <c r="Z61">
        <v>0.42809999999999998</v>
      </c>
      <c r="AB61">
        <v>4.4435000000000002</v>
      </c>
      <c r="AC61">
        <v>8.2273999999999994</v>
      </c>
      <c r="AD61">
        <v>1.9446000000000001</v>
      </c>
      <c r="AE61">
        <v>64.278000000000006</v>
      </c>
      <c r="AF61">
        <v>4.5952000000000002</v>
      </c>
      <c r="AG61">
        <v>3.8802829999999999</v>
      </c>
      <c r="AH61">
        <v>35.219900000000003</v>
      </c>
      <c r="AI61">
        <v>9.0105000000000004</v>
      </c>
      <c r="AJ61">
        <v>2.0282</v>
      </c>
      <c r="AK61">
        <v>235.66630000000001</v>
      </c>
      <c r="AL61">
        <v>41.304000000000002</v>
      </c>
      <c r="AM61">
        <v>46.463000000000001</v>
      </c>
      <c r="AN61">
        <v>1.6790665199999999</v>
      </c>
      <c r="AO61">
        <v>1.1692</v>
      </c>
      <c r="AP61">
        <v>1850.6438000000001</v>
      </c>
      <c r="AQ61">
        <v>8.1539999999999999</v>
      </c>
      <c r="BO61">
        <f t="shared" si="1"/>
        <v>2003</v>
      </c>
      <c r="BP61">
        <f t="shared" si="0"/>
        <v>0</v>
      </c>
      <c r="BQ61" t="e" cm="1">
        <f t="array" aca="1" ref="BQ61" ca="1">1/INDEX($B61:$BB61,Var!$B$9)</f>
        <v>#DIV/0!</v>
      </c>
      <c r="BR61">
        <f t="shared" si="2"/>
        <v>1.6790665199999999</v>
      </c>
      <c r="BS61">
        <f t="shared" si="3"/>
        <v>0.59556901890938785</v>
      </c>
      <c r="BT61" t="e" cm="1">
        <f t="array" aca="1" ref="BT61" ca="1">1/INDEX(B61:BB61,Var!$O$9)</f>
        <v>#DIV/0!</v>
      </c>
      <c r="BU61" t="e" cm="1">
        <f t="array" aca="1" ref="BU61" ca="1">INDEX(B61:BB61,Var!$B$9)/INDEX(B61:BB61,Var!$O$9)</f>
        <v>#DIV/0!</v>
      </c>
      <c r="BV61" t="e">
        <f t="shared" ca="1" si="4"/>
        <v>#DIV/0!</v>
      </c>
      <c r="BW61" cm="1">
        <f t="array" aca="1" ref="BW61" ca="1">INDEX($B61:$BB61,Var!$B$9)/BW$1*100</f>
        <v>0</v>
      </c>
      <c r="BX61" cm="1">
        <f t="array" aca="1" ref="BX61" ca="1">INDEX($B61:$BB61,Var!$B$9)/BX$1*100</f>
        <v>0</v>
      </c>
      <c r="BY61" cm="1">
        <f t="array" aca="1" ref="BY61" ca="1">INDEX($B61:$BB61,Var!$O$9)/BY$1*100</f>
        <v>0</v>
      </c>
      <c r="BZ61" cm="1">
        <f t="array" aca="1" ref="BZ61" ca="1">INDEX($B61:$BB61,Var!$O$9)/BZ$1*100</f>
        <v>0</v>
      </c>
    </row>
    <row r="62" spans="1:78" x14ac:dyDescent="0.3">
      <c r="A62" s="35">
        <v>37926</v>
      </c>
      <c r="B62">
        <v>1.6336999999999999</v>
      </c>
      <c r="C62">
        <v>1.9476</v>
      </c>
      <c r="E62">
        <v>1.5361</v>
      </c>
      <c r="F62">
        <v>1.5589999999999999</v>
      </c>
      <c r="G62">
        <v>743.2</v>
      </c>
      <c r="H62">
        <v>9.6857000000000006</v>
      </c>
      <c r="I62">
        <v>0.58328000000000002</v>
      </c>
      <c r="J62">
        <v>31.974</v>
      </c>
      <c r="K62">
        <v>7.4370000000000003</v>
      </c>
      <c r="L62">
        <v>15.646599999999999</v>
      </c>
      <c r="M62">
        <v>0.69277999999999995</v>
      </c>
      <c r="O62">
        <v>9.0836000000000006</v>
      </c>
      <c r="P62">
        <v>7.6230000000000002</v>
      </c>
      <c r="Q62">
        <v>259.31</v>
      </c>
      <c r="R62">
        <v>9949</v>
      </c>
      <c r="U62">
        <v>88.6</v>
      </c>
      <c r="V62">
        <v>127.84</v>
      </c>
      <c r="W62">
        <v>1388.09</v>
      </c>
      <c r="X62">
        <v>3.4527999999999999</v>
      </c>
      <c r="Y62">
        <v>0.64710000000000001</v>
      </c>
      <c r="Z62">
        <v>0.42749999999999999</v>
      </c>
      <c r="AB62">
        <v>4.4470999999999998</v>
      </c>
      <c r="AC62">
        <v>8.1968999999999994</v>
      </c>
      <c r="AD62">
        <v>1.8608</v>
      </c>
      <c r="AE62">
        <v>64.834999999999994</v>
      </c>
      <c r="AF62">
        <v>4.6173999999999999</v>
      </c>
      <c r="AG62">
        <v>3.9926599999999999</v>
      </c>
      <c r="AH62">
        <v>34.871000000000002</v>
      </c>
      <c r="AI62">
        <v>8.9939</v>
      </c>
      <c r="AJ62">
        <v>2.0232999999999999</v>
      </c>
      <c r="AK62">
        <v>236.1345</v>
      </c>
      <c r="AL62">
        <v>41.101999999999997</v>
      </c>
      <c r="AM62">
        <v>46.713000000000001</v>
      </c>
      <c r="AN62">
        <v>1.7267813000000001</v>
      </c>
      <c r="AO62">
        <v>1.1701999999999999</v>
      </c>
      <c r="AP62">
        <v>1915.6823999999999</v>
      </c>
      <c r="AQ62">
        <v>7.8806000000000003</v>
      </c>
      <c r="BO62">
        <f t="shared" si="1"/>
        <v>2003</v>
      </c>
      <c r="BP62">
        <f t="shared" si="0"/>
        <v>0</v>
      </c>
      <c r="BQ62" t="e" cm="1">
        <f t="array" aca="1" ref="BQ62" ca="1">1/INDEX($B62:$BB62,Var!$B$9)</f>
        <v>#DIV/0!</v>
      </c>
      <c r="BR62">
        <f t="shared" si="2"/>
        <v>1.7267813000000001</v>
      </c>
      <c r="BS62">
        <f t="shared" si="3"/>
        <v>0.57911213191850064</v>
      </c>
      <c r="BT62" t="e" cm="1">
        <f t="array" aca="1" ref="BT62" ca="1">1/INDEX(B62:BB62,Var!$O$9)</f>
        <v>#DIV/0!</v>
      </c>
      <c r="BU62" t="e" cm="1">
        <f t="array" aca="1" ref="BU62" ca="1">INDEX(B62:BB62,Var!$B$9)/INDEX(B62:BB62,Var!$O$9)</f>
        <v>#DIV/0!</v>
      </c>
      <c r="BV62" t="e">
        <f t="shared" ca="1" si="4"/>
        <v>#DIV/0!</v>
      </c>
      <c r="BW62" cm="1">
        <f t="array" aca="1" ref="BW62" ca="1">INDEX($B62:$BB62,Var!$B$9)/BW$1*100</f>
        <v>0</v>
      </c>
      <c r="BX62" cm="1">
        <f t="array" aca="1" ref="BX62" ca="1">INDEX($B62:$BB62,Var!$B$9)/BX$1*100</f>
        <v>0</v>
      </c>
      <c r="BY62" cm="1">
        <f t="array" aca="1" ref="BY62" ca="1">INDEX($B62:$BB62,Var!$O$9)/BY$1*100</f>
        <v>0</v>
      </c>
      <c r="BZ62" cm="1">
        <f t="array" aca="1" ref="BZ62" ca="1">INDEX($B62:$BB62,Var!$O$9)/BZ$1*100</f>
        <v>0</v>
      </c>
    </row>
    <row r="63" spans="1:78" x14ac:dyDescent="0.3">
      <c r="A63" s="35">
        <v>37956</v>
      </c>
      <c r="B63">
        <v>1.6626000000000001</v>
      </c>
      <c r="C63">
        <v>1.9533</v>
      </c>
      <c r="E63">
        <v>1.6131</v>
      </c>
      <c r="F63">
        <v>1.5544</v>
      </c>
      <c r="G63">
        <v>748.81</v>
      </c>
      <c r="H63">
        <v>10.168799999999999</v>
      </c>
      <c r="I63">
        <v>0.58459000000000005</v>
      </c>
      <c r="J63">
        <v>32.329000000000001</v>
      </c>
      <c r="K63">
        <v>7.4576000000000002</v>
      </c>
      <c r="L63">
        <v>15.646599999999999</v>
      </c>
      <c r="M63">
        <v>0.70196000000000003</v>
      </c>
      <c r="O63">
        <v>9.5386000000000006</v>
      </c>
      <c r="P63">
        <v>7.6717000000000004</v>
      </c>
      <c r="Q63">
        <v>264.74</v>
      </c>
      <c r="R63">
        <v>10424.17</v>
      </c>
      <c r="U63">
        <v>89.68</v>
      </c>
      <c r="V63">
        <v>132.43</v>
      </c>
      <c r="W63">
        <v>1463.9</v>
      </c>
      <c r="X63">
        <v>3.4525000000000001</v>
      </c>
      <c r="Y63">
        <v>0.66310000000000002</v>
      </c>
      <c r="Z63">
        <v>0.4304</v>
      </c>
      <c r="AB63">
        <v>4.6669999999999998</v>
      </c>
      <c r="AC63">
        <v>8.2421000000000006</v>
      </c>
      <c r="AD63">
        <v>1.8982000000000001</v>
      </c>
      <c r="AE63">
        <v>68.093000000000004</v>
      </c>
      <c r="AF63">
        <v>4.6595000000000004</v>
      </c>
      <c r="AG63">
        <v>4.0572619999999997</v>
      </c>
      <c r="AH63">
        <v>36.125399999999999</v>
      </c>
      <c r="AI63">
        <v>9.0228000000000002</v>
      </c>
      <c r="AJ63">
        <v>2.1015999999999999</v>
      </c>
      <c r="AK63">
        <v>236.6662</v>
      </c>
      <c r="AL63">
        <v>41.131999999999998</v>
      </c>
      <c r="AM63">
        <v>48.792000000000002</v>
      </c>
      <c r="AN63">
        <v>1.76155124</v>
      </c>
      <c r="AO63">
        <v>1.2285999999999999</v>
      </c>
      <c r="AP63">
        <v>2009.6448</v>
      </c>
      <c r="AQ63">
        <v>7.9934000000000003</v>
      </c>
      <c r="BO63">
        <f t="shared" si="1"/>
        <v>2003</v>
      </c>
      <c r="BP63">
        <f t="shared" si="0"/>
        <v>0</v>
      </c>
      <c r="BQ63" t="e" cm="1">
        <f t="array" aca="1" ref="BQ63" ca="1">1/INDEX($B63:$BB63,Var!$B$9)</f>
        <v>#DIV/0!</v>
      </c>
      <c r="BR63">
        <f t="shared" si="2"/>
        <v>1.76155124</v>
      </c>
      <c r="BS63">
        <f t="shared" si="3"/>
        <v>0.56768147147397197</v>
      </c>
      <c r="BT63" t="e" cm="1">
        <f t="array" aca="1" ref="BT63" ca="1">1/INDEX(B63:BB63,Var!$O$9)</f>
        <v>#DIV/0!</v>
      </c>
      <c r="BU63" t="e" cm="1">
        <f t="array" aca="1" ref="BU63" ca="1">INDEX(B63:BB63,Var!$B$9)/INDEX(B63:BB63,Var!$O$9)</f>
        <v>#DIV/0!</v>
      </c>
      <c r="BV63" t="e">
        <f t="shared" ca="1" si="4"/>
        <v>#DIV/0!</v>
      </c>
      <c r="BW63" cm="1">
        <f t="array" aca="1" ref="BW63" ca="1">INDEX($B63:$BB63,Var!$B$9)/BW$1*100</f>
        <v>0</v>
      </c>
      <c r="BX63" cm="1">
        <f t="array" aca="1" ref="BX63" ca="1">INDEX($B63:$BB63,Var!$B$9)/BX$1*100</f>
        <v>0</v>
      </c>
      <c r="BY63" cm="1">
        <f t="array" aca="1" ref="BY63" ca="1">INDEX($B63:$BB63,Var!$O$9)/BY$1*100</f>
        <v>0</v>
      </c>
      <c r="BZ63" cm="1">
        <f t="array" aca="1" ref="BZ63" ca="1">INDEX($B63:$BB63,Var!$O$9)/BZ$1*100</f>
        <v>0</v>
      </c>
    </row>
    <row r="64" spans="1:78" x14ac:dyDescent="0.3">
      <c r="A64" s="35">
        <v>37987</v>
      </c>
      <c r="B64">
        <v>1.6374</v>
      </c>
      <c r="C64">
        <v>1.9557</v>
      </c>
      <c r="E64">
        <v>1.6346000000000001</v>
      </c>
      <c r="F64">
        <v>1.5657000000000001</v>
      </c>
      <c r="G64">
        <v>739.5</v>
      </c>
      <c r="H64">
        <v>10.4399</v>
      </c>
      <c r="I64">
        <v>0.58647000000000005</v>
      </c>
      <c r="J64">
        <v>32.723999999999997</v>
      </c>
      <c r="K64">
        <v>7.4481000000000002</v>
      </c>
      <c r="L64">
        <v>15.646599999999999</v>
      </c>
      <c r="M64">
        <v>0.69215000000000004</v>
      </c>
      <c r="O64">
        <v>9.7950999999999997</v>
      </c>
      <c r="P64">
        <v>7.6963999999999997</v>
      </c>
      <c r="Q64">
        <v>264.32</v>
      </c>
      <c r="R64">
        <v>10572</v>
      </c>
      <c r="U64">
        <v>87.69</v>
      </c>
      <c r="V64">
        <v>134.13</v>
      </c>
      <c r="W64">
        <v>1492.23</v>
      </c>
      <c r="X64">
        <v>3.4531000000000001</v>
      </c>
      <c r="Y64">
        <v>0.67069999999999996</v>
      </c>
      <c r="Z64">
        <v>0.43009999999999998</v>
      </c>
      <c r="AB64">
        <v>4.7912999999999997</v>
      </c>
      <c r="AC64">
        <v>8.5924999999999994</v>
      </c>
      <c r="AD64">
        <v>1.8751</v>
      </c>
      <c r="AE64">
        <v>70.022000000000006</v>
      </c>
      <c r="AF64">
        <v>4.7127999999999997</v>
      </c>
      <c r="AG64">
        <v>4.11069</v>
      </c>
      <c r="AH64">
        <v>36.3566</v>
      </c>
      <c r="AI64">
        <v>9.1367999999999991</v>
      </c>
      <c r="AJ64">
        <v>2.1415000000000002</v>
      </c>
      <c r="AK64">
        <v>237.3167</v>
      </c>
      <c r="AL64">
        <v>40.731000000000002</v>
      </c>
      <c r="AM64">
        <v>49.305999999999997</v>
      </c>
      <c r="AN64">
        <v>1.69826214</v>
      </c>
      <c r="AO64">
        <v>1.2613000000000001</v>
      </c>
      <c r="AP64">
        <v>1993.5050000000001</v>
      </c>
      <c r="AQ64">
        <v>8.7788000000000004</v>
      </c>
      <c r="BO64">
        <f t="shared" si="1"/>
        <v>2004</v>
      </c>
      <c r="BP64">
        <f t="shared" si="0"/>
        <v>100</v>
      </c>
      <c r="BQ64" t="e" cm="1">
        <f t="array" aca="1" ref="BQ64" ca="1">1/INDEX($B64:$BB64,Var!$B$9)</f>
        <v>#DIV/0!</v>
      </c>
      <c r="BR64">
        <f t="shared" si="2"/>
        <v>1.69826214</v>
      </c>
      <c r="BS64">
        <f t="shared" si="3"/>
        <v>0.58883724511458524</v>
      </c>
      <c r="BT64" t="e" cm="1">
        <f t="array" aca="1" ref="BT64" ca="1">1/INDEX(B64:BB64,Var!$O$9)</f>
        <v>#DIV/0!</v>
      </c>
      <c r="BU64" t="e" cm="1">
        <f t="array" aca="1" ref="BU64" ca="1">INDEX(B64:BB64,Var!$B$9)/INDEX(B64:BB64,Var!$O$9)</f>
        <v>#DIV/0!</v>
      </c>
      <c r="BV64" t="e">
        <f t="shared" ca="1" si="4"/>
        <v>#DIV/0!</v>
      </c>
      <c r="BW64" cm="1">
        <f t="array" aca="1" ref="BW64" ca="1">INDEX($B64:$BB64,Var!$B$9)/BW$1*100</f>
        <v>0</v>
      </c>
      <c r="BX64" cm="1">
        <f t="array" aca="1" ref="BX64" ca="1">INDEX($B64:$BB64,Var!$B$9)/BX$1*100</f>
        <v>0</v>
      </c>
      <c r="BY64" cm="1">
        <f t="array" aca="1" ref="BY64" ca="1">INDEX($B64:$BB64,Var!$O$9)/BY$1*100</f>
        <v>0</v>
      </c>
      <c r="BZ64" cm="1">
        <f t="array" aca="1" ref="BZ64" ca="1">INDEX($B64:$BB64,Var!$O$9)/BZ$1*100</f>
        <v>0</v>
      </c>
    </row>
    <row r="65" spans="1:78" x14ac:dyDescent="0.3">
      <c r="A65" s="35">
        <v>38018</v>
      </c>
      <c r="B65">
        <v>1.6259999999999999</v>
      </c>
      <c r="C65">
        <v>1.9535</v>
      </c>
      <c r="E65">
        <v>1.6817</v>
      </c>
      <c r="F65">
        <v>1.5733999999999999</v>
      </c>
      <c r="G65">
        <v>739.39</v>
      </c>
      <c r="H65">
        <v>10.467499999999999</v>
      </c>
      <c r="I65">
        <v>0.58601000000000003</v>
      </c>
      <c r="J65">
        <v>32.856999999999999</v>
      </c>
      <c r="K65">
        <v>7.4511000000000003</v>
      </c>
      <c r="L65">
        <v>15.646599999999999</v>
      </c>
      <c r="M65">
        <v>0.67689999999999995</v>
      </c>
      <c r="O65">
        <v>9.8314000000000004</v>
      </c>
      <c r="P65">
        <v>7.6466000000000003</v>
      </c>
      <c r="Q65">
        <v>263.14999999999998</v>
      </c>
      <c r="R65">
        <v>10667.17</v>
      </c>
      <c r="U65">
        <v>86.72</v>
      </c>
      <c r="V65">
        <v>134.78</v>
      </c>
      <c r="W65">
        <v>1474.74</v>
      </c>
      <c r="X65">
        <v>3.4531999999999998</v>
      </c>
      <c r="Y65">
        <v>0.66979999999999995</v>
      </c>
      <c r="Z65">
        <v>0.42849999999999999</v>
      </c>
      <c r="AB65">
        <v>4.8082000000000003</v>
      </c>
      <c r="AC65">
        <v>8.7751999999999999</v>
      </c>
      <c r="AD65">
        <v>1.8262</v>
      </c>
      <c r="AE65">
        <v>70.989999999999995</v>
      </c>
      <c r="AF65">
        <v>4.8569000000000004</v>
      </c>
      <c r="AG65">
        <v>4.0562500000000004</v>
      </c>
      <c r="AH65">
        <v>36.067999999999998</v>
      </c>
      <c r="AI65">
        <v>9.1762999999999995</v>
      </c>
      <c r="AJ65">
        <v>2.1322999999999999</v>
      </c>
      <c r="AK65">
        <v>237.51230000000001</v>
      </c>
      <c r="AL65">
        <v>40.551000000000002</v>
      </c>
      <c r="AM65">
        <v>49.448</v>
      </c>
      <c r="AN65">
        <v>1.6826582000000001</v>
      </c>
      <c r="AO65">
        <v>1.2645999999999999</v>
      </c>
      <c r="AP65">
        <v>2395.6577000000002</v>
      </c>
      <c r="AQ65">
        <v>8.5555000000000003</v>
      </c>
      <c r="BO65">
        <f t="shared" si="1"/>
        <v>2004</v>
      </c>
      <c r="BP65">
        <f t="shared" si="0"/>
        <v>100</v>
      </c>
      <c r="BQ65" t="e" cm="1">
        <f t="array" aca="1" ref="BQ65" ca="1">1/INDEX($B65:$BB65,Var!$B$9)</f>
        <v>#DIV/0!</v>
      </c>
      <c r="BR65">
        <f t="shared" si="2"/>
        <v>1.6826582000000001</v>
      </c>
      <c r="BS65">
        <f t="shared" si="3"/>
        <v>0.59429776053152084</v>
      </c>
      <c r="BT65" t="e" cm="1">
        <f t="array" aca="1" ref="BT65" ca="1">1/INDEX(B65:BB65,Var!$O$9)</f>
        <v>#DIV/0!</v>
      </c>
      <c r="BU65" t="e" cm="1">
        <f t="array" aca="1" ref="BU65" ca="1">INDEX(B65:BB65,Var!$B$9)/INDEX(B65:BB65,Var!$O$9)</f>
        <v>#DIV/0!</v>
      </c>
      <c r="BV65" t="e">
        <f t="shared" ca="1" si="4"/>
        <v>#DIV/0!</v>
      </c>
      <c r="BW65" cm="1">
        <f t="array" aca="1" ref="BW65" ca="1">INDEX($B65:$BB65,Var!$B$9)/BW$1*100</f>
        <v>0</v>
      </c>
      <c r="BX65" cm="1">
        <f t="array" aca="1" ref="BX65" ca="1">INDEX($B65:$BB65,Var!$B$9)/BX$1*100</f>
        <v>0</v>
      </c>
      <c r="BY65" cm="1">
        <f t="array" aca="1" ref="BY65" ca="1">INDEX($B65:$BB65,Var!$O$9)/BY$1*100</f>
        <v>0</v>
      </c>
      <c r="BZ65" cm="1">
        <f t="array" aca="1" ref="BZ65" ca="1">INDEX($B65:$BB65,Var!$O$9)/BZ$1*100</f>
        <v>0</v>
      </c>
    </row>
    <row r="66" spans="1:78" x14ac:dyDescent="0.3">
      <c r="A66" s="35">
        <v>38047</v>
      </c>
      <c r="B66">
        <v>1.637</v>
      </c>
      <c r="C66">
        <v>1.9464999999999999</v>
      </c>
      <c r="E66">
        <v>1.6314</v>
      </c>
      <c r="F66">
        <v>1.5669999999999999</v>
      </c>
      <c r="G66">
        <v>759.73</v>
      </c>
      <c r="H66">
        <v>10.148999999999999</v>
      </c>
      <c r="I66">
        <v>0.58597999999999995</v>
      </c>
      <c r="J66">
        <v>32.984999999999999</v>
      </c>
      <c r="K66">
        <v>7.4493</v>
      </c>
      <c r="L66">
        <v>15.646599999999999</v>
      </c>
      <c r="M66">
        <v>0.67123999999999995</v>
      </c>
      <c r="O66">
        <v>9.5547000000000004</v>
      </c>
      <c r="P66">
        <v>7.4862000000000002</v>
      </c>
      <c r="Q66">
        <v>253.33</v>
      </c>
      <c r="R66">
        <v>10520.31</v>
      </c>
      <c r="U66">
        <v>87.23</v>
      </c>
      <c r="V66">
        <v>133.13</v>
      </c>
      <c r="W66">
        <v>1429.4</v>
      </c>
      <c r="X66">
        <v>3.4527999999999999</v>
      </c>
      <c r="Y66">
        <v>0.65959999999999996</v>
      </c>
      <c r="Z66">
        <v>0.42659999999999998</v>
      </c>
      <c r="AB66">
        <v>4.6597999999999997</v>
      </c>
      <c r="AC66">
        <v>8.5406999999999993</v>
      </c>
      <c r="AD66">
        <v>1.8566</v>
      </c>
      <c r="AE66">
        <v>69.031999999999996</v>
      </c>
      <c r="AF66">
        <v>4.7641999999999998</v>
      </c>
      <c r="AG66">
        <v>4.0029430000000001</v>
      </c>
      <c r="AH66">
        <v>34.988100000000003</v>
      </c>
      <c r="AI66">
        <v>9.2346000000000004</v>
      </c>
      <c r="AJ66">
        <v>2.0838000000000001</v>
      </c>
      <c r="AK66">
        <v>238.06829999999999</v>
      </c>
      <c r="AL66">
        <v>40.4</v>
      </c>
      <c r="AM66">
        <v>48.374000000000002</v>
      </c>
      <c r="AN66">
        <v>1.62037352</v>
      </c>
      <c r="AO66">
        <v>1.2262</v>
      </c>
      <c r="AP66">
        <v>2361.1408999999999</v>
      </c>
      <c r="AQ66">
        <v>8.1326000000000001</v>
      </c>
      <c r="BO66">
        <f t="shared" si="1"/>
        <v>2004</v>
      </c>
      <c r="BP66">
        <f t="shared" si="0"/>
        <v>100</v>
      </c>
      <c r="BQ66" t="e" cm="1">
        <f t="array" aca="1" ref="BQ66" ca="1">1/INDEX($B66:$BB66,Var!$B$9)</f>
        <v>#DIV/0!</v>
      </c>
      <c r="BR66">
        <f t="shared" si="2"/>
        <v>1.62037352</v>
      </c>
      <c r="BS66">
        <f t="shared" si="3"/>
        <v>0.61714165756053574</v>
      </c>
      <c r="BT66" t="e" cm="1">
        <f t="array" aca="1" ref="BT66" ca="1">1/INDEX(B66:BB66,Var!$O$9)</f>
        <v>#DIV/0!</v>
      </c>
      <c r="BU66" t="e" cm="1">
        <f t="array" aca="1" ref="BU66" ca="1">INDEX(B66:BB66,Var!$B$9)/INDEX(B66:BB66,Var!$O$9)</f>
        <v>#DIV/0!</v>
      </c>
      <c r="BV66" t="e">
        <f t="shared" ca="1" si="4"/>
        <v>#DIV/0!</v>
      </c>
      <c r="BW66" cm="1">
        <f t="array" aca="1" ref="BW66" ca="1">INDEX($B66:$BB66,Var!$B$9)/BW$1*100</f>
        <v>0</v>
      </c>
      <c r="BX66" cm="1">
        <f t="array" aca="1" ref="BX66" ca="1">INDEX($B66:$BB66,Var!$B$9)/BX$1*100</f>
        <v>0</v>
      </c>
      <c r="BY66" cm="1">
        <f t="array" aca="1" ref="BY66" ca="1">INDEX($B66:$BB66,Var!$O$9)/BY$1*100</f>
        <v>0</v>
      </c>
      <c r="BZ66" cm="1">
        <f t="array" aca="1" ref="BZ66" ca="1">INDEX($B66:$BB66,Var!$O$9)/BZ$1*100</f>
        <v>0</v>
      </c>
    </row>
    <row r="67" spans="1:78" x14ac:dyDescent="0.3">
      <c r="A67" s="35">
        <v>38078</v>
      </c>
      <c r="B67">
        <v>1.6142000000000001</v>
      </c>
      <c r="C67">
        <v>1.9473</v>
      </c>
      <c r="E67">
        <v>1.6068</v>
      </c>
      <c r="F67">
        <v>1.5547</v>
      </c>
      <c r="G67">
        <v>748.22</v>
      </c>
      <c r="H67">
        <v>9.9162999999999997</v>
      </c>
      <c r="I67">
        <v>0.58630000000000004</v>
      </c>
      <c r="J67">
        <v>32.518999999999998</v>
      </c>
      <c r="K67">
        <v>7.4436</v>
      </c>
      <c r="L67">
        <v>15.646599999999999</v>
      </c>
      <c r="M67">
        <v>0.66532999999999998</v>
      </c>
      <c r="O67">
        <v>9.3451000000000004</v>
      </c>
      <c r="P67">
        <v>7.5175000000000001</v>
      </c>
      <c r="Q67">
        <v>250.41</v>
      </c>
      <c r="R67">
        <v>10335.82</v>
      </c>
      <c r="U67">
        <v>87.59</v>
      </c>
      <c r="V67">
        <v>129.08000000000001</v>
      </c>
      <c r="W67">
        <v>1379.75</v>
      </c>
      <c r="X67">
        <v>3.4529000000000001</v>
      </c>
      <c r="Y67">
        <v>0.6502</v>
      </c>
      <c r="Z67">
        <v>0.42509999999999998</v>
      </c>
      <c r="AB67">
        <v>4.5548000000000002</v>
      </c>
      <c r="AC67">
        <v>8.2975999999999992</v>
      </c>
      <c r="AD67">
        <v>1.8727</v>
      </c>
      <c r="AE67">
        <v>67.045000000000002</v>
      </c>
      <c r="AF67">
        <v>4.7596999999999996</v>
      </c>
      <c r="AG67">
        <v>4.0682600000000004</v>
      </c>
      <c r="AH67">
        <v>34.438899999999997</v>
      </c>
      <c r="AI67">
        <v>9.1653000000000002</v>
      </c>
      <c r="AJ67">
        <v>2.0192999999999999</v>
      </c>
      <c r="AK67">
        <v>238.452</v>
      </c>
      <c r="AL67">
        <v>40.151000000000003</v>
      </c>
      <c r="AM67">
        <v>47.277999999999999</v>
      </c>
      <c r="AN67">
        <v>1.6374225</v>
      </c>
      <c r="AO67">
        <v>1.1984999999999999</v>
      </c>
      <c r="AP67">
        <v>2296.5178000000001</v>
      </c>
      <c r="AQ67">
        <v>7.8890000000000002</v>
      </c>
      <c r="BO67">
        <f t="shared" si="1"/>
        <v>2004</v>
      </c>
      <c r="BP67">
        <f t="shared" si="0"/>
        <v>100</v>
      </c>
      <c r="BQ67" t="e" cm="1">
        <f t="array" aca="1" ref="BQ67" ca="1">1/INDEX($B67:$BB67,Var!$B$9)</f>
        <v>#DIV/0!</v>
      </c>
      <c r="BR67">
        <f t="shared" si="2"/>
        <v>1.6374225</v>
      </c>
      <c r="BS67">
        <f t="shared" si="3"/>
        <v>0.61071592701333954</v>
      </c>
      <c r="BT67" t="e" cm="1">
        <f t="array" aca="1" ref="BT67" ca="1">1/INDEX(B67:BB67,Var!$O$9)</f>
        <v>#DIV/0!</v>
      </c>
      <c r="BU67" t="e" cm="1">
        <f t="array" aca="1" ref="BU67" ca="1">INDEX(B67:BB67,Var!$B$9)/INDEX(B67:BB67,Var!$O$9)</f>
        <v>#DIV/0!</v>
      </c>
      <c r="BV67" t="e">
        <f t="shared" ca="1" si="4"/>
        <v>#DIV/0!</v>
      </c>
      <c r="BW67" cm="1">
        <f t="array" aca="1" ref="BW67" ca="1">INDEX($B67:$BB67,Var!$B$9)/BW$1*100</f>
        <v>0</v>
      </c>
      <c r="BX67" cm="1">
        <f t="array" aca="1" ref="BX67" ca="1">INDEX($B67:$BB67,Var!$B$9)/BX$1*100</f>
        <v>0</v>
      </c>
      <c r="BY67" cm="1">
        <f t="array" aca="1" ref="BY67" ca="1">INDEX($B67:$BB67,Var!$O$9)/BY$1*100</f>
        <v>0</v>
      </c>
      <c r="BZ67" cm="1">
        <f t="array" aca="1" ref="BZ67" ca="1">INDEX($B67:$BB67,Var!$O$9)/BZ$1*100</f>
        <v>0</v>
      </c>
    </row>
    <row r="68" spans="1:78" x14ac:dyDescent="0.3">
      <c r="A68" s="35">
        <v>38108</v>
      </c>
      <c r="B68">
        <v>1.7033</v>
      </c>
      <c r="C68">
        <v>1.9463999999999999</v>
      </c>
      <c r="E68">
        <v>1.6540999999999999</v>
      </c>
      <c r="F68">
        <v>1.54</v>
      </c>
      <c r="G68">
        <v>771.88</v>
      </c>
      <c r="H68">
        <v>9.9268000000000001</v>
      </c>
      <c r="I68">
        <v>0.58589000000000002</v>
      </c>
      <c r="J68">
        <v>31.975999999999999</v>
      </c>
      <c r="K68">
        <v>7.4405000000000001</v>
      </c>
      <c r="L68">
        <v>15.646599999999999</v>
      </c>
      <c r="M68">
        <v>0.67157</v>
      </c>
      <c r="O68">
        <v>9.3618000000000006</v>
      </c>
      <c r="P68">
        <v>7.4108000000000001</v>
      </c>
      <c r="Q68">
        <v>252.91</v>
      </c>
      <c r="R68">
        <v>10815.2</v>
      </c>
      <c r="U68">
        <v>87.97</v>
      </c>
      <c r="V68">
        <v>134.47999999999999</v>
      </c>
      <c r="W68">
        <v>1412.29</v>
      </c>
      <c r="X68">
        <v>3.4527999999999999</v>
      </c>
      <c r="Y68">
        <v>0.65569999999999995</v>
      </c>
      <c r="Z68">
        <v>0.4259</v>
      </c>
      <c r="AB68">
        <v>4.5613000000000001</v>
      </c>
      <c r="AC68">
        <v>8.2073999999999998</v>
      </c>
      <c r="AD68">
        <v>1.9483999999999999</v>
      </c>
      <c r="AE68">
        <v>67.010000000000005</v>
      </c>
      <c r="AF68">
        <v>4.7209000000000003</v>
      </c>
      <c r="AG68">
        <v>4.0554100000000002</v>
      </c>
      <c r="AH68">
        <v>34.801600000000001</v>
      </c>
      <c r="AI68">
        <v>9.1277000000000008</v>
      </c>
      <c r="AJ68">
        <v>2.0541</v>
      </c>
      <c r="AK68">
        <v>238.74</v>
      </c>
      <c r="AL68">
        <v>40.164000000000001</v>
      </c>
      <c r="AM68">
        <v>48.646999999999998</v>
      </c>
      <c r="AN68">
        <v>1.81848743</v>
      </c>
      <c r="AO68">
        <v>1.2007000000000001</v>
      </c>
      <c r="AP68">
        <v>2341.3896</v>
      </c>
      <c r="AQ68">
        <v>8.1432000000000002</v>
      </c>
      <c r="BO68">
        <f t="shared" si="1"/>
        <v>2004</v>
      </c>
      <c r="BP68">
        <f t="shared" ref="BP68:BP131" si="5">IF(ISEVEN(YEAR($A68))=TRUE,100,0)</f>
        <v>100</v>
      </c>
      <c r="BQ68" t="e" cm="1">
        <f t="array" aca="1" ref="BQ68" ca="1">1/INDEX($B68:$BB68,Var!$B$9)</f>
        <v>#DIV/0!</v>
      </c>
      <c r="BR68">
        <f t="shared" si="2"/>
        <v>1.81848743</v>
      </c>
      <c r="BS68">
        <f t="shared" si="3"/>
        <v>0.5499075679615778</v>
      </c>
      <c r="BT68" t="e" cm="1">
        <f t="array" aca="1" ref="BT68" ca="1">1/INDEX(B68:BB68,Var!$O$9)</f>
        <v>#DIV/0!</v>
      </c>
      <c r="BU68" t="e" cm="1">
        <f t="array" aca="1" ref="BU68" ca="1">INDEX(B68:BB68,Var!$B$9)/INDEX(B68:BB68,Var!$O$9)</f>
        <v>#DIV/0!</v>
      </c>
      <c r="BV68" t="e">
        <f t="shared" ca="1" si="4"/>
        <v>#DIV/0!</v>
      </c>
      <c r="BW68" cm="1">
        <f t="array" aca="1" ref="BW68" ca="1">INDEX($B68:$BB68,Var!$B$9)/BW$1*100</f>
        <v>0</v>
      </c>
      <c r="BX68" cm="1">
        <f t="array" aca="1" ref="BX68" ca="1">INDEX($B68:$BB68,Var!$B$9)/BX$1*100</f>
        <v>0</v>
      </c>
      <c r="BY68" cm="1">
        <f t="array" aca="1" ref="BY68" ca="1">INDEX($B68:$BB68,Var!$O$9)/BY$1*100</f>
        <v>0</v>
      </c>
      <c r="BZ68" cm="1">
        <f t="array" aca="1" ref="BZ68" ca="1">INDEX($B68:$BB68,Var!$O$9)/BZ$1*100</f>
        <v>0</v>
      </c>
    </row>
    <row r="69" spans="1:78" x14ac:dyDescent="0.3">
      <c r="A69" s="35">
        <v>38139</v>
      </c>
      <c r="B69">
        <v>1.7483</v>
      </c>
      <c r="C69">
        <v>1.9547000000000001</v>
      </c>
      <c r="E69">
        <v>1.6492</v>
      </c>
      <c r="F69">
        <v>1.5192000000000001</v>
      </c>
      <c r="G69">
        <v>768.83</v>
      </c>
      <c r="H69">
        <v>10.052899999999999</v>
      </c>
      <c r="I69">
        <v>0.58238999999999996</v>
      </c>
      <c r="J69">
        <v>31.614000000000001</v>
      </c>
      <c r="K69">
        <v>7.4341999999999997</v>
      </c>
      <c r="L69">
        <v>15.646599999999999</v>
      </c>
      <c r="M69">
        <v>0.66427999999999998</v>
      </c>
      <c r="O69">
        <v>9.4648000000000003</v>
      </c>
      <c r="P69">
        <v>7.3803999999999998</v>
      </c>
      <c r="Q69">
        <v>253.02</v>
      </c>
      <c r="R69">
        <v>11399.32</v>
      </c>
      <c r="U69">
        <v>87.55</v>
      </c>
      <c r="V69">
        <v>132.86000000000001</v>
      </c>
      <c r="W69">
        <v>1406.18</v>
      </c>
      <c r="X69">
        <v>3.4527999999999999</v>
      </c>
      <c r="Y69">
        <v>0.65649999999999997</v>
      </c>
      <c r="Z69">
        <v>0.4254</v>
      </c>
      <c r="AB69">
        <v>4.6127000000000002</v>
      </c>
      <c r="AC69">
        <v>8.2856000000000005</v>
      </c>
      <c r="AD69">
        <v>1.9300999999999999</v>
      </c>
      <c r="AE69">
        <v>67.983999999999995</v>
      </c>
      <c r="AF69">
        <v>4.5906000000000002</v>
      </c>
      <c r="AG69">
        <v>4.0752730000000001</v>
      </c>
      <c r="AH69">
        <v>35.2408</v>
      </c>
      <c r="AI69">
        <v>9.1430000000000007</v>
      </c>
      <c r="AJ69">
        <v>2.0790999999999999</v>
      </c>
      <c r="AK69">
        <v>239.35910000000001</v>
      </c>
      <c r="AL69">
        <v>39.923000000000002</v>
      </c>
      <c r="AM69">
        <v>49.533000000000001</v>
      </c>
      <c r="AN69">
        <v>1.81426632</v>
      </c>
      <c r="AO69">
        <v>1.2138</v>
      </c>
      <c r="AP69">
        <v>2338.5131999999999</v>
      </c>
      <c r="AQ69">
        <v>7.8109999999999999</v>
      </c>
      <c r="BO69">
        <f t="shared" ref="BO69:BO132" si="6">YEAR(A69)</f>
        <v>2004</v>
      </c>
      <c r="BP69">
        <f t="shared" si="5"/>
        <v>100</v>
      </c>
      <c r="BQ69" t="e" cm="1">
        <f t="array" aca="1" ref="BQ69" ca="1">1/INDEX($B69:$BB69,Var!$B$9)</f>
        <v>#DIV/0!</v>
      </c>
      <c r="BR69">
        <f t="shared" ref="BR69:BR132" si="7">AN69</f>
        <v>1.81426632</v>
      </c>
      <c r="BS69">
        <f t="shared" ref="BS69:BS132" si="8">1/BR69</f>
        <v>0.55118699442097341</v>
      </c>
      <c r="BT69" t="e" cm="1">
        <f t="array" aca="1" ref="BT69" ca="1">1/INDEX(B69:BB69,Var!$O$9)</f>
        <v>#DIV/0!</v>
      </c>
      <c r="BU69" t="e" cm="1">
        <f t="array" aca="1" ref="BU69" ca="1">INDEX(B69:BB69,Var!$B$9)/INDEX(B69:BB69,Var!$O$9)</f>
        <v>#DIV/0!</v>
      </c>
      <c r="BV69" t="e">
        <f t="shared" ref="BV69:BV132" ca="1" si="9">1/BU69</f>
        <v>#DIV/0!</v>
      </c>
      <c r="BW69" cm="1">
        <f t="array" aca="1" ref="BW69" ca="1">INDEX($B69:$BB69,Var!$B$9)/BW$1*100</f>
        <v>0</v>
      </c>
      <c r="BX69" cm="1">
        <f t="array" aca="1" ref="BX69" ca="1">INDEX($B69:$BB69,Var!$B$9)/BX$1*100</f>
        <v>0</v>
      </c>
      <c r="BY69" cm="1">
        <f t="array" aca="1" ref="BY69" ca="1">INDEX($B69:$BB69,Var!$O$9)/BY$1*100</f>
        <v>0</v>
      </c>
      <c r="BZ69" cm="1">
        <f t="array" aca="1" ref="BZ69" ca="1">INDEX($B69:$BB69,Var!$O$9)/BZ$1*100</f>
        <v>0</v>
      </c>
    </row>
    <row r="70" spans="1:78" x14ac:dyDescent="0.3">
      <c r="A70" s="35">
        <v>38169</v>
      </c>
      <c r="B70">
        <v>1.7135</v>
      </c>
      <c r="C70">
        <v>1.9558</v>
      </c>
      <c r="E70">
        <v>1.6220000000000001</v>
      </c>
      <c r="F70">
        <v>1.5269999999999999</v>
      </c>
      <c r="G70">
        <v>768.1</v>
      </c>
      <c r="H70">
        <v>10.1622</v>
      </c>
      <c r="I70">
        <v>0.58170999999999995</v>
      </c>
      <c r="J70">
        <v>31.545000000000002</v>
      </c>
      <c r="K70">
        <v>7.4355000000000002</v>
      </c>
      <c r="L70">
        <v>15.646599999999999</v>
      </c>
      <c r="M70">
        <v>0.66576000000000002</v>
      </c>
      <c r="O70">
        <v>9.5671999999999997</v>
      </c>
      <c r="P70">
        <v>7.3815999999999997</v>
      </c>
      <c r="Q70">
        <v>249.89</v>
      </c>
      <c r="R70">
        <v>11084.82</v>
      </c>
      <c r="U70">
        <v>87.71</v>
      </c>
      <c r="V70">
        <v>134.08000000000001</v>
      </c>
      <c r="W70">
        <v>1420.66</v>
      </c>
      <c r="X70">
        <v>3.4527999999999999</v>
      </c>
      <c r="Y70">
        <v>0.65959999999999996</v>
      </c>
      <c r="Z70">
        <v>0.4259</v>
      </c>
      <c r="AB70">
        <v>4.6615000000000002</v>
      </c>
      <c r="AC70">
        <v>8.4750999999999994</v>
      </c>
      <c r="AD70">
        <v>1.8960999999999999</v>
      </c>
      <c r="AE70">
        <v>68.613</v>
      </c>
      <c r="AF70">
        <v>4.4650999999999996</v>
      </c>
      <c r="AG70">
        <v>4.0961550000000004</v>
      </c>
      <c r="AH70">
        <v>35.677700000000002</v>
      </c>
      <c r="AI70">
        <v>9.1961999999999993</v>
      </c>
      <c r="AJ70">
        <v>2.0994999999999999</v>
      </c>
      <c r="AK70">
        <v>239.9023</v>
      </c>
      <c r="AL70">
        <v>39.899000000000001</v>
      </c>
      <c r="AM70">
        <v>50.216999999999999</v>
      </c>
      <c r="AN70">
        <v>1.78411641</v>
      </c>
      <c r="AO70">
        <v>1.2265999999999999</v>
      </c>
      <c r="AP70">
        <v>2304.9551999999999</v>
      </c>
      <c r="AQ70">
        <v>7.5137</v>
      </c>
      <c r="BO70">
        <f t="shared" si="6"/>
        <v>2004</v>
      </c>
      <c r="BP70">
        <f t="shared" si="5"/>
        <v>100</v>
      </c>
      <c r="BQ70" t="e" cm="1">
        <f t="array" aca="1" ref="BQ70" ca="1">1/INDEX($B70:$BB70,Var!$B$9)</f>
        <v>#DIV/0!</v>
      </c>
      <c r="BR70">
        <f t="shared" si="7"/>
        <v>1.78411641</v>
      </c>
      <c r="BS70">
        <f t="shared" si="8"/>
        <v>0.5605015426095431</v>
      </c>
      <c r="BT70" t="e" cm="1">
        <f t="array" aca="1" ref="BT70" ca="1">1/INDEX(B70:BB70,Var!$O$9)</f>
        <v>#DIV/0!</v>
      </c>
      <c r="BU70" t="e" cm="1">
        <f t="array" aca="1" ref="BU70" ca="1">INDEX(B70:BB70,Var!$B$9)/INDEX(B70:BB70,Var!$O$9)</f>
        <v>#DIV/0!</v>
      </c>
      <c r="BV70" t="e">
        <f t="shared" ca="1" si="9"/>
        <v>#DIV/0!</v>
      </c>
      <c r="BW70" cm="1">
        <f t="array" aca="1" ref="BW70" ca="1">INDEX($B70:$BB70,Var!$B$9)/BW$1*100</f>
        <v>0</v>
      </c>
      <c r="BX70" cm="1">
        <f t="array" aca="1" ref="BX70" ca="1">INDEX($B70:$BB70,Var!$B$9)/BX$1*100</f>
        <v>0</v>
      </c>
      <c r="BY70" cm="1">
        <f t="array" aca="1" ref="BY70" ca="1">INDEX($B70:$BB70,Var!$O$9)/BY$1*100</f>
        <v>0</v>
      </c>
      <c r="BZ70" cm="1">
        <f t="array" aca="1" ref="BZ70" ca="1">INDEX($B70:$BB70,Var!$O$9)/BZ$1*100</f>
        <v>0</v>
      </c>
    </row>
    <row r="71" spans="1:78" x14ac:dyDescent="0.3">
      <c r="A71" s="35">
        <v>38200</v>
      </c>
      <c r="B71">
        <v>1.7146999999999999</v>
      </c>
      <c r="C71">
        <v>1.9559</v>
      </c>
      <c r="E71">
        <v>1.6007</v>
      </c>
      <c r="F71">
        <v>1.5387</v>
      </c>
      <c r="G71">
        <v>758.05</v>
      </c>
      <c r="H71">
        <v>10.083</v>
      </c>
      <c r="I71">
        <v>0.57838000000000001</v>
      </c>
      <c r="J71">
        <v>31.634</v>
      </c>
      <c r="K71">
        <v>7.4364999999999997</v>
      </c>
      <c r="L71">
        <v>15.646599999999999</v>
      </c>
      <c r="M71">
        <v>0.66942000000000002</v>
      </c>
      <c r="O71">
        <v>9.4968000000000004</v>
      </c>
      <c r="P71">
        <v>7.3691000000000004</v>
      </c>
      <c r="Q71">
        <v>248.85</v>
      </c>
      <c r="R71">
        <v>11265.84</v>
      </c>
      <c r="U71">
        <v>87.08</v>
      </c>
      <c r="V71">
        <v>134.54</v>
      </c>
      <c r="W71">
        <v>1409.37</v>
      </c>
      <c r="X71">
        <v>3.4527999999999999</v>
      </c>
      <c r="Y71">
        <v>0.65859999999999996</v>
      </c>
      <c r="Z71">
        <v>0.42609999999999998</v>
      </c>
      <c r="AB71">
        <v>4.6273999999999997</v>
      </c>
      <c r="AC71">
        <v>8.3315000000000001</v>
      </c>
      <c r="AD71">
        <v>1.8604000000000001</v>
      </c>
      <c r="AE71">
        <v>68.016999999999996</v>
      </c>
      <c r="AF71">
        <v>4.431</v>
      </c>
      <c r="AG71">
        <v>4.0945679999999998</v>
      </c>
      <c r="AH71">
        <v>35.585900000000002</v>
      </c>
      <c r="AI71">
        <v>9.1860999999999997</v>
      </c>
      <c r="AJ71">
        <v>2.0886</v>
      </c>
      <c r="AK71">
        <v>239.99</v>
      </c>
      <c r="AL71">
        <v>40.110999999999997</v>
      </c>
      <c r="AM71">
        <v>50.548000000000002</v>
      </c>
      <c r="AN71">
        <v>1.7999181799999999</v>
      </c>
      <c r="AO71">
        <v>1.2176</v>
      </c>
      <c r="AP71">
        <v>2334.8697999999999</v>
      </c>
      <c r="AQ71">
        <v>7.8526999999999996</v>
      </c>
      <c r="BO71">
        <f t="shared" si="6"/>
        <v>2004</v>
      </c>
      <c r="BP71">
        <f t="shared" si="5"/>
        <v>100</v>
      </c>
      <c r="BQ71" t="e" cm="1">
        <f t="array" aca="1" ref="BQ71" ca="1">1/INDEX($B71:$BB71,Var!$B$9)</f>
        <v>#DIV/0!</v>
      </c>
      <c r="BR71">
        <f t="shared" si="7"/>
        <v>1.7999181799999999</v>
      </c>
      <c r="BS71">
        <f t="shared" si="8"/>
        <v>0.55558080978992064</v>
      </c>
      <c r="BT71" t="e" cm="1">
        <f t="array" aca="1" ref="BT71" ca="1">1/INDEX(B71:BB71,Var!$O$9)</f>
        <v>#DIV/0!</v>
      </c>
      <c r="BU71" t="e" cm="1">
        <f t="array" aca="1" ref="BU71" ca="1">INDEX(B71:BB71,Var!$B$9)/INDEX(B71:BB71,Var!$O$9)</f>
        <v>#DIV/0!</v>
      </c>
      <c r="BV71" t="e">
        <f t="shared" ca="1" si="9"/>
        <v>#DIV/0!</v>
      </c>
      <c r="BW71" cm="1">
        <f t="array" aca="1" ref="BW71" ca="1">INDEX($B71:$BB71,Var!$B$9)/BW$1*100</f>
        <v>0</v>
      </c>
      <c r="BX71" cm="1">
        <f t="array" aca="1" ref="BX71" ca="1">INDEX($B71:$BB71,Var!$B$9)/BX$1*100</f>
        <v>0</v>
      </c>
      <c r="BY71" cm="1">
        <f t="array" aca="1" ref="BY71" ca="1">INDEX($B71:$BB71,Var!$O$9)/BY$1*100</f>
        <v>0</v>
      </c>
      <c r="BZ71" cm="1">
        <f t="array" aca="1" ref="BZ71" ca="1">INDEX($B71:$BB71,Var!$O$9)/BZ$1*100</f>
        <v>0</v>
      </c>
    </row>
    <row r="72" spans="1:78" x14ac:dyDescent="0.3">
      <c r="A72" s="35">
        <v>38231</v>
      </c>
      <c r="B72">
        <v>1.7396</v>
      </c>
      <c r="C72">
        <v>1.9559</v>
      </c>
      <c r="E72">
        <v>1.5767</v>
      </c>
      <c r="F72">
        <v>1.5430999999999999</v>
      </c>
      <c r="G72">
        <v>748.32</v>
      </c>
      <c r="H72">
        <v>10.1134</v>
      </c>
      <c r="I72">
        <v>0.57696000000000003</v>
      </c>
      <c r="J72">
        <v>31.600999999999999</v>
      </c>
      <c r="K72">
        <v>7.4381000000000004</v>
      </c>
      <c r="L72">
        <v>15.646599999999999</v>
      </c>
      <c r="M72">
        <v>0.68130000000000002</v>
      </c>
      <c r="O72">
        <v>9.5289999999999999</v>
      </c>
      <c r="P72">
        <v>7.4341999999999997</v>
      </c>
      <c r="Q72">
        <v>247.66</v>
      </c>
      <c r="R72">
        <v>11219.94</v>
      </c>
      <c r="U72">
        <v>87.65</v>
      </c>
      <c r="V72">
        <v>134.51</v>
      </c>
      <c r="W72">
        <v>1403.06</v>
      </c>
      <c r="X72">
        <v>3.4527999999999999</v>
      </c>
      <c r="Y72">
        <v>0.66100000000000003</v>
      </c>
      <c r="Z72">
        <v>0.42770000000000002</v>
      </c>
      <c r="AB72">
        <v>4.6430999999999996</v>
      </c>
      <c r="AC72">
        <v>8.3604000000000003</v>
      </c>
      <c r="AD72">
        <v>1.8537999999999999</v>
      </c>
      <c r="AE72">
        <v>68.697000000000003</v>
      </c>
      <c r="AF72">
        <v>4.3747999999999996</v>
      </c>
      <c r="AG72">
        <v>4.10745</v>
      </c>
      <c r="AH72">
        <v>35.700200000000002</v>
      </c>
      <c r="AI72">
        <v>9.0920000000000005</v>
      </c>
      <c r="AJ72">
        <v>2.0718999999999999</v>
      </c>
      <c r="AK72">
        <v>239.96770000000001</v>
      </c>
      <c r="AL72">
        <v>40.048999999999999</v>
      </c>
      <c r="AM72">
        <v>50.668999999999997</v>
      </c>
      <c r="AN72">
        <v>1.83849664</v>
      </c>
      <c r="AO72">
        <v>1.2218</v>
      </c>
      <c r="AP72">
        <v>2384.1520999999998</v>
      </c>
      <c r="AQ72">
        <v>7.9943</v>
      </c>
      <c r="BO72">
        <f t="shared" si="6"/>
        <v>2004</v>
      </c>
      <c r="BP72">
        <f t="shared" si="5"/>
        <v>100</v>
      </c>
      <c r="BQ72" t="e" cm="1">
        <f t="array" aca="1" ref="BQ72" ca="1">1/INDEX($B72:$BB72,Var!$B$9)</f>
        <v>#DIV/0!</v>
      </c>
      <c r="BR72">
        <f t="shared" si="7"/>
        <v>1.83849664</v>
      </c>
      <c r="BS72">
        <f t="shared" si="8"/>
        <v>0.54392266933922706</v>
      </c>
      <c r="BT72" t="e" cm="1">
        <f t="array" aca="1" ref="BT72" ca="1">1/INDEX(B72:BB72,Var!$O$9)</f>
        <v>#DIV/0!</v>
      </c>
      <c r="BU72" t="e" cm="1">
        <f t="array" aca="1" ref="BU72" ca="1">INDEX(B72:BB72,Var!$B$9)/INDEX(B72:BB72,Var!$O$9)</f>
        <v>#DIV/0!</v>
      </c>
      <c r="BV72" t="e">
        <f t="shared" ca="1" si="9"/>
        <v>#DIV/0!</v>
      </c>
      <c r="BW72" cm="1">
        <f t="array" aca="1" ref="BW72" ca="1">INDEX($B72:$BB72,Var!$B$9)/BW$1*100</f>
        <v>0</v>
      </c>
      <c r="BX72" cm="1">
        <f t="array" aca="1" ref="BX72" ca="1">INDEX($B72:$BB72,Var!$B$9)/BX$1*100</f>
        <v>0</v>
      </c>
      <c r="BY72" cm="1">
        <f t="array" aca="1" ref="BY72" ca="1">INDEX($B72:$BB72,Var!$O$9)/BY$1*100</f>
        <v>0</v>
      </c>
      <c r="BZ72" cm="1">
        <f t="array" aca="1" ref="BZ72" ca="1">INDEX($B72:$BB72,Var!$O$9)/BZ$1*100</f>
        <v>0</v>
      </c>
    </row>
    <row r="73" spans="1:78" x14ac:dyDescent="0.3">
      <c r="A73" s="35">
        <v>38261</v>
      </c>
      <c r="B73">
        <v>1.7050000000000001</v>
      </c>
      <c r="C73">
        <v>1.9559</v>
      </c>
      <c r="E73">
        <v>1.5601</v>
      </c>
      <c r="F73">
        <v>1.5426</v>
      </c>
      <c r="G73">
        <v>783.1</v>
      </c>
      <c r="H73">
        <v>10.3423</v>
      </c>
      <c r="I73">
        <v>0.57589999999999997</v>
      </c>
      <c r="J73">
        <v>31.491</v>
      </c>
      <c r="K73">
        <v>7.4379</v>
      </c>
      <c r="L73">
        <v>15.646599999999999</v>
      </c>
      <c r="M73">
        <v>0.69144000000000005</v>
      </c>
      <c r="O73">
        <v>9.7284000000000006</v>
      </c>
      <c r="P73">
        <v>7.5366999999999997</v>
      </c>
      <c r="Q73">
        <v>246.69</v>
      </c>
      <c r="R73">
        <v>11370.4</v>
      </c>
      <c r="U73">
        <v>87.58</v>
      </c>
      <c r="V73">
        <v>135.97</v>
      </c>
      <c r="W73">
        <v>1426.19</v>
      </c>
      <c r="X73">
        <v>3.4527999999999999</v>
      </c>
      <c r="Y73">
        <v>0.66900000000000004</v>
      </c>
      <c r="Z73">
        <v>0.42970000000000003</v>
      </c>
      <c r="AB73">
        <v>4.7481</v>
      </c>
      <c r="AC73">
        <v>8.2348999999999997</v>
      </c>
      <c r="AD73">
        <v>1.8280000000000001</v>
      </c>
      <c r="AE73">
        <v>70.405000000000001</v>
      </c>
      <c r="AF73">
        <v>4.3182</v>
      </c>
      <c r="AG73">
        <v>4.1081950000000003</v>
      </c>
      <c r="AH73">
        <v>36.3001</v>
      </c>
      <c r="AI73">
        <v>9.0619999999999994</v>
      </c>
      <c r="AJ73">
        <v>2.0947</v>
      </c>
      <c r="AK73">
        <v>239.91</v>
      </c>
      <c r="AL73">
        <v>39.997</v>
      </c>
      <c r="AM73">
        <v>51.595999999999997</v>
      </c>
      <c r="AN73">
        <v>1.86024652</v>
      </c>
      <c r="AO73">
        <v>1.2490000000000001</v>
      </c>
      <c r="AP73">
        <v>2453.9526999999998</v>
      </c>
      <c r="AQ73">
        <v>7.9861000000000004</v>
      </c>
      <c r="BO73">
        <f t="shared" si="6"/>
        <v>2004</v>
      </c>
      <c r="BP73">
        <f t="shared" si="5"/>
        <v>100</v>
      </c>
      <c r="BQ73" t="e" cm="1">
        <f t="array" aca="1" ref="BQ73" ca="1">1/INDEX($B73:$BB73,Var!$B$9)</f>
        <v>#DIV/0!</v>
      </c>
      <c r="BR73">
        <f t="shared" si="7"/>
        <v>1.86024652</v>
      </c>
      <c r="BS73">
        <f t="shared" si="8"/>
        <v>0.53756316125241288</v>
      </c>
      <c r="BT73" t="e" cm="1">
        <f t="array" aca="1" ref="BT73" ca="1">1/INDEX(B73:BB73,Var!$O$9)</f>
        <v>#DIV/0!</v>
      </c>
      <c r="BU73" t="e" cm="1">
        <f t="array" aca="1" ref="BU73" ca="1">INDEX(B73:BB73,Var!$B$9)/INDEX(B73:BB73,Var!$O$9)</f>
        <v>#DIV/0!</v>
      </c>
      <c r="BV73" t="e">
        <f t="shared" ca="1" si="9"/>
        <v>#DIV/0!</v>
      </c>
      <c r="BW73" cm="1">
        <f t="array" aca="1" ref="BW73" ca="1">INDEX($B73:$BB73,Var!$B$9)/BW$1*100</f>
        <v>0</v>
      </c>
      <c r="BX73" cm="1">
        <f t="array" aca="1" ref="BX73" ca="1">INDEX($B73:$BB73,Var!$B$9)/BX$1*100</f>
        <v>0</v>
      </c>
      <c r="BY73" cm="1">
        <f t="array" aca="1" ref="BY73" ca="1">INDEX($B73:$BB73,Var!$O$9)/BY$1*100</f>
        <v>0</v>
      </c>
      <c r="BZ73" cm="1">
        <f t="array" aca="1" ref="BZ73" ca="1">INDEX($B73:$BB73,Var!$O$9)/BZ$1*100</f>
        <v>0</v>
      </c>
    </row>
    <row r="74" spans="1:78" x14ac:dyDescent="0.3">
      <c r="A74" s="35">
        <v>38292</v>
      </c>
      <c r="B74">
        <v>1.6867000000000001</v>
      </c>
      <c r="C74">
        <v>1.9559</v>
      </c>
      <c r="E74">
        <v>1.554</v>
      </c>
      <c r="F74">
        <v>1.5217000000000001</v>
      </c>
      <c r="G74">
        <v>781.12</v>
      </c>
      <c r="H74">
        <v>10.7536</v>
      </c>
      <c r="I74">
        <v>0.57789999999999997</v>
      </c>
      <c r="J74">
        <v>31.286000000000001</v>
      </c>
      <c r="K74">
        <v>7.4313000000000002</v>
      </c>
      <c r="L74">
        <v>15.646599999999999</v>
      </c>
      <c r="M74">
        <v>0.69862000000000002</v>
      </c>
      <c r="O74">
        <v>10.1028</v>
      </c>
      <c r="P74">
        <v>7.5618999999999996</v>
      </c>
      <c r="Q74">
        <v>245.36</v>
      </c>
      <c r="R74">
        <v>11723.41</v>
      </c>
      <c r="U74">
        <v>87.15</v>
      </c>
      <c r="V74">
        <v>136.09</v>
      </c>
      <c r="W74">
        <v>1411.15</v>
      </c>
      <c r="X74">
        <v>3.4527999999999999</v>
      </c>
      <c r="Y74">
        <v>0.68030000000000002</v>
      </c>
      <c r="Z74">
        <v>0.43190000000000001</v>
      </c>
      <c r="AB74">
        <v>4.9374000000000002</v>
      </c>
      <c r="AC74">
        <v>8.1411999999999995</v>
      </c>
      <c r="AD74">
        <v>1.8540000000000001</v>
      </c>
      <c r="AE74">
        <v>73.138000000000005</v>
      </c>
      <c r="AF74">
        <v>4.2572999999999999</v>
      </c>
      <c r="AG74">
        <v>3.984823</v>
      </c>
      <c r="AH74">
        <v>37.118499999999997</v>
      </c>
      <c r="AI74">
        <v>8.9981000000000009</v>
      </c>
      <c r="AJ74">
        <v>2.1446000000000001</v>
      </c>
      <c r="AK74">
        <v>239.79</v>
      </c>
      <c r="AL74">
        <v>39.545999999999999</v>
      </c>
      <c r="AM74">
        <v>52.356999999999999</v>
      </c>
      <c r="AN74">
        <v>1.88336455</v>
      </c>
      <c r="AO74">
        <v>1.2990999999999999</v>
      </c>
      <c r="AP74">
        <v>2549.0657000000001</v>
      </c>
      <c r="AQ74">
        <v>7.8566000000000003</v>
      </c>
      <c r="BO74">
        <f t="shared" si="6"/>
        <v>2004</v>
      </c>
      <c r="BP74">
        <f t="shared" si="5"/>
        <v>100</v>
      </c>
      <c r="BQ74" t="e" cm="1">
        <f t="array" aca="1" ref="BQ74" ca="1">1/INDEX($B74:$BB74,Var!$B$9)</f>
        <v>#DIV/0!</v>
      </c>
      <c r="BR74">
        <f t="shared" si="7"/>
        <v>1.88336455</v>
      </c>
      <c r="BS74">
        <f t="shared" si="8"/>
        <v>0.53096465047088204</v>
      </c>
      <c r="BT74" t="e" cm="1">
        <f t="array" aca="1" ref="BT74" ca="1">1/INDEX(B74:BB74,Var!$O$9)</f>
        <v>#DIV/0!</v>
      </c>
      <c r="BU74" t="e" cm="1">
        <f t="array" aca="1" ref="BU74" ca="1">INDEX(B74:BB74,Var!$B$9)/INDEX(B74:BB74,Var!$O$9)</f>
        <v>#DIV/0!</v>
      </c>
      <c r="BV74" t="e">
        <f t="shared" ca="1" si="9"/>
        <v>#DIV/0!</v>
      </c>
      <c r="BW74" cm="1">
        <f t="array" aca="1" ref="BW74" ca="1">INDEX($B74:$BB74,Var!$B$9)/BW$1*100</f>
        <v>0</v>
      </c>
      <c r="BX74" cm="1">
        <f t="array" aca="1" ref="BX74" ca="1">INDEX($B74:$BB74,Var!$B$9)/BX$1*100</f>
        <v>0</v>
      </c>
      <c r="BY74" cm="1">
        <f t="array" aca="1" ref="BY74" ca="1">INDEX($B74:$BB74,Var!$O$9)/BY$1*100</f>
        <v>0</v>
      </c>
      <c r="BZ74" cm="1">
        <f t="array" aca="1" ref="BZ74" ca="1">INDEX($B74:$BB74,Var!$O$9)/BZ$1*100</f>
        <v>0</v>
      </c>
    </row>
    <row r="75" spans="1:78" x14ac:dyDescent="0.3">
      <c r="A75" s="35">
        <v>38322</v>
      </c>
      <c r="B75">
        <v>1.7462</v>
      </c>
      <c r="C75">
        <v>1.9559</v>
      </c>
      <c r="E75">
        <v>1.6333</v>
      </c>
      <c r="F75">
        <v>1.5364</v>
      </c>
      <c r="G75">
        <v>759.71</v>
      </c>
      <c r="H75">
        <v>11.0967</v>
      </c>
      <c r="I75">
        <v>0.57909999999999995</v>
      </c>
      <c r="J75">
        <v>30.635999999999999</v>
      </c>
      <c r="K75">
        <v>7.4337999999999997</v>
      </c>
      <c r="L75">
        <v>15.646599999999999</v>
      </c>
      <c r="M75">
        <v>0.69499999999999995</v>
      </c>
      <c r="O75">
        <v>10.426399999999999</v>
      </c>
      <c r="P75">
        <v>7.5589000000000004</v>
      </c>
      <c r="Q75">
        <v>245.8</v>
      </c>
      <c r="R75">
        <v>12382.27</v>
      </c>
      <c r="U75">
        <v>83.99</v>
      </c>
      <c r="V75">
        <v>139.13999999999999</v>
      </c>
      <c r="W75">
        <v>1408.77</v>
      </c>
      <c r="X75">
        <v>3.4527999999999999</v>
      </c>
      <c r="Y75">
        <v>0.69</v>
      </c>
      <c r="Z75">
        <v>0.4325</v>
      </c>
      <c r="AB75">
        <v>5.0960000000000001</v>
      </c>
      <c r="AC75">
        <v>8.2207000000000008</v>
      </c>
      <c r="AD75">
        <v>1.8736999999999999</v>
      </c>
      <c r="AE75">
        <v>75.335999999999999</v>
      </c>
      <c r="AF75">
        <v>4.1353999999999997</v>
      </c>
      <c r="AG75">
        <v>3.8695780000000002</v>
      </c>
      <c r="AH75">
        <v>37.416200000000003</v>
      </c>
      <c r="AI75">
        <v>8.9818999999999996</v>
      </c>
      <c r="AJ75">
        <v>2.2002000000000002</v>
      </c>
      <c r="AK75">
        <v>239.8</v>
      </c>
      <c r="AL75">
        <v>38.872</v>
      </c>
      <c r="AM75">
        <v>52.576000000000001</v>
      </c>
      <c r="AN75">
        <v>1.8706898300000001</v>
      </c>
      <c r="AO75">
        <v>1.3408</v>
      </c>
      <c r="AP75">
        <v>2601.6079</v>
      </c>
      <c r="AQ75">
        <v>7.6848000000000001</v>
      </c>
      <c r="BO75">
        <f t="shared" si="6"/>
        <v>2004</v>
      </c>
      <c r="BP75">
        <f t="shared" si="5"/>
        <v>100</v>
      </c>
      <c r="BQ75" t="e" cm="1">
        <f t="array" aca="1" ref="BQ75" ca="1">1/INDEX($B75:$BB75,Var!$B$9)</f>
        <v>#DIV/0!</v>
      </c>
      <c r="BR75">
        <f t="shared" si="7"/>
        <v>1.8706898300000001</v>
      </c>
      <c r="BS75">
        <f t="shared" si="8"/>
        <v>0.53456216202340712</v>
      </c>
      <c r="BT75" t="e" cm="1">
        <f t="array" aca="1" ref="BT75" ca="1">1/INDEX(B75:BB75,Var!$O$9)</f>
        <v>#DIV/0!</v>
      </c>
      <c r="BU75" t="e" cm="1">
        <f t="array" aca="1" ref="BU75" ca="1">INDEX(B75:BB75,Var!$B$9)/INDEX(B75:BB75,Var!$O$9)</f>
        <v>#DIV/0!</v>
      </c>
      <c r="BV75" t="e">
        <f t="shared" ca="1" si="9"/>
        <v>#DIV/0!</v>
      </c>
      <c r="BW75" cm="1">
        <f t="array" aca="1" ref="BW75" ca="1">INDEX($B75:$BB75,Var!$B$9)/BW$1*100</f>
        <v>0</v>
      </c>
      <c r="BX75" cm="1">
        <f t="array" aca="1" ref="BX75" ca="1">INDEX($B75:$BB75,Var!$B$9)/BX$1*100</f>
        <v>0</v>
      </c>
      <c r="BY75" cm="1">
        <f t="array" aca="1" ref="BY75" ca="1">INDEX($B75:$BB75,Var!$O$9)/BY$1*100</f>
        <v>0</v>
      </c>
      <c r="BZ75" cm="1">
        <f t="array" aca="1" ref="BZ75" ca="1">INDEX($B75:$BB75,Var!$O$9)/BZ$1*100</f>
        <v>0</v>
      </c>
    </row>
    <row r="76" spans="1:78" x14ac:dyDescent="0.3">
      <c r="A76" s="35">
        <v>38353</v>
      </c>
      <c r="B76">
        <v>1.7146999999999999</v>
      </c>
      <c r="C76">
        <v>1.9559</v>
      </c>
      <c r="E76">
        <v>1.6060000000000001</v>
      </c>
      <c r="F76">
        <v>1.5468999999999999</v>
      </c>
      <c r="G76">
        <v>763.95</v>
      </c>
      <c r="H76">
        <v>10.8588</v>
      </c>
      <c r="I76">
        <v>0.58169999999999999</v>
      </c>
      <c r="J76">
        <v>30.303999999999998</v>
      </c>
      <c r="K76">
        <v>7.4405000000000001</v>
      </c>
      <c r="L76">
        <v>15.646599999999999</v>
      </c>
      <c r="M76">
        <v>0.69867000000000001</v>
      </c>
      <c r="O76">
        <v>10.226900000000001</v>
      </c>
      <c r="P76">
        <v>7.5494000000000003</v>
      </c>
      <c r="Q76">
        <v>246.48</v>
      </c>
      <c r="R76">
        <v>12073.27</v>
      </c>
      <c r="U76">
        <v>82.12</v>
      </c>
      <c r="V76">
        <v>135.63</v>
      </c>
      <c r="W76">
        <v>1362.01</v>
      </c>
      <c r="X76">
        <v>3.4527999999999999</v>
      </c>
      <c r="Y76">
        <v>0.69630000000000003</v>
      </c>
      <c r="Z76">
        <v>0.43219999999999997</v>
      </c>
      <c r="AB76">
        <v>4.9861000000000004</v>
      </c>
      <c r="AC76">
        <v>8.2125000000000004</v>
      </c>
      <c r="AD76">
        <v>1.8620000000000001</v>
      </c>
      <c r="AE76">
        <v>73.067999999999998</v>
      </c>
      <c r="AF76">
        <v>4.0793999999999997</v>
      </c>
      <c r="AG76">
        <v>3.8167520000000001</v>
      </c>
      <c r="AH76">
        <v>36.670400000000001</v>
      </c>
      <c r="AI76">
        <v>9.0475999999999992</v>
      </c>
      <c r="AJ76">
        <v>2.1501000000000001</v>
      </c>
      <c r="AK76">
        <v>239.77</v>
      </c>
      <c r="AL76">
        <v>38.573</v>
      </c>
      <c r="AM76">
        <v>50.854999999999997</v>
      </c>
      <c r="AN76">
        <v>1.7784</v>
      </c>
      <c r="AO76">
        <v>1.3119000000000001</v>
      </c>
      <c r="AP76">
        <v>2499.3998000000001</v>
      </c>
      <c r="AQ76">
        <v>7.8385999999999996</v>
      </c>
      <c r="BO76">
        <f t="shared" si="6"/>
        <v>2005</v>
      </c>
      <c r="BP76">
        <f t="shared" si="5"/>
        <v>0</v>
      </c>
      <c r="BQ76" t="e" cm="1">
        <f t="array" aca="1" ref="BQ76" ca="1">1/INDEX($B76:$BB76,Var!$B$9)</f>
        <v>#DIV/0!</v>
      </c>
      <c r="BR76">
        <f t="shared" si="7"/>
        <v>1.7784</v>
      </c>
      <c r="BS76">
        <f t="shared" si="8"/>
        <v>0.56230319388214123</v>
      </c>
      <c r="BT76" t="e" cm="1">
        <f t="array" aca="1" ref="BT76" ca="1">1/INDEX(B76:BB76,Var!$O$9)</f>
        <v>#DIV/0!</v>
      </c>
      <c r="BU76" t="e" cm="1">
        <f t="array" aca="1" ref="BU76" ca="1">INDEX(B76:BB76,Var!$B$9)/INDEX(B76:BB76,Var!$O$9)</f>
        <v>#DIV/0!</v>
      </c>
      <c r="BV76" t="e">
        <f t="shared" ca="1" si="9"/>
        <v>#DIV/0!</v>
      </c>
      <c r="BW76" cm="1">
        <f t="array" aca="1" ref="BW76" ca="1">INDEX($B76:$BB76,Var!$B$9)/BW$1*100</f>
        <v>0</v>
      </c>
      <c r="BX76" cm="1">
        <f t="array" aca="1" ref="BX76" ca="1">INDEX($B76:$BB76,Var!$B$9)/BX$1*100</f>
        <v>0</v>
      </c>
      <c r="BY76" cm="1">
        <f t="array" aca="1" ref="BY76" ca="1">INDEX($B76:$BB76,Var!$O$9)/BY$1*100</f>
        <v>0</v>
      </c>
      <c r="BZ76" cm="1">
        <f t="array" aca="1" ref="BZ76" ca="1">INDEX($B76:$BB76,Var!$O$9)/BZ$1*100</f>
        <v>0</v>
      </c>
    </row>
    <row r="77" spans="1:78" x14ac:dyDescent="0.3">
      <c r="A77" s="35">
        <v>38384</v>
      </c>
      <c r="B77">
        <v>1.667</v>
      </c>
      <c r="C77">
        <v>1.9559</v>
      </c>
      <c r="E77">
        <v>1.6128</v>
      </c>
      <c r="F77">
        <v>1.5501</v>
      </c>
      <c r="G77">
        <v>764.02</v>
      </c>
      <c r="H77">
        <v>10.7719</v>
      </c>
      <c r="I77">
        <v>0.58309999999999995</v>
      </c>
      <c r="J77">
        <v>29.957000000000001</v>
      </c>
      <c r="K77">
        <v>7.4427000000000003</v>
      </c>
      <c r="L77">
        <v>15.646599999999999</v>
      </c>
      <c r="M77">
        <v>0.68967999999999996</v>
      </c>
      <c r="O77">
        <v>10.150700000000001</v>
      </c>
      <c r="P77">
        <v>7.5175999999999998</v>
      </c>
      <c r="Q77">
        <v>243.69</v>
      </c>
      <c r="R77">
        <v>12039.68</v>
      </c>
      <c r="U77">
        <v>80.739999999999995</v>
      </c>
      <c r="V77">
        <v>136.55000000000001</v>
      </c>
      <c r="W77">
        <v>1330.26</v>
      </c>
      <c r="X77">
        <v>3.4527999999999999</v>
      </c>
      <c r="Y77">
        <v>0.69610000000000005</v>
      </c>
      <c r="Z77">
        <v>0.43090000000000001</v>
      </c>
      <c r="AB77">
        <v>4.9458000000000002</v>
      </c>
      <c r="AC77">
        <v>8.3199000000000005</v>
      </c>
      <c r="AD77">
        <v>1.8191999999999999</v>
      </c>
      <c r="AE77">
        <v>71.305000000000007</v>
      </c>
      <c r="AF77">
        <v>3.9866999999999999</v>
      </c>
      <c r="AG77">
        <v>3.67327</v>
      </c>
      <c r="AH77">
        <v>36.390999999999998</v>
      </c>
      <c r="AI77">
        <v>9.0852000000000004</v>
      </c>
      <c r="AJ77">
        <v>2.1326999999999998</v>
      </c>
      <c r="AK77">
        <v>239.74</v>
      </c>
      <c r="AL77">
        <v>38.043999999999997</v>
      </c>
      <c r="AM77">
        <v>50.078000000000003</v>
      </c>
      <c r="AN77">
        <v>1.7103999999999999</v>
      </c>
      <c r="AO77">
        <v>1.3013999999999999</v>
      </c>
      <c r="AP77">
        <v>2539.0942</v>
      </c>
      <c r="AQ77">
        <v>7.8337000000000003</v>
      </c>
      <c r="BO77">
        <f t="shared" si="6"/>
        <v>2005</v>
      </c>
      <c r="BP77">
        <f t="shared" si="5"/>
        <v>0</v>
      </c>
      <c r="BQ77" t="e" cm="1">
        <f t="array" aca="1" ref="BQ77" ca="1">1/INDEX($B77:$BB77,Var!$B$9)</f>
        <v>#DIV/0!</v>
      </c>
      <c r="BR77">
        <f t="shared" si="7"/>
        <v>1.7103999999999999</v>
      </c>
      <c r="BS77">
        <f t="shared" si="8"/>
        <v>0.58465855940130962</v>
      </c>
      <c r="BT77" t="e" cm="1">
        <f t="array" aca="1" ref="BT77" ca="1">1/INDEX(B77:BB77,Var!$O$9)</f>
        <v>#DIV/0!</v>
      </c>
      <c r="BU77" t="e" cm="1">
        <f t="array" aca="1" ref="BU77" ca="1">INDEX(B77:BB77,Var!$B$9)/INDEX(B77:BB77,Var!$O$9)</f>
        <v>#DIV/0!</v>
      </c>
      <c r="BV77" t="e">
        <f t="shared" ca="1" si="9"/>
        <v>#DIV/0!</v>
      </c>
      <c r="BW77" cm="1">
        <f t="array" aca="1" ref="BW77" ca="1">INDEX($B77:$BB77,Var!$B$9)/BW$1*100</f>
        <v>0</v>
      </c>
      <c r="BX77" cm="1">
        <f t="array" aca="1" ref="BX77" ca="1">INDEX($B77:$BB77,Var!$B$9)/BX$1*100</f>
        <v>0</v>
      </c>
      <c r="BY77" cm="1">
        <f t="array" aca="1" ref="BY77" ca="1">INDEX($B77:$BB77,Var!$O$9)/BY$1*100</f>
        <v>0</v>
      </c>
      <c r="BZ77" cm="1">
        <f t="array" aca="1" ref="BZ77" ca="1">INDEX($B77:$BB77,Var!$O$9)/BZ$1*100</f>
        <v>0</v>
      </c>
    </row>
    <row r="78" spans="1:78" x14ac:dyDescent="0.3">
      <c r="A78" s="35">
        <v>38412</v>
      </c>
      <c r="B78">
        <v>1.6806000000000001</v>
      </c>
      <c r="C78">
        <v>1.9559</v>
      </c>
      <c r="E78">
        <v>1.6064000000000001</v>
      </c>
      <c r="F78">
        <v>1.5494000000000001</v>
      </c>
      <c r="G78">
        <v>758.77</v>
      </c>
      <c r="H78">
        <v>10.9262</v>
      </c>
      <c r="I78">
        <v>0.58320000000000005</v>
      </c>
      <c r="J78">
        <v>29.771000000000001</v>
      </c>
      <c r="K78">
        <v>7.4466000000000001</v>
      </c>
      <c r="L78">
        <v>15.646599999999999</v>
      </c>
      <c r="M78">
        <v>0.69233</v>
      </c>
      <c r="O78">
        <v>10.295999999999999</v>
      </c>
      <c r="P78">
        <v>7.4577</v>
      </c>
      <c r="Q78">
        <v>244.81</v>
      </c>
      <c r="R78">
        <v>12377.13</v>
      </c>
      <c r="U78">
        <v>79.150000000000006</v>
      </c>
      <c r="V78">
        <v>138.83000000000001</v>
      </c>
      <c r="W78">
        <v>1329.44</v>
      </c>
      <c r="X78">
        <v>3.4527999999999999</v>
      </c>
      <c r="Y78">
        <v>0.69610000000000005</v>
      </c>
      <c r="Z78">
        <v>0.43169999999999997</v>
      </c>
      <c r="AB78">
        <v>5.0167000000000002</v>
      </c>
      <c r="AC78">
        <v>8.1880000000000006</v>
      </c>
      <c r="AD78">
        <v>1.8081</v>
      </c>
      <c r="AE78">
        <v>71.841999999999999</v>
      </c>
      <c r="AF78">
        <v>4.0122999999999998</v>
      </c>
      <c r="AG78">
        <v>3.6291950000000002</v>
      </c>
      <c r="AH78">
        <v>36.478900000000003</v>
      </c>
      <c r="AI78">
        <v>9.0884</v>
      </c>
      <c r="AJ78">
        <v>2.1522000000000001</v>
      </c>
      <c r="AK78">
        <v>239.7</v>
      </c>
      <c r="AL78">
        <v>38.253</v>
      </c>
      <c r="AM78">
        <v>50.908000000000001</v>
      </c>
      <c r="AN78">
        <v>1.7333000000000001</v>
      </c>
      <c r="AO78">
        <v>1.3201000000000001</v>
      </c>
      <c r="AP78">
        <v>2782.6860999999999</v>
      </c>
      <c r="AQ78">
        <v>7.9634999999999998</v>
      </c>
      <c r="BO78">
        <f t="shared" si="6"/>
        <v>2005</v>
      </c>
      <c r="BP78">
        <f t="shared" si="5"/>
        <v>0</v>
      </c>
      <c r="BQ78" t="e" cm="1">
        <f t="array" aca="1" ref="BQ78" ca="1">1/INDEX($B78:$BB78,Var!$B$9)</f>
        <v>#DIV/0!</v>
      </c>
      <c r="BR78">
        <f t="shared" si="7"/>
        <v>1.7333000000000001</v>
      </c>
      <c r="BS78">
        <f t="shared" si="8"/>
        <v>0.57693417181099638</v>
      </c>
      <c r="BT78" t="e" cm="1">
        <f t="array" aca="1" ref="BT78" ca="1">1/INDEX(B78:BB78,Var!$O$9)</f>
        <v>#DIV/0!</v>
      </c>
      <c r="BU78" t="e" cm="1">
        <f t="array" aca="1" ref="BU78" ca="1">INDEX(B78:BB78,Var!$B$9)/INDEX(B78:BB78,Var!$O$9)</f>
        <v>#DIV/0!</v>
      </c>
      <c r="BV78" t="e">
        <f t="shared" ca="1" si="9"/>
        <v>#DIV/0!</v>
      </c>
      <c r="BW78" cm="1">
        <f t="array" aca="1" ref="BW78" ca="1">INDEX($B78:$BB78,Var!$B$9)/BW$1*100</f>
        <v>0</v>
      </c>
      <c r="BX78" cm="1">
        <f t="array" aca="1" ref="BX78" ca="1">INDEX($B78:$BB78,Var!$B$9)/BX$1*100</f>
        <v>0</v>
      </c>
      <c r="BY78" cm="1">
        <f t="array" aca="1" ref="BY78" ca="1">INDEX($B78:$BB78,Var!$O$9)/BY$1*100</f>
        <v>0</v>
      </c>
      <c r="BZ78" cm="1">
        <f t="array" aca="1" ref="BZ78" ca="1">INDEX($B78:$BB78,Var!$O$9)/BZ$1*100</f>
        <v>0</v>
      </c>
    </row>
    <row r="79" spans="1:78" x14ac:dyDescent="0.3">
      <c r="A79" s="35">
        <v>38443</v>
      </c>
      <c r="B79">
        <v>1.6738</v>
      </c>
      <c r="C79">
        <v>1.9553</v>
      </c>
      <c r="E79">
        <v>1.5991</v>
      </c>
      <c r="F79">
        <v>1.5475000000000001</v>
      </c>
      <c r="G79">
        <v>751.41</v>
      </c>
      <c r="H79">
        <v>10.708</v>
      </c>
      <c r="I79">
        <v>0.58279999999999998</v>
      </c>
      <c r="J79">
        <v>30.134</v>
      </c>
      <c r="K79">
        <v>7.4499000000000004</v>
      </c>
      <c r="L79">
        <v>15.646599999999999</v>
      </c>
      <c r="M79">
        <v>0.68293000000000004</v>
      </c>
      <c r="O79">
        <v>10.0899</v>
      </c>
      <c r="P79">
        <v>7.3907999999999996</v>
      </c>
      <c r="Q79">
        <v>248.19</v>
      </c>
      <c r="R79">
        <v>12362.94</v>
      </c>
      <c r="U79">
        <v>80.709999999999994</v>
      </c>
      <c r="V79">
        <v>138.84</v>
      </c>
      <c r="W79">
        <v>1306.82</v>
      </c>
      <c r="X79">
        <v>3.4527999999999999</v>
      </c>
      <c r="Y79">
        <v>0.69610000000000005</v>
      </c>
      <c r="Z79">
        <v>0.4299</v>
      </c>
      <c r="AB79">
        <v>4.9162999999999997</v>
      </c>
      <c r="AC79">
        <v>8.1762999999999995</v>
      </c>
      <c r="AD79">
        <v>1.7967</v>
      </c>
      <c r="AE79">
        <v>70.435000000000002</v>
      </c>
      <c r="AF79">
        <v>4.1558999999999999</v>
      </c>
      <c r="AG79">
        <v>3.6276999999999999</v>
      </c>
      <c r="AH79">
        <v>35.979399999999998</v>
      </c>
      <c r="AI79">
        <v>9.1669999999999998</v>
      </c>
      <c r="AJ79">
        <v>2.1375000000000002</v>
      </c>
      <c r="AK79">
        <v>239.65</v>
      </c>
      <c r="AL79">
        <v>39.231999999999999</v>
      </c>
      <c r="AM79">
        <v>51.164999999999999</v>
      </c>
      <c r="AN79">
        <v>1.7645</v>
      </c>
      <c r="AO79">
        <v>1.2938000000000001</v>
      </c>
      <c r="AP79">
        <v>2762.9308999999998</v>
      </c>
      <c r="AQ79">
        <v>7.9649000000000001</v>
      </c>
      <c r="BO79">
        <f t="shared" si="6"/>
        <v>2005</v>
      </c>
      <c r="BP79">
        <f t="shared" si="5"/>
        <v>0</v>
      </c>
      <c r="BQ79" t="e" cm="1">
        <f t="array" aca="1" ref="BQ79" ca="1">1/INDEX($B79:$BB79,Var!$B$9)</f>
        <v>#DIV/0!</v>
      </c>
      <c r="BR79">
        <f t="shared" si="7"/>
        <v>1.7645</v>
      </c>
      <c r="BS79">
        <f t="shared" si="8"/>
        <v>0.56673278549164074</v>
      </c>
      <c r="BT79" t="e" cm="1">
        <f t="array" aca="1" ref="BT79" ca="1">1/INDEX(B79:BB79,Var!$O$9)</f>
        <v>#DIV/0!</v>
      </c>
      <c r="BU79" t="e" cm="1">
        <f t="array" aca="1" ref="BU79" ca="1">INDEX(B79:BB79,Var!$B$9)/INDEX(B79:BB79,Var!$O$9)</f>
        <v>#DIV/0!</v>
      </c>
      <c r="BV79" t="e">
        <f t="shared" ca="1" si="9"/>
        <v>#DIV/0!</v>
      </c>
      <c r="BW79" cm="1">
        <f t="array" aca="1" ref="BW79" ca="1">INDEX($B79:$BB79,Var!$B$9)/BW$1*100</f>
        <v>0</v>
      </c>
      <c r="BX79" cm="1">
        <f t="array" aca="1" ref="BX79" ca="1">INDEX($B79:$BB79,Var!$B$9)/BX$1*100</f>
        <v>0</v>
      </c>
      <c r="BY79" cm="1">
        <f t="array" aca="1" ref="BY79" ca="1">INDEX($B79:$BB79,Var!$O$9)/BY$1*100</f>
        <v>0</v>
      </c>
      <c r="BZ79" cm="1">
        <f t="array" aca="1" ref="BZ79" ca="1">INDEX($B79:$BB79,Var!$O$9)/BZ$1*100</f>
        <v>0</v>
      </c>
    </row>
    <row r="80" spans="1:78" x14ac:dyDescent="0.3">
      <c r="A80" s="35">
        <v>38473</v>
      </c>
      <c r="B80">
        <v>1.6583000000000001</v>
      </c>
      <c r="C80">
        <v>1.9561999999999999</v>
      </c>
      <c r="E80">
        <v>1.5961000000000001</v>
      </c>
      <c r="F80">
        <v>1.5448999999999999</v>
      </c>
      <c r="G80">
        <v>723.26</v>
      </c>
      <c r="H80">
        <v>10.5205</v>
      </c>
      <c r="I80">
        <v>0.57809999999999995</v>
      </c>
      <c r="J80">
        <v>30.22</v>
      </c>
      <c r="K80">
        <v>7.4443000000000001</v>
      </c>
      <c r="L80">
        <v>15.646599999999999</v>
      </c>
      <c r="M80">
        <v>0.68398999999999999</v>
      </c>
      <c r="O80">
        <v>9.9041999999999994</v>
      </c>
      <c r="P80">
        <v>7.3272000000000004</v>
      </c>
      <c r="Q80">
        <v>251.95</v>
      </c>
      <c r="R80">
        <v>12033.61</v>
      </c>
      <c r="U80">
        <v>82.36</v>
      </c>
      <c r="V80">
        <v>135.37</v>
      </c>
      <c r="W80">
        <v>1272.3399999999999</v>
      </c>
      <c r="X80">
        <v>3.4527999999999999</v>
      </c>
      <c r="Y80">
        <v>0.69599999999999995</v>
      </c>
      <c r="Z80">
        <v>0.42930000000000001</v>
      </c>
      <c r="AB80">
        <v>4.8236999999999997</v>
      </c>
      <c r="AC80">
        <v>8.0814000000000004</v>
      </c>
      <c r="AD80">
        <v>1.7665</v>
      </c>
      <c r="AE80">
        <v>68.965999999999994</v>
      </c>
      <c r="AF80">
        <v>4.1749000000000001</v>
      </c>
      <c r="AG80">
        <v>3.6173000000000002</v>
      </c>
      <c r="AH80">
        <v>35.503300000000003</v>
      </c>
      <c r="AI80">
        <v>9.1930999999999994</v>
      </c>
      <c r="AJ80">
        <v>2.0962000000000001</v>
      </c>
      <c r="AK80">
        <v>239.51</v>
      </c>
      <c r="AL80">
        <v>39.003999999999998</v>
      </c>
      <c r="AM80">
        <v>50.561999999999998</v>
      </c>
      <c r="AN80">
        <v>1.7426999999999999</v>
      </c>
      <c r="AO80">
        <v>1.2694000000000001</v>
      </c>
      <c r="AP80">
        <v>2642.0378999999998</v>
      </c>
      <c r="AQ80">
        <v>8.0500000000000007</v>
      </c>
      <c r="BO80">
        <f t="shared" si="6"/>
        <v>2005</v>
      </c>
      <c r="BP80">
        <f t="shared" si="5"/>
        <v>0</v>
      </c>
      <c r="BQ80" t="e" cm="1">
        <f t="array" aca="1" ref="BQ80" ca="1">1/INDEX($B80:$BB80,Var!$B$9)</f>
        <v>#DIV/0!</v>
      </c>
      <c r="BR80">
        <f t="shared" si="7"/>
        <v>1.7426999999999999</v>
      </c>
      <c r="BS80">
        <f t="shared" si="8"/>
        <v>0.57382222987318532</v>
      </c>
      <c r="BT80" t="e" cm="1">
        <f t="array" aca="1" ref="BT80" ca="1">1/INDEX(B80:BB80,Var!$O$9)</f>
        <v>#DIV/0!</v>
      </c>
      <c r="BU80" t="e" cm="1">
        <f t="array" aca="1" ref="BU80" ca="1">INDEX(B80:BB80,Var!$B$9)/INDEX(B80:BB80,Var!$O$9)</f>
        <v>#DIV/0!</v>
      </c>
      <c r="BV80" t="e">
        <f t="shared" ca="1" si="9"/>
        <v>#DIV/0!</v>
      </c>
      <c r="BW80" cm="1">
        <f t="array" aca="1" ref="BW80" ca="1">INDEX($B80:$BB80,Var!$B$9)/BW$1*100</f>
        <v>0</v>
      </c>
      <c r="BX80" cm="1">
        <f t="array" aca="1" ref="BX80" ca="1">INDEX($B80:$BB80,Var!$B$9)/BX$1*100</f>
        <v>0</v>
      </c>
      <c r="BY80" cm="1">
        <f t="array" aca="1" ref="BY80" ca="1">INDEX($B80:$BB80,Var!$O$9)/BY$1*100</f>
        <v>0</v>
      </c>
      <c r="BZ80" cm="1">
        <f t="array" aca="1" ref="BZ80" ca="1">INDEX($B80:$BB80,Var!$O$9)/BZ$1*100</f>
        <v>0</v>
      </c>
    </row>
    <row r="81" spans="1:78" x14ac:dyDescent="0.3">
      <c r="A81" s="35">
        <v>38504</v>
      </c>
      <c r="B81">
        <v>1.5874999999999999</v>
      </c>
      <c r="C81">
        <v>1.9558</v>
      </c>
      <c r="E81">
        <v>1.5111000000000001</v>
      </c>
      <c r="F81">
        <v>1.5390999999999999</v>
      </c>
      <c r="G81">
        <v>698.93</v>
      </c>
      <c r="H81">
        <v>10.068300000000001</v>
      </c>
      <c r="I81">
        <v>0.57410000000000005</v>
      </c>
      <c r="J81">
        <v>30.033999999999999</v>
      </c>
      <c r="K81">
        <v>7.4448999999999996</v>
      </c>
      <c r="L81">
        <v>15.646599999999999</v>
      </c>
      <c r="M81">
        <v>0.66895000000000004</v>
      </c>
      <c r="O81">
        <v>9.4596999999999998</v>
      </c>
      <c r="P81">
        <v>7.3169000000000004</v>
      </c>
      <c r="Q81">
        <v>249.04</v>
      </c>
      <c r="R81">
        <v>11716.31</v>
      </c>
      <c r="U81">
        <v>79.3</v>
      </c>
      <c r="V81">
        <v>132.22</v>
      </c>
      <c r="W81">
        <v>1231.1199999999999</v>
      </c>
      <c r="X81">
        <v>3.4527999999999999</v>
      </c>
      <c r="Y81">
        <v>0.69599999999999995</v>
      </c>
      <c r="Z81">
        <v>0.42930000000000001</v>
      </c>
      <c r="AB81">
        <v>4.6234000000000002</v>
      </c>
      <c r="AC81">
        <v>7.8932000000000002</v>
      </c>
      <c r="AD81">
        <v>1.7175</v>
      </c>
      <c r="AE81">
        <v>67.213999999999999</v>
      </c>
      <c r="AF81">
        <v>4.0606</v>
      </c>
      <c r="AG81">
        <v>3.6135999999999999</v>
      </c>
      <c r="AH81">
        <v>34.695099999999996</v>
      </c>
      <c r="AI81">
        <v>9.2628000000000004</v>
      </c>
      <c r="AJ81">
        <v>2.0341999999999998</v>
      </c>
      <c r="AK81">
        <v>239.47</v>
      </c>
      <c r="AL81">
        <v>38.534999999999997</v>
      </c>
      <c r="AM81">
        <v>49.792999999999999</v>
      </c>
      <c r="AN81">
        <v>1.6559999999999999</v>
      </c>
      <c r="AO81">
        <v>1.2164999999999999</v>
      </c>
      <c r="AP81">
        <v>2598.0183000000002</v>
      </c>
      <c r="AQ81">
        <v>8.2194000000000003</v>
      </c>
      <c r="BO81">
        <f t="shared" si="6"/>
        <v>2005</v>
      </c>
      <c r="BP81">
        <f t="shared" si="5"/>
        <v>0</v>
      </c>
      <c r="BQ81" t="e" cm="1">
        <f t="array" aca="1" ref="BQ81" ca="1">1/INDEX($B81:$BB81,Var!$B$9)</f>
        <v>#DIV/0!</v>
      </c>
      <c r="BR81">
        <f t="shared" si="7"/>
        <v>1.6559999999999999</v>
      </c>
      <c r="BS81">
        <f t="shared" si="8"/>
        <v>0.60386473429951693</v>
      </c>
      <c r="BT81" t="e" cm="1">
        <f t="array" aca="1" ref="BT81" ca="1">1/INDEX(B81:BB81,Var!$O$9)</f>
        <v>#DIV/0!</v>
      </c>
      <c r="BU81" t="e" cm="1">
        <f t="array" aca="1" ref="BU81" ca="1">INDEX(B81:BB81,Var!$B$9)/INDEX(B81:BB81,Var!$O$9)</f>
        <v>#DIV/0!</v>
      </c>
      <c r="BV81" t="e">
        <f t="shared" ca="1" si="9"/>
        <v>#DIV/0!</v>
      </c>
      <c r="BW81" cm="1">
        <f t="array" aca="1" ref="BW81" ca="1">INDEX($B81:$BB81,Var!$B$9)/BW$1*100</f>
        <v>0</v>
      </c>
      <c r="BX81" cm="1">
        <f t="array" aca="1" ref="BX81" ca="1">INDEX($B81:$BB81,Var!$B$9)/BX$1*100</f>
        <v>0</v>
      </c>
      <c r="BY81" cm="1">
        <f t="array" aca="1" ref="BY81" ca="1">INDEX($B81:$BB81,Var!$O$9)/BY$1*100</f>
        <v>0</v>
      </c>
      <c r="BZ81" cm="1">
        <f t="array" aca="1" ref="BZ81" ca="1">INDEX($B81:$BB81,Var!$O$9)/BZ$1*100</f>
        <v>0</v>
      </c>
    </row>
    <row r="82" spans="1:78" x14ac:dyDescent="0.3">
      <c r="A82" s="35">
        <v>38534</v>
      </c>
      <c r="B82">
        <v>1.6002000000000001</v>
      </c>
      <c r="C82">
        <v>1.9558</v>
      </c>
      <c r="E82">
        <v>1.4730000000000001</v>
      </c>
      <c r="F82">
        <v>1.5578000000000001</v>
      </c>
      <c r="G82">
        <v>683.79</v>
      </c>
      <c r="H82">
        <v>9.8954000000000004</v>
      </c>
      <c r="I82">
        <v>0.57369999999999999</v>
      </c>
      <c r="J82">
        <v>30.18</v>
      </c>
      <c r="K82">
        <v>7.4584000000000001</v>
      </c>
      <c r="L82">
        <v>15.646599999999999</v>
      </c>
      <c r="M82">
        <v>0.68755999999999995</v>
      </c>
      <c r="O82">
        <v>9.359</v>
      </c>
      <c r="P82">
        <v>7.3090000000000002</v>
      </c>
      <c r="Q82">
        <v>246.47</v>
      </c>
      <c r="R82">
        <v>11803.89</v>
      </c>
      <c r="U82">
        <v>78.400000000000006</v>
      </c>
      <c r="V82">
        <v>134.75</v>
      </c>
      <c r="W82">
        <v>1248.53</v>
      </c>
      <c r="X82">
        <v>3.4527999999999999</v>
      </c>
      <c r="Y82">
        <v>0.69610000000000005</v>
      </c>
      <c r="Z82">
        <v>0.42930000000000001</v>
      </c>
      <c r="AB82">
        <v>4.5590000000000002</v>
      </c>
      <c r="AC82">
        <v>7.92</v>
      </c>
      <c r="AD82">
        <v>1.7732000000000001</v>
      </c>
      <c r="AE82">
        <v>67.394000000000005</v>
      </c>
      <c r="AF82">
        <v>4.0986000000000002</v>
      </c>
      <c r="AG82">
        <v>3.5647000000000002</v>
      </c>
      <c r="AH82">
        <v>34.551299999999998</v>
      </c>
      <c r="AI82">
        <v>9.4276</v>
      </c>
      <c r="AJ82">
        <v>2.0257000000000001</v>
      </c>
      <c r="AK82">
        <v>239.48</v>
      </c>
      <c r="AL82">
        <v>38.886000000000003</v>
      </c>
      <c r="AM82">
        <v>50.198999999999998</v>
      </c>
      <c r="AN82">
        <v>1.6133</v>
      </c>
      <c r="AO82">
        <v>1.2037</v>
      </c>
      <c r="AP82">
        <v>2603.3865000000001</v>
      </c>
      <c r="AQ82">
        <v>8.0790000000000006</v>
      </c>
      <c r="BO82">
        <f t="shared" si="6"/>
        <v>2005</v>
      </c>
      <c r="BP82">
        <f t="shared" si="5"/>
        <v>0</v>
      </c>
      <c r="BQ82" t="e" cm="1">
        <f t="array" aca="1" ref="BQ82" ca="1">1/INDEX($B82:$BB82,Var!$B$9)</f>
        <v>#DIV/0!</v>
      </c>
      <c r="BR82">
        <f t="shared" si="7"/>
        <v>1.6133</v>
      </c>
      <c r="BS82">
        <f t="shared" si="8"/>
        <v>0.61984751751069234</v>
      </c>
      <c r="BT82" t="e" cm="1">
        <f t="array" aca="1" ref="BT82" ca="1">1/INDEX(B82:BB82,Var!$O$9)</f>
        <v>#DIV/0!</v>
      </c>
      <c r="BU82" t="e" cm="1">
        <f t="array" aca="1" ref="BU82" ca="1">INDEX(B82:BB82,Var!$B$9)/INDEX(B82:BB82,Var!$O$9)</f>
        <v>#DIV/0!</v>
      </c>
      <c r="BV82" t="e">
        <f t="shared" ca="1" si="9"/>
        <v>#DIV/0!</v>
      </c>
      <c r="BW82" cm="1">
        <f t="array" aca="1" ref="BW82" ca="1">INDEX($B82:$BB82,Var!$B$9)/BW$1*100</f>
        <v>0</v>
      </c>
      <c r="BX82" cm="1">
        <f t="array" aca="1" ref="BX82" ca="1">INDEX($B82:$BB82,Var!$B$9)/BX$1*100</f>
        <v>0</v>
      </c>
      <c r="BY82" cm="1">
        <f t="array" aca="1" ref="BY82" ca="1">INDEX($B82:$BB82,Var!$O$9)/BY$1*100</f>
        <v>0</v>
      </c>
      <c r="BZ82" cm="1">
        <f t="array" aca="1" ref="BZ82" ca="1">INDEX($B82:$BB82,Var!$O$9)/BZ$1*100</f>
        <v>0</v>
      </c>
    </row>
    <row r="83" spans="1:78" x14ac:dyDescent="0.3">
      <c r="A83" s="35">
        <v>38565</v>
      </c>
      <c r="B83">
        <v>1.6144000000000001</v>
      </c>
      <c r="C83">
        <v>1.9557</v>
      </c>
      <c r="E83">
        <v>1.4819</v>
      </c>
      <c r="F83">
        <v>1.5528</v>
      </c>
      <c r="G83">
        <v>666.28</v>
      </c>
      <c r="H83">
        <v>9.9588999999999999</v>
      </c>
      <c r="I83">
        <v>0.57320000000000004</v>
      </c>
      <c r="J83">
        <v>29.594000000000001</v>
      </c>
      <c r="K83">
        <v>7.4596</v>
      </c>
      <c r="L83">
        <v>15.646599999999999</v>
      </c>
      <c r="M83">
        <v>0.68527000000000005</v>
      </c>
      <c r="O83">
        <v>9.5528999999999993</v>
      </c>
      <c r="P83">
        <v>7.3684000000000003</v>
      </c>
      <c r="Q83">
        <v>244.49</v>
      </c>
      <c r="R83">
        <v>12283.08</v>
      </c>
      <c r="U83">
        <v>78.37</v>
      </c>
      <c r="V83">
        <v>135.97999999999999</v>
      </c>
      <c r="W83">
        <v>1255.33</v>
      </c>
      <c r="X83">
        <v>3.4527999999999999</v>
      </c>
      <c r="Y83">
        <v>0.69599999999999995</v>
      </c>
      <c r="Z83">
        <v>0.42930000000000001</v>
      </c>
      <c r="AB83">
        <v>4.6215999999999999</v>
      </c>
      <c r="AC83">
        <v>7.9165000000000001</v>
      </c>
      <c r="AD83">
        <v>1.7675000000000001</v>
      </c>
      <c r="AE83">
        <v>68.768000000000001</v>
      </c>
      <c r="AF83">
        <v>4.0435999999999996</v>
      </c>
      <c r="AG83">
        <v>3.5034000000000001</v>
      </c>
      <c r="AH83">
        <v>35.011899999999997</v>
      </c>
      <c r="AI83">
        <v>9.3398000000000003</v>
      </c>
      <c r="AJ83">
        <v>2.0438999999999998</v>
      </c>
      <c r="AK83">
        <v>239.51</v>
      </c>
      <c r="AL83">
        <v>38.680999999999997</v>
      </c>
      <c r="AM83">
        <v>50.603999999999999</v>
      </c>
      <c r="AN83">
        <v>1.6534</v>
      </c>
      <c r="AO83">
        <v>1.2292000000000001</v>
      </c>
      <c r="AP83">
        <v>2648.9092999999998</v>
      </c>
      <c r="AQ83">
        <v>7.9508000000000001</v>
      </c>
      <c r="BO83">
        <f t="shared" si="6"/>
        <v>2005</v>
      </c>
      <c r="BP83">
        <f t="shared" si="5"/>
        <v>0</v>
      </c>
      <c r="BQ83" t="e" cm="1">
        <f t="array" aca="1" ref="BQ83" ca="1">1/INDEX($B83:$BB83,Var!$B$9)</f>
        <v>#DIV/0!</v>
      </c>
      <c r="BR83">
        <f t="shared" si="7"/>
        <v>1.6534</v>
      </c>
      <c r="BS83">
        <f t="shared" si="8"/>
        <v>0.604814322003145</v>
      </c>
      <c r="BT83" t="e" cm="1">
        <f t="array" aca="1" ref="BT83" ca="1">1/INDEX(B83:BB83,Var!$O$9)</f>
        <v>#DIV/0!</v>
      </c>
      <c r="BU83" t="e" cm="1">
        <f t="array" aca="1" ref="BU83" ca="1">INDEX(B83:BB83,Var!$B$9)/INDEX(B83:BB83,Var!$O$9)</f>
        <v>#DIV/0!</v>
      </c>
      <c r="BV83" t="e">
        <f t="shared" ca="1" si="9"/>
        <v>#DIV/0!</v>
      </c>
      <c r="BW83" cm="1">
        <f t="array" aca="1" ref="BW83" ca="1">INDEX($B83:$BB83,Var!$B$9)/BW$1*100</f>
        <v>0</v>
      </c>
      <c r="BX83" cm="1">
        <f t="array" aca="1" ref="BX83" ca="1">INDEX($B83:$BB83,Var!$B$9)/BX$1*100</f>
        <v>0</v>
      </c>
      <c r="BY83" cm="1">
        <f t="array" aca="1" ref="BY83" ca="1">INDEX($B83:$BB83,Var!$O$9)/BY$1*100</f>
        <v>0</v>
      </c>
      <c r="BZ83" cm="1">
        <f t="array" aca="1" ref="BZ83" ca="1">INDEX($B83:$BB83,Var!$O$9)/BZ$1*100</f>
        <v>0</v>
      </c>
    </row>
    <row r="84" spans="1:78" x14ac:dyDescent="0.3">
      <c r="A84" s="35">
        <v>38596</v>
      </c>
      <c r="B84">
        <v>1.6009</v>
      </c>
      <c r="C84">
        <v>1.9558</v>
      </c>
      <c r="E84">
        <v>1.4452</v>
      </c>
      <c r="F84">
        <v>1.5496000000000001</v>
      </c>
      <c r="G84">
        <v>642.54</v>
      </c>
      <c r="H84">
        <v>9.9177</v>
      </c>
      <c r="I84">
        <v>0.57296000000000002</v>
      </c>
      <c r="J84">
        <v>29.317</v>
      </c>
      <c r="K84">
        <v>7.4584000000000001</v>
      </c>
      <c r="L84">
        <v>15.646599999999999</v>
      </c>
      <c r="M84">
        <v>0.67759999999999998</v>
      </c>
      <c r="O84">
        <v>9.5137999999999998</v>
      </c>
      <c r="P84">
        <v>7.4383999999999997</v>
      </c>
      <c r="Q84">
        <v>245.83</v>
      </c>
      <c r="R84">
        <v>12542.23</v>
      </c>
      <c r="U84">
        <v>76.150000000000006</v>
      </c>
      <c r="V84">
        <v>136.06</v>
      </c>
      <c r="W84">
        <v>1261.46</v>
      </c>
      <c r="X84">
        <v>3.4527999999999999</v>
      </c>
      <c r="Y84">
        <v>0.69610000000000005</v>
      </c>
      <c r="Z84">
        <v>0.42930000000000001</v>
      </c>
      <c r="AB84">
        <v>4.6189999999999998</v>
      </c>
      <c r="AC84">
        <v>7.8087</v>
      </c>
      <c r="AD84">
        <v>1.7515000000000001</v>
      </c>
      <c r="AE84">
        <v>68.781999999999996</v>
      </c>
      <c r="AF84">
        <v>3.9159999999999999</v>
      </c>
      <c r="AG84">
        <v>3.5097</v>
      </c>
      <c r="AH84">
        <v>34.774999999999999</v>
      </c>
      <c r="AI84">
        <v>9.3341999999999992</v>
      </c>
      <c r="AJ84">
        <v>2.0602999999999998</v>
      </c>
      <c r="AK84">
        <v>239.47450000000001</v>
      </c>
      <c r="AL84">
        <v>38.459000000000003</v>
      </c>
      <c r="AM84">
        <v>50.305</v>
      </c>
      <c r="AN84">
        <v>1.643</v>
      </c>
      <c r="AO84">
        <v>1.2256</v>
      </c>
      <c r="AP84">
        <v>2581.2692999999999</v>
      </c>
      <c r="AQ84">
        <v>7.7935999999999996</v>
      </c>
      <c r="BO84">
        <f t="shared" si="6"/>
        <v>2005</v>
      </c>
      <c r="BP84">
        <f t="shared" si="5"/>
        <v>0</v>
      </c>
      <c r="BQ84" t="e" cm="1">
        <f t="array" aca="1" ref="BQ84" ca="1">1/INDEX($B84:$BB84,Var!$B$9)</f>
        <v>#DIV/0!</v>
      </c>
      <c r="BR84">
        <f t="shared" si="7"/>
        <v>1.643</v>
      </c>
      <c r="BS84">
        <f t="shared" si="8"/>
        <v>0.60864272671941566</v>
      </c>
      <c r="BT84" t="e" cm="1">
        <f t="array" aca="1" ref="BT84" ca="1">1/INDEX(B84:BB84,Var!$O$9)</f>
        <v>#DIV/0!</v>
      </c>
      <c r="BU84" t="e" cm="1">
        <f t="array" aca="1" ref="BU84" ca="1">INDEX(B84:BB84,Var!$B$9)/INDEX(B84:BB84,Var!$O$9)</f>
        <v>#DIV/0!</v>
      </c>
      <c r="BV84" t="e">
        <f t="shared" ca="1" si="9"/>
        <v>#DIV/0!</v>
      </c>
      <c r="BW84" cm="1">
        <f t="array" aca="1" ref="BW84" ca="1">INDEX($B84:$BB84,Var!$B$9)/BW$1*100</f>
        <v>0</v>
      </c>
      <c r="BX84" cm="1">
        <f t="array" aca="1" ref="BX84" ca="1">INDEX($B84:$BB84,Var!$B$9)/BX$1*100</f>
        <v>0</v>
      </c>
      <c r="BY84" cm="1">
        <f t="array" aca="1" ref="BY84" ca="1">INDEX($B84:$BB84,Var!$O$9)/BY$1*100</f>
        <v>0</v>
      </c>
      <c r="BZ84" cm="1">
        <f t="array" aca="1" ref="BZ84" ca="1">INDEX($B84:$BB84,Var!$O$9)/BZ$1*100</f>
        <v>0</v>
      </c>
    </row>
    <row r="85" spans="1:78" x14ac:dyDescent="0.3">
      <c r="A85" s="35">
        <v>38626</v>
      </c>
      <c r="B85">
        <v>1.5936999999999999</v>
      </c>
      <c r="C85">
        <v>1.9559</v>
      </c>
      <c r="E85">
        <v>1.4149</v>
      </c>
      <c r="F85">
        <v>1.5489999999999999</v>
      </c>
      <c r="G85">
        <v>655.8</v>
      </c>
      <c r="H85">
        <v>9.7188999999999997</v>
      </c>
      <c r="I85">
        <v>0.57318999999999998</v>
      </c>
      <c r="J85">
        <v>29.675000000000001</v>
      </c>
      <c r="K85">
        <v>7.4619999999999997</v>
      </c>
      <c r="L85">
        <v>15.646599999999999</v>
      </c>
      <c r="M85">
        <v>0.68137000000000003</v>
      </c>
      <c r="O85">
        <v>9.3191000000000006</v>
      </c>
      <c r="P85">
        <v>7.3822000000000001</v>
      </c>
      <c r="Q85">
        <v>251.85</v>
      </c>
      <c r="R85">
        <v>12118.09</v>
      </c>
      <c r="U85">
        <v>73.290000000000006</v>
      </c>
      <c r="V85">
        <v>138.05000000000001</v>
      </c>
      <c r="W85">
        <v>1256.6600000000001</v>
      </c>
      <c r="X85">
        <v>3.4527999999999999</v>
      </c>
      <c r="Y85">
        <v>0.69650000000000001</v>
      </c>
      <c r="Z85">
        <v>0.42930000000000001</v>
      </c>
      <c r="AB85">
        <v>4.5330000000000004</v>
      </c>
      <c r="AC85">
        <v>7.8346999999999998</v>
      </c>
      <c r="AD85">
        <v>1.7212000000000001</v>
      </c>
      <c r="AE85">
        <v>66.777000000000001</v>
      </c>
      <c r="AF85">
        <v>3.9228999999999998</v>
      </c>
      <c r="AG85">
        <v>3.5996999999999999</v>
      </c>
      <c r="AH85">
        <v>34.3262</v>
      </c>
      <c r="AI85">
        <v>9.4222999999999999</v>
      </c>
      <c r="AJ85">
        <v>2.0326</v>
      </c>
      <c r="AK85">
        <v>239.53</v>
      </c>
      <c r="AL85">
        <v>38.923000000000002</v>
      </c>
      <c r="AM85">
        <v>49.152999999999999</v>
      </c>
      <c r="AN85">
        <v>1.6331</v>
      </c>
      <c r="AO85">
        <v>1.2015</v>
      </c>
      <c r="AP85">
        <v>2590.9322000000002</v>
      </c>
      <c r="AQ85">
        <v>7.9138999999999999</v>
      </c>
      <c r="BO85">
        <f t="shared" si="6"/>
        <v>2005</v>
      </c>
      <c r="BP85">
        <f t="shared" si="5"/>
        <v>0</v>
      </c>
      <c r="BQ85" t="e" cm="1">
        <f t="array" aca="1" ref="BQ85" ca="1">1/INDEX($B85:$BB85,Var!$B$9)</f>
        <v>#DIV/0!</v>
      </c>
      <c r="BR85">
        <f t="shared" si="7"/>
        <v>1.6331</v>
      </c>
      <c r="BS85">
        <f t="shared" si="8"/>
        <v>0.61233237401261409</v>
      </c>
      <c r="BT85" t="e" cm="1">
        <f t="array" aca="1" ref="BT85" ca="1">1/INDEX(B85:BB85,Var!$O$9)</f>
        <v>#DIV/0!</v>
      </c>
      <c r="BU85" t="e" cm="1">
        <f t="array" aca="1" ref="BU85" ca="1">INDEX(B85:BB85,Var!$B$9)/INDEX(B85:BB85,Var!$O$9)</f>
        <v>#DIV/0!</v>
      </c>
      <c r="BV85" t="e">
        <f t="shared" ca="1" si="9"/>
        <v>#DIV/0!</v>
      </c>
      <c r="BW85" cm="1">
        <f t="array" aca="1" ref="BW85" ca="1">INDEX($B85:$BB85,Var!$B$9)/BW$1*100</f>
        <v>0</v>
      </c>
      <c r="BX85" cm="1">
        <f t="array" aca="1" ref="BX85" ca="1">INDEX($B85:$BB85,Var!$B$9)/BX$1*100</f>
        <v>0</v>
      </c>
      <c r="BY85" cm="1">
        <f t="array" aca="1" ref="BY85" ca="1">INDEX($B85:$BB85,Var!$O$9)/BY$1*100</f>
        <v>0</v>
      </c>
      <c r="BZ85" cm="1">
        <f t="array" aca="1" ref="BZ85" ca="1">INDEX($B85:$BB85,Var!$O$9)/BZ$1*100</f>
        <v>0</v>
      </c>
    </row>
    <row r="86" spans="1:78" x14ac:dyDescent="0.3">
      <c r="A86" s="35">
        <v>38657</v>
      </c>
      <c r="B86">
        <v>1.603</v>
      </c>
      <c r="C86">
        <v>1.9557</v>
      </c>
      <c r="E86">
        <v>1.3944000000000001</v>
      </c>
      <c r="F86">
        <v>1.5448999999999999</v>
      </c>
      <c r="G86">
        <v>611.91</v>
      </c>
      <c r="H86">
        <v>9.5273000000000003</v>
      </c>
      <c r="I86">
        <v>0.57350999999999996</v>
      </c>
      <c r="J86">
        <v>29.265999999999998</v>
      </c>
      <c r="K86">
        <v>7.4596</v>
      </c>
      <c r="L86">
        <v>15.646599999999999</v>
      </c>
      <c r="M86">
        <v>0.67932999999999999</v>
      </c>
      <c r="O86">
        <v>9.1389999999999993</v>
      </c>
      <c r="P86">
        <v>7.3791000000000002</v>
      </c>
      <c r="Q86">
        <v>251.04</v>
      </c>
      <c r="R86">
        <v>11834.55</v>
      </c>
      <c r="U86">
        <v>72.98</v>
      </c>
      <c r="V86">
        <v>139.59</v>
      </c>
      <c r="W86">
        <v>1226.3800000000001</v>
      </c>
      <c r="X86">
        <v>3.4527999999999999</v>
      </c>
      <c r="Y86">
        <v>0.69630000000000003</v>
      </c>
      <c r="Z86">
        <v>0.42930000000000001</v>
      </c>
      <c r="AB86">
        <v>4.4534000000000002</v>
      </c>
      <c r="AC86">
        <v>7.8295000000000003</v>
      </c>
      <c r="AD86">
        <v>1.7088000000000001</v>
      </c>
      <c r="AE86">
        <v>64.257999999999996</v>
      </c>
      <c r="AF86">
        <v>3.9701</v>
      </c>
      <c r="AG86">
        <v>3.6543000000000001</v>
      </c>
      <c r="AH86">
        <v>33.918399999999998</v>
      </c>
      <c r="AI86">
        <v>9.5614000000000008</v>
      </c>
      <c r="AJ86">
        <v>2.0017</v>
      </c>
      <c r="AK86">
        <v>239.51</v>
      </c>
      <c r="AL86">
        <v>38.677999999999997</v>
      </c>
      <c r="AM86">
        <v>48.469000000000001</v>
      </c>
      <c r="AN86">
        <v>1.6032999999999999</v>
      </c>
      <c r="AO86">
        <v>1.1786000000000001</v>
      </c>
      <c r="AP86">
        <v>2532.0962</v>
      </c>
      <c r="AQ86">
        <v>7.8502000000000001</v>
      </c>
      <c r="BO86">
        <f t="shared" si="6"/>
        <v>2005</v>
      </c>
      <c r="BP86">
        <f t="shared" si="5"/>
        <v>0</v>
      </c>
      <c r="BQ86" t="e" cm="1">
        <f t="array" aca="1" ref="BQ86" ca="1">1/INDEX($B86:$BB86,Var!$B$9)</f>
        <v>#DIV/0!</v>
      </c>
      <c r="BR86">
        <f t="shared" si="7"/>
        <v>1.6032999999999999</v>
      </c>
      <c r="BS86">
        <f t="shared" si="8"/>
        <v>0.62371359071914179</v>
      </c>
      <c r="BT86" t="e" cm="1">
        <f t="array" aca="1" ref="BT86" ca="1">1/INDEX(B86:BB86,Var!$O$9)</f>
        <v>#DIV/0!</v>
      </c>
      <c r="BU86" t="e" cm="1">
        <f t="array" aca="1" ref="BU86" ca="1">INDEX(B86:BB86,Var!$B$9)/INDEX(B86:BB86,Var!$O$9)</f>
        <v>#DIV/0!</v>
      </c>
      <c r="BV86" t="e">
        <f t="shared" ca="1" si="9"/>
        <v>#DIV/0!</v>
      </c>
      <c r="BW86" cm="1">
        <f t="array" aca="1" ref="BW86" ca="1">INDEX($B86:$BB86,Var!$B$9)/BW$1*100</f>
        <v>0</v>
      </c>
      <c r="BX86" cm="1">
        <f t="array" aca="1" ref="BX86" ca="1">INDEX($B86:$BB86,Var!$B$9)/BX$1*100</f>
        <v>0</v>
      </c>
      <c r="BY86" cm="1">
        <f t="array" aca="1" ref="BY86" ca="1">INDEX($B86:$BB86,Var!$O$9)/BY$1*100</f>
        <v>0</v>
      </c>
      <c r="BZ86" cm="1">
        <f t="array" aca="1" ref="BZ86" ca="1">INDEX($B86:$BB86,Var!$O$9)/BZ$1*100</f>
        <v>0</v>
      </c>
    </row>
    <row r="87" spans="1:78" x14ac:dyDescent="0.3">
      <c r="A87" s="35">
        <v>38687</v>
      </c>
      <c r="B87">
        <v>1.5979000000000001</v>
      </c>
      <c r="C87">
        <v>1.9558</v>
      </c>
      <c r="E87">
        <v>1.3777999999999999</v>
      </c>
      <c r="F87">
        <v>1.5479000000000001</v>
      </c>
      <c r="G87">
        <v>608.6</v>
      </c>
      <c r="H87">
        <v>9.5746000000000002</v>
      </c>
      <c r="I87">
        <v>0.57345999999999997</v>
      </c>
      <c r="J87">
        <v>28.972000000000001</v>
      </c>
      <c r="K87">
        <v>7.4541000000000004</v>
      </c>
      <c r="L87">
        <v>15.646599999999999</v>
      </c>
      <c r="M87">
        <v>0.67922000000000005</v>
      </c>
      <c r="O87">
        <v>9.1927000000000003</v>
      </c>
      <c r="P87">
        <v>7.3882000000000003</v>
      </c>
      <c r="Q87">
        <v>252.68</v>
      </c>
      <c r="R87">
        <v>11675.4</v>
      </c>
      <c r="U87">
        <v>75.36</v>
      </c>
      <c r="V87">
        <v>140.58000000000001</v>
      </c>
      <c r="W87">
        <v>1212.3</v>
      </c>
      <c r="X87">
        <v>3.4527999999999999</v>
      </c>
      <c r="Y87">
        <v>0.69669999999999999</v>
      </c>
      <c r="Z87">
        <v>0.42930000000000001</v>
      </c>
      <c r="AB87">
        <v>4.4795999999999996</v>
      </c>
      <c r="AC87">
        <v>7.9737</v>
      </c>
      <c r="AD87">
        <v>1.7072000000000001</v>
      </c>
      <c r="AE87">
        <v>63.454000000000001</v>
      </c>
      <c r="AF87">
        <v>3.8500999999999999</v>
      </c>
      <c r="AG87">
        <v>3.6589</v>
      </c>
      <c r="AH87">
        <v>34.153799999999997</v>
      </c>
      <c r="AI87">
        <v>9.4315999999999995</v>
      </c>
      <c r="AJ87">
        <v>1.9855</v>
      </c>
      <c r="AK87">
        <v>239.51</v>
      </c>
      <c r="AL87">
        <v>37.872</v>
      </c>
      <c r="AM87">
        <v>48.731000000000002</v>
      </c>
      <c r="AN87">
        <v>1.6037999999999999</v>
      </c>
      <c r="AO87">
        <v>1.1856</v>
      </c>
      <c r="AP87">
        <v>2541.759</v>
      </c>
      <c r="AQ87">
        <v>7.5438999999999998</v>
      </c>
      <c r="BO87">
        <f t="shared" si="6"/>
        <v>2005</v>
      </c>
      <c r="BP87">
        <f t="shared" si="5"/>
        <v>0</v>
      </c>
      <c r="BQ87" t="e" cm="1">
        <f t="array" aca="1" ref="BQ87" ca="1">1/INDEX($B87:$BB87,Var!$B$9)</f>
        <v>#DIV/0!</v>
      </c>
      <c r="BR87">
        <f t="shared" si="7"/>
        <v>1.6037999999999999</v>
      </c>
      <c r="BS87">
        <f t="shared" si="8"/>
        <v>0.62351914203766057</v>
      </c>
      <c r="BT87" t="e" cm="1">
        <f t="array" aca="1" ref="BT87" ca="1">1/INDEX(B87:BB87,Var!$O$9)</f>
        <v>#DIV/0!</v>
      </c>
      <c r="BU87" t="e" cm="1">
        <f t="array" aca="1" ref="BU87" ca="1">INDEX(B87:BB87,Var!$B$9)/INDEX(B87:BB87,Var!$O$9)</f>
        <v>#DIV/0!</v>
      </c>
      <c r="BV87" t="e">
        <f t="shared" ca="1" si="9"/>
        <v>#DIV/0!</v>
      </c>
      <c r="BW87" cm="1">
        <f t="array" aca="1" ref="BW87" ca="1">INDEX($B87:$BB87,Var!$B$9)/BW$1*100</f>
        <v>0</v>
      </c>
      <c r="BX87" cm="1">
        <f t="array" aca="1" ref="BX87" ca="1">INDEX($B87:$BB87,Var!$B$9)/BX$1*100</f>
        <v>0</v>
      </c>
      <c r="BY87" cm="1">
        <f t="array" aca="1" ref="BY87" ca="1">INDEX($B87:$BB87,Var!$O$9)/BY$1*100</f>
        <v>0</v>
      </c>
      <c r="BZ87" cm="1">
        <f t="array" aca="1" ref="BZ87" ca="1">INDEX($B87:$BB87,Var!$O$9)/BZ$1*100</f>
        <v>0</v>
      </c>
    </row>
    <row r="88" spans="1:78" x14ac:dyDescent="0.3">
      <c r="A88" s="35">
        <v>38718</v>
      </c>
      <c r="B88">
        <v>1.6152</v>
      </c>
      <c r="C88">
        <v>1.9558</v>
      </c>
      <c r="E88">
        <v>1.4025000000000001</v>
      </c>
      <c r="F88">
        <v>1.5494000000000001</v>
      </c>
      <c r="G88">
        <v>634.17999999999995</v>
      </c>
      <c r="H88">
        <v>9.7629999999999999</v>
      </c>
      <c r="I88">
        <v>0.57376000000000005</v>
      </c>
      <c r="J88">
        <v>28.722000000000001</v>
      </c>
      <c r="K88">
        <v>7.4612999999999996</v>
      </c>
      <c r="L88">
        <v>15.646599999999999</v>
      </c>
      <c r="M88">
        <v>0.68598000000000003</v>
      </c>
      <c r="O88">
        <v>9.3850999999999996</v>
      </c>
      <c r="P88">
        <v>7.3772000000000002</v>
      </c>
      <c r="Q88">
        <v>250.71</v>
      </c>
      <c r="R88">
        <v>11472.89</v>
      </c>
      <c r="U88">
        <v>74.58</v>
      </c>
      <c r="V88">
        <v>139.82</v>
      </c>
      <c r="W88">
        <v>1190.02</v>
      </c>
      <c r="X88">
        <v>3.4527999999999999</v>
      </c>
      <c r="Y88">
        <v>0.69599999999999995</v>
      </c>
      <c r="Z88">
        <v>0.42930000000000001</v>
      </c>
      <c r="AB88">
        <v>4.5425000000000004</v>
      </c>
      <c r="AC88">
        <v>8.0366</v>
      </c>
      <c r="AD88">
        <v>1.7616000000000001</v>
      </c>
      <c r="AE88">
        <v>63.59</v>
      </c>
      <c r="AF88">
        <v>3.8201000000000001</v>
      </c>
      <c r="AG88">
        <v>3.6448999999999998</v>
      </c>
      <c r="AH88">
        <v>34.328400000000002</v>
      </c>
      <c r="AI88">
        <v>9.3110999999999997</v>
      </c>
      <c r="AJ88">
        <v>1.9761</v>
      </c>
      <c r="AK88">
        <v>239.49</v>
      </c>
      <c r="AL88">
        <v>37.491999999999997</v>
      </c>
      <c r="AM88">
        <v>47.965000000000003</v>
      </c>
      <c r="AN88">
        <v>1.6157999999999999</v>
      </c>
      <c r="AO88">
        <v>1.2102999999999999</v>
      </c>
      <c r="AP88">
        <v>2609.6136999999999</v>
      </c>
      <c r="AQ88">
        <v>7.3811</v>
      </c>
      <c r="BO88">
        <f t="shared" si="6"/>
        <v>2006</v>
      </c>
      <c r="BP88">
        <f t="shared" si="5"/>
        <v>100</v>
      </c>
      <c r="BQ88" t="e" cm="1">
        <f t="array" aca="1" ref="BQ88" ca="1">1/INDEX($B88:$BB88,Var!$B$9)</f>
        <v>#DIV/0!</v>
      </c>
      <c r="BR88">
        <f t="shared" si="7"/>
        <v>1.6157999999999999</v>
      </c>
      <c r="BS88">
        <f t="shared" si="8"/>
        <v>0.6188884762965714</v>
      </c>
      <c r="BT88" t="e" cm="1">
        <f t="array" aca="1" ref="BT88" ca="1">1/INDEX(B88:BB88,Var!$O$9)</f>
        <v>#DIV/0!</v>
      </c>
      <c r="BU88" t="e" cm="1">
        <f t="array" aca="1" ref="BU88" ca="1">INDEX(B88:BB88,Var!$B$9)/INDEX(B88:BB88,Var!$O$9)</f>
        <v>#DIV/0!</v>
      </c>
      <c r="BV88" t="e">
        <f t="shared" ca="1" si="9"/>
        <v>#DIV/0!</v>
      </c>
      <c r="BW88" cm="1">
        <f t="array" aca="1" ref="BW88" ca="1">INDEX($B88:$BB88,Var!$B$9)/BW$1*100</f>
        <v>0</v>
      </c>
      <c r="BX88" cm="1">
        <f t="array" aca="1" ref="BX88" ca="1">INDEX($B88:$BB88,Var!$B$9)/BX$1*100</f>
        <v>0</v>
      </c>
      <c r="BY88" cm="1">
        <f t="array" aca="1" ref="BY88" ca="1">INDEX($B88:$BB88,Var!$O$9)/BY$1*100</f>
        <v>0</v>
      </c>
      <c r="BZ88" cm="1">
        <f t="array" aca="1" ref="BZ88" ca="1">INDEX($B88:$BB88,Var!$O$9)/BZ$1*100</f>
        <v>0</v>
      </c>
    </row>
    <row r="89" spans="1:78" x14ac:dyDescent="0.3">
      <c r="A89" s="35">
        <v>38749</v>
      </c>
      <c r="B89">
        <v>1.6102000000000001</v>
      </c>
      <c r="C89">
        <v>1.9558</v>
      </c>
      <c r="E89">
        <v>1.3723000000000001</v>
      </c>
      <c r="F89">
        <v>1.5580000000000001</v>
      </c>
      <c r="G89">
        <v>614.04</v>
      </c>
      <c r="H89">
        <v>9.6117000000000008</v>
      </c>
      <c r="I89">
        <v>0.57435999999999998</v>
      </c>
      <c r="J89">
        <v>28.407</v>
      </c>
      <c r="K89">
        <v>7.4641000000000002</v>
      </c>
      <c r="L89">
        <v>15.646599999999999</v>
      </c>
      <c r="M89">
        <v>0.68296999999999997</v>
      </c>
      <c r="O89">
        <v>9.2639999999999993</v>
      </c>
      <c r="P89">
        <v>7.3190999999999997</v>
      </c>
      <c r="Q89">
        <v>251.57</v>
      </c>
      <c r="R89">
        <v>11048.98</v>
      </c>
      <c r="U89">
        <v>76.569999999999993</v>
      </c>
      <c r="V89">
        <v>140.77000000000001</v>
      </c>
      <c r="W89">
        <v>1157.96</v>
      </c>
      <c r="X89">
        <v>3.4527999999999999</v>
      </c>
      <c r="Y89">
        <v>0.69610000000000005</v>
      </c>
      <c r="Z89">
        <v>0.42930000000000001</v>
      </c>
      <c r="AB89">
        <v>4.4486999999999997</v>
      </c>
      <c r="AC89">
        <v>8.0593000000000004</v>
      </c>
      <c r="AD89">
        <v>1.7741</v>
      </c>
      <c r="AE89">
        <v>61.776000000000003</v>
      </c>
      <c r="AF89">
        <v>3.7940999999999998</v>
      </c>
      <c r="AG89">
        <v>3.5392999999999999</v>
      </c>
      <c r="AH89">
        <v>33.680199999999999</v>
      </c>
      <c r="AI89">
        <v>9.3414000000000001</v>
      </c>
      <c r="AJ89">
        <v>1.9448000000000001</v>
      </c>
      <c r="AK89">
        <v>239.49</v>
      </c>
      <c r="AL89">
        <v>37.39</v>
      </c>
      <c r="AM89">
        <v>47.014000000000003</v>
      </c>
      <c r="AN89">
        <v>1.583</v>
      </c>
      <c r="AO89">
        <v>1.1938</v>
      </c>
      <c r="AP89">
        <v>2548.2008999999998</v>
      </c>
      <c r="AQ89">
        <v>7.3079000000000001</v>
      </c>
      <c r="BO89">
        <f t="shared" si="6"/>
        <v>2006</v>
      </c>
      <c r="BP89">
        <f t="shared" si="5"/>
        <v>100</v>
      </c>
      <c r="BQ89" t="e" cm="1">
        <f t="array" aca="1" ref="BQ89" ca="1">1/INDEX($B89:$BB89,Var!$B$9)</f>
        <v>#DIV/0!</v>
      </c>
      <c r="BR89">
        <f t="shared" si="7"/>
        <v>1.583</v>
      </c>
      <c r="BS89">
        <f t="shared" si="8"/>
        <v>0.63171193935565384</v>
      </c>
      <c r="BT89" t="e" cm="1">
        <f t="array" aca="1" ref="BT89" ca="1">1/INDEX(B89:BB89,Var!$O$9)</f>
        <v>#DIV/0!</v>
      </c>
      <c r="BU89" t="e" cm="1">
        <f t="array" aca="1" ref="BU89" ca="1">INDEX(B89:BB89,Var!$B$9)/INDEX(B89:BB89,Var!$O$9)</f>
        <v>#DIV/0!</v>
      </c>
      <c r="BV89" t="e">
        <f t="shared" ca="1" si="9"/>
        <v>#DIV/0!</v>
      </c>
      <c r="BW89" cm="1">
        <f t="array" aca="1" ref="BW89" ca="1">INDEX($B89:$BB89,Var!$B$9)/BW$1*100</f>
        <v>0</v>
      </c>
      <c r="BX89" cm="1">
        <f t="array" aca="1" ref="BX89" ca="1">INDEX($B89:$BB89,Var!$B$9)/BX$1*100</f>
        <v>0</v>
      </c>
      <c r="BY89" cm="1">
        <f t="array" aca="1" ref="BY89" ca="1">INDEX($B89:$BB89,Var!$O$9)/BY$1*100</f>
        <v>0</v>
      </c>
      <c r="BZ89" cm="1">
        <f t="array" aca="1" ref="BZ89" ca="1">INDEX($B89:$BB89,Var!$O$9)/BZ$1*100</f>
        <v>0</v>
      </c>
    </row>
    <row r="90" spans="1:78" x14ac:dyDescent="0.3">
      <c r="A90" s="35">
        <v>38777</v>
      </c>
      <c r="B90">
        <v>1.6539999999999999</v>
      </c>
      <c r="C90">
        <v>1.9558</v>
      </c>
      <c r="E90">
        <v>1.3918999999999999</v>
      </c>
      <c r="F90">
        <v>1.5690999999999999</v>
      </c>
      <c r="G90">
        <v>641.58000000000004</v>
      </c>
      <c r="H90">
        <v>9.6580999999999992</v>
      </c>
      <c r="I90">
        <v>0.57530000000000003</v>
      </c>
      <c r="J90">
        <v>28.65</v>
      </c>
      <c r="K90">
        <v>7.4611999999999998</v>
      </c>
      <c r="L90">
        <v>15.646599999999999</v>
      </c>
      <c r="M90">
        <v>0.68935000000000002</v>
      </c>
      <c r="O90">
        <v>9.327</v>
      </c>
      <c r="P90">
        <v>7.33</v>
      </c>
      <c r="Q90">
        <v>260.85000000000002</v>
      </c>
      <c r="R90">
        <v>11009.15</v>
      </c>
      <c r="U90">
        <v>83.74</v>
      </c>
      <c r="V90">
        <v>140.96</v>
      </c>
      <c r="W90">
        <v>1171.8399999999999</v>
      </c>
      <c r="X90">
        <v>3.4527999999999999</v>
      </c>
      <c r="Y90">
        <v>0.69610000000000005</v>
      </c>
      <c r="Z90">
        <v>0.42930000000000001</v>
      </c>
      <c r="AB90">
        <v>4.4513999999999996</v>
      </c>
      <c r="AC90">
        <v>7.9775</v>
      </c>
      <c r="AD90">
        <v>1.8956</v>
      </c>
      <c r="AE90">
        <v>61.499000000000002</v>
      </c>
      <c r="AF90">
        <v>3.8837000000000002</v>
      </c>
      <c r="AG90">
        <v>3.5074000000000001</v>
      </c>
      <c r="AH90">
        <v>33.497300000000003</v>
      </c>
      <c r="AI90">
        <v>9.4016999999999999</v>
      </c>
      <c r="AJ90">
        <v>1.9486000000000001</v>
      </c>
      <c r="AK90">
        <v>239.55</v>
      </c>
      <c r="AL90">
        <v>37.478000000000002</v>
      </c>
      <c r="AM90">
        <v>46.835999999999999</v>
      </c>
      <c r="AN90">
        <v>1.6071</v>
      </c>
      <c r="AO90">
        <v>1.202</v>
      </c>
      <c r="AP90">
        <v>2601.6687000000002</v>
      </c>
      <c r="AQ90">
        <v>7.5171000000000001</v>
      </c>
      <c r="BO90">
        <f t="shared" si="6"/>
        <v>2006</v>
      </c>
      <c r="BP90">
        <f t="shared" si="5"/>
        <v>100</v>
      </c>
      <c r="BQ90" t="e" cm="1">
        <f t="array" aca="1" ref="BQ90" ca="1">1/INDEX($B90:$BB90,Var!$B$9)</f>
        <v>#DIV/0!</v>
      </c>
      <c r="BR90">
        <f t="shared" si="7"/>
        <v>1.6071</v>
      </c>
      <c r="BS90">
        <f t="shared" si="8"/>
        <v>0.62223881525729574</v>
      </c>
      <c r="BT90" t="e" cm="1">
        <f t="array" aca="1" ref="BT90" ca="1">1/INDEX(B90:BB90,Var!$O$9)</f>
        <v>#DIV/0!</v>
      </c>
      <c r="BU90" t="e" cm="1">
        <f t="array" aca="1" ref="BU90" ca="1">INDEX(B90:BB90,Var!$B$9)/INDEX(B90:BB90,Var!$O$9)</f>
        <v>#DIV/0!</v>
      </c>
      <c r="BV90" t="e">
        <f t="shared" ca="1" si="9"/>
        <v>#DIV/0!</v>
      </c>
      <c r="BW90" cm="1">
        <f t="array" aca="1" ref="BW90" ca="1">INDEX($B90:$BB90,Var!$B$9)/BW$1*100</f>
        <v>0</v>
      </c>
      <c r="BX90" cm="1">
        <f t="array" aca="1" ref="BX90" ca="1">INDEX($B90:$BB90,Var!$B$9)/BX$1*100</f>
        <v>0</v>
      </c>
      <c r="BY90" cm="1">
        <f t="array" aca="1" ref="BY90" ca="1">INDEX($B90:$BB90,Var!$O$9)/BY$1*100</f>
        <v>0</v>
      </c>
      <c r="BZ90" cm="1">
        <f t="array" aca="1" ref="BZ90" ca="1">INDEX($B90:$BB90,Var!$O$9)/BZ$1*100</f>
        <v>0</v>
      </c>
    </row>
    <row r="91" spans="1:78" x14ac:dyDescent="0.3">
      <c r="A91" s="35">
        <v>38808</v>
      </c>
      <c r="B91">
        <v>1.6661999999999999</v>
      </c>
      <c r="C91">
        <v>1.9558</v>
      </c>
      <c r="E91">
        <v>1.4052</v>
      </c>
      <c r="F91">
        <v>1.5748</v>
      </c>
      <c r="G91">
        <v>650.05999999999995</v>
      </c>
      <c r="H91">
        <v>9.8361000000000001</v>
      </c>
      <c r="I91">
        <v>0.57613000000000003</v>
      </c>
      <c r="J91">
        <v>28.501000000000001</v>
      </c>
      <c r="K91">
        <v>7.4618000000000002</v>
      </c>
      <c r="L91">
        <v>15.646599999999999</v>
      </c>
      <c r="M91">
        <v>0.69462999999999997</v>
      </c>
      <c r="O91">
        <v>9.5182000000000002</v>
      </c>
      <c r="P91">
        <v>7.3110999999999997</v>
      </c>
      <c r="Q91">
        <v>265.47000000000003</v>
      </c>
      <c r="R91">
        <v>10956.51</v>
      </c>
      <c r="U91">
        <v>91.94</v>
      </c>
      <c r="V91">
        <v>143.59</v>
      </c>
      <c r="W91">
        <v>1168.67</v>
      </c>
      <c r="X91">
        <v>3.4527999999999999</v>
      </c>
      <c r="Y91">
        <v>0.69599999999999995</v>
      </c>
      <c r="Z91">
        <v>0.42930000000000001</v>
      </c>
      <c r="AB91">
        <v>4.4917999999999996</v>
      </c>
      <c r="AC91">
        <v>7.8413000000000004</v>
      </c>
      <c r="AD91">
        <v>1.9733000000000001</v>
      </c>
      <c r="AE91">
        <v>63.076999999999998</v>
      </c>
      <c r="AF91">
        <v>3.9177</v>
      </c>
      <c r="AG91">
        <v>3.4891999999999999</v>
      </c>
      <c r="AH91">
        <v>33.798699999999997</v>
      </c>
      <c r="AI91">
        <v>9.3346</v>
      </c>
      <c r="AJ91">
        <v>1.9642999999999999</v>
      </c>
      <c r="AK91">
        <v>239.6</v>
      </c>
      <c r="AL91">
        <v>37.374000000000002</v>
      </c>
      <c r="AM91">
        <v>46.619</v>
      </c>
      <c r="AN91">
        <v>1.6380999999999999</v>
      </c>
      <c r="AO91">
        <v>1.2271000000000001</v>
      </c>
      <c r="AP91">
        <v>2708.6042000000002</v>
      </c>
      <c r="AQ91">
        <v>7.4656000000000002</v>
      </c>
      <c r="BO91">
        <f t="shared" si="6"/>
        <v>2006</v>
      </c>
      <c r="BP91">
        <f t="shared" si="5"/>
        <v>100</v>
      </c>
      <c r="BQ91" t="e" cm="1">
        <f t="array" aca="1" ref="BQ91" ca="1">1/INDEX($B91:$BB91,Var!$B$9)</f>
        <v>#DIV/0!</v>
      </c>
      <c r="BR91">
        <f t="shared" si="7"/>
        <v>1.6380999999999999</v>
      </c>
      <c r="BS91">
        <f t="shared" si="8"/>
        <v>0.61046334167633243</v>
      </c>
      <c r="BT91" t="e" cm="1">
        <f t="array" aca="1" ref="BT91" ca="1">1/INDEX(B91:BB91,Var!$O$9)</f>
        <v>#DIV/0!</v>
      </c>
      <c r="BU91" t="e" cm="1">
        <f t="array" aca="1" ref="BU91" ca="1">INDEX(B91:BB91,Var!$B$9)/INDEX(B91:BB91,Var!$O$9)</f>
        <v>#DIV/0!</v>
      </c>
      <c r="BV91" t="e">
        <f t="shared" ca="1" si="9"/>
        <v>#DIV/0!</v>
      </c>
      <c r="BW91" cm="1">
        <f t="array" aca="1" ref="BW91" ca="1">INDEX($B91:$BB91,Var!$B$9)/BW$1*100</f>
        <v>0</v>
      </c>
      <c r="BX91" cm="1">
        <f t="array" aca="1" ref="BX91" ca="1">INDEX($B91:$BB91,Var!$B$9)/BX$1*100</f>
        <v>0</v>
      </c>
      <c r="BY91" cm="1">
        <f t="array" aca="1" ref="BY91" ca="1">INDEX($B91:$BB91,Var!$O$9)/BY$1*100</f>
        <v>0</v>
      </c>
      <c r="BZ91" cm="1">
        <f t="array" aca="1" ref="BZ91" ca="1">INDEX($B91:$BB91,Var!$O$9)/BZ$1*100</f>
        <v>0</v>
      </c>
    </row>
    <row r="92" spans="1:78" x14ac:dyDescent="0.3">
      <c r="A92" s="35">
        <v>38838</v>
      </c>
      <c r="B92">
        <v>1.6715</v>
      </c>
      <c r="C92">
        <v>1.9558</v>
      </c>
      <c r="E92">
        <v>1.4173</v>
      </c>
      <c r="F92">
        <v>1.5564</v>
      </c>
      <c r="G92">
        <v>683.63</v>
      </c>
      <c r="H92">
        <v>10.235300000000001</v>
      </c>
      <c r="I92">
        <v>0.57509999999999994</v>
      </c>
      <c r="J92">
        <v>28.271000000000001</v>
      </c>
      <c r="K92">
        <v>7.4565000000000001</v>
      </c>
      <c r="L92">
        <v>15.646599999999999</v>
      </c>
      <c r="M92">
        <v>0.68330000000000002</v>
      </c>
      <c r="O92">
        <v>9.9018999999999995</v>
      </c>
      <c r="P92">
        <v>7.2731000000000003</v>
      </c>
      <c r="Q92">
        <v>262.37</v>
      </c>
      <c r="R92">
        <v>11536.41</v>
      </c>
      <c r="U92">
        <v>91.69</v>
      </c>
      <c r="V92">
        <v>142.69999999999999</v>
      </c>
      <c r="W92">
        <v>1202.04</v>
      </c>
      <c r="X92">
        <v>3.4527999999999999</v>
      </c>
      <c r="Y92">
        <v>0.69599999999999995</v>
      </c>
      <c r="Z92">
        <v>0.42930000000000001</v>
      </c>
      <c r="AB92">
        <v>4.6106999999999996</v>
      </c>
      <c r="AC92">
        <v>7.7988</v>
      </c>
      <c r="AD92">
        <v>2.024</v>
      </c>
      <c r="AE92">
        <v>66.622</v>
      </c>
      <c r="AF92">
        <v>3.8954</v>
      </c>
      <c r="AG92">
        <v>3.5072000000000001</v>
      </c>
      <c r="AH92">
        <v>34.538600000000002</v>
      </c>
      <c r="AI92">
        <v>9.3309999999999995</v>
      </c>
      <c r="AJ92">
        <v>2.0133000000000001</v>
      </c>
      <c r="AK92">
        <v>239.63</v>
      </c>
      <c r="AL92">
        <v>37.578000000000003</v>
      </c>
      <c r="AM92">
        <v>48.533999999999999</v>
      </c>
      <c r="AN92">
        <v>1.84</v>
      </c>
      <c r="AO92">
        <v>1.2769999999999999</v>
      </c>
      <c r="AP92">
        <v>2751.1208000000001</v>
      </c>
      <c r="AQ92">
        <v>8.0859000000000005</v>
      </c>
      <c r="BO92">
        <f t="shared" si="6"/>
        <v>2006</v>
      </c>
      <c r="BP92">
        <f t="shared" si="5"/>
        <v>100</v>
      </c>
      <c r="BQ92" t="e" cm="1">
        <f t="array" aca="1" ref="BQ92" ca="1">1/INDEX($B92:$BB92,Var!$B$9)</f>
        <v>#DIV/0!</v>
      </c>
      <c r="BR92">
        <f t="shared" si="7"/>
        <v>1.84</v>
      </c>
      <c r="BS92">
        <f t="shared" si="8"/>
        <v>0.54347826086956519</v>
      </c>
      <c r="BT92" t="e" cm="1">
        <f t="array" aca="1" ref="BT92" ca="1">1/INDEX(B92:BB92,Var!$O$9)</f>
        <v>#DIV/0!</v>
      </c>
      <c r="BU92" t="e" cm="1">
        <f t="array" aca="1" ref="BU92" ca="1">INDEX(B92:BB92,Var!$B$9)/INDEX(B92:BB92,Var!$O$9)</f>
        <v>#DIV/0!</v>
      </c>
      <c r="BV92" t="e">
        <f t="shared" ca="1" si="9"/>
        <v>#DIV/0!</v>
      </c>
      <c r="BW92" cm="1">
        <f t="array" aca="1" ref="BW92" ca="1">INDEX($B92:$BB92,Var!$B$9)/BW$1*100</f>
        <v>0</v>
      </c>
      <c r="BX92" cm="1">
        <f t="array" aca="1" ref="BX92" ca="1">INDEX($B92:$BB92,Var!$B$9)/BX$1*100</f>
        <v>0</v>
      </c>
      <c r="BY92" cm="1">
        <f t="array" aca="1" ref="BY92" ca="1">INDEX($B92:$BB92,Var!$O$9)/BY$1*100</f>
        <v>0</v>
      </c>
      <c r="BZ92" cm="1">
        <f t="array" aca="1" ref="BZ92" ca="1">INDEX($B92:$BB92,Var!$O$9)/BZ$1*100</f>
        <v>0</v>
      </c>
    </row>
    <row r="93" spans="1:78" x14ac:dyDescent="0.3">
      <c r="A93" s="35">
        <v>38869</v>
      </c>
      <c r="B93">
        <v>1.7103999999999999</v>
      </c>
      <c r="C93">
        <v>1.9558</v>
      </c>
      <c r="E93">
        <v>1.4089</v>
      </c>
      <c r="F93">
        <v>1.5601</v>
      </c>
      <c r="G93">
        <v>692.62</v>
      </c>
      <c r="H93">
        <v>10.128500000000001</v>
      </c>
      <c r="I93">
        <v>0.57504</v>
      </c>
      <c r="J93">
        <v>28.385999999999999</v>
      </c>
      <c r="K93">
        <v>7.4565999999999999</v>
      </c>
      <c r="L93">
        <v>15.646599999999999</v>
      </c>
      <c r="M93">
        <v>0.68666000000000005</v>
      </c>
      <c r="O93">
        <v>9.8209999999999997</v>
      </c>
      <c r="P93">
        <v>7.2575000000000003</v>
      </c>
      <c r="Q93">
        <v>272.39</v>
      </c>
      <c r="R93">
        <v>11850.97</v>
      </c>
      <c r="U93">
        <v>94.38</v>
      </c>
      <c r="V93">
        <v>145.11000000000001</v>
      </c>
      <c r="W93">
        <v>1207.6400000000001</v>
      </c>
      <c r="X93">
        <v>3.4527999999999999</v>
      </c>
      <c r="Y93">
        <v>0.69599999999999995</v>
      </c>
      <c r="Z93">
        <v>0.42930000000000001</v>
      </c>
      <c r="AB93">
        <v>4.6364000000000001</v>
      </c>
      <c r="AC93">
        <v>7.8559000000000001</v>
      </c>
      <c r="AD93">
        <v>2.0461999999999998</v>
      </c>
      <c r="AE93">
        <v>67.259</v>
      </c>
      <c r="AF93">
        <v>4.0260999999999996</v>
      </c>
      <c r="AG93">
        <v>3.5501</v>
      </c>
      <c r="AH93">
        <v>34.158700000000003</v>
      </c>
      <c r="AI93">
        <v>9.2348999999999997</v>
      </c>
      <c r="AJ93">
        <v>2.0129000000000001</v>
      </c>
      <c r="AK93">
        <v>239.65</v>
      </c>
      <c r="AL93">
        <v>38.061999999999998</v>
      </c>
      <c r="AM93">
        <v>48.540999999999997</v>
      </c>
      <c r="AN93">
        <v>2.0257999999999998</v>
      </c>
      <c r="AO93">
        <v>1.2649999999999999</v>
      </c>
      <c r="AP93">
        <v>2745.9672</v>
      </c>
      <c r="AQ93">
        <v>8.8430999999999997</v>
      </c>
      <c r="BO93">
        <f t="shared" si="6"/>
        <v>2006</v>
      </c>
      <c r="BP93">
        <f t="shared" si="5"/>
        <v>100</v>
      </c>
      <c r="BQ93" t="e" cm="1">
        <f t="array" aca="1" ref="BQ93" ca="1">1/INDEX($B93:$BB93,Var!$B$9)</f>
        <v>#DIV/0!</v>
      </c>
      <c r="BR93">
        <f t="shared" si="7"/>
        <v>2.0257999999999998</v>
      </c>
      <c r="BS93">
        <f t="shared" si="8"/>
        <v>0.49363214532530364</v>
      </c>
      <c r="BT93" t="e" cm="1">
        <f t="array" aca="1" ref="BT93" ca="1">1/INDEX(B93:BB93,Var!$O$9)</f>
        <v>#DIV/0!</v>
      </c>
      <c r="BU93" t="e" cm="1">
        <f t="array" aca="1" ref="BU93" ca="1">INDEX(B93:BB93,Var!$B$9)/INDEX(B93:BB93,Var!$O$9)</f>
        <v>#DIV/0!</v>
      </c>
      <c r="BV93" t="e">
        <f t="shared" ca="1" si="9"/>
        <v>#DIV/0!</v>
      </c>
      <c r="BW93" cm="1">
        <f t="array" aca="1" ref="BW93" ca="1">INDEX($B93:$BB93,Var!$B$9)/BW$1*100</f>
        <v>0</v>
      </c>
      <c r="BX93" cm="1">
        <f t="array" aca="1" ref="BX93" ca="1">INDEX($B93:$BB93,Var!$B$9)/BX$1*100</f>
        <v>0</v>
      </c>
      <c r="BY93" cm="1">
        <f t="array" aca="1" ref="BY93" ca="1">INDEX($B93:$BB93,Var!$O$9)/BY$1*100</f>
        <v>0</v>
      </c>
      <c r="BZ93" cm="1">
        <f t="array" aca="1" ref="BZ93" ca="1">INDEX($B93:$BB93,Var!$O$9)/BZ$1*100</f>
        <v>0</v>
      </c>
    </row>
    <row r="94" spans="1:78" x14ac:dyDescent="0.3">
      <c r="A94" s="35">
        <v>38899</v>
      </c>
      <c r="B94">
        <v>1.6869000000000001</v>
      </c>
      <c r="C94">
        <v>1.9558</v>
      </c>
      <c r="E94">
        <v>1.4302999999999999</v>
      </c>
      <c r="F94">
        <v>1.5687</v>
      </c>
      <c r="G94">
        <v>687.94</v>
      </c>
      <c r="H94">
        <v>10.1347</v>
      </c>
      <c r="I94">
        <v>0.57499999999999996</v>
      </c>
      <c r="J94">
        <v>28.448</v>
      </c>
      <c r="K94">
        <v>7.4602000000000004</v>
      </c>
      <c r="L94">
        <v>15.646599999999999</v>
      </c>
      <c r="M94">
        <v>0.68781999999999999</v>
      </c>
      <c r="O94">
        <v>9.86</v>
      </c>
      <c r="P94">
        <v>7.2508999999999997</v>
      </c>
      <c r="Q94">
        <v>277.49</v>
      </c>
      <c r="R94">
        <v>11582.39</v>
      </c>
      <c r="U94">
        <v>94.33</v>
      </c>
      <c r="V94">
        <v>146.69999999999999</v>
      </c>
      <c r="W94">
        <v>1205.8900000000001</v>
      </c>
      <c r="X94">
        <v>3.4527999999999999</v>
      </c>
      <c r="Y94">
        <v>0.69599999999999995</v>
      </c>
      <c r="Z94">
        <v>0.42930000000000001</v>
      </c>
      <c r="AB94">
        <v>4.6527000000000003</v>
      </c>
      <c r="AC94">
        <v>7.9386000000000001</v>
      </c>
      <c r="AD94">
        <v>2.0550999999999999</v>
      </c>
      <c r="AE94">
        <v>66.290999999999997</v>
      </c>
      <c r="AF94">
        <v>3.9962</v>
      </c>
      <c r="AG94">
        <v>3.5714999999999999</v>
      </c>
      <c r="AH94">
        <v>34.139299999999999</v>
      </c>
      <c r="AI94">
        <v>9.2170000000000005</v>
      </c>
      <c r="AJ94">
        <v>2.0083000000000002</v>
      </c>
      <c r="AK94">
        <v>239.65</v>
      </c>
      <c r="AL94">
        <v>38.377000000000002</v>
      </c>
      <c r="AM94">
        <v>48.197000000000003</v>
      </c>
      <c r="AN94">
        <v>1.9712000000000001</v>
      </c>
      <c r="AO94">
        <v>1.2684</v>
      </c>
      <c r="AP94">
        <v>2742.5315999999998</v>
      </c>
      <c r="AQ94">
        <v>8.9892000000000003</v>
      </c>
      <c r="BO94">
        <f t="shared" si="6"/>
        <v>2006</v>
      </c>
      <c r="BP94">
        <f t="shared" si="5"/>
        <v>100</v>
      </c>
      <c r="BQ94" t="e" cm="1">
        <f t="array" aca="1" ref="BQ94" ca="1">1/INDEX($B94:$BB94,Var!$B$9)</f>
        <v>#DIV/0!</v>
      </c>
      <c r="BR94">
        <f t="shared" si="7"/>
        <v>1.9712000000000001</v>
      </c>
      <c r="BS94">
        <f t="shared" si="8"/>
        <v>0.50730519480519476</v>
      </c>
      <c r="BT94" t="e" cm="1">
        <f t="array" aca="1" ref="BT94" ca="1">1/INDEX(B94:BB94,Var!$O$9)</f>
        <v>#DIV/0!</v>
      </c>
      <c r="BU94" t="e" cm="1">
        <f t="array" aca="1" ref="BU94" ca="1">INDEX(B94:BB94,Var!$B$9)/INDEX(B94:BB94,Var!$O$9)</f>
        <v>#DIV/0!</v>
      </c>
      <c r="BV94" t="e">
        <f t="shared" ca="1" si="9"/>
        <v>#DIV/0!</v>
      </c>
      <c r="BW94" cm="1">
        <f t="array" aca="1" ref="BW94" ca="1">INDEX($B94:$BB94,Var!$B$9)/BW$1*100</f>
        <v>0</v>
      </c>
      <c r="BX94" cm="1">
        <f t="array" aca="1" ref="BX94" ca="1">INDEX($B94:$BB94,Var!$B$9)/BX$1*100</f>
        <v>0</v>
      </c>
      <c r="BY94" cm="1">
        <f t="array" aca="1" ref="BY94" ca="1">INDEX($B94:$BB94,Var!$O$9)/BY$1*100</f>
        <v>0</v>
      </c>
      <c r="BZ94" cm="1">
        <f t="array" aca="1" ref="BZ94" ca="1">INDEX($B94:$BB94,Var!$O$9)/BZ$1*100</f>
        <v>0</v>
      </c>
    </row>
    <row r="95" spans="1:78" x14ac:dyDescent="0.3">
      <c r="A95" s="35">
        <v>38930</v>
      </c>
      <c r="B95">
        <v>1.6788000000000001</v>
      </c>
      <c r="C95">
        <v>1.9558</v>
      </c>
      <c r="E95">
        <v>1.4338</v>
      </c>
      <c r="F95">
        <v>1.5774999999999999</v>
      </c>
      <c r="G95">
        <v>690.16</v>
      </c>
      <c r="H95">
        <v>10.2141</v>
      </c>
      <c r="I95">
        <v>0.57584999999999997</v>
      </c>
      <c r="J95">
        <v>28.193999999999999</v>
      </c>
      <c r="K95">
        <v>7.4608999999999996</v>
      </c>
      <c r="L95">
        <v>15.646599999999999</v>
      </c>
      <c r="M95">
        <v>0.67669000000000001</v>
      </c>
      <c r="O95">
        <v>9.9626999999999999</v>
      </c>
      <c r="P95">
        <v>7.2892999999999999</v>
      </c>
      <c r="Q95">
        <v>274.41000000000003</v>
      </c>
      <c r="R95">
        <v>11649.96</v>
      </c>
      <c r="U95">
        <v>90.08</v>
      </c>
      <c r="V95">
        <v>148.53</v>
      </c>
      <c r="W95">
        <v>1231.42</v>
      </c>
      <c r="X95">
        <v>3.4527999999999999</v>
      </c>
      <c r="Y95">
        <v>0.69599999999999995</v>
      </c>
      <c r="Z95">
        <v>0.42930000000000001</v>
      </c>
      <c r="AB95">
        <v>4.7077999999999998</v>
      </c>
      <c r="AC95">
        <v>7.992</v>
      </c>
      <c r="AD95">
        <v>2.0219999999999998</v>
      </c>
      <c r="AE95">
        <v>65.712000000000003</v>
      </c>
      <c r="AF95">
        <v>3.9045999999999998</v>
      </c>
      <c r="AG95">
        <v>3.5270999999999999</v>
      </c>
      <c r="AH95">
        <v>34.275500000000001</v>
      </c>
      <c r="AI95">
        <v>9.2097999999999995</v>
      </c>
      <c r="AJ95">
        <v>2.0185</v>
      </c>
      <c r="AK95">
        <v>239.62</v>
      </c>
      <c r="AL95">
        <v>37.668999999999997</v>
      </c>
      <c r="AM95">
        <v>48.192</v>
      </c>
      <c r="AN95">
        <v>1.8802000000000001</v>
      </c>
      <c r="AO95">
        <v>1.2810999999999999</v>
      </c>
      <c r="AP95">
        <v>2750.9059999999999</v>
      </c>
      <c r="AQ95">
        <v>8.9033999999999995</v>
      </c>
      <c r="BO95">
        <f t="shared" si="6"/>
        <v>2006</v>
      </c>
      <c r="BP95">
        <f t="shared" si="5"/>
        <v>100</v>
      </c>
      <c r="BQ95" t="e" cm="1">
        <f t="array" aca="1" ref="BQ95" ca="1">1/INDEX($B95:$BB95,Var!$B$9)</f>
        <v>#DIV/0!</v>
      </c>
      <c r="BR95">
        <f t="shared" si="7"/>
        <v>1.8802000000000001</v>
      </c>
      <c r="BS95">
        <f t="shared" si="8"/>
        <v>0.53185831294543129</v>
      </c>
      <c r="BT95" t="e" cm="1">
        <f t="array" aca="1" ref="BT95" ca="1">1/INDEX(B95:BB95,Var!$O$9)</f>
        <v>#DIV/0!</v>
      </c>
      <c r="BU95" t="e" cm="1">
        <f t="array" aca="1" ref="BU95" ca="1">INDEX(B95:BB95,Var!$B$9)/INDEX(B95:BB95,Var!$O$9)</f>
        <v>#DIV/0!</v>
      </c>
      <c r="BV95" t="e">
        <f t="shared" ca="1" si="9"/>
        <v>#DIV/0!</v>
      </c>
      <c r="BW95" cm="1">
        <f t="array" aca="1" ref="BW95" ca="1">INDEX($B95:$BB95,Var!$B$9)/BW$1*100</f>
        <v>0</v>
      </c>
      <c r="BX95" cm="1">
        <f t="array" aca="1" ref="BX95" ca="1">INDEX($B95:$BB95,Var!$B$9)/BX$1*100</f>
        <v>0</v>
      </c>
      <c r="BY95" cm="1">
        <f t="array" aca="1" ref="BY95" ca="1">INDEX($B95:$BB95,Var!$O$9)/BY$1*100</f>
        <v>0</v>
      </c>
      <c r="BZ95" cm="1">
        <f t="array" aca="1" ref="BZ95" ca="1">INDEX($B95:$BB95,Var!$O$9)/BZ$1*100</f>
        <v>0</v>
      </c>
    </row>
    <row r="96" spans="1:78" x14ac:dyDescent="0.3">
      <c r="A96" s="35">
        <v>38961</v>
      </c>
      <c r="B96">
        <v>1.6839</v>
      </c>
      <c r="C96">
        <v>1.9558</v>
      </c>
      <c r="E96">
        <v>1.4202999999999999</v>
      </c>
      <c r="F96">
        <v>1.5841000000000001</v>
      </c>
      <c r="G96">
        <v>683.89</v>
      </c>
      <c r="H96">
        <v>10.097099999999999</v>
      </c>
      <c r="I96">
        <v>0.57650000000000001</v>
      </c>
      <c r="J96">
        <v>28.382999999999999</v>
      </c>
      <c r="K96">
        <v>7.4600999999999997</v>
      </c>
      <c r="L96">
        <v>15.646599999999999</v>
      </c>
      <c r="M96">
        <v>0.67510999999999999</v>
      </c>
      <c r="O96">
        <v>9.9050999999999991</v>
      </c>
      <c r="P96">
        <v>7.3944999999999999</v>
      </c>
      <c r="Q96">
        <v>274.42</v>
      </c>
      <c r="R96">
        <v>11646.15</v>
      </c>
      <c r="U96">
        <v>89.31</v>
      </c>
      <c r="V96">
        <v>148.99</v>
      </c>
      <c r="W96">
        <v>1212.6400000000001</v>
      </c>
      <c r="X96">
        <v>3.4527999999999999</v>
      </c>
      <c r="Y96">
        <v>0.69610000000000005</v>
      </c>
      <c r="Z96">
        <v>0.42930000000000001</v>
      </c>
      <c r="AB96">
        <v>4.6723999999999997</v>
      </c>
      <c r="AC96">
        <v>8.2571999999999992</v>
      </c>
      <c r="AD96">
        <v>1.9453</v>
      </c>
      <c r="AE96">
        <v>64.028999999999996</v>
      </c>
      <c r="AF96">
        <v>3.9649000000000001</v>
      </c>
      <c r="AG96">
        <v>3.5274000000000001</v>
      </c>
      <c r="AH96">
        <v>34.054900000000004</v>
      </c>
      <c r="AI96">
        <v>9.2665000000000006</v>
      </c>
      <c r="AJ96">
        <v>2.0101</v>
      </c>
      <c r="AK96">
        <v>239.59</v>
      </c>
      <c r="AL96">
        <v>37.497</v>
      </c>
      <c r="AM96">
        <v>47.64</v>
      </c>
      <c r="AN96">
        <v>1.887</v>
      </c>
      <c r="AO96">
        <v>1.2726999999999999</v>
      </c>
      <c r="AP96">
        <v>2722.7764000000002</v>
      </c>
      <c r="AQ96">
        <v>9.4552999999999994</v>
      </c>
      <c r="BO96">
        <f t="shared" si="6"/>
        <v>2006</v>
      </c>
      <c r="BP96">
        <f t="shared" si="5"/>
        <v>100</v>
      </c>
      <c r="BQ96" t="e" cm="1">
        <f t="array" aca="1" ref="BQ96" ca="1">1/INDEX($B96:$BB96,Var!$B$9)</f>
        <v>#DIV/0!</v>
      </c>
      <c r="BR96">
        <f t="shared" si="7"/>
        <v>1.887</v>
      </c>
      <c r="BS96">
        <f t="shared" si="8"/>
        <v>0.52994170641229466</v>
      </c>
      <c r="BT96" t="e" cm="1">
        <f t="array" aca="1" ref="BT96" ca="1">1/INDEX(B96:BB96,Var!$O$9)</f>
        <v>#DIV/0!</v>
      </c>
      <c r="BU96" t="e" cm="1">
        <f t="array" aca="1" ref="BU96" ca="1">INDEX(B96:BB96,Var!$B$9)/INDEX(B96:BB96,Var!$O$9)</f>
        <v>#DIV/0!</v>
      </c>
      <c r="BV96" t="e">
        <f t="shared" ca="1" si="9"/>
        <v>#DIV/0!</v>
      </c>
      <c r="BW96" cm="1">
        <f t="array" aca="1" ref="BW96" ca="1">INDEX($B96:$BB96,Var!$B$9)/BW$1*100</f>
        <v>0</v>
      </c>
      <c r="BX96" cm="1">
        <f t="array" aca="1" ref="BX96" ca="1">INDEX($B96:$BB96,Var!$B$9)/BX$1*100</f>
        <v>0</v>
      </c>
      <c r="BY96" cm="1">
        <f t="array" aca="1" ref="BY96" ca="1">INDEX($B96:$BB96,Var!$O$9)/BY$1*100</f>
        <v>0</v>
      </c>
      <c r="BZ96" cm="1">
        <f t="array" aca="1" ref="BZ96" ca="1">INDEX($B96:$BB96,Var!$O$9)/BZ$1*100</f>
        <v>0</v>
      </c>
    </row>
    <row r="97" spans="1:78" x14ac:dyDescent="0.3">
      <c r="A97" s="35">
        <v>38991</v>
      </c>
      <c r="B97">
        <v>1.6733</v>
      </c>
      <c r="C97">
        <v>1.9558</v>
      </c>
      <c r="E97">
        <v>1.4235</v>
      </c>
      <c r="F97">
        <v>1.5898000000000001</v>
      </c>
      <c r="G97">
        <v>669.37</v>
      </c>
      <c r="H97">
        <v>9.9650999999999996</v>
      </c>
      <c r="I97">
        <v>0.57672000000000001</v>
      </c>
      <c r="J97">
        <v>28.29</v>
      </c>
      <c r="K97">
        <v>7.4554999999999998</v>
      </c>
      <c r="L97">
        <v>15.646599999999999</v>
      </c>
      <c r="M97">
        <v>0.67254000000000003</v>
      </c>
      <c r="O97">
        <v>9.8188999999999993</v>
      </c>
      <c r="P97">
        <v>7.3913000000000002</v>
      </c>
      <c r="Q97">
        <v>267.10000000000002</v>
      </c>
      <c r="R97">
        <v>11569.46</v>
      </c>
      <c r="U97">
        <v>86.29</v>
      </c>
      <c r="V97">
        <v>149.65</v>
      </c>
      <c r="W97">
        <v>1202.31</v>
      </c>
      <c r="X97">
        <v>3.4527999999999999</v>
      </c>
      <c r="Y97">
        <v>0.69610000000000005</v>
      </c>
      <c r="Z97">
        <v>0.42930000000000001</v>
      </c>
      <c r="AB97">
        <v>4.6390000000000002</v>
      </c>
      <c r="AC97">
        <v>8.3960000000000008</v>
      </c>
      <c r="AD97">
        <v>1.9066000000000001</v>
      </c>
      <c r="AE97">
        <v>63.021999999999998</v>
      </c>
      <c r="AF97">
        <v>3.9014000000000002</v>
      </c>
      <c r="AG97">
        <v>3.5190999999999999</v>
      </c>
      <c r="AH97">
        <v>33.884900000000002</v>
      </c>
      <c r="AI97">
        <v>9.2532999999999994</v>
      </c>
      <c r="AJ97">
        <v>1.9904999999999999</v>
      </c>
      <c r="AK97">
        <v>239.6</v>
      </c>
      <c r="AL97">
        <v>36.804000000000002</v>
      </c>
      <c r="AM97">
        <v>47.067999999999998</v>
      </c>
      <c r="AN97">
        <v>1.8653999999999999</v>
      </c>
      <c r="AO97">
        <v>1.2611000000000001</v>
      </c>
      <c r="AP97">
        <v>2741.0284000000001</v>
      </c>
      <c r="AQ97">
        <v>9.6480999999999995</v>
      </c>
      <c r="BO97">
        <f t="shared" si="6"/>
        <v>2006</v>
      </c>
      <c r="BP97">
        <f t="shared" si="5"/>
        <v>100</v>
      </c>
      <c r="BQ97" t="e" cm="1">
        <f t="array" aca="1" ref="BQ97" ca="1">1/INDEX($B97:$BB97,Var!$B$9)</f>
        <v>#DIV/0!</v>
      </c>
      <c r="BR97">
        <f t="shared" si="7"/>
        <v>1.8653999999999999</v>
      </c>
      <c r="BS97">
        <f t="shared" si="8"/>
        <v>0.53607805296451161</v>
      </c>
      <c r="BT97" t="e" cm="1">
        <f t="array" aca="1" ref="BT97" ca="1">1/INDEX(B97:BB97,Var!$O$9)</f>
        <v>#DIV/0!</v>
      </c>
      <c r="BU97" t="e" cm="1">
        <f t="array" aca="1" ref="BU97" ca="1">INDEX(B97:BB97,Var!$B$9)/INDEX(B97:BB97,Var!$O$9)</f>
        <v>#DIV/0!</v>
      </c>
      <c r="BV97" t="e">
        <f t="shared" ca="1" si="9"/>
        <v>#DIV/0!</v>
      </c>
      <c r="BW97" cm="1">
        <f t="array" aca="1" ref="BW97" ca="1">INDEX($B97:$BB97,Var!$B$9)/BW$1*100</f>
        <v>0</v>
      </c>
      <c r="BX97" cm="1">
        <f t="array" aca="1" ref="BX97" ca="1">INDEX($B97:$BB97,Var!$B$9)/BX$1*100</f>
        <v>0</v>
      </c>
      <c r="BY97" cm="1">
        <f t="array" aca="1" ref="BY97" ca="1">INDEX($B97:$BB97,Var!$O$9)/BY$1*100</f>
        <v>0</v>
      </c>
      <c r="BZ97" cm="1">
        <f t="array" aca="1" ref="BZ97" ca="1">INDEX($B97:$BB97,Var!$O$9)/BZ$1*100</f>
        <v>0</v>
      </c>
    </row>
    <row r="98" spans="1:78" x14ac:dyDescent="0.3">
      <c r="A98" s="35">
        <v>39022</v>
      </c>
      <c r="B98">
        <v>1.6684000000000001</v>
      </c>
      <c r="C98">
        <v>1.9558</v>
      </c>
      <c r="E98">
        <v>1.4635</v>
      </c>
      <c r="F98">
        <v>1.5922000000000001</v>
      </c>
      <c r="G98">
        <v>695.7</v>
      </c>
      <c r="H98">
        <v>10.1286</v>
      </c>
      <c r="I98">
        <v>0.57769999999999999</v>
      </c>
      <c r="J98">
        <v>28.029</v>
      </c>
      <c r="K98">
        <v>7.4564000000000004</v>
      </c>
      <c r="L98">
        <v>15.646599999999999</v>
      </c>
      <c r="M98">
        <v>0.67396999999999996</v>
      </c>
      <c r="O98">
        <v>10.0246</v>
      </c>
      <c r="P98">
        <v>7.3482000000000003</v>
      </c>
      <c r="Q98">
        <v>258.83999999999997</v>
      </c>
      <c r="R98">
        <v>11772.03</v>
      </c>
      <c r="U98">
        <v>89.29</v>
      </c>
      <c r="V98">
        <v>151.11000000000001</v>
      </c>
      <c r="W98">
        <v>1205.01</v>
      </c>
      <c r="X98">
        <v>3.4527999999999999</v>
      </c>
      <c r="Y98">
        <v>0.69699999999999995</v>
      </c>
      <c r="Z98">
        <v>0.42930000000000001</v>
      </c>
      <c r="AB98">
        <v>4.6927000000000003</v>
      </c>
      <c r="AC98">
        <v>8.2446000000000002</v>
      </c>
      <c r="AD98">
        <v>1.9262999999999999</v>
      </c>
      <c r="AE98">
        <v>64.186000000000007</v>
      </c>
      <c r="AF98">
        <v>3.8248000000000002</v>
      </c>
      <c r="AG98">
        <v>3.4954999999999998</v>
      </c>
      <c r="AH98">
        <v>34.260199999999998</v>
      </c>
      <c r="AI98">
        <v>9.1007999999999996</v>
      </c>
      <c r="AJ98">
        <v>2.0049000000000001</v>
      </c>
      <c r="AK98">
        <v>239.64</v>
      </c>
      <c r="AL98">
        <v>35.884</v>
      </c>
      <c r="AM98">
        <v>47.048999999999999</v>
      </c>
      <c r="AN98">
        <v>1.8786</v>
      </c>
      <c r="AO98">
        <v>1.2881</v>
      </c>
      <c r="AP98">
        <v>2842.8105</v>
      </c>
      <c r="AQ98">
        <v>9.3615999999999993</v>
      </c>
      <c r="BO98">
        <f t="shared" si="6"/>
        <v>2006</v>
      </c>
      <c r="BP98">
        <f t="shared" si="5"/>
        <v>100</v>
      </c>
      <c r="BQ98" t="e" cm="1">
        <f t="array" aca="1" ref="BQ98" ca="1">1/INDEX($B98:$BB98,Var!$B$9)</f>
        <v>#DIV/0!</v>
      </c>
      <c r="BR98">
        <f t="shared" si="7"/>
        <v>1.8786</v>
      </c>
      <c r="BS98">
        <f t="shared" si="8"/>
        <v>0.53231129564569357</v>
      </c>
      <c r="BT98" t="e" cm="1">
        <f t="array" aca="1" ref="BT98" ca="1">1/INDEX(B98:BB98,Var!$O$9)</f>
        <v>#DIV/0!</v>
      </c>
      <c r="BU98" t="e" cm="1">
        <f t="array" aca="1" ref="BU98" ca="1">INDEX(B98:BB98,Var!$B$9)/INDEX(B98:BB98,Var!$O$9)</f>
        <v>#DIV/0!</v>
      </c>
      <c r="BV98" t="e">
        <f t="shared" ca="1" si="9"/>
        <v>#DIV/0!</v>
      </c>
      <c r="BW98" cm="1">
        <f t="array" aca="1" ref="BW98" ca="1">INDEX($B98:$BB98,Var!$B$9)/BW$1*100</f>
        <v>0</v>
      </c>
      <c r="BX98" cm="1">
        <f t="array" aca="1" ref="BX98" ca="1">INDEX($B98:$BB98,Var!$B$9)/BX$1*100</f>
        <v>0</v>
      </c>
      <c r="BY98" cm="1">
        <f t="array" aca="1" ref="BY98" ca="1">INDEX($B98:$BB98,Var!$O$9)/BY$1*100</f>
        <v>0</v>
      </c>
      <c r="BZ98" cm="1">
        <f t="array" aca="1" ref="BZ98" ca="1">INDEX($B98:$BB98,Var!$O$9)/BZ$1*100</f>
        <v>0</v>
      </c>
    </row>
    <row r="99" spans="1:78" x14ac:dyDescent="0.3">
      <c r="A99" s="35">
        <v>39052</v>
      </c>
      <c r="B99">
        <v>1.6814</v>
      </c>
      <c r="C99">
        <v>1.9558</v>
      </c>
      <c r="E99">
        <v>1.5212000000000001</v>
      </c>
      <c r="F99">
        <v>1.5969</v>
      </c>
      <c r="G99">
        <v>703.38</v>
      </c>
      <c r="H99">
        <v>10.335599999999999</v>
      </c>
      <c r="I99">
        <v>0.57811000000000001</v>
      </c>
      <c r="J99">
        <v>27.777999999999999</v>
      </c>
      <c r="K99">
        <v>7.4549000000000003</v>
      </c>
      <c r="L99">
        <v>15.646599999999999</v>
      </c>
      <c r="M99">
        <v>0.67286000000000001</v>
      </c>
      <c r="O99">
        <v>10.2704</v>
      </c>
      <c r="P99">
        <v>7.3563999999999998</v>
      </c>
      <c r="Q99">
        <v>253.97</v>
      </c>
      <c r="R99">
        <v>12003.18</v>
      </c>
      <c r="U99">
        <v>91.59</v>
      </c>
      <c r="V99">
        <v>154.82</v>
      </c>
      <c r="W99">
        <v>1222.3399999999999</v>
      </c>
      <c r="X99">
        <v>3.4527999999999999</v>
      </c>
      <c r="Y99">
        <v>0.6976</v>
      </c>
      <c r="Z99">
        <v>0.42930000000000001</v>
      </c>
      <c r="AB99">
        <v>4.6909000000000001</v>
      </c>
      <c r="AC99">
        <v>8.1575000000000006</v>
      </c>
      <c r="AD99">
        <v>1.9094</v>
      </c>
      <c r="AE99">
        <v>65.274000000000001</v>
      </c>
      <c r="AF99">
        <v>3.8125</v>
      </c>
      <c r="AG99">
        <v>3.4137</v>
      </c>
      <c r="AH99">
        <v>34.7316</v>
      </c>
      <c r="AI99">
        <v>9.0376999999999992</v>
      </c>
      <c r="AJ99">
        <v>2.0354000000000001</v>
      </c>
      <c r="AK99">
        <v>239.66</v>
      </c>
      <c r="AL99">
        <v>34.966999999999999</v>
      </c>
      <c r="AM99">
        <v>47.223999999999997</v>
      </c>
      <c r="AN99">
        <v>1.8919999999999999</v>
      </c>
      <c r="AO99">
        <v>1.3212999999999999</v>
      </c>
      <c r="AP99">
        <v>2834.2213000000002</v>
      </c>
      <c r="AQ99">
        <v>9.3092000000000006</v>
      </c>
      <c r="BO99">
        <f t="shared" si="6"/>
        <v>2006</v>
      </c>
      <c r="BP99">
        <f t="shared" si="5"/>
        <v>100</v>
      </c>
      <c r="BQ99" t="e" cm="1">
        <f t="array" aca="1" ref="BQ99" ca="1">1/INDEX($B99:$BB99,Var!$B$9)</f>
        <v>#DIV/0!</v>
      </c>
      <c r="BR99">
        <f t="shared" si="7"/>
        <v>1.8919999999999999</v>
      </c>
      <c r="BS99">
        <f t="shared" si="8"/>
        <v>0.52854122621564481</v>
      </c>
      <c r="BT99" t="e" cm="1">
        <f t="array" aca="1" ref="BT99" ca="1">1/INDEX(B99:BB99,Var!$O$9)</f>
        <v>#DIV/0!</v>
      </c>
      <c r="BU99" t="e" cm="1">
        <f t="array" aca="1" ref="BU99" ca="1">INDEX(B99:BB99,Var!$B$9)/INDEX(B99:BB99,Var!$O$9)</f>
        <v>#DIV/0!</v>
      </c>
      <c r="BV99" t="e">
        <f t="shared" ca="1" si="9"/>
        <v>#DIV/0!</v>
      </c>
      <c r="BW99" cm="1">
        <f t="array" aca="1" ref="BW99" ca="1">INDEX($B99:$BB99,Var!$B$9)/BW$1*100</f>
        <v>0</v>
      </c>
      <c r="BX99" cm="1">
        <f t="array" aca="1" ref="BX99" ca="1">INDEX($B99:$BB99,Var!$B$9)/BX$1*100</f>
        <v>0</v>
      </c>
      <c r="BY99" cm="1">
        <f t="array" aca="1" ref="BY99" ca="1">INDEX($B99:$BB99,Var!$O$9)/BY$1*100</f>
        <v>0</v>
      </c>
      <c r="BZ99" cm="1">
        <f t="array" aca="1" ref="BZ99" ca="1">INDEX($B99:$BB99,Var!$O$9)/BZ$1*100</f>
        <v>0</v>
      </c>
    </row>
    <row r="100" spans="1:78" x14ac:dyDescent="0.3">
      <c r="A100" s="35">
        <v>39083</v>
      </c>
      <c r="B100">
        <v>1.6601999999999999</v>
      </c>
      <c r="C100">
        <v>1.9558</v>
      </c>
      <c r="E100">
        <v>1.5285</v>
      </c>
      <c r="F100">
        <v>1.6154999999999999</v>
      </c>
      <c r="H100">
        <v>10.123799999999999</v>
      </c>
      <c r="I100">
        <v>0.57842000000000005</v>
      </c>
      <c r="J100">
        <v>27.84</v>
      </c>
      <c r="K100">
        <v>7.4539</v>
      </c>
      <c r="L100">
        <v>15.646599999999999</v>
      </c>
      <c r="M100">
        <v>0.66341000000000006</v>
      </c>
      <c r="O100">
        <v>10.138999999999999</v>
      </c>
      <c r="P100">
        <v>7.3711000000000002</v>
      </c>
      <c r="Q100">
        <v>253.88</v>
      </c>
      <c r="R100">
        <v>11796.04</v>
      </c>
      <c r="U100">
        <v>91.02</v>
      </c>
      <c r="V100">
        <v>156.56</v>
      </c>
      <c r="W100">
        <v>1217.83</v>
      </c>
      <c r="X100">
        <v>3.4527999999999999</v>
      </c>
      <c r="Y100">
        <v>0.69750000000000001</v>
      </c>
      <c r="Z100">
        <v>0.42930000000000001</v>
      </c>
      <c r="AB100">
        <v>4.5595999999999997</v>
      </c>
      <c r="AC100">
        <v>8.2780000000000005</v>
      </c>
      <c r="AD100">
        <v>1.8698999999999999</v>
      </c>
      <c r="AE100">
        <v>63.552</v>
      </c>
      <c r="AF100">
        <v>3.8795000000000002</v>
      </c>
      <c r="AG100">
        <v>3.3921999999999999</v>
      </c>
      <c r="AH100">
        <v>34.457799999999999</v>
      </c>
      <c r="AI100">
        <v>9.0794999999999995</v>
      </c>
      <c r="AJ100">
        <v>1.9983</v>
      </c>
      <c r="AL100">
        <v>34.750999999999998</v>
      </c>
      <c r="AM100">
        <v>45.85</v>
      </c>
      <c r="AN100">
        <v>1.8535999999999999</v>
      </c>
      <c r="AO100">
        <v>1.2999000000000001</v>
      </c>
      <c r="AQ100">
        <v>9.3439999999999994</v>
      </c>
      <c r="BO100">
        <f t="shared" si="6"/>
        <v>2007</v>
      </c>
      <c r="BP100">
        <f t="shared" si="5"/>
        <v>0</v>
      </c>
      <c r="BQ100" t="e" cm="1">
        <f t="array" aca="1" ref="BQ100" ca="1">1/INDEX($B100:$BB100,Var!$B$9)</f>
        <v>#DIV/0!</v>
      </c>
      <c r="BR100">
        <f t="shared" si="7"/>
        <v>1.8535999999999999</v>
      </c>
      <c r="BS100">
        <f t="shared" si="8"/>
        <v>0.53949072075960292</v>
      </c>
      <c r="BT100" t="e" cm="1">
        <f t="array" aca="1" ref="BT100" ca="1">1/INDEX(B100:BB100,Var!$O$9)</f>
        <v>#DIV/0!</v>
      </c>
      <c r="BU100" t="e" cm="1">
        <f t="array" aca="1" ref="BU100" ca="1">INDEX(B100:BB100,Var!$B$9)/INDEX(B100:BB100,Var!$O$9)</f>
        <v>#DIV/0!</v>
      </c>
      <c r="BV100" t="e">
        <f t="shared" ca="1" si="9"/>
        <v>#DIV/0!</v>
      </c>
      <c r="BW100" cm="1">
        <f t="array" aca="1" ref="BW100" ca="1">INDEX($B100:$BB100,Var!$B$9)/BW$1*100</f>
        <v>0</v>
      </c>
      <c r="BX100" cm="1">
        <f t="array" aca="1" ref="BX100" ca="1">INDEX($B100:$BB100,Var!$B$9)/BX$1*100</f>
        <v>0</v>
      </c>
      <c r="BY100" cm="1">
        <f t="array" aca="1" ref="BY100" ca="1">INDEX($B100:$BB100,Var!$O$9)/BY$1*100</f>
        <v>0</v>
      </c>
      <c r="BZ100" cm="1">
        <f t="array" aca="1" ref="BZ100" ca="1">INDEX($B100:$BB100,Var!$O$9)/BZ$1*100</f>
        <v>0</v>
      </c>
    </row>
    <row r="101" spans="1:78" x14ac:dyDescent="0.3">
      <c r="A101" s="35">
        <v>39114</v>
      </c>
      <c r="B101">
        <v>1.6708000000000001</v>
      </c>
      <c r="C101">
        <v>1.9558</v>
      </c>
      <c r="E101">
        <v>1.5308999999999999</v>
      </c>
      <c r="F101">
        <v>1.6212</v>
      </c>
      <c r="H101">
        <v>10.1326</v>
      </c>
      <c r="I101">
        <v>0.57918000000000003</v>
      </c>
      <c r="J101">
        <v>28.233000000000001</v>
      </c>
      <c r="K101">
        <v>7.4541000000000004</v>
      </c>
      <c r="L101">
        <v>15.646599999999999</v>
      </c>
      <c r="M101">
        <v>0.66800000000000004</v>
      </c>
      <c r="O101">
        <v>10.212999999999999</v>
      </c>
      <c r="P101">
        <v>7.3612000000000002</v>
      </c>
      <c r="Q101">
        <v>253.3</v>
      </c>
      <c r="R101">
        <v>11855.46</v>
      </c>
      <c r="U101">
        <v>88</v>
      </c>
      <c r="V101">
        <v>157.6</v>
      </c>
      <c r="W101">
        <v>1225.25</v>
      </c>
      <c r="X101">
        <v>3.4527999999999999</v>
      </c>
      <c r="Y101">
        <v>0.70030000000000003</v>
      </c>
      <c r="Z101">
        <v>0.42930000000000001</v>
      </c>
      <c r="AB101">
        <v>4.5705999999999998</v>
      </c>
      <c r="AC101">
        <v>8.0876000000000001</v>
      </c>
      <c r="AD101">
        <v>1.8858999999999999</v>
      </c>
      <c r="AE101">
        <v>63.167000000000002</v>
      </c>
      <c r="AF101">
        <v>3.8942999999999999</v>
      </c>
      <c r="AG101">
        <v>3.3822999999999999</v>
      </c>
      <c r="AH101">
        <v>34.405999999999999</v>
      </c>
      <c r="AI101">
        <v>9.1896000000000004</v>
      </c>
      <c r="AJ101">
        <v>2.0049000000000001</v>
      </c>
      <c r="AL101">
        <v>34.49</v>
      </c>
      <c r="AM101">
        <v>44.433999999999997</v>
      </c>
      <c r="AN101">
        <v>1.8260000000000001</v>
      </c>
      <c r="AO101">
        <v>1.3073999999999999</v>
      </c>
      <c r="AQ101">
        <v>9.3796999999999997</v>
      </c>
      <c r="BO101">
        <f t="shared" si="6"/>
        <v>2007</v>
      </c>
      <c r="BP101">
        <f t="shared" si="5"/>
        <v>0</v>
      </c>
      <c r="BQ101" t="e" cm="1">
        <f t="array" aca="1" ref="BQ101" ca="1">1/INDEX($B101:$BB101,Var!$B$9)</f>
        <v>#DIV/0!</v>
      </c>
      <c r="BR101">
        <f t="shared" si="7"/>
        <v>1.8260000000000001</v>
      </c>
      <c r="BS101">
        <f t="shared" si="8"/>
        <v>0.547645125958379</v>
      </c>
      <c r="BT101" t="e" cm="1">
        <f t="array" aca="1" ref="BT101" ca="1">1/INDEX(B101:BB101,Var!$O$9)</f>
        <v>#DIV/0!</v>
      </c>
      <c r="BU101" t="e" cm="1">
        <f t="array" aca="1" ref="BU101" ca="1">INDEX(B101:BB101,Var!$B$9)/INDEX(B101:BB101,Var!$O$9)</f>
        <v>#DIV/0!</v>
      </c>
      <c r="BV101" t="e">
        <f t="shared" ca="1" si="9"/>
        <v>#DIV/0!</v>
      </c>
      <c r="BW101" cm="1">
        <f t="array" aca="1" ref="BW101" ca="1">INDEX($B101:$BB101,Var!$B$9)/BW$1*100</f>
        <v>0</v>
      </c>
      <c r="BX101" cm="1">
        <f t="array" aca="1" ref="BX101" ca="1">INDEX($B101:$BB101,Var!$B$9)/BX$1*100</f>
        <v>0</v>
      </c>
      <c r="BY101" cm="1">
        <f t="array" aca="1" ref="BY101" ca="1">INDEX($B101:$BB101,Var!$O$9)/BY$1*100</f>
        <v>0</v>
      </c>
      <c r="BZ101" cm="1">
        <f t="array" aca="1" ref="BZ101" ca="1">INDEX($B101:$BB101,Var!$O$9)/BZ$1*100</f>
        <v>0</v>
      </c>
    </row>
    <row r="102" spans="1:78" x14ac:dyDescent="0.3">
      <c r="A102" s="35">
        <v>39142</v>
      </c>
      <c r="B102">
        <v>1.6704000000000001</v>
      </c>
      <c r="C102">
        <v>1.9558</v>
      </c>
      <c r="E102">
        <v>1.5471999999999999</v>
      </c>
      <c r="F102">
        <v>1.6124000000000001</v>
      </c>
      <c r="H102">
        <v>10.246700000000001</v>
      </c>
      <c r="I102">
        <v>0.57984999999999998</v>
      </c>
      <c r="J102">
        <v>28.056999999999999</v>
      </c>
      <c r="K102">
        <v>7.4493999999999998</v>
      </c>
      <c r="L102">
        <v>15.646599999999999</v>
      </c>
      <c r="M102">
        <v>0.68020999999999998</v>
      </c>
      <c r="O102">
        <v>10.346399999999999</v>
      </c>
      <c r="P102">
        <v>7.3640999999999996</v>
      </c>
      <c r="Q102">
        <v>249.86</v>
      </c>
      <c r="R102">
        <v>12144.32</v>
      </c>
      <c r="U102">
        <v>88.69</v>
      </c>
      <c r="V102">
        <v>155.24</v>
      </c>
      <c r="W102">
        <v>1248.82</v>
      </c>
      <c r="X102">
        <v>3.4527999999999999</v>
      </c>
      <c r="Y102">
        <v>0.70879999999999999</v>
      </c>
      <c r="Z102">
        <v>0.42930000000000001</v>
      </c>
      <c r="AB102">
        <v>4.6212</v>
      </c>
      <c r="AC102">
        <v>8.1340000000000003</v>
      </c>
      <c r="AD102">
        <v>1.8952</v>
      </c>
      <c r="AE102">
        <v>64.069000000000003</v>
      </c>
      <c r="AF102">
        <v>3.8858999999999999</v>
      </c>
      <c r="AG102">
        <v>3.3692000000000002</v>
      </c>
      <c r="AH102">
        <v>34.567999999999998</v>
      </c>
      <c r="AI102">
        <v>9.2992000000000008</v>
      </c>
      <c r="AJ102">
        <v>2.0186000000000002</v>
      </c>
      <c r="AL102">
        <v>33.813000000000002</v>
      </c>
      <c r="AM102">
        <v>43.32</v>
      </c>
      <c r="AN102">
        <v>1.8658999999999999</v>
      </c>
      <c r="AO102">
        <v>1.3242</v>
      </c>
      <c r="AQ102">
        <v>9.7416999999999998</v>
      </c>
      <c r="BO102">
        <f t="shared" si="6"/>
        <v>2007</v>
      </c>
      <c r="BP102">
        <f t="shared" si="5"/>
        <v>0</v>
      </c>
      <c r="BQ102" t="e" cm="1">
        <f t="array" aca="1" ref="BQ102" ca="1">1/INDEX($B102:$BB102,Var!$B$9)</f>
        <v>#DIV/0!</v>
      </c>
      <c r="BR102">
        <f t="shared" si="7"/>
        <v>1.8658999999999999</v>
      </c>
      <c r="BS102">
        <f t="shared" si="8"/>
        <v>0.53593440162924066</v>
      </c>
      <c r="BT102" t="e" cm="1">
        <f t="array" aca="1" ref="BT102" ca="1">1/INDEX(B102:BB102,Var!$O$9)</f>
        <v>#DIV/0!</v>
      </c>
      <c r="BU102" t="e" cm="1">
        <f t="array" aca="1" ref="BU102" ca="1">INDEX(B102:BB102,Var!$B$9)/INDEX(B102:BB102,Var!$O$9)</f>
        <v>#DIV/0!</v>
      </c>
      <c r="BV102" t="e">
        <f t="shared" ca="1" si="9"/>
        <v>#DIV/0!</v>
      </c>
      <c r="BW102" cm="1">
        <f t="array" aca="1" ref="BW102" ca="1">INDEX($B102:$BB102,Var!$B$9)/BW$1*100</f>
        <v>0</v>
      </c>
      <c r="BX102" cm="1">
        <f t="array" aca="1" ref="BX102" ca="1">INDEX($B102:$BB102,Var!$B$9)/BX$1*100</f>
        <v>0</v>
      </c>
      <c r="BY102" cm="1">
        <f t="array" aca="1" ref="BY102" ca="1">INDEX($B102:$BB102,Var!$O$9)/BY$1*100</f>
        <v>0</v>
      </c>
      <c r="BZ102" cm="1">
        <f t="array" aca="1" ref="BZ102" ca="1">INDEX($B102:$BB102,Var!$O$9)/BZ$1*100</f>
        <v>0</v>
      </c>
    </row>
    <row r="103" spans="1:78" x14ac:dyDescent="0.3">
      <c r="A103" s="35">
        <v>39173</v>
      </c>
      <c r="B103">
        <v>1.6335999999999999</v>
      </c>
      <c r="C103">
        <v>1.9558</v>
      </c>
      <c r="E103">
        <v>1.5334000000000001</v>
      </c>
      <c r="F103">
        <v>1.6375</v>
      </c>
      <c r="H103">
        <v>10.44</v>
      </c>
      <c r="I103">
        <v>0.58148</v>
      </c>
      <c r="J103">
        <v>28.015000000000001</v>
      </c>
      <c r="K103">
        <v>7.4530000000000003</v>
      </c>
      <c r="L103">
        <v>15.646599999999999</v>
      </c>
      <c r="M103">
        <v>0.67934000000000005</v>
      </c>
      <c r="O103">
        <v>10.5634</v>
      </c>
      <c r="P103">
        <v>7.3967000000000001</v>
      </c>
      <c r="Q103">
        <v>246</v>
      </c>
      <c r="R103">
        <v>12290.98</v>
      </c>
      <c r="U103">
        <v>88.36</v>
      </c>
      <c r="V103">
        <v>160.68</v>
      </c>
      <c r="W103">
        <v>1257.99</v>
      </c>
      <c r="X103">
        <v>3.4527999999999999</v>
      </c>
      <c r="Y103">
        <v>0.7036</v>
      </c>
      <c r="Z103">
        <v>0.42930000000000001</v>
      </c>
      <c r="AB103">
        <v>4.6448999999999998</v>
      </c>
      <c r="AC103">
        <v>8.1194000000000006</v>
      </c>
      <c r="AD103">
        <v>1.8393999999999999</v>
      </c>
      <c r="AE103">
        <v>64.421000000000006</v>
      </c>
      <c r="AF103">
        <v>3.8144</v>
      </c>
      <c r="AG103">
        <v>3.3338000000000001</v>
      </c>
      <c r="AH103">
        <v>34.9054</v>
      </c>
      <c r="AI103">
        <v>9.2371999999999996</v>
      </c>
      <c r="AJ103">
        <v>2.0476000000000001</v>
      </c>
      <c r="AL103">
        <v>33.491</v>
      </c>
      <c r="AM103">
        <v>44.01</v>
      </c>
      <c r="AN103">
        <v>1.8362000000000001</v>
      </c>
      <c r="AO103">
        <v>1.3515999999999999</v>
      </c>
      <c r="AQ103">
        <v>9.6089000000000002</v>
      </c>
      <c r="BO103">
        <f t="shared" si="6"/>
        <v>2007</v>
      </c>
      <c r="BP103">
        <f t="shared" si="5"/>
        <v>0</v>
      </c>
      <c r="BQ103" t="e" cm="1">
        <f t="array" aca="1" ref="BQ103" ca="1">1/INDEX($B103:$BB103,Var!$B$9)</f>
        <v>#DIV/0!</v>
      </c>
      <c r="BR103">
        <f t="shared" si="7"/>
        <v>1.8362000000000001</v>
      </c>
      <c r="BS103">
        <f t="shared" si="8"/>
        <v>0.54460298442435462</v>
      </c>
      <c r="BT103" t="e" cm="1">
        <f t="array" aca="1" ref="BT103" ca="1">1/INDEX(B103:BB103,Var!$O$9)</f>
        <v>#DIV/0!</v>
      </c>
      <c r="BU103" t="e" cm="1">
        <f t="array" aca="1" ref="BU103" ca="1">INDEX(B103:BB103,Var!$B$9)/INDEX(B103:BB103,Var!$O$9)</f>
        <v>#DIV/0!</v>
      </c>
      <c r="BV103" t="e">
        <f t="shared" ca="1" si="9"/>
        <v>#DIV/0!</v>
      </c>
      <c r="BW103" cm="1">
        <f t="array" aca="1" ref="BW103" ca="1">INDEX($B103:$BB103,Var!$B$9)/BW$1*100</f>
        <v>0</v>
      </c>
      <c r="BX103" cm="1">
        <f t="array" aca="1" ref="BX103" ca="1">INDEX($B103:$BB103,Var!$B$9)/BX$1*100</f>
        <v>0</v>
      </c>
      <c r="BY103" cm="1">
        <f t="array" aca="1" ref="BY103" ca="1">INDEX($B103:$BB103,Var!$O$9)/BY$1*100</f>
        <v>0</v>
      </c>
      <c r="BZ103" cm="1">
        <f t="array" aca="1" ref="BZ103" ca="1">INDEX($B103:$BB103,Var!$O$9)/BZ$1*100</f>
        <v>0</v>
      </c>
    </row>
    <row r="104" spans="1:78" x14ac:dyDescent="0.3">
      <c r="A104" s="35">
        <v>39203</v>
      </c>
      <c r="B104">
        <v>1.6377999999999999</v>
      </c>
      <c r="C104">
        <v>1.9558</v>
      </c>
      <c r="E104">
        <v>1.4796</v>
      </c>
      <c r="F104">
        <v>1.6506000000000001</v>
      </c>
      <c r="H104">
        <v>10.3689</v>
      </c>
      <c r="I104">
        <v>0.58303000000000005</v>
      </c>
      <c r="J104">
        <v>28.231000000000002</v>
      </c>
      <c r="K104">
        <v>7.4519000000000002</v>
      </c>
      <c r="L104">
        <v>15.646599999999999</v>
      </c>
      <c r="M104">
        <v>0.68135999999999997</v>
      </c>
      <c r="O104">
        <v>10.5642</v>
      </c>
      <c r="P104">
        <v>7.3258000000000001</v>
      </c>
      <c r="Q104">
        <v>248.42</v>
      </c>
      <c r="R104">
        <v>11927.8</v>
      </c>
      <c r="U104">
        <v>85.12</v>
      </c>
      <c r="V104">
        <v>163.22</v>
      </c>
      <c r="W104">
        <v>1253.27</v>
      </c>
      <c r="X104">
        <v>3.4527999999999999</v>
      </c>
      <c r="Y104">
        <v>0.69650000000000001</v>
      </c>
      <c r="Z104">
        <v>0.42930000000000001</v>
      </c>
      <c r="AB104">
        <v>4.5961999999999996</v>
      </c>
      <c r="AC104">
        <v>8.1394000000000002</v>
      </c>
      <c r="AD104">
        <v>1.8441000000000001</v>
      </c>
      <c r="AE104">
        <v>63.136000000000003</v>
      </c>
      <c r="AF104">
        <v>3.7818999999999998</v>
      </c>
      <c r="AG104">
        <v>3.2835999999999999</v>
      </c>
      <c r="AH104">
        <v>34.899900000000002</v>
      </c>
      <c r="AI104">
        <v>9.2060999999999993</v>
      </c>
      <c r="AJ104">
        <v>2.0581</v>
      </c>
      <c r="AL104">
        <v>33.735999999999997</v>
      </c>
      <c r="AM104">
        <v>44.506999999999998</v>
      </c>
      <c r="AN104">
        <v>1.8028999999999999</v>
      </c>
      <c r="AO104">
        <v>1.3511</v>
      </c>
      <c r="AQ104">
        <v>9.4855</v>
      </c>
      <c r="BO104">
        <f t="shared" si="6"/>
        <v>2007</v>
      </c>
      <c r="BP104">
        <f t="shared" si="5"/>
        <v>0</v>
      </c>
      <c r="BQ104" t="e" cm="1">
        <f t="array" aca="1" ref="BQ104" ca="1">1/INDEX($B104:$BB104,Var!$B$9)</f>
        <v>#DIV/0!</v>
      </c>
      <c r="BR104">
        <f t="shared" si="7"/>
        <v>1.8028999999999999</v>
      </c>
      <c r="BS104">
        <f t="shared" si="8"/>
        <v>0.5546619335515004</v>
      </c>
      <c r="BT104" t="e" cm="1">
        <f t="array" aca="1" ref="BT104" ca="1">1/INDEX(B104:BB104,Var!$O$9)</f>
        <v>#DIV/0!</v>
      </c>
      <c r="BU104" t="e" cm="1">
        <f t="array" aca="1" ref="BU104" ca="1">INDEX(B104:BB104,Var!$B$9)/INDEX(B104:BB104,Var!$O$9)</f>
        <v>#DIV/0!</v>
      </c>
      <c r="BV104" t="e">
        <f t="shared" ca="1" si="9"/>
        <v>#DIV/0!</v>
      </c>
      <c r="BW104" cm="1">
        <f t="array" aca="1" ref="BW104" ca="1">INDEX($B104:$BB104,Var!$B$9)/BW$1*100</f>
        <v>0</v>
      </c>
      <c r="BX104" cm="1">
        <f t="array" aca="1" ref="BX104" ca="1">INDEX($B104:$BB104,Var!$B$9)/BX$1*100</f>
        <v>0</v>
      </c>
      <c r="BY104" cm="1">
        <f t="array" aca="1" ref="BY104" ca="1">INDEX($B104:$BB104,Var!$O$9)/BY$1*100</f>
        <v>0</v>
      </c>
      <c r="BZ104" cm="1">
        <f t="array" aca="1" ref="BZ104" ca="1">INDEX($B104:$BB104,Var!$O$9)/BZ$1*100</f>
        <v>0</v>
      </c>
    </row>
    <row r="105" spans="1:78" x14ac:dyDescent="0.3">
      <c r="A105" s="35">
        <v>39234</v>
      </c>
      <c r="B105">
        <v>1.593</v>
      </c>
      <c r="C105">
        <v>1.9558</v>
      </c>
      <c r="E105">
        <v>1.4293</v>
      </c>
      <c r="F105">
        <v>1.6543000000000001</v>
      </c>
      <c r="H105">
        <v>10.2415</v>
      </c>
      <c r="I105">
        <v>0.58352000000000004</v>
      </c>
      <c r="J105">
        <v>28.545999999999999</v>
      </c>
      <c r="K105">
        <v>7.4451999999999998</v>
      </c>
      <c r="L105">
        <v>15.646599999999999</v>
      </c>
      <c r="M105">
        <v>0.67562</v>
      </c>
      <c r="O105">
        <v>10.4854</v>
      </c>
      <c r="P105">
        <v>7.3312999999999997</v>
      </c>
      <c r="Q105">
        <v>250.29</v>
      </c>
      <c r="R105">
        <v>12056.3</v>
      </c>
      <c r="U105">
        <v>84.26</v>
      </c>
      <c r="V105">
        <v>164.55</v>
      </c>
      <c r="W105">
        <v>1245.3900000000001</v>
      </c>
      <c r="X105">
        <v>3.4527999999999999</v>
      </c>
      <c r="Y105">
        <v>0.69630000000000003</v>
      </c>
      <c r="Z105">
        <v>0.42930000000000001</v>
      </c>
      <c r="AB105">
        <v>4.6237000000000004</v>
      </c>
      <c r="AC105">
        <v>8.0589999999999993</v>
      </c>
      <c r="AD105">
        <v>1.7738</v>
      </c>
      <c r="AE105">
        <v>61.968000000000004</v>
      </c>
      <c r="AF105">
        <v>3.8073999999999999</v>
      </c>
      <c r="AG105">
        <v>3.2242999999999999</v>
      </c>
      <c r="AH105">
        <v>34.773899999999998</v>
      </c>
      <c r="AI105">
        <v>9.3290000000000006</v>
      </c>
      <c r="AJ105">
        <v>2.0619000000000001</v>
      </c>
      <c r="AL105">
        <v>34.002000000000002</v>
      </c>
      <c r="AM105">
        <v>43.491999999999997</v>
      </c>
      <c r="AN105">
        <v>1.7727999999999999</v>
      </c>
      <c r="AO105">
        <v>1.3419000000000001</v>
      </c>
      <c r="AQ105">
        <v>9.6197999999999997</v>
      </c>
      <c r="BO105">
        <f t="shared" si="6"/>
        <v>2007</v>
      </c>
      <c r="BP105">
        <f t="shared" si="5"/>
        <v>0</v>
      </c>
      <c r="BQ105" t="e" cm="1">
        <f t="array" aca="1" ref="BQ105" ca="1">1/INDEX($B105:$BB105,Var!$B$9)</f>
        <v>#DIV/0!</v>
      </c>
      <c r="BR105">
        <f t="shared" si="7"/>
        <v>1.7727999999999999</v>
      </c>
      <c r="BS105">
        <f t="shared" si="8"/>
        <v>0.5640794223826715</v>
      </c>
      <c r="BT105" t="e" cm="1">
        <f t="array" aca="1" ref="BT105" ca="1">1/INDEX(B105:BB105,Var!$O$9)</f>
        <v>#DIV/0!</v>
      </c>
      <c r="BU105" t="e" cm="1">
        <f t="array" aca="1" ref="BU105" ca="1">INDEX(B105:BB105,Var!$B$9)/INDEX(B105:BB105,Var!$O$9)</f>
        <v>#DIV/0!</v>
      </c>
      <c r="BV105" t="e">
        <f t="shared" ca="1" si="9"/>
        <v>#DIV/0!</v>
      </c>
      <c r="BW105" cm="1">
        <f t="array" aca="1" ref="BW105" ca="1">INDEX($B105:$BB105,Var!$B$9)/BW$1*100</f>
        <v>0</v>
      </c>
      <c r="BX105" cm="1">
        <f t="array" aca="1" ref="BX105" ca="1">INDEX($B105:$BB105,Var!$B$9)/BX$1*100</f>
        <v>0</v>
      </c>
      <c r="BY105" cm="1">
        <f t="array" aca="1" ref="BY105" ca="1">INDEX($B105:$BB105,Var!$O$9)/BY$1*100</f>
        <v>0</v>
      </c>
      <c r="BZ105" cm="1">
        <f t="array" aca="1" ref="BZ105" ca="1">INDEX($B105:$BB105,Var!$O$9)/BZ$1*100</f>
        <v>0</v>
      </c>
    </row>
    <row r="106" spans="1:78" x14ac:dyDescent="0.3">
      <c r="A106" s="35">
        <v>39264</v>
      </c>
      <c r="B106">
        <v>1.5809</v>
      </c>
      <c r="C106">
        <v>1.9558</v>
      </c>
      <c r="E106">
        <v>1.4417</v>
      </c>
      <c r="F106">
        <v>1.6567000000000001</v>
      </c>
      <c r="H106">
        <v>10.389900000000001</v>
      </c>
      <c r="I106">
        <v>0.58411999999999997</v>
      </c>
      <c r="J106">
        <v>28.359000000000002</v>
      </c>
      <c r="K106">
        <v>7.4409999999999998</v>
      </c>
      <c r="L106">
        <v>15.646599999999999</v>
      </c>
      <c r="M106">
        <v>0.6744</v>
      </c>
      <c r="O106">
        <v>10.7247</v>
      </c>
      <c r="P106">
        <v>7.2946999999999997</v>
      </c>
      <c r="Q106">
        <v>246.9</v>
      </c>
      <c r="R106">
        <v>12441.28</v>
      </c>
      <c r="U106">
        <v>83.16</v>
      </c>
      <c r="V106">
        <v>166.76</v>
      </c>
      <c r="W106">
        <v>1259.7</v>
      </c>
      <c r="X106">
        <v>3.4527999999999999</v>
      </c>
      <c r="Y106">
        <v>0.69689999999999996</v>
      </c>
      <c r="Z106">
        <v>0.42930000000000001</v>
      </c>
      <c r="AB106">
        <v>4.7183999999999999</v>
      </c>
      <c r="AC106">
        <v>7.9379999999999997</v>
      </c>
      <c r="AD106">
        <v>1.7445999999999999</v>
      </c>
      <c r="AE106">
        <v>62.417999999999999</v>
      </c>
      <c r="AF106">
        <v>3.7682000000000002</v>
      </c>
      <c r="AG106">
        <v>3.1345000000000001</v>
      </c>
      <c r="AH106">
        <v>35.029200000000003</v>
      </c>
      <c r="AI106">
        <v>9.1842000000000006</v>
      </c>
      <c r="AJ106">
        <v>2.0789</v>
      </c>
      <c r="AL106">
        <v>33.326000000000001</v>
      </c>
      <c r="AM106">
        <v>41.87</v>
      </c>
      <c r="AN106">
        <v>1.7574000000000001</v>
      </c>
      <c r="AO106">
        <v>1.3715999999999999</v>
      </c>
      <c r="AQ106">
        <v>9.5711999999999993</v>
      </c>
      <c r="BO106">
        <f t="shared" si="6"/>
        <v>2007</v>
      </c>
      <c r="BP106">
        <f t="shared" si="5"/>
        <v>0</v>
      </c>
      <c r="BQ106" t="e" cm="1">
        <f t="array" aca="1" ref="BQ106" ca="1">1/INDEX($B106:$BB106,Var!$B$9)</f>
        <v>#DIV/0!</v>
      </c>
      <c r="BR106">
        <f t="shared" si="7"/>
        <v>1.7574000000000001</v>
      </c>
      <c r="BS106">
        <f t="shared" si="8"/>
        <v>0.56902241948332766</v>
      </c>
      <c r="BT106" t="e" cm="1">
        <f t="array" aca="1" ref="BT106" ca="1">1/INDEX(B106:BB106,Var!$O$9)</f>
        <v>#DIV/0!</v>
      </c>
      <c r="BU106" t="e" cm="1">
        <f t="array" aca="1" ref="BU106" ca="1">INDEX(B106:BB106,Var!$B$9)/INDEX(B106:BB106,Var!$O$9)</f>
        <v>#DIV/0!</v>
      </c>
      <c r="BV106" t="e">
        <f t="shared" ca="1" si="9"/>
        <v>#DIV/0!</v>
      </c>
      <c r="BW106" cm="1">
        <f t="array" aca="1" ref="BW106" ca="1">INDEX($B106:$BB106,Var!$B$9)/BW$1*100</f>
        <v>0</v>
      </c>
      <c r="BX106" cm="1">
        <f t="array" aca="1" ref="BX106" ca="1">INDEX($B106:$BB106,Var!$B$9)/BX$1*100</f>
        <v>0</v>
      </c>
      <c r="BY106" cm="1">
        <f t="array" aca="1" ref="BY106" ca="1">INDEX($B106:$BB106,Var!$O$9)/BY$1*100</f>
        <v>0</v>
      </c>
      <c r="BZ106" cm="1">
        <f t="array" aca="1" ref="BZ106" ca="1">INDEX($B106:$BB106,Var!$O$9)/BZ$1*100</f>
        <v>0</v>
      </c>
    </row>
    <row r="107" spans="1:78" x14ac:dyDescent="0.3">
      <c r="A107" s="35">
        <v>39295</v>
      </c>
      <c r="B107">
        <v>1.6442000000000001</v>
      </c>
      <c r="C107">
        <v>1.9558</v>
      </c>
      <c r="E107">
        <v>1.4419999999999999</v>
      </c>
      <c r="F107">
        <v>1.6383000000000001</v>
      </c>
      <c r="H107">
        <v>10.3162</v>
      </c>
      <c r="I107">
        <v>0.58420000000000005</v>
      </c>
      <c r="J107">
        <v>27.86</v>
      </c>
      <c r="K107">
        <v>7.4428999999999998</v>
      </c>
      <c r="L107">
        <v>15.646599999999999</v>
      </c>
      <c r="M107">
        <v>0.67766000000000004</v>
      </c>
      <c r="O107">
        <v>10.6469</v>
      </c>
      <c r="P107">
        <v>7.3160999999999996</v>
      </c>
      <c r="Q107">
        <v>255.2</v>
      </c>
      <c r="R107">
        <v>12765.65</v>
      </c>
      <c r="U107">
        <v>88.46</v>
      </c>
      <c r="V107">
        <v>159.05000000000001</v>
      </c>
      <c r="W107">
        <v>1273.3699999999999</v>
      </c>
      <c r="X107">
        <v>3.4527999999999999</v>
      </c>
      <c r="Y107">
        <v>0.69779999999999998</v>
      </c>
      <c r="Z107">
        <v>0.42930000000000001</v>
      </c>
      <c r="AB107">
        <v>4.7457000000000003</v>
      </c>
      <c r="AC107">
        <v>7.9734999999999996</v>
      </c>
      <c r="AD107">
        <v>1.8786</v>
      </c>
      <c r="AE107">
        <v>62.862000000000002</v>
      </c>
      <c r="AF107">
        <v>3.8115999999999999</v>
      </c>
      <c r="AG107">
        <v>3.2246000000000001</v>
      </c>
      <c r="AH107">
        <v>34.921100000000003</v>
      </c>
      <c r="AI107">
        <v>9.3231000000000002</v>
      </c>
      <c r="AJ107">
        <v>2.0743999999999998</v>
      </c>
      <c r="AL107">
        <v>33.603000000000002</v>
      </c>
      <c r="AM107">
        <v>43.337000000000003</v>
      </c>
      <c r="AN107">
        <v>1.7921</v>
      </c>
      <c r="AO107">
        <v>1.3622000000000001</v>
      </c>
      <c r="AQ107">
        <v>9.8391000000000002</v>
      </c>
      <c r="BO107">
        <f t="shared" si="6"/>
        <v>2007</v>
      </c>
      <c r="BP107">
        <f t="shared" si="5"/>
        <v>0</v>
      </c>
      <c r="BQ107" t="e" cm="1">
        <f t="array" aca="1" ref="BQ107" ca="1">1/INDEX($B107:$BB107,Var!$B$9)</f>
        <v>#DIV/0!</v>
      </c>
      <c r="BR107">
        <f t="shared" si="7"/>
        <v>1.7921</v>
      </c>
      <c r="BS107">
        <f t="shared" si="8"/>
        <v>0.55800457563752026</v>
      </c>
      <c r="BT107" t="e" cm="1">
        <f t="array" aca="1" ref="BT107" ca="1">1/INDEX(B107:BB107,Var!$O$9)</f>
        <v>#DIV/0!</v>
      </c>
      <c r="BU107" t="e" cm="1">
        <f t="array" aca="1" ref="BU107" ca="1">INDEX(B107:BB107,Var!$B$9)/INDEX(B107:BB107,Var!$O$9)</f>
        <v>#DIV/0!</v>
      </c>
      <c r="BV107" t="e">
        <f t="shared" ca="1" si="9"/>
        <v>#DIV/0!</v>
      </c>
      <c r="BW107" cm="1">
        <f t="array" aca="1" ref="BW107" ca="1">INDEX($B107:$BB107,Var!$B$9)/BW$1*100</f>
        <v>0</v>
      </c>
      <c r="BX107" cm="1">
        <f t="array" aca="1" ref="BX107" ca="1">INDEX($B107:$BB107,Var!$B$9)/BX$1*100</f>
        <v>0</v>
      </c>
      <c r="BY107" cm="1">
        <f t="array" aca="1" ref="BY107" ca="1">INDEX($B107:$BB107,Var!$O$9)/BY$1*100</f>
        <v>0</v>
      </c>
      <c r="BZ107" cm="1">
        <f t="array" aca="1" ref="BZ107" ca="1">INDEX($B107:$BB107,Var!$O$9)/BZ$1*100</f>
        <v>0</v>
      </c>
    </row>
    <row r="108" spans="1:78" x14ac:dyDescent="0.3">
      <c r="A108" s="35">
        <v>39326</v>
      </c>
      <c r="B108">
        <v>1.6445000000000001</v>
      </c>
      <c r="C108">
        <v>1.9558</v>
      </c>
      <c r="E108">
        <v>1.4273</v>
      </c>
      <c r="F108">
        <v>1.6475</v>
      </c>
      <c r="H108">
        <v>10.4533</v>
      </c>
      <c r="I108">
        <v>0.58420000000000005</v>
      </c>
      <c r="J108">
        <v>27.573</v>
      </c>
      <c r="K108">
        <v>7.4505999999999997</v>
      </c>
      <c r="L108">
        <v>15.646599999999999</v>
      </c>
      <c r="M108">
        <v>0.68886999999999998</v>
      </c>
      <c r="O108">
        <v>10.815099999999999</v>
      </c>
      <c r="P108">
        <v>7.3133999999999997</v>
      </c>
      <c r="Q108">
        <v>253.33</v>
      </c>
      <c r="R108">
        <v>12927.37</v>
      </c>
      <c r="U108">
        <v>88.59</v>
      </c>
      <c r="V108">
        <v>159.82</v>
      </c>
      <c r="W108">
        <v>1291.46</v>
      </c>
      <c r="X108">
        <v>3.4527999999999999</v>
      </c>
      <c r="Y108">
        <v>0.70209999999999995</v>
      </c>
      <c r="Z108">
        <v>0.42930000000000001</v>
      </c>
      <c r="AB108">
        <v>4.8249000000000004</v>
      </c>
      <c r="AC108">
        <v>7.8305999999999996</v>
      </c>
      <c r="AD108">
        <v>1.9358</v>
      </c>
      <c r="AE108">
        <v>63.911000000000001</v>
      </c>
      <c r="AF108">
        <v>3.7890999999999999</v>
      </c>
      <c r="AG108">
        <v>3.3481000000000001</v>
      </c>
      <c r="AH108">
        <v>35.1723</v>
      </c>
      <c r="AI108">
        <v>9.2835000000000001</v>
      </c>
      <c r="AJ108">
        <v>2.1009000000000002</v>
      </c>
      <c r="AL108">
        <v>33.829000000000001</v>
      </c>
      <c r="AM108">
        <v>44.57</v>
      </c>
      <c r="AN108">
        <v>1.7536</v>
      </c>
      <c r="AO108">
        <v>1.3895999999999999</v>
      </c>
      <c r="AQ108">
        <v>9.8911999999999995</v>
      </c>
      <c r="BO108">
        <f t="shared" si="6"/>
        <v>2007</v>
      </c>
      <c r="BP108">
        <f t="shared" si="5"/>
        <v>0</v>
      </c>
      <c r="BQ108" t="e" cm="1">
        <f t="array" aca="1" ref="BQ108" ca="1">1/INDEX($B108:$BB108,Var!$B$9)</f>
        <v>#DIV/0!</v>
      </c>
      <c r="BR108">
        <f t="shared" si="7"/>
        <v>1.7536</v>
      </c>
      <c r="BS108">
        <f t="shared" si="8"/>
        <v>0.57025547445255476</v>
      </c>
      <c r="BT108" t="e" cm="1">
        <f t="array" aca="1" ref="BT108" ca="1">1/INDEX(B108:BB108,Var!$O$9)</f>
        <v>#DIV/0!</v>
      </c>
      <c r="BU108" t="e" cm="1">
        <f t="array" aca="1" ref="BU108" ca="1">INDEX(B108:BB108,Var!$B$9)/INDEX(B108:BB108,Var!$O$9)</f>
        <v>#DIV/0!</v>
      </c>
      <c r="BV108" t="e">
        <f t="shared" ca="1" si="9"/>
        <v>#DIV/0!</v>
      </c>
      <c r="BW108" cm="1">
        <f t="array" aca="1" ref="BW108" ca="1">INDEX($B108:$BB108,Var!$B$9)/BW$1*100</f>
        <v>0</v>
      </c>
      <c r="BX108" cm="1">
        <f t="array" aca="1" ref="BX108" ca="1">INDEX($B108:$BB108,Var!$B$9)/BX$1*100</f>
        <v>0</v>
      </c>
      <c r="BY108" cm="1">
        <f t="array" aca="1" ref="BY108" ca="1">INDEX($B108:$BB108,Var!$O$9)/BY$1*100</f>
        <v>0</v>
      </c>
      <c r="BZ108" cm="1">
        <f t="array" aca="1" ref="BZ108" ca="1">INDEX($B108:$BB108,Var!$O$9)/BZ$1*100</f>
        <v>0</v>
      </c>
    </row>
    <row r="109" spans="1:78" x14ac:dyDescent="0.3">
      <c r="A109" s="35">
        <v>39356</v>
      </c>
      <c r="B109">
        <v>1.5837000000000001</v>
      </c>
      <c r="C109">
        <v>1.9558</v>
      </c>
      <c r="E109">
        <v>1.3891</v>
      </c>
      <c r="F109">
        <v>1.6706000000000001</v>
      </c>
      <c r="H109">
        <v>10.674099999999999</v>
      </c>
      <c r="I109">
        <v>0.58420000000000005</v>
      </c>
      <c r="J109">
        <v>27.335000000000001</v>
      </c>
      <c r="K109">
        <v>7.4534000000000002</v>
      </c>
      <c r="L109">
        <v>15.646599999999999</v>
      </c>
      <c r="M109">
        <v>0.69613999999999998</v>
      </c>
      <c r="O109">
        <v>11.0327</v>
      </c>
      <c r="P109">
        <v>7.3284000000000002</v>
      </c>
      <c r="Q109">
        <v>251.02</v>
      </c>
      <c r="R109">
        <v>12945.8</v>
      </c>
      <c r="U109">
        <v>86.3</v>
      </c>
      <c r="V109">
        <v>164.95</v>
      </c>
      <c r="W109">
        <v>1301.67</v>
      </c>
      <c r="X109">
        <v>3.4527999999999999</v>
      </c>
      <c r="Y109">
        <v>0.70299999999999996</v>
      </c>
      <c r="Z109">
        <v>0.42930000000000001</v>
      </c>
      <c r="AB109">
        <v>4.8005000000000004</v>
      </c>
      <c r="AC109">
        <v>7.6962999999999999</v>
      </c>
      <c r="AD109">
        <v>1.8738999999999999</v>
      </c>
      <c r="AE109">
        <v>62.893999999999998</v>
      </c>
      <c r="AF109">
        <v>3.7061999999999999</v>
      </c>
      <c r="AG109">
        <v>3.3536999999999999</v>
      </c>
      <c r="AH109">
        <v>35.400799999999997</v>
      </c>
      <c r="AI109">
        <v>9.1735000000000007</v>
      </c>
      <c r="AJ109">
        <v>2.0849000000000002</v>
      </c>
      <c r="AL109">
        <v>33.624000000000002</v>
      </c>
      <c r="AM109">
        <v>44.898000000000003</v>
      </c>
      <c r="AN109">
        <v>1.7089000000000001</v>
      </c>
      <c r="AO109">
        <v>1.4227000000000001</v>
      </c>
      <c r="AQ109">
        <v>9.6371000000000002</v>
      </c>
      <c r="BO109">
        <f t="shared" si="6"/>
        <v>2007</v>
      </c>
      <c r="BP109">
        <f t="shared" si="5"/>
        <v>0</v>
      </c>
      <c r="BQ109" t="e" cm="1">
        <f t="array" aca="1" ref="BQ109" ca="1">1/INDEX($B109:$BB109,Var!$B$9)</f>
        <v>#DIV/0!</v>
      </c>
      <c r="BR109">
        <f t="shared" si="7"/>
        <v>1.7089000000000001</v>
      </c>
      <c r="BS109">
        <f t="shared" si="8"/>
        <v>0.58517174790801096</v>
      </c>
      <c r="BT109" t="e" cm="1">
        <f t="array" aca="1" ref="BT109" ca="1">1/INDEX(B109:BB109,Var!$O$9)</f>
        <v>#DIV/0!</v>
      </c>
      <c r="BU109" t="e" cm="1">
        <f t="array" aca="1" ref="BU109" ca="1">INDEX(B109:BB109,Var!$B$9)/INDEX(B109:BB109,Var!$O$9)</f>
        <v>#DIV/0!</v>
      </c>
      <c r="BV109" t="e">
        <f t="shared" ca="1" si="9"/>
        <v>#DIV/0!</v>
      </c>
      <c r="BW109" cm="1">
        <f t="array" aca="1" ref="BW109" ca="1">INDEX($B109:$BB109,Var!$B$9)/BW$1*100</f>
        <v>0</v>
      </c>
      <c r="BX109" cm="1">
        <f t="array" aca="1" ref="BX109" ca="1">INDEX($B109:$BB109,Var!$B$9)/BX$1*100</f>
        <v>0</v>
      </c>
      <c r="BY109" cm="1">
        <f t="array" aca="1" ref="BY109" ca="1">INDEX($B109:$BB109,Var!$O$9)/BY$1*100</f>
        <v>0</v>
      </c>
      <c r="BZ109" cm="1">
        <f t="array" aca="1" ref="BZ109" ca="1">INDEX($B109:$BB109,Var!$O$9)/BZ$1*100</f>
        <v>0</v>
      </c>
    </row>
    <row r="110" spans="1:78" x14ac:dyDescent="0.3">
      <c r="A110" s="35">
        <v>39387</v>
      </c>
      <c r="B110">
        <v>1.6373</v>
      </c>
      <c r="C110">
        <v>1.9558</v>
      </c>
      <c r="E110">
        <v>1.4162999999999999</v>
      </c>
      <c r="F110">
        <v>1.6485000000000001</v>
      </c>
      <c r="H110">
        <v>10.8957</v>
      </c>
      <c r="I110">
        <v>0.58420000000000005</v>
      </c>
      <c r="J110">
        <v>26.733000000000001</v>
      </c>
      <c r="K110">
        <v>7.4542999999999999</v>
      </c>
      <c r="L110">
        <v>15.646599999999999</v>
      </c>
      <c r="M110">
        <v>0.70896000000000003</v>
      </c>
      <c r="O110">
        <v>11.421099999999999</v>
      </c>
      <c r="P110">
        <v>7.3365</v>
      </c>
      <c r="Q110">
        <v>254.5</v>
      </c>
      <c r="R110">
        <v>13608.92</v>
      </c>
      <c r="U110">
        <v>89.34</v>
      </c>
      <c r="V110">
        <v>162.88999999999999</v>
      </c>
      <c r="W110">
        <v>1348.46</v>
      </c>
      <c r="X110">
        <v>3.4527999999999999</v>
      </c>
      <c r="Y110">
        <v>0.70050000000000001</v>
      </c>
      <c r="Z110">
        <v>0.42930000000000001</v>
      </c>
      <c r="AB110">
        <v>4.9279000000000002</v>
      </c>
      <c r="AC110">
        <v>7.9519000000000002</v>
      </c>
      <c r="AD110">
        <v>1.9231</v>
      </c>
      <c r="AE110">
        <v>63.271000000000001</v>
      </c>
      <c r="AF110">
        <v>3.6575000000000002</v>
      </c>
      <c r="AG110">
        <v>3.4739</v>
      </c>
      <c r="AH110">
        <v>35.917400000000001</v>
      </c>
      <c r="AI110">
        <v>9.2888999999999999</v>
      </c>
      <c r="AJ110">
        <v>2.1242000000000001</v>
      </c>
      <c r="AL110">
        <v>33.231999999999999</v>
      </c>
      <c r="AM110">
        <v>46.12</v>
      </c>
      <c r="AN110">
        <v>1.7498</v>
      </c>
      <c r="AO110">
        <v>1.4683999999999999</v>
      </c>
      <c r="AQ110">
        <v>9.8552999999999997</v>
      </c>
      <c r="BO110">
        <f t="shared" si="6"/>
        <v>2007</v>
      </c>
      <c r="BP110">
        <f t="shared" si="5"/>
        <v>0</v>
      </c>
      <c r="BQ110" t="e" cm="1">
        <f t="array" aca="1" ref="BQ110" ca="1">1/INDEX($B110:$BB110,Var!$B$9)</f>
        <v>#DIV/0!</v>
      </c>
      <c r="BR110">
        <f t="shared" si="7"/>
        <v>1.7498</v>
      </c>
      <c r="BS110">
        <f t="shared" si="8"/>
        <v>0.5714938850154303</v>
      </c>
      <c r="BT110" t="e" cm="1">
        <f t="array" aca="1" ref="BT110" ca="1">1/INDEX(B110:BB110,Var!$O$9)</f>
        <v>#DIV/0!</v>
      </c>
      <c r="BU110" t="e" cm="1">
        <f t="array" aca="1" ref="BU110" ca="1">INDEX(B110:BB110,Var!$B$9)/INDEX(B110:BB110,Var!$O$9)</f>
        <v>#DIV/0!</v>
      </c>
      <c r="BV110" t="e">
        <f t="shared" ca="1" si="9"/>
        <v>#DIV/0!</v>
      </c>
      <c r="BW110" cm="1">
        <f t="array" aca="1" ref="BW110" ca="1">INDEX($B110:$BB110,Var!$B$9)/BW$1*100</f>
        <v>0</v>
      </c>
      <c r="BX110" cm="1">
        <f t="array" aca="1" ref="BX110" ca="1">INDEX($B110:$BB110,Var!$B$9)/BX$1*100</f>
        <v>0</v>
      </c>
      <c r="BY110" cm="1">
        <f t="array" aca="1" ref="BY110" ca="1">INDEX($B110:$BB110,Var!$O$9)/BY$1*100</f>
        <v>0</v>
      </c>
      <c r="BZ110" cm="1">
        <f t="array" aca="1" ref="BZ110" ca="1">INDEX($B110:$BB110,Var!$O$9)/BZ$1*100</f>
        <v>0</v>
      </c>
    </row>
    <row r="111" spans="1:78" x14ac:dyDescent="0.3">
      <c r="A111" s="35">
        <v>39417</v>
      </c>
      <c r="B111">
        <v>1.6702999999999999</v>
      </c>
      <c r="C111">
        <v>1.9558</v>
      </c>
      <c r="E111">
        <v>1.462</v>
      </c>
      <c r="F111">
        <v>1.6592</v>
      </c>
      <c r="H111">
        <v>10.740399999999999</v>
      </c>
      <c r="I111">
        <v>0.58509999999999995</v>
      </c>
      <c r="J111">
        <v>26.317</v>
      </c>
      <c r="K111">
        <v>7.4599000000000002</v>
      </c>
      <c r="L111">
        <v>15.646599999999999</v>
      </c>
      <c r="M111">
        <v>0.72063999999999995</v>
      </c>
      <c r="O111">
        <v>11.3619</v>
      </c>
      <c r="P111">
        <v>7.3178000000000001</v>
      </c>
      <c r="Q111">
        <v>253.18</v>
      </c>
      <c r="R111">
        <v>13620.45</v>
      </c>
      <c r="U111">
        <v>90.82</v>
      </c>
      <c r="V111">
        <v>163.55000000000001</v>
      </c>
      <c r="W111">
        <v>1356.79</v>
      </c>
      <c r="X111">
        <v>3.4527999999999999</v>
      </c>
      <c r="Y111">
        <v>0.69750000000000001</v>
      </c>
      <c r="Z111">
        <v>0.42930000000000001</v>
      </c>
      <c r="AB111">
        <v>4.8575999999999997</v>
      </c>
      <c r="AC111">
        <v>8.0116999999999994</v>
      </c>
      <c r="AD111">
        <v>1.893</v>
      </c>
      <c r="AE111">
        <v>60.555999999999997</v>
      </c>
      <c r="AF111">
        <v>3.6015000000000001</v>
      </c>
      <c r="AG111">
        <v>3.5350999999999999</v>
      </c>
      <c r="AH111">
        <v>35.792700000000004</v>
      </c>
      <c r="AI111">
        <v>9.4319000000000006</v>
      </c>
      <c r="AJ111">
        <v>2.1107999999999998</v>
      </c>
      <c r="AL111">
        <v>33.404000000000003</v>
      </c>
      <c r="AM111">
        <v>44.152999999999999</v>
      </c>
      <c r="AN111">
        <v>1.7195</v>
      </c>
      <c r="AO111">
        <v>1.4570000000000001</v>
      </c>
      <c r="AQ111">
        <v>9.9626000000000001</v>
      </c>
      <c r="BO111">
        <f t="shared" si="6"/>
        <v>2007</v>
      </c>
      <c r="BP111">
        <f t="shared" si="5"/>
        <v>0</v>
      </c>
      <c r="BQ111" t="e" cm="1">
        <f t="array" aca="1" ref="BQ111" ca="1">1/INDEX($B111:$BB111,Var!$B$9)</f>
        <v>#DIV/0!</v>
      </c>
      <c r="BR111">
        <f t="shared" si="7"/>
        <v>1.7195</v>
      </c>
      <c r="BS111">
        <f t="shared" si="8"/>
        <v>0.58156440825821454</v>
      </c>
      <c r="BT111" t="e" cm="1">
        <f t="array" aca="1" ref="BT111" ca="1">1/INDEX(B111:BB111,Var!$O$9)</f>
        <v>#DIV/0!</v>
      </c>
      <c r="BU111" t="e" cm="1">
        <f t="array" aca="1" ref="BU111" ca="1">INDEX(B111:BB111,Var!$B$9)/INDEX(B111:BB111,Var!$O$9)</f>
        <v>#DIV/0!</v>
      </c>
      <c r="BV111" t="e">
        <f t="shared" ca="1" si="9"/>
        <v>#DIV/0!</v>
      </c>
      <c r="BW111" cm="1">
        <f t="array" aca="1" ref="BW111" ca="1">INDEX($B111:$BB111,Var!$B$9)/BW$1*100</f>
        <v>0</v>
      </c>
      <c r="BX111" cm="1">
        <f t="array" aca="1" ref="BX111" ca="1">INDEX($B111:$BB111,Var!$B$9)/BX$1*100</f>
        <v>0</v>
      </c>
      <c r="BY111" cm="1">
        <f t="array" aca="1" ref="BY111" ca="1">INDEX($B111:$BB111,Var!$O$9)/BY$1*100</f>
        <v>0</v>
      </c>
      <c r="BZ111" cm="1">
        <f t="array" aca="1" ref="BZ111" ca="1">INDEX($B111:$BB111,Var!$O$9)/BZ$1*100</f>
        <v>0</v>
      </c>
    </row>
    <row r="112" spans="1:78" x14ac:dyDescent="0.3">
      <c r="A112" s="35">
        <v>39448</v>
      </c>
      <c r="B112">
        <v>1.6694</v>
      </c>
      <c r="C112">
        <v>1.9558</v>
      </c>
      <c r="D112">
        <v>2.6111</v>
      </c>
      <c r="E112">
        <v>1.4862</v>
      </c>
      <c r="F112">
        <v>1.6203000000000001</v>
      </c>
      <c r="H112">
        <v>10.6568</v>
      </c>
      <c r="J112">
        <v>26.05</v>
      </c>
      <c r="K112">
        <v>7.4504999999999999</v>
      </c>
      <c r="L112">
        <v>15.646599999999999</v>
      </c>
      <c r="M112">
        <v>0.74724999999999997</v>
      </c>
      <c r="O112">
        <v>11.4863</v>
      </c>
      <c r="P112">
        <v>7.3155000000000001</v>
      </c>
      <c r="Q112">
        <v>256.02999999999997</v>
      </c>
      <c r="R112">
        <v>13839.19</v>
      </c>
      <c r="U112">
        <v>94.5</v>
      </c>
      <c r="V112">
        <v>158.68</v>
      </c>
      <c r="W112">
        <v>1387.66</v>
      </c>
      <c r="X112">
        <v>3.4527999999999999</v>
      </c>
      <c r="Y112">
        <v>0.69820000000000004</v>
      </c>
      <c r="AA112">
        <v>16.0639</v>
      </c>
      <c r="AB112">
        <v>4.8090000000000002</v>
      </c>
      <c r="AC112">
        <v>7.9565999999999999</v>
      </c>
      <c r="AD112">
        <v>1.9054</v>
      </c>
      <c r="AE112">
        <v>60.079000000000001</v>
      </c>
      <c r="AF112">
        <v>3.6092</v>
      </c>
      <c r="AG112">
        <v>3.6937000000000002</v>
      </c>
      <c r="AH112">
        <v>36.03</v>
      </c>
      <c r="AI112">
        <v>9.4314</v>
      </c>
      <c r="AJ112">
        <v>2.1061999999999999</v>
      </c>
      <c r="AL112">
        <v>33.545999999999999</v>
      </c>
      <c r="AM112">
        <v>44.758000000000003</v>
      </c>
      <c r="AN112">
        <v>1.7322</v>
      </c>
      <c r="AO112">
        <v>1.4718</v>
      </c>
      <c r="AQ112">
        <v>10.3101</v>
      </c>
      <c r="BO112">
        <f t="shared" si="6"/>
        <v>2008</v>
      </c>
      <c r="BP112">
        <f t="shared" si="5"/>
        <v>100</v>
      </c>
      <c r="BQ112" t="e" cm="1">
        <f t="array" aca="1" ref="BQ112" ca="1">1/INDEX($B112:$BB112,Var!$B$9)</f>
        <v>#DIV/0!</v>
      </c>
      <c r="BR112">
        <f t="shared" si="7"/>
        <v>1.7322</v>
      </c>
      <c r="BS112">
        <f t="shared" si="8"/>
        <v>0.57730054266251007</v>
      </c>
      <c r="BT112" cm="1">
        <f t="array" aca="1" ref="BT112" ca="1">1/INDEX(B112:BB112,Var!$O$9)</f>
        <v>6.2251383536999105E-2</v>
      </c>
      <c r="BU112" cm="1">
        <f t="array" aca="1" ref="BU112" ca="1">INDEX(B112:BB112,Var!$B$9)/INDEX(B112:BB112,Var!$O$9)</f>
        <v>0</v>
      </c>
      <c r="BV112" t="e">
        <f t="shared" ca="1" si="9"/>
        <v>#DIV/0!</v>
      </c>
      <c r="BW112" cm="1">
        <f t="array" aca="1" ref="BW112" ca="1">INDEX($B112:$BB112,Var!$B$9)/BW$1*100</f>
        <v>0</v>
      </c>
      <c r="BX112" cm="1">
        <f t="array" aca="1" ref="BX112" ca="1">INDEX($B112:$BB112,Var!$B$9)/BX$1*100</f>
        <v>0</v>
      </c>
      <c r="BY112" cm="1">
        <f t="array" aca="1" ref="BY112" ca="1">INDEX($B112:$BB112,Var!$O$9)/BY$1*100</f>
        <v>101.16697945662716</v>
      </c>
      <c r="BZ112" cm="1">
        <f t="array" aca="1" ref="BZ112" ca="1">INDEX($B112:$BB112,Var!$O$9)/BZ$1*100</f>
        <v>80.277354388945795</v>
      </c>
    </row>
    <row r="113" spans="1:78" x14ac:dyDescent="0.3">
      <c r="A113" s="35">
        <v>39479</v>
      </c>
      <c r="B113">
        <v>1.6155999999999999</v>
      </c>
      <c r="C113">
        <v>1.9558</v>
      </c>
      <c r="D113">
        <v>2.5516000000000001</v>
      </c>
      <c r="E113">
        <v>1.474</v>
      </c>
      <c r="F113">
        <v>1.6080000000000001</v>
      </c>
      <c r="H113">
        <v>10.568199999999999</v>
      </c>
      <c r="J113">
        <v>25.376999999999999</v>
      </c>
      <c r="K113">
        <v>7.4539999999999997</v>
      </c>
      <c r="L113">
        <v>15.646599999999999</v>
      </c>
      <c r="M113">
        <v>0.75094000000000005</v>
      </c>
      <c r="O113">
        <v>11.499599999999999</v>
      </c>
      <c r="P113">
        <v>7.2706999999999997</v>
      </c>
      <c r="Q113">
        <v>262.14999999999998</v>
      </c>
      <c r="R113">
        <v>13542.26</v>
      </c>
      <c r="U113">
        <v>98.06</v>
      </c>
      <c r="V113">
        <v>157.97</v>
      </c>
      <c r="W113">
        <v>1392.57</v>
      </c>
      <c r="X113">
        <v>3.4527999999999999</v>
      </c>
      <c r="Y113">
        <v>0.69669999999999999</v>
      </c>
      <c r="AA113">
        <v>15.8786</v>
      </c>
      <c r="AB113">
        <v>4.7548000000000004</v>
      </c>
      <c r="AC113">
        <v>7.9480000000000004</v>
      </c>
      <c r="AD113">
        <v>1.8512999999999999</v>
      </c>
      <c r="AE113">
        <v>59.844999999999999</v>
      </c>
      <c r="AF113">
        <v>3.5768</v>
      </c>
      <c r="AG113">
        <v>3.6556999999999999</v>
      </c>
      <c r="AH113">
        <v>36.1357</v>
      </c>
      <c r="AI113">
        <v>9.3642000000000003</v>
      </c>
      <c r="AJ113">
        <v>2.0808</v>
      </c>
      <c r="AL113">
        <v>33.085000000000001</v>
      </c>
      <c r="AM113">
        <v>46.085000000000001</v>
      </c>
      <c r="AN113">
        <v>1.7632000000000001</v>
      </c>
      <c r="AO113">
        <v>1.4748000000000001</v>
      </c>
      <c r="AQ113">
        <v>11.289899999999999</v>
      </c>
      <c r="BO113">
        <f t="shared" si="6"/>
        <v>2008</v>
      </c>
      <c r="BP113">
        <f t="shared" si="5"/>
        <v>100</v>
      </c>
      <c r="BQ113" t="e" cm="1">
        <f t="array" aca="1" ref="BQ113" ca="1">1/INDEX($B113:$BB113,Var!$B$9)</f>
        <v>#DIV/0!</v>
      </c>
      <c r="BR113">
        <f t="shared" si="7"/>
        <v>1.7632000000000001</v>
      </c>
      <c r="BS113">
        <f t="shared" si="8"/>
        <v>0.56715063520871145</v>
      </c>
      <c r="BT113" cm="1">
        <f t="array" aca="1" ref="BT113" ca="1">1/INDEX(B113:BB113,Var!$O$9)</f>
        <v>6.2977844394342064E-2</v>
      </c>
      <c r="BU113" cm="1">
        <f t="array" aca="1" ref="BU113" ca="1">INDEX(B113:BB113,Var!$B$9)/INDEX(B113:BB113,Var!$O$9)</f>
        <v>0</v>
      </c>
      <c r="BV113" t="e">
        <f t="shared" ca="1" si="9"/>
        <v>#DIV/0!</v>
      </c>
      <c r="BW113" cm="1">
        <f t="array" aca="1" ref="BW113" ca="1">INDEX($B113:$BB113,Var!$B$9)/BW$1*100</f>
        <v>0</v>
      </c>
      <c r="BX113" cm="1">
        <f t="array" aca="1" ref="BX113" ca="1">INDEX($B113:$BB113,Var!$B$9)/BX$1*100</f>
        <v>0</v>
      </c>
      <c r="BY113" cm="1">
        <f t="array" aca="1" ref="BY113" ca="1">INDEX($B113:$BB113,Var!$O$9)/BY$1*100</f>
        <v>100</v>
      </c>
      <c r="BZ113" cm="1">
        <f t="array" aca="1" ref="BZ113" ca="1">INDEX($B113:$BB113,Var!$O$9)/BZ$1*100</f>
        <v>79.351340546213237</v>
      </c>
    </row>
    <row r="114" spans="1:78" x14ac:dyDescent="0.3">
      <c r="A114" s="35">
        <v>39508</v>
      </c>
      <c r="B114">
        <v>1.6762999999999999</v>
      </c>
      <c r="C114">
        <v>1.9558</v>
      </c>
      <c r="D114">
        <v>2.6444999999999999</v>
      </c>
      <c r="E114">
        <v>1.5519000000000001</v>
      </c>
      <c r="F114">
        <v>1.5720000000000001</v>
      </c>
      <c r="H114">
        <v>10.9833</v>
      </c>
      <c r="J114">
        <v>25.207999999999998</v>
      </c>
      <c r="K114">
        <v>7.4561000000000002</v>
      </c>
      <c r="L114">
        <v>15.646599999999999</v>
      </c>
      <c r="M114">
        <v>0.77493999999999996</v>
      </c>
      <c r="O114">
        <v>12.0832</v>
      </c>
      <c r="P114">
        <v>7.2662000000000004</v>
      </c>
      <c r="Q114">
        <v>259.94</v>
      </c>
      <c r="R114">
        <v>14241.09</v>
      </c>
      <c r="U114">
        <v>112.08</v>
      </c>
      <c r="V114">
        <v>156.59</v>
      </c>
      <c r="W114">
        <v>1523.14</v>
      </c>
      <c r="X114">
        <v>3.4527999999999999</v>
      </c>
      <c r="Y114">
        <v>0.69699999999999995</v>
      </c>
      <c r="AA114">
        <v>16.6678</v>
      </c>
      <c r="AB114">
        <v>4.9455</v>
      </c>
      <c r="AC114">
        <v>7.9717000000000002</v>
      </c>
      <c r="AD114">
        <v>1.9343999999999999</v>
      </c>
      <c r="AE114">
        <v>64.031000000000006</v>
      </c>
      <c r="AF114">
        <v>3.5363000000000002</v>
      </c>
      <c r="AG114">
        <v>3.7193999999999998</v>
      </c>
      <c r="AH114">
        <v>36.825899999999997</v>
      </c>
      <c r="AI114">
        <v>9.4019999999999992</v>
      </c>
      <c r="AJ114">
        <v>2.1488999999999998</v>
      </c>
      <c r="AL114">
        <v>32.499000000000002</v>
      </c>
      <c r="AM114">
        <v>48.847999999999999</v>
      </c>
      <c r="AN114">
        <v>1.9309000000000001</v>
      </c>
      <c r="AO114">
        <v>1.5527</v>
      </c>
      <c r="AQ114">
        <v>12.3712</v>
      </c>
      <c r="BO114">
        <f t="shared" si="6"/>
        <v>2008</v>
      </c>
      <c r="BP114">
        <f t="shared" si="5"/>
        <v>100</v>
      </c>
      <c r="BQ114" t="e" cm="1">
        <f t="array" aca="1" ref="BQ114" ca="1">1/INDEX($B114:$BB114,Var!$B$9)</f>
        <v>#DIV/0!</v>
      </c>
      <c r="BR114">
        <f t="shared" si="7"/>
        <v>1.9309000000000001</v>
      </c>
      <c r="BS114">
        <f t="shared" si="8"/>
        <v>0.51789321042001135</v>
      </c>
      <c r="BT114" cm="1">
        <f t="array" aca="1" ref="BT114" ca="1">1/INDEX(B114:BB114,Var!$O$9)</f>
        <v>5.9995920277421136E-2</v>
      </c>
      <c r="BU114" cm="1">
        <f t="array" aca="1" ref="BU114" ca="1">INDEX(B114:BB114,Var!$B$9)/INDEX(B114:BB114,Var!$O$9)</f>
        <v>0</v>
      </c>
      <c r="BV114" t="e">
        <f t="shared" ca="1" si="9"/>
        <v>#DIV/0!</v>
      </c>
      <c r="BW114" cm="1">
        <f t="array" aca="1" ref="BW114" ca="1">INDEX($B114:$BB114,Var!$B$9)/BW$1*100</f>
        <v>0</v>
      </c>
      <c r="BX114" cm="1">
        <f t="array" aca="1" ref="BX114" ca="1">INDEX($B114:$BB114,Var!$B$9)/BX$1*100</f>
        <v>0</v>
      </c>
      <c r="BY114" cm="1">
        <f t="array" aca="1" ref="BY114" ca="1">INDEX($B114:$BB114,Var!$O$9)/BY$1*100</f>
        <v>104.97021147960146</v>
      </c>
      <c r="BZ114" cm="1">
        <f t="array" aca="1" ref="BZ114" ca="1">INDEX($B114:$BB114,Var!$O$9)/BZ$1*100</f>
        <v>83.295269983258791</v>
      </c>
    </row>
    <row r="115" spans="1:78" x14ac:dyDescent="0.3">
      <c r="A115" s="35">
        <v>39539</v>
      </c>
      <c r="B115">
        <v>1.6933</v>
      </c>
      <c r="C115">
        <v>1.9558</v>
      </c>
      <c r="D115">
        <v>2.6602000000000001</v>
      </c>
      <c r="E115">
        <v>1.5965</v>
      </c>
      <c r="F115">
        <v>1.5964</v>
      </c>
      <c r="H115">
        <v>11.0237</v>
      </c>
      <c r="J115">
        <v>25.064</v>
      </c>
      <c r="K115">
        <v>7.4603000000000002</v>
      </c>
      <c r="L115">
        <v>15.646599999999999</v>
      </c>
      <c r="M115">
        <v>0.79486999999999997</v>
      </c>
      <c r="O115">
        <v>12.2728</v>
      </c>
      <c r="P115">
        <v>7.2653999999999996</v>
      </c>
      <c r="Q115">
        <v>253.75</v>
      </c>
      <c r="R115">
        <v>14497.21</v>
      </c>
      <c r="U115">
        <v>116.65</v>
      </c>
      <c r="V115">
        <v>161.56</v>
      </c>
      <c r="W115">
        <v>1555.98</v>
      </c>
      <c r="X115">
        <v>3.4527999999999999</v>
      </c>
      <c r="Y115">
        <v>0.69740000000000002</v>
      </c>
      <c r="AA115">
        <v>16.5608</v>
      </c>
      <c r="AB115">
        <v>4.9819000000000004</v>
      </c>
      <c r="AC115">
        <v>7.9629000000000003</v>
      </c>
      <c r="AD115">
        <v>1.996</v>
      </c>
      <c r="AE115">
        <v>65.790000000000006</v>
      </c>
      <c r="AF115">
        <v>3.4420999999999999</v>
      </c>
      <c r="AG115">
        <v>3.6427999999999998</v>
      </c>
      <c r="AH115">
        <v>37.049399999999999</v>
      </c>
      <c r="AI115">
        <v>9.3698999999999995</v>
      </c>
      <c r="AJ115">
        <v>2.1493000000000002</v>
      </c>
      <c r="AL115">
        <v>32.374000000000002</v>
      </c>
      <c r="AM115">
        <v>49.752000000000002</v>
      </c>
      <c r="AN115">
        <v>2.0499999999999998</v>
      </c>
      <c r="AO115">
        <v>1.5750999999999999</v>
      </c>
      <c r="AQ115">
        <v>12.2729</v>
      </c>
      <c r="BO115">
        <f t="shared" si="6"/>
        <v>2008</v>
      </c>
      <c r="BP115">
        <f t="shared" si="5"/>
        <v>100</v>
      </c>
      <c r="BQ115" t="e" cm="1">
        <f t="array" aca="1" ref="BQ115" ca="1">1/INDEX($B115:$BB115,Var!$B$9)</f>
        <v>#DIV/0!</v>
      </c>
      <c r="BR115">
        <f t="shared" si="7"/>
        <v>2.0499999999999998</v>
      </c>
      <c r="BS115">
        <f t="shared" si="8"/>
        <v>0.48780487804878053</v>
      </c>
      <c r="BT115" cm="1">
        <f t="array" aca="1" ref="BT115" ca="1">1/INDEX(B115:BB115,Var!$O$9)</f>
        <v>6.0383556349934787E-2</v>
      </c>
      <c r="BU115" cm="1">
        <f t="array" aca="1" ref="BU115" ca="1">INDEX(B115:BB115,Var!$B$9)/INDEX(B115:BB115,Var!$O$9)</f>
        <v>0</v>
      </c>
      <c r="BV115" t="e">
        <f t="shared" ca="1" si="9"/>
        <v>#DIV/0!</v>
      </c>
      <c r="BW115" cm="1">
        <f t="array" aca="1" ref="BW115" ca="1">INDEX($B115:$BB115,Var!$B$9)/BW$1*100</f>
        <v>0</v>
      </c>
      <c r="BX115" cm="1">
        <f t="array" aca="1" ref="BX115" ca="1">INDEX($B115:$BB115,Var!$B$9)/BX$1*100</f>
        <v>0</v>
      </c>
      <c r="BY115" cm="1">
        <f t="array" aca="1" ref="BY115" ca="1">INDEX($B115:$BB115,Var!$O$9)/BY$1*100</f>
        <v>104.296348544582</v>
      </c>
      <c r="BZ115" cm="1">
        <f t="array" aca="1" ref="BZ115" ca="1">INDEX($B115:$BB115,Var!$O$9)/BZ$1*100</f>
        <v>82.760550710876785</v>
      </c>
    </row>
    <row r="116" spans="1:78" x14ac:dyDescent="0.3">
      <c r="A116" s="35">
        <v>39569</v>
      </c>
      <c r="B116">
        <v>1.6382000000000001</v>
      </c>
      <c r="C116">
        <v>1.9558</v>
      </c>
      <c r="D116">
        <v>2.5823999999999998</v>
      </c>
      <c r="E116">
        <v>1.5529999999999999</v>
      </c>
      <c r="F116">
        <v>1.6247</v>
      </c>
      <c r="H116">
        <v>10.8462</v>
      </c>
      <c r="J116">
        <v>25.1</v>
      </c>
      <c r="K116">
        <v>7.4608999999999996</v>
      </c>
      <c r="L116">
        <v>15.646599999999999</v>
      </c>
      <c r="M116">
        <v>0.79208999999999996</v>
      </c>
      <c r="O116">
        <v>12.1341</v>
      </c>
      <c r="P116">
        <v>7.2538999999999998</v>
      </c>
      <c r="Q116">
        <v>247.69</v>
      </c>
      <c r="R116">
        <v>14436.99</v>
      </c>
      <c r="U116">
        <v>117.46</v>
      </c>
      <c r="V116">
        <v>162.31</v>
      </c>
      <c r="W116">
        <v>1613.18</v>
      </c>
      <c r="X116">
        <v>3.4527999999999999</v>
      </c>
      <c r="Y116">
        <v>0.69869999999999999</v>
      </c>
      <c r="AA116">
        <v>16.240200000000002</v>
      </c>
      <c r="AB116">
        <v>5.0080999999999998</v>
      </c>
      <c r="AC116">
        <v>7.8647999999999998</v>
      </c>
      <c r="AD116">
        <v>2.0011000000000001</v>
      </c>
      <c r="AE116">
        <v>66.894999999999996</v>
      </c>
      <c r="AF116">
        <v>3.4037999999999999</v>
      </c>
      <c r="AG116">
        <v>3.6583000000000001</v>
      </c>
      <c r="AH116">
        <v>36.904200000000003</v>
      </c>
      <c r="AI116">
        <v>9.3106000000000009</v>
      </c>
      <c r="AJ116">
        <v>2.1259000000000001</v>
      </c>
      <c r="AL116">
        <v>31.466000000000001</v>
      </c>
      <c r="AM116">
        <v>49.942</v>
      </c>
      <c r="AN116">
        <v>1.9408000000000001</v>
      </c>
      <c r="AO116">
        <v>1.5557000000000001</v>
      </c>
      <c r="AQ116">
        <v>11.8696</v>
      </c>
      <c r="BO116">
        <f t="shared" si="6"/>
        <v>2008</v>
      </c>
      <c r="BP116">
        <f t="shared" si="5"/>
        <v>100</v>
      </c>
      <c r="BQ116" t="e" cm="1">
        <f t="array" aca="1" ref="BQ116" ca="1">1/INDEX($B116:$BB116,Var!$B$9)</f>
        <v>#DIV/0!</v>
      </c>
      <c r="BR116">
        <f t="shared" si="7"/>
        <v>1.9408000000000001</v>
      </c>
      <c r="BS116">
        <f t="shared" si="8"/>
        <v>0.51525144270403955</v>
      </c>
      <c r="BT116" cm="1">
        <f t="array" aca="1" ref="BT116" ca="1">1/INDEX(B116:BB116,Var!$O$9)</f>
        <v>6.1575596359650736E-2</v>
      </c>
      <c r="BU116" cm="1">
        <f t="array" aca="1" ref="BU116" ca="1">INDEX(B116:BB116,Var!$B$9)/INDEX(B116:BB116,Var!$O$9)</f>
        <v>0</v>
      </c>
      <c r="BV116" t="e">
        <f t="shared" ca="1" si="9"/>
        <v>#DIV/0!</v>
      </c>
      <c r="BW116" cm="1">
        <f t="array" aca="1" ref="BW116" ca="1">INDEX($B116:$BB116,Var!$B$9)/BW$1*100</f>
        <v>0</v>
      </c>
      <c r="BX116" cm="1">
        <f t="array" aca="1" ref="BX116" ca="1">INDEX($B116:$BB116,Var!$B$9)/BX$1*100</f>
        <v>0</v>
      </c>
      <c r="BY116" cm="1">
        <f t="array" aca="1" ref="BY116" ca="1">INDEX($B116:$BB116,Var!$O$9)/BY$1*100</f>
        <v>102.27727885329942</v>
      </c>
      <c r="BZ116" cm="1">
        <f t="array" aca="1" ref="BZ116" ca="1">INDEX($B116:$BB116,Var!$O$9)/BZ$1*100</f>
        <v>81.158391844281766</v>
      </c>
    </row>
    <row r="117" spans="1:78" x14ac:dyDescent="0.3">
      <c r="A117" s="35">
        <v>39600</v>
      </c>
      <c r="B117">
        <v>1.6343000000000001</v>
      </c>
      <c r="C117">
        <v>1.9558</v>
      </c>
      <c r="D117">
        <v>2.5185</v>
      </c>
      <c r="E117">
        <v>1.5803</v>
      </c>
      <c r="F117">
        <v>1.6138999999999999</v>
      </c>
      <c r="H117">
        <v>10.7287</v>
      </c>
      <c r="J117">
        <v>24.315999999999999</v>
      </c>
      <c r="K117">
        <v>7.4585999999999997</v>
      </c>
      <c r="L117">
        <v>15.646599999999999</v>
      </c>
      <c r="M117">
        <v>0.79152</v>
      </c>
      <c r="O117">
        <v>12.1425</v>
      </c>
      <c r="P117">
        <v>7.2469000000000001</v>
      </c>
      <c r="Q117">
        <v>242.42</v>
      </c>
      <c r="R117">
        <v>14445.41</v>
      </c>
      <c r="U117">
        <v>123.28</v>
      </c>
      <c r="V117">
        <v>166.26</v>
      </c>
      <c r="W117">
        <v>1604.95</v>
      </c>
      <c r="X117">
        <v>3.4527999999999999</v>
      </c>
      <c r="Y117">
        <v>0.70320000000000005</v>
      </c>
      <c r="AA117">
        <v>16.061699999999998</v>
      </c>
      <c r="AB117">
        <v>5.0666000000000002</v>
      </c>
      <c r="AC117">
        <v>7.9915000000000003</v>
      </c>
      <c r="AD117">
        <v>2.0424000000000002</v>
      </c>
      <c r="AE117">
        <v>68.903000000000006</v>
      </c>
      <c r="AF117">
        <v>3.3736000000000002</v>
      </c>
      <c r="AG117">
        <v>3.6556000000000002</v>
      </c>
      <c r="AH117">
        <v>36.772300000000001</v>
      </c>
      <c r="AI117">
        <v>9.3739000000000008</v>
      </c>
      <c r="AJ117">
        <v>2.1278000000000001</v>
      </c>
      <c r="AL117">
        <v>30.321999999999999</v>
      </c>
      <c r="AM117">
        <v>51.649000000000001</v>
      </c>
      <c r="AN117">
        <v>1.9206000000000001</v>
      </c>
      <c r="AO117">
        <v>1.5552999999999999</v>
      </c>
      <c r="AQ117">
        <v>12.3467</v>
      </c>
      <c r="BO117">
        <f t="shared" si="6"/>
        <v>2008</v>
      </c>
      <c r="BP117">
        <f t="shared" si="5"/>
        <v>100</v>
      </c>
      <c r="BQ117" t="e" cm="1">
        <f t="array" aca="1" ref="BQ117" ca="1">1/INDEX($B117:$BB117,Var!$B$9)</f>
        <v>#DIV/0!</v>
      </c>
      <c r="BR117">
        <f t="shared" si="7"/>
        <v>1.9206000000000001</v>
      </c>
      <c r="BS117">
        <f t="shared" si="8"/>
        <v>0.52067062376340723</v>
      </c>
      <c r="BT117" cm="1">
        <f t="array" aca="1" ref="BT117" ca="1">1/INDEX(B117:BB117,Var!$O$9)</f>
        <v>6.2259910221209469E-2</v>
      </c>
      <c r="BU117" cm="1">
        <f t="array" aca="1" ref="BU117" ca="1">INDEX(B117:BB117,Var!$B$9)/INDEX(B117:BB117,Var!$O$9)</f>
        <v>0</v>
      </c>
      <c r="BV117" t="e">
        <f t="shared" ca="1" si="9"/>
        <v>#DIV/0!</v>
      </c>
      <c r="BW117" cm="1">
        <f t="array" aca="1" ref="BW117" ca="1">INDEX($B117:$BB117,Var!$B$9)/BW$1*100</f>
        <v>0</v>
      </c>
      <c r="BX117" cm="1">
        <f t="array" aca="1" ref="BX117" ca="1">INDEX($B117:$BB117,Var!$B$9)/BX$1*100</f>
        <v>0</v>
      </c>
      <c r="BY117" cm="1">
        <f t="array" aca="1" ref="BY117" ca="1">INDEX($B117:$BB117,Var!$O$9)/BY$1*100</f>
        <v>101.15312433086039</v>
      </c>
      <c r="BZ117" cm="1">
        <f t="array" aca="1" ref="BZ117" ca="1">INDEX($B117:$BB117,Var!$O$9)/BZ$1*100</f>
        <v>80.266360160915511</v>
      </c>
    </row>
    <row r="118" spans="1:78" x14ac:dyDescent="0.3">
      <c r="A118" s="35">
        <v>39630</v>
      </c>
      <c r="B118">
        <v>1.6386000000000001</v>
      </c>
      <c r="C118">
        <v>1.9558</v>
      </c>
      <c r="D118">
        <v>2.5097</v>
      </c>
      <c r="E118">
        <v>1.5973999999999999</v>
      </c>
      <c r="F118">
        <v>1.6193</v>
      </c>
      <c r="H118">
        <v>10.780900000000001</v>
      </c>
      <c r="J118">
        <v>23.527999999999999</v>
      </c>
      <c r="K118">
        <v>7.4599000000000002</v>
      </c>
      <c r="L118">
        <v>15.646599999999999</v>
      </c>
      <c r="M118">
        <v>0.79308000000000001</v>
      </c>
      <c r="O118">
        <v>12.3004</v>
      </c>
      <c r="P118">
        <v>7.2297000000000002</v>
      </c>
      <c r="Q118">
        <v>231.82</v>
      </c>
      <c r="R118">
        <v>14442.77</v>
      </c>
      <c r="U118">
        <v>123.61</v>
      </c>
      <c r="V118">
        <v>168.45</v>
      </c>
      <c r="W118">
        <v>1604.58</v>
      </c>
      <c r="X118">
        <v>3.4527999999999999</v>
      </c>
      <c r="Y118">
        <v>0.70350000000000001</v>
      </c>
      <c r="AA118">
        <v>16.111899999999999</v>
      </c>
      <c r="AB118">
        <v>5.1257999999999999</v>
      </c>
      <c r="AC118">
        <v>8.0487000000000002</v>
      </c>
      <c r="AD118">
        <v>2.09</v>
      </c>
      <c r="AE118">
        <v>70.694000000000003</v>
      </c>
      <c r="AF118">
        <v>3.2591000000000001</v>
      </c>
      <c r="AG118">
        <v>3.5764</v>
      </c>
      <c r="AH118">
        <v>36.826099999999997</v>
      </c>
      <c r="AI118">
        <v>9.4565999999999999</v>
      </c>
      <c r="AJ118">
        <v>2.1438000000000001</v>
      </c>
      <c r="AL118">
        <v>30.318999999999999</v>
      </c>
      <c r="AM118">
        <v>52.820999999999998</v>
      </c>
      <c r="AN118">
        <v>1.9128000000000001</v>
      </c>
      <c r="AO118">
        <v>1.577</v>
      </c>
      <c r="AQ118">
        <v>12.0328</v>
      </c>
      <c r="BO118">
        <f t="shared" si="6"/>
        <v>2008</v>
      </c>
      <c r="BP118">
        <f t="shared" si="5"/>
        <v>100</v>
      </c>
      <c r="BQ118" t="e" cm="1">
        <f t="array" aca="1" ref="BQ118" ca="1">1/INDEX($B118:$BB118,Var!$B$9)</f>
        <v>#DIV/0!</v>
      </c>
      <c r="BR118">
        <f t="shared" si="7"/>
        <v>1.9128000000000001</v>
      </c>
      <c r="BS118">
        <f t="shared" si="8"/>
        <v>0.52279381012128812</v>
      </c>
      <c r="BT118" cm="1">
        <f t="array" aca="1" ref="BT118" ca="1">1/INDEX(B118:BB118,Var!$O$9)</f>
        <v>6.2065926427050819E-2</v>
      </c>
      <c r="BU118" cm="1">
        <f t="array" aca="1" ref="BU118" ca="1">INDEX(B118:BB118,Var!$B$9)/INDEX(B118:BB118,Var!$O$9)</f>
        <v>0</v>
      </c>
      <c r="BV118" t="e">
        <f t="shared" ca="1" si="9"/>
        <v>#DIV/0!</v>
      </c>
      <c r="BW118" cm="1">
        <f t="array" aca="1" ref="BW118" ca="1">INDEX($B118:$BB118,Var!$B$9)/BW$1*100</f>
        <v>0</v>
      </c>
      <c r="BX118" cm="1">
        <f t="array" aca="1" ref="BX118" ca="1">INDEX($B118:$BB118,Var!$B$9)/BX$1*100</f>
        <v>0</v>
      </c>
      <c r="BY118" cm="1">
        <f t="array" aca="1" ref="BY118" ca="1">INDEX($B118:$BB118,Var!$O$9)/BY$1*100</f>
        <v>101.46927310971998</v>
      </c>
      <c r="BZ118" cm="1">
        <f t="array" aca="1" ref="BZ118" ca="1">INDEX($B118:$BB118,Var!$O$9)/BZ$1*100</f>
        <v>80.517228455061087</v>
      </c>
    </row>
    <row r="119" spans="1:78" x14ac:dyDescent="0.3">
      <c r="A119" s="35">
        <v>39661</v>
      </c>
      <c r="B119">
        <v>1.6960999999999999</v>
      </c>
      <c r="C119">
        <v>1.9558</v>
      </c>
      <c r="D119">
        <v>2.4102999999999999</v>
      </c>
      <c r="E119">
        <v>1.5765</v>
      </c>
      <c r="F119">
        <v>1.6212</v>
      </c>
      <c r="H119">
        <v>10.260899999999999</v>
      </c>
      <c r="J119">
        <v>24.286999999999999</v>
      </c>
      <c r="K119">
        <v>7.4595000000000002</v>
      </c>
      <c r="L119">
        <v>15.646599999999999</v>
      </c>
      <c r="M119">
        <v>0.79278999999999999</v>
      </c>
      <c r="O119">
        <v>11.693199999999999</v>
      </c>
      <c r="P119">
        <v>7.1947000000000001</v>
      </c>
      <c r="Q119">
        <v>235.88</v>
      </c>
      <c r="R119">
        <v>13700.21</v>
      </c>
      <c r="U119">
        <v>122.07</v>
      </c>
      <c r="V119">
        <v>163.63</v>
      </c>
      <c r="W119">
        <v>1566.23</v>
      </c>
      <c r="X119">
        <v>3.4527999999999999</v>
      </c>
      <c r="Y119">
        <v>0.70389999999999997</v>
      </c>
      <c r="AA119">
        <v>15.126899999999999</v>
      </c>
      <c r="AB119">
        <v>4.9843000000000002</v>
      </c>
      <c r="AC119">
        <v>7.9722999999999997</v>
      </c>
      <c r="AD119">
        <v>2.1097000000000001</v>
      </c>
      <c r="AE119">
        <v>67.307000000000002</v>
      </c>
      <c r="AF119">
        <v>3.2919999999999998</v>
      </c>
      <c r="AG119">
        <v>3.5270999999999999</v>
      </c>
      <c r="AH119">
        <v>36.2502</v>
      </c>
      <c r="AI119">
        <v>9.3984000000000005</v>
      </c>
      <c r="AJ119">
        <v>2.1023999999999998</v>
      </c>
      <c r="AL119">
        <v>30.334</v>
      </c>
      <c r="AM119">
        <v>50.697000000000003</v>
      </c>
      <c r="AN119">
        <v>1.7668999999999999</v>
      </c>
      <c r="AO119">
        <v>1.4975000000000001</v>
      </c>
      <c r="AQ119">
        <v>11.468</v>
      </c>
      <c r="BO119">
        <f t="shared" si="6"/>
        <v>2008</v>
      </c>
      <c r="BP119">
        <f t="shared" si="5"/>
        <v>100</v>
      </c>
      <c r="BQ119" t="e" cm="1">
        <f t="array" aca="1" ref="BQ119" ca="1">1/INDEX($B119:$BB119,Var!$B$9)</f>
        <v>#DIV/0!</v>
      </c>
      <c r="BR119">
        <f t="shared" si="7"/>
        <v>1.7668999999999999</v>
      </c>
      <c r="BS119">
        <f t="shared" si="8"/>
        <v>0.56596298602071426</v>
      </c>
      <c r="BT119" cm="1">
        <f t="array" aca="1" ref="BT119" ca="1">1/INDEX(B119:BB119,Var!$O$9)</f>
        <v>6.6107398078919022E-2</v>
      </c>
      <c r="BU119" cm="1">
        <f t="array" aca="1" ref="BU119" ca="1">INDEX(B119:BB119,Var!$B$9)/INDEX(B119:BB119,Var!$O$9)</f>
        <v>0</v>
      </c>
      <c r="BV119" t="e">
        <f t="shared" ca="1" si="9"/>
        <v>#DIV/0!</v>
      </c>
      <c r="BW119" cm="1">
        <f t="array" aca="1" ref="BW119" ca="1">INDEX($B119:$BB119,Var!$B$9)/BW$1*100</f>
        <v>0</v>
      </c>
      <c r="BX119" cm="1">
        <f t="array" aca="1" ref="BX119" ca="1">INDEX($B119:$BB119,Var!$B$9)/BX$1*100</f>
        <v>0</v>
      </c>
      <c r="BY119" cm="1">
        <f t="array" aca="1" ref="BY119" ca="1">INDEX($B119:$BB119,Var!$O$9)/BY$1*100</f>
        <v>95.265955436877306</v>
      </c>
      <c r="BZ119" cm="1">
        <f t="array" aca="1" ref="BZ119" ca="1">INDEX($B119:$BB119,Var!$O$9)/BZ$1*100</f>
        <v>75.594812723320246</v>
      </c>
    </row>
    <row r="120" spans="1:78" x14ac:dyDescent="0.3">
      <c r="A120" s="35">
        <v>39692</v>
      </c>
      <c r="B120">
        <v>1.7543</v>
      </c>
      <c r="C120">
        <v>1.9558</v>
      </c>
      <c r="D120">
        <v>2.5712000000000002</v>
      </c>
      <c r="E120">
        <v>1.5201</v>
      </c>
      <c r="F120">
        <v>1.5942000000000001</v>
      </c>
      <c r="H120">
        <v>9.8252000000000006</v>
      </c>
      <c r="J120">
        <v>24.497</v>
      </c>
      <c r="K120">
        <v>7.4583000000000004</v>
      </c>
      <c r="L120">
        <v>15.646599999999999</v>
      </c>
      <c r="M120">
        <v>0.79923999999999995</v>
      </c>
      <c r="O120">
        <v>11.1905</v>
      </c>
      <c r="P120">
        <v>7.1223000000000001</v>
      </c>
      <c r="Q120">
        <v>240.68</v>
      </c>
      <c r="R120">
        <v>13430.23</v>
      </c>
      <c r="U120">
        <v>131.33000000000001</v>
      </c>
      <c r="V120">
        <v>153.19999999999999</v>
      </c>
      <c r="W120">
        <v>1630.26</v>
      </c>
      <c r="X120">
        <v>3.4527999999999999</v>
      </c>
      <c r="Y120">
        <v>0.70599999999999996</v>
      </c>
      <c r="AA120">
        <v>15.2805</v>
      </c>
      <c r="AB120">
        <v>4.9461000000000004</v>
      </c>
      <c r="AC120">
        <v>8.1565999999999992</v>
      </c>
      <c r="AD120">
        <v>2.1293000000000002</v>
      </c>
      <c r="AE120">
        <v>67.113</v>
      </c>
      <c r="AF120">
        <v>3.3746999999999998</v>
      </c>
      <c r="AG120">
        <v>3.6248</v>
      </c>
      <c r="AH120">
        <v>36.372700000000002</v>
      </c>
      <c r="AI120">
        <v>9.5637000000000008</v>
      </c>
      <c r="AJ120">
        <v>2.0548999999999999</v>
      </c>
      <c r="AL120">
        <v>30.283000000000001</v>
      </c>
      <c r="AM120">
        <v>49.264000000000003</v>
      </c>
      <c r="AN120">
        <v>1.7843</v>
      </c>
      <c r="AO120">
        <v>1.4370000000000001</v>
      </c>
      <c r="AQ120">
        <v>11.5899</v>
      </c>
      <c r="BO120">
        <f t="shared" si="6"/>
        <v>2008</v>
      </c>
      <c r="BP120">
        <f t="shared" si="5"/>
        <v>100</v>
      </c>
      <c r="BQ120" t="e" cm="1">
        <f t="array" aca="1" ref="BQ120" ca="1">1/INDEX($B120:$BB120,Var!$B$9)</f>
        <v>#DIV/0!</v>
      </c>
      <c r="BR120">
        <f t="shared" si="7"/>
        <v>1.7843</v>
      </c>
      <c r="BS120">
        <f t="shared" si="8"/>
        <v>0.56044387154626463</v>
      </c>
      <c r="BT120" cm="1">
        <f t="array" aca="1" ref="BT120" ca="1">1/INDEX(B120:BB120,Var!$O$9)</f>
        <v>6.5442884722358569E-2</v>
      </c>
      <c r="BU120" cm="1">
        <f t="array" aca="1" ref="BU120" ca="1">INDEX(B120:BB120,Var!$B$9)/INDEX(B120:BB120,Var!$O$9)</f>
        <v>0</v>
      </c>
      <c r="BV120" t="e">
        <f t="shared" ca="1" si="9"/>
        <v>#DIV/0!</v>
      </c>
      <c r="BW120" cm="1">
        <f t="array" aca="1" ref="BW120" ca="1">INDEX($B120:$BB120,Var!$B$9)/BW$1*100</f>
        <v>0</v>
      </c>
      <c r="BX120" cm="1">
        <f t="array" aca="1" ref="BX120" ca="1">INDEX($B120:$BB120,Var!$B$9)/BX$1*100</f>
        <v>0</v>
      </c>
      <c r="BY120" cm="1">
        <f t="array" aca="1" ref="BY120" ca="1">INDEX($B120:$BB120,Var!$O$9)/BY$1*100</f>
        <v>96.233295126774394</v>
      </c>
      <c r="BZ120" cm="1">
        <f t="array" aca="1" ref="BZ120" ca="1">INDEX($B120:$BB120,Var!$O$9)/BZ$1*100</f>
        <v>76.362409734889184</v>
      </c>
    </row>
    <row r="121" spans="1:78" x14ac:dyDescent="0.3">
      <c r="A121" s="35">
        <v>39722</v>
      </c>
      <c r="B121">
        <v>1.9345000000000001</v>
      </c>
      <c r="C121">
        <v>1.9558</v>
      </c>
      <c r="D121">
        <v>2.9112</v>
      </c>
      <c r="E121">
        <v>1.5646</v>
      </c>
      <c r="F121">
        <v>1.5194000000000001</v>
      </c>
      <c r="H121">
        <v>9.1071000000000009</v>
      </c>
      <c r="J121">
        <v>24.768000000000001</v>
      </c>
      <c r="K121">
        <v>7.4545000000000003</v>
      </c>
      <c r="L121">
        <v>15.646599999999999</v>
      </c>
      <c r="M121">
        <v>0.78668000000000005</v>
      </c>
      <c r="O121">
        <v>10.3368</v>
      </c>
      <c r="P121">
        <v>7.1638999999999999</v>
      </c>
      <c r="Q121">
        <v>260.14999999999998</v>
      </c>
      <c r="R121">
        <v>13283.63</v>
      </c>
      <c r="U121">
        <v>274.64</v>
      </c>
      <c r="V121">
        <v>133.52000000000001</v>
      </c>
      <c r="W121">
        <v>1759.07</v>
      </c>
      <c r="X121">
        <v>3.4527999999999999</v>
      </c>
      <c r="Y121">
        <v>0.70930000000000004</v>
      </c>
      <c r="AA121">
        <v>16.817699999999999</v>
      </c>
      <c r="AB121">
        <v>4.6894999999999998</v>
      </c>
      <c r="AC121">
        <v>8.5928000000000004</v>
      </c>
      <c r="AD121">
        <v>2.1890999999999998</v>
      </c>
      <c r="AE121">
        <v>63.881999999999998</v>
      </c>
      <c r="AF121">
        <v>3.5767000000000002</v>
      </c>
      <c r="AG121">
        <v>3.7479</v>
      </c>
      <c r="AH121">
        <v>35.214399999999998</v>
      </c>
      <c r="AI121">
        <v>9.8506</v>
      </c>
      <c r="AJ121">
        <v>1.9665999999999999</v>
      </c>
      <c r="AL121">
        <v>30.459</v>
      </c>
      <c r="AM121">
        <v>45.872</v>
      </c>
      <c r="AN121">
        <v>1.9612000000000001</v>
      </c>
      <c r="AO121">
        <v>1.3322000000000001</v>
      </c>
      <c r="AQ121">
        <v>12.934100000000001</v>
      </c>
      <c r="BO121">
        <f t="shared" si="6"/>
        <v>2008</v>
      </c>
      <c r="BP121">
        <f t="shared" si="5"/>
        <v>100</v>
      </c>
      <c r="BQ121" t="e" cm="1">
        <f t="array" aca="1" ref="BQ121" ca="1">1/INDEX($B121:$BB121,Var!$B$9)</f>
        <v>#DIV/0!</v>
      </c>
      <c r="BR121">
        <f t="shared" si="7"/>
        <v>1.9612000000000001</v>
      </c>
      <c r="BS121">
        <f t="shared" si="8"/>
        <v>0.50989190291658171</v>
      </c>
      <c r="BT121" cm="1">
        <f t="array" aca="1" ref="BT121" ca="1">1/INDEX(B121:BB121,Var!$O$9)</f>
        <v>5.9461162941424811E-2</v>
      </c>
      <c r="BU121" cm="1">
        <f t="array" aca="1" ref="BU121" ca="1">INDEX(B121:BB121,Var!$B$9)/INDEX(B121:BB121,Var!$O$9)</f>
        <v>0</v>
      </c>
      <c r="BV121" t="e">
        <f t="shared" ca="1" si="9"/>
        <v>#DIV/0!</v>
      </c>
      <c r="BW121" cm="1">
        <f t="array" aca="1" ref="BW121" ca="1">INDEX($B121:$BB121,Var!$B$9)/BW$1*100</f>
        <v>0</v>
      </c>
      <c r="BX121" cm="1">
        <f t="array" aca="1" ref="BX121" ca="1">INDEX($B121:$BB121,Var!$B$9)/BX$1*100</f>
        <v>0</v>
      </c>
      <c r="BY121" cm="1">
        <f t="array" aca="1" ref="BY121" ca="1">INDEX($B121:$BB121,Var!$O$9)/BY$1*100</f>
        <v>105.91424936707266</v>
      </c>
      <c r="BZ121" cm="1">
        <f t="array" aca="1" ref="BZ121" ca="1">INDEX($B121:$BB121,Var!$O$9)/BZ$1*100</f>
        <v>84.044376702231318</v>
      </c>
    </row>
    <row r="122" spans="1:78" x14ac:dyDescent="0.3">
      <c r="A122" s="35">
        <v>39753</v>
      </c>
      <c r="B122">
        <v>1.9380999999999999</v>
      </c>
      <c r="C122">
        <v>1.9558</v>
      </c>
      <c r="D122">
        <v>2.8967000000000001</v>
      </c>
      <c r="E122">
        <v>1.5508999999999999</v>
      </c>
      <c r="F122">
        <v>1.5162</v>
      </c>
      <c r="H122">
        <v>8.6950000000000003</v>
      </c>
      <c r="J122">
        <v>25.193000000000001</v>
      </c>
      <c r="K122">
        <v>7.4485000000000001</v>
      </c>
      <c r="L122">
        <v>15.646599999999999</v>
      </c>
      <c r="M122">
        <v>0.83062999999999998</v>
      </c>
      <c r="O122">
        <v>9.8687000000000005</v>
      </c>
      <c r="P122">
        <v>7.1365999999999996</v>
      </c>
      <c r="Q122">
        <v>265.32</v>
      </c>
      <c r="R122">
        <v>14984.85</v>
      </c>
      <c r="U122">
        <v>242.95</v>
      </c>
      <c r="V122">
        <v>123.28</v>
      </c>
      <c r="W122">
        <v>1783.12</v>
      </c>
      <c r="X122">
        <v>3.4527999999999999</v>
      </c>
      <c r="Y122">
        <v>0.70920000000000005</v>
      </c>
      <c r="AA122">
        <v>16.673500000000001</v>
      </c>
      <c r="AB122">
        <v>4.5682</v>
      </c>
      <c r="AC122">
        <v>8.8094000000000001</v>
      </c>
      <c r="AD122">
        <v>2.2553999999999998</v>
      </c>
      <c r="AE122">
        <v>62.496000000000002</v>
      </c>
      <c r="AF122">
        <v>3.7326000000000001</v>
      </c>
      <c r="AG122">
        <v>3.7837999999999998</v>
      </c>
      <c r="AH122">
        <v>34.796399999999998</v>
      </c>
      <c r="AI122">
        <v>10.1275</v>
      </c>
      <c r="AJ122">
        <v>1.9182999999999999</v>
      </c>
      <c r="AL122">
        <v>30.385000000000002</v>
      </c>
      <c r="AM122">
        <v>44.677</v>
      </c>
      <c r="AN122">
        <v>2.0341999999999998</v>
      </c>
      <c r="AO122">
        <v>1.2732000000000001</v>
      </c>
      <c r="AQ122">
        <v>12.878500000000001</v>
      </c>
      <c r="BO122">
        <f t="shared" si="6"/>
        <v>2008</v>
      </c>
      <c r="BP122">
        <f t="shared" si="5"/>
        <v>100</v>
      </c>
      <c r="BQ122" t="e" cm="1">
        <f t="array" aca="1" ref="BQ122" ca="1">1/INDEX($B122:$BB122,Var!$B$9)</f>
        <v>#DIV/0!</v>
      </c>
      <c r="BR122">
        <f t="shared" si="7"/>
        <v>2.0341999999999998</v>
      </c>
      <c r="BS122">
        <f t="shared" si="8"/>
        <v>0.49159374692753915</v>
      </c>
      <c r="BT122" cm="1">
        <f t="array" aca="1" ref="BT122" ca="1">1/INDEX(B122:BB122,Var!$O$9)</f>
        <v>5.997541008186643E-2</v>
      </c>
      <c r="BU122" cm="1">
        <f t="array" aca="1" ref="BU122" ca="1">INDEX(B122:BB122,Var!$B$9)/INDEX(B122:BB122,Var!$O$9)</f>
        <v>0</v>
      </c>
      <c r="BV122" t="e">
        <f t="shared" ca="1" si="9"/>
        <v>#DIV/0!</v>
      </c>
      <c r="BW122" cm="1">
        <f t="array" aca="1" ref="BW122" ca="1">INDEX($B122:$BB122,Var!$B$9)/BW$1*100</f>
        <v>0</v>
      </c>
      <c r="BX122" cm="1">
        <f t="array" aca="1" ref="BX122" ca="1">INDEX($B122:$BB122,Var!$B$9)/BX$1*100</f>
        <v>0</v>
      </c>
      <c r="BY122" cm="1">
        <f t="array" aca="1" ref="BY122" ca="1">INDEX($B122:$BB122,Var!$O$9)/BY$1*100</f>
        <v>105.00610885090624</v>
      </c>
      <c r="BZ122" cm="1">
        <f t="array" aca="1" ref="BZ122" ca="1">INDEX($B122:$BB122,Var!$O$9)/BZ$1*100</f>
        <v>83.32375502860998</v>
      </c>
    </row>
    <row r="123" spans="1:78" x14ac:dyDescent="0.3">
      <c r="A123" s="35">
        <v>39783</v>
      </c>
      <c r="B123">
        <v>2.0105</v>
      </c>
      <c r="C123">
        <v>1.9558</v>
      </c>
      <c r="D123">
        <v>3.2265999999999999</v>
      </c>
      <c r="E123">
        <v>1.66</v>
      </c>
      <c r="F123">
        <v>1.5392999999999999</v>
      </c>
      <c r="H123">
        <v>9.2204999999999995</v>
      </c>
      <c r="J123">
        <v>26.12</v>
      </c>
      <c r="K123">
        <v>7.4503000000000004</v>
      </c>
      <c r="L123">
        <v>15.646599999999999</v>
      </c>
      <c r="M123">
        <v>0.90447999999999995</v>
      </c>
      <c r="O123">
        <v>10.423999999999999</v>
      </c>
      <c r="P123">
        <v>7.2244999999999999</v>
      </c>
      <c r="Q123">
        <v>265.02</v>
      </c>
      <c r="R123">
        <v>15276.62</v>
      </c>
      <c r="U123">
        <v>290</v>
      </c>
      <c r="V123">
        <v>122.51</v>
      </c>
      <c r="W123">
        <v>1850.06</v>
      </c>
      <c r="X123">
        <v>3.4527999999999999</v>
      </c>
      <c r="Y123">
        <v>0.70840000000000003</v>
      </c>
      <c r="AA123">
        <v>18.0764</v>
      </c>
      <c r="AB123">
        <v>4.7755000000000001</v>
      </c>
      <c r="AC123">
        <v>9.4228000000000005</v>
      </c>
      <c r="AD123">
        <v>2.4119000000000002</v>
      </c>
      <c r="AE123">
        <v>64.504999999999995</v>
      </c>
      <c r="AF123">
        <v>4.0044000000000004</v>
      </c>
      <c r="AG123">
        <v>3.9226999999999999</v>
      </c>
      <c r="AH123">
        <v>37.899900000000002</v>
      </c>
      <c r="AI123">
        <v>10.7538</v>
      </c>
      <c r="AJ123">
        <v>1.9887999999999999</v>
      </c>
      <c r="AL123">
        <v>30.196000000000002</v>
      </c>
      <c r="AM123">
        <v>47.106999999999999</v>
      </c>
      <c r="AN123">
        <v>2.0893999999999999</v>
      </c>
      <c r="AO123">
        <v>1.3449</v>
      </c>
      <c r="AQ123">
        <v>13.4275</v>
      </c>
      <c r="BO123">
        <f t="shared" si="6"/>
        <v>2008</v>
      </c>
      <c r="BP123">
        <f t="shared" si="5"/>
        <v>100</v>
      </c>
      <c r="BQ123" t="e" cm="1">
        <f t="array" aca="1" ref="BQ123" ca="1">1/INDEX($B123:$BB123,Var!$B$9)</f>
        <v>#DIV/0!</v>
      </c>
      <c r="BR123">
        <f t="shared" si="7"/>
        <v>2.0893999999999999</v>
      </c>
      <c r="BS123">
        <f t="shared" si="8"/>
        <v>0.47860629845888775</v>
      </c>
      <c r="BT123" cm="1">
        <f t="array" aca="1" ref="BT123" ca="1">1/INDEX(B123:BB123,Var!$O$9)</f>
        <v>5.5320749706800031E-2</v>
      </c>
      <c r="BU123" cm="1">
        <f t="array" aca="1" ref="BU123" ca="1">INDEX(B123:BB123,Var!$B$9)/INDEX(B123:BB123,Var!$O$9)</f>
        <v>0</v>
      </c>
      <c r="BV123" t="e">
        <f t="shared" ca="1" si="9"/>
        <v>#DIV/0!</v>
      </c>
      <c r="BW123" cm="1">
        <f t="array" aca="1" ref="BW123" ca="1">INDEX($B123:$BB123,Var!$B$9)/BW$1*100</f>
        <v>0</v>
      </c>
      <c r="BX123" cm="1">
        <f t="array" aca="1" ref="BX123" ca="1">INDEX($B123:$BB123,Var!$B$9)/BX$1*100</f>
        <v>0</v>
      </c>
      <c r="BY123" cm="1">
        <f t="array" aca="1" ref="BY123" ca="1">INDEX($B123:$BB123,Var!$O$9)/BY$1*100</f>
        <v>113.8412706409885</v>
      </c>
      <c r="BZ123" cm="1">
        <f t="array" aca="1" ref="BZ123" ca="1">INDEX($B123:$BB123,Var!$O$9)/BZ$1*100</f>
        <v>90.334574348467058</v>
      </c>
    </row>
    <row r="124" spans="1:78" x14ac:dyDescent="0.3">
      <c r="A124" s="35">
        <v>39814</v>
      </c>
      <c r="B124">
        <v>1.9633</v>
      </c>
      <c r="C124">
        <v>1.9558</v>
      </c>
      <c r="D124">
        <v>3.0596000000000001</v>
      </c>
      <c r="E124">
        <v>1.6233</v>
      </c>
      <c r="F124">
        <v>1.4935</v>
      </c>
      <c r="H124">
        <v>9.0495999999999999</v>
      </c>
      <c r="J124">
        <v>27.169</v>
      </c>
      <c r="K124">
        <v>7.4519000000000002</v>
      </c>
      <c r="L124">
        <v>15.646599999999999</v>
      </c>
      <c r="M124">
        <v>0.91818999999999995</v>
      </c>
      <c r="O124">
        <v>10.268700000000001</v>
      </c>
      <c r="P124">
        <v>7.3602999999999996</v>
      </c>
      <c r="Q124">
        <v>279.86</v>
      </c>
      <c r="R124">
        <v>14802.07</v>
      </c>
      <c r="T124">
        <v>64.510400000000004</v>
      </c>
      <c r="U124">
        <v>290</v>
      </c>
      <c r="V124">
        <v>119.73</v>
      </c>
      <c r="W124">
        <v>1801.97</v>
      </c>
      <c r="X124">
        <v>3.4527999999999999</v>
      </c>
      <c r="Y124">
        <v>0.70430000000000004</v>
      </c>
      <c r="AA124">
        <v>18.376200000000001</v>
      </c>
      <c r="AB124">
        <v>4.7290999999999999</v>
      </c>
      <c r="AC124">
        <v>9.2164000000000001</v>
      </c>
      <c r="AD124">
        <v>2.4131999999999998</v>
      </c>
      <c r="AE124">
        <v>62.353999999999999</v>
      </c>
      <c r="AF124">
        <v>4.2300000000000004</v>
      </c>
      <c r="AG124">
        <v>4.2354000000000003</v>
      </c>
      <c r="AH124">
        <v>42.328200000000002</v>
      </c>
      <c r="AI124">
        <v>10.7264</v>
      </c>
      <c r="AJ124">
        <v>1.9742</v>
      </c>
      <c r="AM124">
        <v>46.218000000000004</v>
      </c>
      <c r="AN124">
        <v>2.1233</v>
      </c>
      <c r="AO124">
        <v>1.3239000000000001</v>
      </c>
      <c r="AQ124">
        <v>13.125500000000001</v>
      </c>
      <c r="BO124">
        <f t="shared" si="6"/>
        <v>2009</v>
      </c>
      <c r="BP124">
        <f t="shared" si="5"/>
        <v>0</v>
      </c>
      <c r="BQ124" cm="1">
        <f t="array" aca="1" ref="BQ124" ca="1">1/INDEX($B124:$BB124,Var!$B$9)</f>
        <v>1.5501376522235174E-2</v>
      </c>
      <c r="BR124">
        <f t="shared" si="7"/>
        <v>2.1233</v>
      </c>
      <c r="BS124">
        <f t="shared" si="8"/>
        <v>0.47096500729995761</v>
      </c>
      <c r="BT124" cm="1">
        <f t="array" aca="1" ref="BT124" ca="1">1/INDEX(B124:BB124,Var!$O$9)</f>
        <v>5.441821486487957E-2</v>
      </c>
      <c r="BU124" cm="1">
        <f t="array" aca="1" ref="BU124" ca="1">INDEX(B124:BB124,Var!$B$9)/INDEX(B124:BB124,Var!$O$9)</f>
        <v>3.5105408082193272</v>
      </c>
      <c r="BV124">
        <f t="shared" ca="1" si="9"/>
        <v>0.28485639524789802</v>
      </c>
      <c r="BW124" cm="1">
        <f t="array" aca="1" ref="BW124" ca="1">INDEX($B124:$BB124,Var!$B$9)/BW$1*100</f>
        <v>102.58488126720407</v>
      </c>
      <c r="BX124" cm="1">
        <f t="array" aca="1" ref="BX124" ca="1">INDEX($B124:$BB124,Var!$B$9)/BX$1*100</f>
        <v>58.997065254867387</v>
      </c>
      <c r="BY124" cm="1">
        <f t="array" aca="1" ref="BY124" ca="1">INDEX($B124:$BB124,Var!$O$9)/BY$1*100</f>
        <v>115.72934641593086</v>
      </c>
      <c r="BZ124" cm="1">
        <f t="array" aca="1" ref="BZ124" ca="1">INDEX($B124:$BB124,Var!$O$9)/BZ$1*100</f>
        <v>91.83278778641214</v>
      </c>
    </row>
    <row r="125" spans="1:78" x14ac:dyDescent="0.3">
      <c r="A125" s="35">
        <v>39845</v>
      </c>
      <c r="B125">
        <v>1.9722999999999999</v>
      </c>
      <c r="C125">
        <v>1.9558</v>
      </c>
      <c r="D125">
        <v>2.9685000000000001</v>
      </c>
      <c r="E125">
        <v>1.5940000000000001</v>
      </c>
      <c r="F125">
        <v>1.4903999999999999</v>
      </c>
      <c r="H125">
        <v>8.7406000000000006</v>
      </c>
      <c r="J125">
        <v>28.460999999999999</v>
      </c>
      <c r="K125">
        <v>7.4513999999999996</v>
      </c>
      <c r="L125">
        <v>15.646599999999999</v>
      </c>
      <c r="M125">
        <v>0.88690999999999998</v>
      </c>
      <c r="O125">
        <v>9.9128000000000007</v>
      </c>
      <c r="P125">
        <v>7.4309000000000003</v>
      </c>
      <c r="Q125">
        <v>298.3</v>
      </c>
      <c r="R125">
        <v>15233.33</v>
      </c>
      <c r="T125">
        <v>62.884900000000002</v>
      </c>
      <c r="U125">
        <v>290</v>
      </c>
      <c r="V125">
        <v>118.3</v>
      </c>
      <c r="W125">
        <v>1843.9</v>
      </c>
      <c r="X125">
        <v>3.4527999999999999</v>
      </c>
      <c r="Y125">
        <v>0.7056</v>
      </c>
      <c r="AA125">
        <v>18.653600000000001</v>
      </c>
      <c r="AB125">
        <v>4.6466000000000003</v>
      </c>
      <c r="AC125">
        <v>8.7837999999999994</v>
      </c>
      <c r="AD125">
        <v>2.4851000000000001</v>
      </c>
      <c r="AE125">
        <v>60.832000000000001</v>
      </c>
      <c r="AF125">
        <v>4.6467000000000001</v>
      </c>
      <c r="AG125">
        <v>4.2864000000000004</v>
      </c>
      <c r="AH125">
        <v>45.807899999999997</v>
      </c>
      <c r="AI125">
        <v>10.9069</v>
      </c>
      <c r="AJ125">
        <v>1.9411</v>
      </c>
      <c r="AM125">
        <v>45.155999999999999</v>
      </c>
      <c r="AN125">
        <v>2.1280000000000001</v>
      </c>
      <c r="AO125">
        <v>1.2785</v>
      </c>
      <c r="AQ125">
        <v>12.8005</v>
      </c>
      <c r="BO125">
        <f t="shared" si="6"/>
        <v>2009</v>
      </c>
      <c r="BP125">
        <f t="shared" si="5"/>
        <v>0</v>
      </c>
      <c r="BQ125" cm="1">
        <f t="array" aca="1" ref="BQ125" ca="1">1/INDEX($B125:$BB125,Var!$B$9)</f>
        <v>1.5902068700117199E-2</v>
      </c>
      <c r="BR125">
        <f t="shared" si="7"/>
        <v>2.1280000000000001</v>
      </c>
      <c r="BS125">
        <f t="shared" si="8"/>
        <v>0.46992481203007519</v>
      </c>
      <c r="BT125" cm="1">
        <f t="array" aca="1" ref="BT125" ca="1">1/INDEX(B125:BB125,Var!$O$9)</f>
        <v>5.3608954839816439E-2</v>
      </c>
      <c r="BU125" cm="1">
        <f t="array" aca="1" ref="BU125" ca="1">INDEX(B125:BB125,Var!$B$9)/INDEX(B125:BB125,Var!$O$9)</f>
        <v>3.3711937642063732</v>
      </c>
      <c r="BV125">
        <f t="shared" ca="1" si="9"/>
        <v>0.29663082870450613</v>
      </c>
      <c r="BW125" cm="1">
        <f t="array" aca="1" ref="BW125" ca="1">INDEX($B125:$BB125,Var!$B$9)/BW$1*100</f>
        <v>100</v>
      </c>
      <c r="BX125" cm="1">
        <f t="array" aca="1" ref="BX125" ca="1">INDEX($B125:$BB125,Var!$B$9)/BX$1*100</f>
        <v>57.510487438394584</v>
      </c>
      <c r="BY125" cm="1">
        <f t="array" aca="1" ref="BY125" ca="1">INDEX($B125:$BB125,Var!$O$9)/BY$1*100</f>
        <v>117.47635181942992</v>
      </c>
      <c r="BZ125" cm="1">
        <f t="array" aca="1" ref="BZ125" ca="1">INDEX($B125:$BB125,Var!$O$9)/BZ$1*100</f>
        <v>93.219059993503421</v>
      </c>
    </row>
    <row r="126" spans="1:78" x14ac:dyDescent="0.3">
      <c r="A126" s="35">
        <v>39873</v>
      </c>
      <c r="B126">
        <v>1.9594</v>
      </c>
      <c r="C126">
        <v>1.9558</v>
      </c>
      <c r="D126">
        <v>3.0198</v>
      </c>
      <c r="E126">
        <v>1.647</v>
      </c>
      <c r="F126">
        <v>1.5083</v>
      </c>
      <c r="H126">
        <v>8.9209999999999994</v>
      </c>
      <c r="J126">
        <v>27.231000000000002</v>
      </c>
      <c r="K126">
        <v>7.4508999999999999</v>
      </c>
      <c r="L126">
        <v>15.646599999999999</v>
      </c>
      <c r="M126">
        <v>0.91966000000000003</v>
      </c>
      <c r="O126">
        <v>10.113799999999999</v>
      </c>
      <c r="P126">
        <v>7.4429999999999996</v>
      </c>
      <c r="Q126">
        <v>304.14</v>
      </c>
      <c r="R126">
        <v>15477.84</v>
      </c>
      <c r="T126">
        <v>66.802599999999998</v>
      </c>
      <c r="U126">
        <v>290</v>
      </c>
      <c r="V126">
        <v>127.65</v>
      </c>
      <c r="W126">
        <v>1894.48</v>
      </c>
      <c r="X126">
        <v>3.4527999999999999</v>
      </c>
      <c r="Y126">
        <v>0.70830000000000004</v>
      </c>
      <c r="AA126">
        <v>19.127800000000001</v>
      </c>
      <c r="AB126">
        <v>4.7949000000000002</v>
      </c>
      <c r="AC126">
        <v>8.8388000000000009</v>
      </c>
      <c r="AD126">
        <v>2.4527000000000001</v>
      </c>
      <c r="AE126">
        <v>63.104999999999997</v>
      </c>
      <c r="AF126">
        <v>4.6210000000000004</v>
      </c>
      <c r="AG126">
        <v>4.2827999999999999</v>
      </c>
      <c r="AH126">
        <v>45.145099999999999</v>
      </c>
      <c r="AI126">
        <v>11.1767</v>
      </c>
      <c r="AJ126">
        <v>1.9948999999999999</v>
      </c>
      <c r="AM126">
        <v>46.667000000000002</v>
      </c>
      <c r="AN126">
        <v>2.234</v>
      </c>
      <c r="AO126">
        <v>1.3049999999999999</v>
      </c>
      <c r="AQ126">
        <v>12.987</v>
      </c>
      <c r="BO126">
        <f t="shared" si="6"/>
        <v>2009</v>
      </c>
      <c r="BP126">
        <f t="shared" si="5"/>
        <v>0</v>
      </c>
      <c r="BQ126" cm="1">
        <f t="array" aca="1" ref="BQ126" ca="1">1/INDEX($B126:$BB126,Var!$B$9)</f>
        <v>1.4969477235915967E-2</v>
      </c>
      <c r="BR126">
        <f t="shared" si="7"/>
        <v>2.234</v>
      </c>
      <c r="BS126">
        <f t="shared" si="8"/>
        <v>0.44762757385854968</v>
      </c>
      <c r="BT126" cm="1">
        <f t="array" aca="1" ref="BT126" ca="1">1/INDEX(B126:BB126,Var!$O$9)</f>
        <v>5.2279927644580136E-2</v>
      </c>
      <c r="BU126" cm="1">
        <f t="array" aca="1" ref="BU126" ca="1">INDEX(B126:BB126,Var!$B$9)/INDEX(B126:BB126,Var!$O$9)</f>
        <v>3.4924350944698292</v>
      </c>
      <c r="BV126">
        <f t="shared" ca="1" si="9"/>
        <v>0.28633316667315345</v>
      </c>
      <c r="BW126" cm="1">
        <f t="array" aca="1" ref="BW126" ca="1">INDEX($B126:$BB126,Var!$B$9)/BW$1*100</f>
        <v>106.2299534546449</v>
      </c>
      <c r="BX126" cm="1">
        <f t="array" aca="1" ref="BX126" ca="1">INDEX($B126:$BB126,Var!$B$9)/BX$1*100</f>
        <v>61.093364037345978</v>
      </c>
      <c r="BY126" cm="1">
        <f t="array" aca="1" ref="BY126" ca="1">INDEX($B126:$BB126,Var!$O$9)/BY$1*100</f>
        <v>120.46276120060963</v>
      </c>
      <c r="BZ126" cm="1">
        <f t="array" aca="1" ref="BZ126" ca="1">INDEX($B126:$BB126,Var!$O$9)/BZ$1*100</f>
        <v>95.588815871667379</v>
      </c>
    </row>
    <row r="127" spans="1:78" x14ac:dyDescent="0.3">
      <c r="A127" s="35">
        <v>39904</v>
      </c>
      <c r="B127">
        <v>1.8504</v>
      </c>
      <c r="C127">
        <v>1.9558</v>
      </c>
      <c r="D127">
        <v>2.9197000000000002</v>
      </c>
      <c r="E127">
        <v>1.6188</v>
      </c>
      <c r="F127">
        <v>1.5146999999999999</v>
      </c>
      <c r="H127">
        <v>9.0109999999999992</v>
      </c>
      <c r="J127">
        <v>26.774000000000001</v>
      </c>
      <c r="K127">
        <v>7.4490999999999996</v>
      </c>
      <c r="L127">
        <v>15.646599999999999</v>
      </c>
      <c r="M127">
        <v>0.89756000000000002</v>
      </c>
      <c r="O127">
        <v>10.222899999999999</v>
      </c>
      <c r="P127">
        <v>7.4172000000000002</v>
      </c>
      <c r="Q127">
        <v>295.26</v>
      </c>
      <c r="R127">
        <v>14552.65</v>
      </c>
      <c r="T127">
        <v>66.0471</v>
      </c>
      <c r="U127">
        <v>290</v>
      </c>
      <c r="V127">
        <v>130.25</v>
      </c>
      <c r="W127">
        <v>1760.14</v>
      </c>
      <c r="X127">
        <v>3.4527999999999999</v>
      </c>
      <c r="Y127">
        <v>0.70930000000000004</v>
      </c>
      <c r="AA127">
        <v>17.764500000000002</v>
      </c>
      <c r="AB127">
        <v>4.7561999999999998</v>
      </c>
      <c r="AC127">
        <v>8.7866999999999997</v>
      </c>
      <c r="AD127">
        <v>2.3123</v>
      </c>
      <c r="AE127">
        <v>63.462000000000003</v>
      </c>
      <c r="AF127">
        <v>4.4325999999999999</v>
      </c>
      <c r="AG127">
        <v>4.2041000000000004</v>
      </c>
      <c r="AH127">
        <v>44.213500000000003</v>
      </c>
      <c r="AI127">
        <v>10.8796</v>
      </c>
      <c r="AJ127">
        <v>1.9823</v>
      </c>
      <c r="AM127">
        <v>46.741</v>
      </c>
      <c r="AN127">
        <v>2.1276999999999999</v>
      </c>
      <c r="AO127">
        <v>1.319</v>
      </c>
      <c r="AQ127">
        <v>11.878399999999999</v>
      </c>
      <c r="BO127">
        <f t="shared" si="6"/>
        <v>2009</v>
      </c>
      <c r="BP127">
        <f t="shared" si="5"/>
        <v>0</v>
      </c>
      <c r="BQ127" cm="1">
        <f t="array" aca="1" ref="BQ127" ca="1">1/INDEX($B127:$BB127,Var!$B$9)</f>
        <v>1.5140710190152179E-2</v>
      </c>
      <c r="BR127">
        <f t="shared" si="7"/>
        <v>2.1276999999999999</v>
      </c>
      <c r="BS127">
        <f t="shared" si="8"/>
        <v>0.46999107016966679</v>
      </c>
      <c r="BT127" cm="1">
        <f t="array" aca="1" ref="BT127" ca="1">1/INDEX(B127:BB127,Var!$O$9)</f>
        <v>5.6292043119705024E-2</v>
      </c>
      <c r="BU127" cm="1">
        <f t="array" aca="1" ref="BU127" ca="1">INDEX(B127:BB127,Var!$B$9)/INDEX(B127:BB127,Var!$O$9)</f>
        <v>3.7179262011314695</v>
      </c>
      <c r="BV127">
        <f t="shared" ca="1" si="9"/>
        <v>0.26896714617295842</v>
      </c>
      <c r="BW127" cm="1">
        <f t="array" aca="1" ref="BW127" ca="1">INDEX($B127:$BB127,Var!$B$9)/BW$1*100</f>
        <v>105.02855216435105</v>
      </c>
      <c r="BX127" cm="1">
        <f t="array" aca="1" ref="BX127" ca="1">INDEX($B127:$BB127,Var!$B$9)/BX$1*100</f>
        <v>60.402432299206822</v>
      </c>
      <c r="BY127" cm="1">
        <f t="array" aca="1" ref="BY127" ca="1">INDEX($B127:$BB127,Var!$O$9)/BY$1*100</f>
        <v>111.87699167432899</v>
      </c>
      <c r="BZ127" cm="1">
        <f t="array" aca="1" ref="BZ127" ca="1">INDEX($B127:$BB127,Var!$O$9)/BZ$1*100</f>
        <v>88.77589265635541</v>
      </c>
    </row>
    <row r="128" spans="1:78" x14ac:dyDescent="0.3">
      <c r="A128" s="35">
        <v>39934</v>
      </c>
      <c r="B128">
        <v>1.7830999999999999</v>
      </c>
      <c r="C128">
        <v>1.9558</v>
      </c>
      <c r="D128">
        <v>2.8231999999999999</v>
      </c>
      <c r="E128">
        <v>1.5711999999999999</v>
      </c>
      <c r="F128">
        <v>1.5118</v>
      </c>
      <c r="H128">
        <v>9.3156999999999996</v>
      </c>
      <c r="J128">
        <v>26.731000000000002</v>
      </c>
      <c r="K128">
        <v>7.4467999999999996</v>
      </c>
      <c r="L128">
        <v>15.646599999999999</v>
      </c>
      <c r="M128">
        <v>0.88444999999999996</v>
      </c>
      <c r="O128">
        <v>10.5807</v>
      </c>
      <c r="P128">
        <v>7.3514999999999997</v>
      </c>
      <c r="Q128">
        <v>281.93</v>
      </c>
      <c r="R128">
        <v>14137.45</v>
      </c>
      <c r="T128">
        <v>66.176199999999994</v>
      </c>
      <c r="U128">
        <v>290</v>
      </c>
      <c r="V128">
        <v>131.85</v>
      </c>
      <c r="W128">
        <v>1710.18</v>
      </c>
      <c r="X128">
        <v>3.4527999999999999</v>
      </c>
      <c r="Y128">
        <v>0.70920000000000005</v>
      </c>
      <c r="AA128">
        <v>17.9969</v>
      </c>
      <c r="AB128">
        <v>4.8056999999999999</v>
      </c>
      <c r="AC128">
        <v>8.7942999999999998</v>
      </c>
      <c r="AD128">
        <v>2.2663000000000002</v>
      </c>
      <c r="AE128">
        <v>64.599999999999994</v>
      </c>
      <c r="AF128">
        <v>4.4103000000000003</v>
      </c>
      <c r="AG128">
        <v>4.17</v>
      </c>
      <c r="AH128">
        <v>43.567799999999998</v>
      </c>
      <c r="AI128">
        <v>10.582000000000001</v>
      </c>
      <c r="AJ128">
        <v>1.9939</v>
      </c>
      <c r="AM128">
        <v>47.241</v>
      </c>
      <c r="AN128">
        <v>2.1251000000000002</v>
      </c>
      <c r="AO128">
        <v>1.365</v>
      </c>
      <c r="AQ128">
        <v>11.4475</v>
      </c>
      <c r="BO128">
        <f t="shared" si="6"/>
        <v>2009</v>
      </c>
      <c r="BP128">
        <f t="shared" si="5"/>
        <v>0</v>
      </c>
      <c r="BQ128" cm="1">
        <f t="array" aca="1" ref="BQ128" ca="1">1/INDEX($B128:$BB128,Var!$B$9)</f>
        <v>1.5111172899018078E-2</v>
      </c>
      <c r="BR128">
        <f t="shared" si="7"/>
        <v>2.1251000000000002</v>
      </c>
      <c r="BS128">
        <f t="shared" si="8"/>
        <v>0.47056609100748198</v>
      </c>
      <c r="BT128" cm="1">
        <f t="array" aca="1" ref="BT128" ca="1">1/INDEX(B128:BB128,Var!$O$9)</f>
        <v>5.5565125104879175E-2</v>
      </c>
      <c r="BU128" cm="1">
        <f t="array" aca="1" ref="BU128" ca="1">INDEX(B128:BB128,Var!$B$9)/INDEX(B128:BB128,Var!$O$9)</f>
        <v>3.6770888319655048</v>
      </c>
      <c r="BV128">
        <f t="shared" ca="1" si="9"/>
        <v>0.27195426754633845</v>
      </c>
      <c r="BW128" cm="1">
        <f t="array" aca="1" ref="BW128" ca="1">INDEX($B128:$BB128,Var!$B$9)/BW$1*100</f>
        <v>105.23384787126957</v>
      </c>
      <c r="BX128" cm="1">
        <f t="array" aca="1" ref="BX128" ca="1">INDEX($B128:$BB128,Var!$B$9)/BX$1*100</f>
        <v>60.52049886094575</v>
      </c>
      <c r="BY128" cm="1">
        <f t="array" aca="1" ref="BY128" ca="1">INDEX($B128:$BB128,Var!$O$9)/BY$1*100</f>
        <v>113.34059677805348</v>
      </c>
      <c r="BZ128" cm="1">
        <f t="array" aca="1" ref="BZ128" ca="1">INDEX($B128:$BB128,Var!$O$9)/BZ$1*100</f>
        <v>89.937282926463595</v>
      </c>
    </row>
    <row r="129" spans="1:78" x14ac:dyDescent="0.3">
      <c r="A129" s="35">
        <v>39965</v>
      </c>
      <c r="B129">
        <v>1.7463</v>
      </c>
      <c r="C129">
        <v>1.9558</v>
      </c>
      <c r="D129">
        <v>2.7391000000000001</v>
      </c>
      <c r="E129">
        <v>1.5761000000000001</v>
      </c>
      <c r="F129">
        <v>1.5147999999999999</v>
      </c>
      <c r="H129">
        <v>9.5785999999999998</v>
      </c>
      <c r="J129">
        <v>26.545000000000002</v>
      </c>
      <c r="K129">
        <v>7.4457000000000004</v>
      </c>
      <c r="L129">
        <v>15.646599999999999</v>
      </c>
      <c r="M129">
        <v>0.85670000000000002</v>
      </c>
      <c r="O129">
        <v>10.863799999999999</v>
      </c>
      <c r="P129">
        <v>7.2953999999999999</v>
      </c>
      <c r="Q129">
        <v>280.45999999999998</v>
      </c>
      <c r="R129">
        <v>14315.4</v>
      </c>
      <c r="T129">
        <v>66.9191</v>
      </c>
      <c r="U129">
        <v>290</v>
      </c>
      <c r="V129">
        <v>135.38999999999999</v>
      </c>
      <c r="W129">
        <v>1768.8</v>
      </c>
      <c r="X129">
        <v>3.4527999999999999</v>
      </c>
      <c r="Y129">
        <v>0.70150000000000001</v>
      </c>
      <c r="AA129">
        <v>18.6813</v>
      </c>
      <c r="AB129">
        <v>4.9305000000000003</v>
      </c>
      <c r="AC129">
        <v>8.9388000000000005</v>
      </c>
      <c r="AD129">
        <v>2.1966999999999999</v>
      </c>
      <c r="AE129">
        <v>67.036000000000001</v>
      </c>
      <c r="AF129">
        <v>4.5084</v>
      </c>
      <c r="AG129">
        <v>4.2130999999999998</v>
      </c>
      <c r="AH129">
        <v>43.555300000000003</v>
      </c>
      <c r="AI129">
        <v>10.8713</v>
      </c>
      <c r="AJ129">
        <v>2.0356999999999998</v>
      </c>
      <c r="AM129">
        <v>47.844000000000001</v>
      </c>
      <c r="AN129">
        <v>2.1675</v>
      </c>
      <c r="AO129">
        <v>1.4016</v>
      </c>
      <c r="AQ129">
        <v>11.271800000000001</v>
      </c>
      <c r="BO129">
        <f t="shared" si="6"/>
        <v>2009</v>
      </c>
      <c r="BP129">
        <f t="shared" si="5"/>
        <v>0</v>
      </c>
      <c r="BQ129" cm="1">
        <f t="array" aca="1" ref="BQ129" ca="1">1/INDEX($B129:$BB129,Var!$B$9)</f>
        <v>1.4943416752466784E-2</v>
      </c>
      <c r="BR129">
        <f t="shared" si="7"/>
        <v>2.1675</v>
      </c>
      <c r="BS129">
        <f t="shared" si="8"/>
        <v>0.46136101499423299</v>
      </c>
      <c r="BT129" cm="1">
        <f t="array" aca="1" ref="BT129" ca="1">1/INDEX(B129:BB129,Var!$O$9)</f>
        <v>5.3529465294171179E-2</v>
      </c>
      <c r="BU129" cm="1">
        <f t="array" aca="1" ref="BU129" ca="1">INDEX(B129:BB129,Var!$B$9)/INDEX(B129:BB129,Var!$O$9)</f>
        <v>3.5821436409671703</v>
      </c>
      <c r="BV129">
        <f t="shared" ca="1" si="9"/>
        <v>0.27916245137785772</v>
      </c>
      <c r="BW129" cm="1">
        <f t="array" aca="1" ref="BW129" ca="1">INDEX($B129:$BB129,Var!$B$9)/BW$1*100</f>
        <v>106.41521255500128</v>
      </c>
      <c r="BX129" cm="1">
        <f t="array" aca="1" ref="BX129" ca="1">INDEX($B129:$BB129,Var!$B$9)/BX$1*100</f>
        <v>61.199907448984916</v>
      </c>
      <c r="BY129" cm="1">
        <f t="array" aca="1" ref="BY129" ca="1">INDEX($B129:$BB129,Var!$O$9)/BY$1*100</f>
        <v>117.65080044840226</v>
      </c>
      <c r="BZ129" cm="1">
        <f t="array" aca="1" ref="BZ129" ca="1">INDEX($B129:$BB129,Var!$O$9)/BZ$1*100</f>
        <v>93.357487319157443</v>
      </c>
    </row>
    <row r="130" spans="1:78" x14ac:dyDescent="0.3">
      <c r="A130" s="35">
        <v>39995</v>
      </c>
      <c r="B130">
        <v>1.7504</v>
      </c>
      <c r="C130">
        <v>1.9558</v>
      </c>
      <c r="D130">
        <v>2.7221000000000002</v>
      </c>
      <c r="E130">
        <v>1.5824</v>
      </c>
      <c r="F130">
        <v>1.5202</v>
      </c>
      <c r="H130">
        <v>9.6245999999999992</v>
      </c>
      <c r="J130">
        <v>25.792999999999999</v>
      </c>
      <c r="K130">
        <v>7.4458000000000002</v>
      </c>
      <c r="L130">
        <v>15.646599999999999</v>
      </c>
      <c r="M130">
        <v>0.86092000000000002</v>
      </c>
      <c r="O130">
        <v>10.918200000000001</v>
      </c>
      <c r="P130">
        <v>7.3307000000000002</v>
      </c>
      <c r="Q130">
        <v>272.06</v>
      </c>
      <c r="R130">
        <v>14241.51</v>
      </c>
      <c r="T130">
        <v>68.2333</v>
      </c>
      <c r="U130">
        <v>290</v>
      </c>
      <c r="V130">
        <v>133.09</v>
      </c>
      <c r="W130">
        <v>1778.43</v>
      </c>
      <c r="X130">
        <v>3.4527999999999999</v>
      </c>
      <c r="Y130">
        <v>0.7006</v>
      </c>
      <c r="AA130">
        <v>18.814299999999999</v>
      </c>
      <c r="AB130">
        <v>4.9962999999999997</v>
      </c>
      <c r="AC130">
        <v>8.9494000000000007</v>
      </c>
      <c r="AD130">
        <v>2.1873</v>
      </c>
      <c r="AE130">
        <v>67.724000000000004</v>
      </c>
      <c r="AF130">
        <v>4.2965</v>
      </c>
      <c r="AG130">
        <v>4.2183999999999999</v>
      </c>
      <c r="AH130">
        <v>44.388100000000001</v>
      </c>
      <c r="AI130">
        <v>10.8262</v>
      </c>
      <c r="AJ130">
        <v>2.0421</v>
      </c>
      <c r="AM130">
        <v>47.969000000000001</v>
      </c>
      <c r="AN130">
        <v>2.1377999999999999</v>
      </c>
      <c r="AO130">
        <v>1.4088000000000001</v>
      </c>
      <c r="AQ130">
        <v>11.200699999999999</v>
      </c>
      <c r="BO130">
        <f t="shared" si="6"/>
        <v>2009</v>
      </c>
      <c r="BP130">
        <f t="shared" si="5"/>
        <v>0</v>
      </c>
      <c r="BQ130" cm="1">
        <f t="array" aca="1" ref="BQ130" ca="1">1/INDEX($B130:$BB130,Var!$B$9)</f>
        <v>1.4655600711089747E-2</v>
      </c>
      <c r="BR130">
        <f t="shared" si="7"/>
        <v>2.1377999999999999</v>
      </c>
      <c r="BS130">
        <f t="shared" si="8"/>
        <v>0.46777060529516329</v>
      </c>
      <c r="BT130" cm="1">
        <f t="array" aca="1" ref="BT130" ca="1">1/INDEX(B130:BB130,Var!$O$9)</f>
        <v>5.315106062941486E-2</v>
      </c>
      <c r="BU130" cm="1">
        <f t="array" aca="1" ref="BU130" ca="1">INDEX(B130:BB130,Var!$B$9)/INDEX(B130:BB130,Var!$O$9)</f>
        <v>3.6266722652450532</v>
      </c>
      <c r="BV130">
        <f t="shared" ca="1" si="9"/>
        <v>0.2757348684586558</v>
      </c>
      <c r="BW130" cm="1">
        <f t="array" aca="1" ref="BW130" ca="1">INDEX($B130:$BB130,Var!$B$9)/BW$1*100</f>
        <v>108.50506242357068</v>
      </c>
      <c r="BX130" cm="1">
        <f t="array" aca="1" ref="BX130" ca="1">INDEX($B130:$BB130,Var!$B$9)/BX$1*100</f>
        <v>62.401790295129821</v>
      </c>
      <c r="BY130" cm="1">
        <f t="array" aca="1" ref="BY130" ca="1">INDEX($B130:$BB130,Var!$O$9)/BY$1*100</f>
        <v>118.48840577884698</v>
      </c>
      <c r="BZ130" cm="1">
        <f t="array" aca="1" ref="BZ130" ca="1">INDEX($B130:$BB130,Var!$O$9)/BZ$1*100</f>
        <v>94.02213837735188</v>
      </c>
    </row>
    <row r="131" spans="1:78" x14ac:dyDescent="0.3">
      <c r="A131" s="35">
        <v>40026</v>
      </c>
      <c r="B131">
        <v>1.7081</v>
      </c>
      <c r="C131">
        <v>1.9558</v>
      </c>
      <c r="D131">
        <v>2.6314000000000002</v>
      </c>
      <c r="E131">
        <v>1.5522</v>
      </c>
      <c r="F131">
        <v>1.5236000000000001</v>
      </c>
      <c r="H131">
        <v>9.7484999999999999</v>
      </c>
      <c r="J131">
        <v>25.646000000000001</v>
      </c>
      <c r="K131">
        <v>7.444</v>
      </c>
      <c r="L131">
        <v>15.646599999999999</v>
      </c>
      <c r="M131">
        <v>0.86265000000000003</v>
      </c>
      <c r="O131">
        <v>11.0587</v>
      </c>
      <c r="P131">
        <v>7.3287000000000004</v>
      </c>
      <c r="Q131">
        <v>270.05</v>
      </c>
      <c r="R131">
        <v>14270.78</v>
      </c>
      <c r="T131">
        <v>68.956999999999994</v>
      </c>
      <c r="U131">
        <v>290</v>
      </c>
      <c r="V131">
        <v>135.31</v>
      </c>
      <c r="W131">
        <v>1768.99</v>
      </c>
      <c r="X131">
        <v>3.4527999999999999</v>
      </c>
      <c r="Y131">
        <v>0.70130000000000003</v>
      </c>
      <c r="AA131">
        <v>18.557099999999998</v>
      </c>
      <c r="AB131">
        <v>5.0185000000000004</v>
      </c>
      <c r="AC131">
        <v>8.6601999999999997</v>
      </c>
      <c r="AD131">
        <v>2.1097000000000001</v>
      </c>
      <c r="AE131">
        <v>68.802999999999997</v>
      </c>
      <c r="AF131">
        <v>4.1311</v>
      </c>
      <c r="AG131">
        <v>4.2183000000000002</v>
      </c>
      <c r="AH131">
        <v>45.197200000000002</v>
      </c>
      <c r="AI131">
        <v>10.221</v>
      </c>
      <c r="AJ131">
        <v>2.0577000000000001</v>
      </c>
      <c r="AM131">
        <v>48.542999999999999</v>
      </c>
      <c r="AN131">
        <v>2.1236000000000002</v>
      </c>
      <c r="AO131">
        <v>1.4268000000000001</v>
      </c>
      <c r="AQ131">
        <v>11.3415</v>
      </c>
      <c r="BO131">
        <f t="shared" si="6"/>
        <v>2009</v>
      </c>
      <c r="BP131">
        <f t="shared" si="5"/>
        <v>0</v>
      </c>
      <c r="BQ131" cm="1">
        <f t="array" aca="1" ref="BQ131" ca="1">1/INDEX($B131:$BB131,Var!$B$9)</f>
        <v>1.4501790971184942E-2</v>
      </c>
      <c r="BR131">
        <f t="shared" si="7"/>
        <v>2.1236000000000002</v>
      </c>
      <c r="BS131">
        <f t="shared" si="8"/>
        <v>0.47089847428894327</v>
      </c>
      <c r="BT131" cm="1">
        <f t="array" aca="1" ref="BT131" ca="1">1/INDEX(B131:BB131,Var!$O$9)</f>
        <v>5.3887730302687384E-2</v>
      </c>
      <c r="BU131" cm="1">
        <f t="array" aca="1" ref="BU131" ca="1">INDEX(B131:BB131,Var!$B$9)/INDEX(B131:BB131,Var!$O$9)</f>
        <v>3.7159362184824136</v>
      </c>
      <c r="BV131">
        <f t="shared" ca="1" si="9"/>
        <v>0.26911118523137606</v>
      </c>
      <c r="BW131" cm="1">
        <f t="array" aca="1" ref="BW131" ca="1">INDEX($B131:$BB131,Var!$B$9)/BW$1*100</f>
        <v>109.65589513539815</v>
      </c>
      <c r="BX131" cm="1">
        <f t="array" aca="1" ref="BX131" ca="1">INDEX($B131:$BB131,Var!$B$9)/BX$1*100</f>
        <v>63.063639797302294</v>
      </c>
      <c r="BY131" cm="1">
        <f t="array" aca="1" ref="BY131" ca="1">INDEX($B131:$BB131,Var!$O$9)/BY$1*100</f>
        <v>116.8686156210245</v>
      </c>
      <c r="BZ131" cm="1">
        <f t="array" aca="1" ref="BZ131" ca="1">INDEX($B131:$BB131,Var!$O$9)/BZ$1*100</f>
        <v>92.736813173084116</v>
      </c>
    </row>
    <row r="132" spans="1:78" x14ac:dyDescent="0.3">
      <c r="A132" s="35">
        <v>40057</v>
      </c>
      <c r="B132">
        <v>1.6902999999999999</v>
      </c>
      <c r="C132">
        <v>1.9558</v>
      </c>
      <c r="D132">
        <v>2.6520000000000001</v>
      </c>
      <c r="E132">
        <v>1.5751999999999999</v>
      </c>
      <c r="F132">
        <v>1.5147999999999999</v>
      </c>
      <c r="H132">
        <v>9.9430999999999994</v>
      </c>
      <c r="J132">
        <v>25.346</v>
      </c>
      <c r="K132">
        <v>7.4428000000000001</v>
      </c>
      <c r="L132">
        <v>15.646599999999999</v>
      </c>
      <c r="M132">
        <v>0.89134999999999998</v>
      </c>
      <c r="O132">
        <v>11.2858</v>
      </c>
      <c r="P132">
        <v>7.3102</v>
      </c>
      <c r="Q132">
        <v>271.83999999999997</v>
      </c>
      <c r="R132">
        <v>14346.84</v>
      </c>
      <c r="T132">
        <v>70.415400000000005</v>
      </c>
      <c r="U132">
        <v>290</v>
      </c>
      <c r="V132">
        <v>133.13999999999999</v>
      </c>
      <c r="W132">
        <v>1768.58</v>
      </c>
      <c r="X132">
        <v>3.4527999999999999</v>
      </c>
      <c r="Y132">
        <v>0.70389999999999997</v>
      </c>
      <c r="AA132">
        <v>19.525500000000001</v>
      </c>
      <c r="AB132">
        <v>5.0861999999999998</v>
      </c>
      <c r="AC132">
        <v>8.5963999999999992</v>
      </c>
      <c r="AD132">
        <v>2.0691000000000002</v>
      </c>
      <c r="AE132">
        <v>69.966999999999999</v>
      </c>
      <c r="AF132">
        <v>4.1584000000000003</v>
      </c>
      <c r="AG132">
        <v>4.242</v>
      </c>
      <c r="AH132">
        <v>44.7624</v>
      </c>
      <c r="AI132">
        <v>10.1976</v>
      </c>
      <c r="AJ132">
        <v>2.0720000000000001</v>
      </c>
      <c r="AM132">
        <v>49.238999999999997</v>
      </c>
      <c r="AN132">
        <v>2.1711</v>
      </c>
      <c r="AO132">
        <v>1.4561999999999999</v>
      </c>
      <c r="AQ132">
        <v>10.9495</v>
      </c>
      <c r="BO132">
        <f t="shared" si="6"/>
        <v>2009</v>
      </c>
      <c r="BP132">
        <f t="shared" ref="BP132:BP195" si="10">IF(ISEVEN(YEAR($A132))=TRUE,100,0)</f>
        <v>0</v>
      </c>
      <c r="BQ132" cm="1">
        <f t="array" aca="1" ref="BQ132" ca="1">1/INDEX($B132:$BB132,Var!$B$9)</f>
        <v>1.4201438889788313E-2</v>
      </c>
      <c r="BR132">
        <f t="shared" si="7"/>
        <v>2.1711</v>
      </c>
      <c r="BS132">
        <f t="shared" si="8"/>
        <v>0.46059601123854266</v>
      </c>
      <c r="BT132" cm="1">
        <f t="array" aca="1" ref="BT132" ca="1">1/INDEX(B132:BB132,Var!$O$9)</f>
        <v>5.1215077718880439E-2</v>
      </c>
      <c r="BU132" cm="1">
        <f t="array" aca="1" ref="BU132" ca="1">INDEX(B132:BB132,Var!$B$9)/INDEX(B132:BB132,Var!$O$9)</f>
        <v>3.6063301836060537</v>
      </c>
      <c r="BV132">
        <f t="shared" ca="1" si="9"/>
        <v>0.27729019504256169</v>
      </c>
      <c r="BW132" cm="1">
        <f t="array" aca="1" ref="BW132" ca="1">INDEX($B132:$BB132,Var!$B$9)/BW$1*100</f>
        <v>111.97505283462326</v>
      </c>
      <c r="BX132" cm="1">
        <f t="array" aca="1" ref="BX132" ca="1">INDEX($B132:$BB132,Var!$B$9)/BX$1*100</f>
        <v>64.397398694591715</v>
      </c>
      <c r="BY132" cm="1">
        <f t="array" aca="1" ref="BY132" ca="1">INDEX($B132:$BB132,Var!$O$9)/BY$1*100</f>
        <v>122.96739007217261</v>
      </c>
      <c r="BZ132" cm="1">
        <f t="array" aca="1" ref="BZ132" ca="1">INDEX($B132:$BB132,Var!$O$9)/BZ$1*100</f>
        <v>97.576272456960098</v>
      </c>
    </row>
    <row r="133" spans="1:78" x14ac:dyDescent="0.3">
      <c r="A133" s="35">
        <v>40087</v>
      </c>
      <c r="B133">
        <v>1.6341000000000001</v>
      </c>
      <c r="C133">
        <v>1.9558</v>
      </c>
      <c r="D133">
        <v>2.5771000000000002</v>
      </c>
      <c r="E133">
        <v>1.5619000000000001</v>
      </c>
      <c r="F133">
        <v>1.5138</v>
      </c>
      <c r="H133">
        <v>10.1152</v>
      </c>
      <c r="J133">
        <v>25.861000000000001</v>
      </c>
      <c r="K133">
        <v>7.4438000000000004</v>
      </c>
      <c r="L133">
        <v>15.646599999999999</v>
      </c>
      <c r="M133">
        <v>0.91556999999999999</v>
      </c>
      <c r="O133">
        <v>11.482799999999999</v>
      </c>
      <c r="P133">
        <v>7.2419000000000002</v>
      </c>
      <c r="Q133">
        <v>268.49</v>
      </c>
      <c r="R133">
        <v>14057.25</v>
      </c>
      <c r="T133">
        <v>69.215999999999994</v>
      </c>
      <c r="U133">
        <v>290</v>
      </c>
      <c r="V133">
        <v>133.91</v>
      </c>
      <c r="W133">
        <v>1739.94</v>
      </c>
      <c r="X133">
        <v>3.4527999999999999</v>
      </c>
      <c r="Y133">
        <v>0.70879999999999999</v>
      </c>
      <c r="AA133">
        <v>19.585599999999999</v>
      </c>
      <c r="AB133">
        <v>5.0425000000000004</v>
      </c>
      <c r="AC133">
        <v>8.3596000000000004</v>
      </c>
      <c r="AD133">
        <v>2.0065</v>
      </c>
      <c r="AE133">
        <v>69.418999999999997</v>
      </c>
      <c r="AF133">
        <v>4.2145999999999999</v>
      </c>
      <c r="AG133">
        <v>4.2870999999999997</v>
      </c>
      <c r="AH133">
        <v>43.6188</v>
      </c>
      <c r="AI133">
        <v>10.3102</v>
      </c>
      <c r="AJ133">
        <v>2.0714000000000001</v>
      </c>
      <c r="AM133">
        <v>49.503999999999998</v>
      </c>
      <c r="AN133">
        <v>2.1823000000000001</v>
      </c>
      <c r="AO133">
        <v>1.4816</v>
      </c>
      <c r="AQ133">
        <v>11.0938</v>
      </c>
      <c r="BO133">
        <f t="shared" ref="BO133:BO196" si="11">YEAR(A133)</f>
        <v>2009</v>
      </c>
      <c r="BP133">
        <f t="shared" si="10"/>
        <v>0</v>
      </c>
      <c r="BQ133" cm="1">
        <f t="array" aca="1" ref="BQ133" ca="1">1/INDEX($B133:$BB133,Var!$B$9)</f>
        <v>1.4447526583448915E-2</v>
      </c>
      <c r="BR133">
        <f t="shared" ref="BR133:BR196" si="12">AN133</f>
        <v>2.1823000000000001</v>
      </c>
      <c r="BS133">
        <f t="shared" ref="BS133:BS196" si="13">1/BR133</f>
        <v>0.45823214040232779</v>
      </c>
      <c r="BT133" cm="1">
        <f t="array" aca="1" ref="BT133" ca="1">1/INDEX(B133:BB133,Var!$O$9)</f>
        <v>5.1057920104566619E-2</v>
      </c>
      <c r="BU133" cm="1">
        <f t="array" aca="1" ref="BU133" ca="1">INDEX(B133:BB133,Var!$B$9)/INDEX(B133:BB133,Var!$O$9)</f>
        <v>3.5340249979576828</v>
      </c>
      <c r="BV133">
        <f t="shared" ref="BV133:BV196" ca="1" si="14">1/BU133</f>
        <v>0.28296347665279709</v>
      </c>
      <c r="BW133" cm="1">
        <f t="array" aca="1" ref="BW133" ca="1">INDEX($B133:$BB133,Var!$B$9)/BW$1*100</f>
        <v>110.06775871473118</v>
      </c>
      <c r="BX133" cm="1">
        <f t="array" aca="1" ref="BX133" ca="1">INDEX($B133:$BB133,Var!$B$9)/BX$1*100</f>
        <v>63.300504549357939</v>
      </c>
      <c r="BY133" cm="1">
        <f t="array" aca="1" ref="BY133" ca="1">INDEX($B133:$BB133,Var!$O$9)/BY$1*100</f>
        <v>123.34588691698261</v>
      </c>
      <c r="BZ133" cm="1">
        <f t="array" aca="1" ref="BZ133" ca="1">INDEX($B133:$BB133,Var!$O$9)/BZ$1*100</f>
        <v>97.87661477724194</v>
      </c>
    </row>
    <row r="134" spans="1:78" x14ac:dyDescent="0.3">
      <c r="A134" s="35">
        <v>40118</v>
      </c>
      <c r="B134">
        <v>1.6223000000000001</v>
      </c>
      <c r="C134">
        <v>1.9558</v>
      </c>
      <c r="D134">
        <v>2.5777000000000001</v>
      </c>
      <c r="E134">
        <v>1.5805</v>
      </c>
      <c r="F134">
        <v>1.5105</v>
      </c>
      <c r="H134">
        <v>10.182700000000001</v>
      </c>
      <c r="J134">
        <v>25.812000000000001</v>
      </c>
      <c r="K134">
        <v>7.4414999999999996</v>
      </c>
      <c r="L134">
        <v>15.646599999999999</v>
      </c>
      <c r="M134">
        <v>0.89892000000000005</v>
      </c>
      <c r="O134">
        <v>11.5588</v>
      </c>
      <c r="P134">
        <v>7.2952000000000004</v>
      </c>
      <c r="Q134">
        <v>270.92</v>
      </c>
      <c r="R134">
        <v>14115.45</v>
      </c>
      <c r="T134">
        <v>69.442099999999996</v>
      </c>
      <c r="U134">
        <v>290</v>
      </c>
      <c r="V134">
        <v>132.97</v>
      </c>
      <c r="W134">
        <v>1735.17</v>
      </c>
      <c r="X134">
        <v>3.4527999999999999</v>
      </c>
      <c r="Y134">
        <v>0.70879999999999999</v>
      </c>
      <c r="AA134">
        <v>19.547799999999999</v>
      </c>
      <c r="AB134">
        <v>5.0552999999999999</v>
      </c>
      <c r="AC134">
        <v>8.4143000000000008</v>
      </c>
      <c r="AD134">
        <v>2.0449999999999999</v>
      </c>
      <c r="AE134">
        <v>70.165000000000006</v>
      </c>
      <c r="AF134">
        <v>4.1646000000000001</v>
      </c>
      <c r="AG134">
        <v>4.2896000000000001</v>
      </c>
      <c r="AH134">
        <v>43.183500000000002</v>
      </c>
      <c r="AI134">
        <v>10.3331</v>
      </c>
      <c r="AJ134">
        <v>2.0710999999999999</v>
      </c>
      <c r="AM134">
        <v>49.634</v>
      </c>
      <c r="AN134">
        <v>2.2262</v>
      </c>
      <c r="AO134">
        <v>1.4914000000000001</v>
      </c>
      <c r="AQ134">
        <v>11.2134</v>
      </c>
      <c r="BO134">
        <f t="shared" si="11"/>
        <v>2009</v>
      </c>
      <c r="BP134">
        <f t="shared" si="10"/>
        <v>0</v>
      </c>
      <c r="BQ134" cm="1">
        <f t="array" aca="1" ref="BQ134" ca="1">1/INDEX($B134:$BB134,Var!$B$9)</f>
        <v>1.4400486160412776E-2</v>
      </c>
      <c r="BR134">
        <f t="shared" si="12"/>
        <v>2.2262</v>
      </c>
      <c r="BS134">
        <f t="shared" si="13"/>
        <v>0.44919593926870904</v>
      </c>
      <c r="BT134" cm="1">
        <f t="array" aca="1" ref="BT134" ca="1">1/INDEX(B134:BB134,Var!$O$9)</f>
        <v>5.1156651899446487E-2</v>
      </c>
      <c r="BU134" cm="1">
        <f t="array" aca="1" ref="BU134" ca="1">INDEX(B134:BB134,Var!$B$9)/INDEX(B134:BB134,Var!$O$9)</f>
        <v>3.5524253368665528</v>
      </c>
      <c r="BV134">
        <f t="shared" ca="1" si="14"/>
        <v>0.28149782336651685</v>
      </c>
      <c r="BW134" cm="1">
        <f t="array" aca="1" ref="BW134" ca="1">INDEX($B134:$BB134,Var!$B$9)/BW$1*100</f>
        <v>110.42730448804083</v>
      </c>
      <c r="BX134" cm="1">
        <f t="array" aca="1" ref="BX134" ca="1">INDEX($B134:$BB134,Var!$B$9)/BX$1*100</f>
        <v>63.507281076152466</v>
      </c>
      <c r="BY134" cm="1">
        <f t="array" aca="1" ref="BY134" ca="1">INDEX($B134:$BB134,Var!$O$9)/BY$1*100</f>
        <v>123.10783066517199</v>
      </c>
      <c r="BZ134" cm="1">
        <f t="array" aca="1" ref="BZ134" ca="1">INDEX($B134:$BB134,Var!$O$9)/BZ$1*100</f>
        <v>97.687713950176146</v>
      </c>
    </row>
    <row r="135" spans="1:78" x14ac:dyDescent="0.3">
      <c r="A135" s="35">
        <v>40148</v>
      </c>
      <c r="B135">
        <v>1.6185</v>
      </c>
      <c r="C135">
        <v>1.9558</v>
      </c>
      <c r="D135">
        <v>2.5566</v>
      </c>
      <c r="E135">
        <v>1.5397000000000001</v>
      </c>
      <c r="F135">
        <v>1.5021</v>
      </c>
      <c r="H135">
        <v>9.9777000000000005</v>
      </c>
      <c r="J135">
        <v>26.088999999999999</v>
      </c>
      <c r="K135">
        <v>7.4419000000000004</v>
      </c>
      <c r="L135">
        <v>15.646599999999999</v>
      </c>
      <c r="M135">
        <v>0.89971999999999996</v>
      </c>
      <c r="O135">
        <v>11.329599999999999</v>
      </c>
      <c r="P135">
        <v>7.2907000000000002</v>
      </c>
      <c r="Q135">
        <v>273.22000000000003</v>
      </c>
      <c r="R135">
        <v>13830.84</v>
      </c>
      <c r="T135">
        <v>68.092399999999998</v>
      </c>
      <c r="U135">
        <v>290</v>
      </c>
      <c r="V135">
        <v>131.21</v>
      </c>
      <c r="W135">
        <v>1703.03</v>
      </c>
      <c r="X135">
        <v>3.4527999999999999</v>
      </c>
      <c r="Y135">
        <v>0.7077</v>
      </c>
      <c r="AA135">
        <v>18.778700000000001</v>
      </c>
      <c r="AB135">
        <v>4.9859</v>
      </c>
      <c r="AC135">
        <v>8.4065999999999992</v>
      </c>
      <c r="AD135">
        <v>2.0383</v>
      </c>
      <c r="AE135">
        <v>67.706000000000003</v>
      </c>
      <c r="AF135">
        <v>4.1439000000000004</v>
      </c>
      <c r="AG135">
        <v>4.2283999999999997</v>
      </c>
      <c r="AH135">
        <v>43.901899999999998</v>
      </c>
      <c r="AI135">
        <v>10.4085</v>
      </c>
      <c r="AJ135">
        <v>2.0392000000000001</v>
      </c>
      <c r="AM135">
        <v>48.543999999999997</v>
      </c>
      <c r="AN135">
        <v>2.2012999999999998</v>
      </c>
      <c r="AO135">
        <v>1.4614</v>
      </c>
      <c r="AQ135">
        <v>10.9261</v>
      </c>
      <c r="BO135">
        <f t="shared" si="11"/>
        <v>2009</v>
      </c>
      <c r="BP135">
        <f t="shared" si="10"/>
        <v>0</v>
      </c>
      <c r="BQ135" cm="1">
        <f t="array" aca="1" ref="BQ135" ca="1">1/INDEX($B135:$BB135,Var!$B$9)</f>
        <v>1.4685926770094754E-2</v>
      </c>
      <c r="BR135">
        <f t="shared" si="12"/>
        <v>2.2012999999999998</v>
      </c>
      <c r="BS135">
        <f t="shared" si="13"/>
        <v>0.45427701812565308</v>
      </c>
      <c r="BT135" cm="1">
        <f t="array" aca="1" ref="BT135" ca="1">1/INDEX(B135:BB135,Var!$O$9)</f>
        <v>5.3251822543626551E-2</v>
      </c>
      <c r="BU135" cm="1">
        <f t="array" aca="1" ref="BU135" ca="1">INDEX(B135:BB135,Var!$B$9)/INDEX(B135:BB135,Var!$O$9)</f>
        <v>3.6260444013696365</v>
      </c>
      <c r="BV135">
        <f t="shared" ca="1" si="14"/>
        <v>0.27578261303757839</v>
      </c>
      <c r="BW135" cm="1">
        <f t="array" aca="1" ref="BW135" ca="1">INDEX($B135:$BB135,Var!$B$9)/BW$1*100</f>
        <v>108.28100227558602</v>
      </c>
      <c r="BX135" cm="1">
        <f t="array" aca="1" ref="BX135" ca="1">INDEX($B135:$BB135,Var!$B$9)/BX$1*100</f>
        <v>62.272932211868657</v>
      </c>
      <c r="BY135" cm="1">
        <f t="array" aca="1" ref="BY135" ca="1">INDEX($B135:$BB135,Var!$O$9)/BY$1*100</f>
        <v>118.26420465280314</v>
      </c>
      <c r="BZ135" cm="1">
        <f t="array" aca="1" ref="BZ135" ca="1">INDEX($B135:$BB135,Var!$O$9)/BZ$1*100</f>
        <v>93.844231778316384</v>
      </c>
    </row>
    <row r="136" spans="1:78" x14ac:dyDescent="0.3">
      <c r="A136" s="35">
        <v>40179</v>
      </c>
      <c r="B136">
        <v>1.5624</v>
      </c>
      <c r="C136">
        <v>1.9558</v>
      </c>
      <c r="D136">
        <v>2.5383</v>
      </c>
      <c r="E136">
        <v>1.4879</v>
      </c>
      <c r="F136">
        <v>1.4764999999999999</v>
      </c>
      <c r="H136">
        <v>9.7436000000000007</v>
      </c>
      <c r="J136">
        <v>26.132999999999999</v>
      </c>
      <c r="K136">
        <v>7.4424000000000001</v>
      </c>
      <c r="L136">
        <v>15.646599999999999</v>
      </c>
      <c r="M136">
        <v>0.88305</v>
      </c>
      <c r="O136">
        <v>11.0783</v>
      </c>
      <c r="P136">
        <v>7.2938000000000001</v>
      </c>
      <c r="Q136">
        <v>269.43</v>
      </c>
      <c r="R136">
        <v>13263.6</v>
      </c>
      <c r="T136">
        <v>65.536100000000005</v>
      </c>
      <c r="U136">
        <v>290</v>
      </c>
      <c r="V136">
        <v>130.34</v>
      </c>
      <c r="W136">
        <v>1624.76</v>
      </c>
      <c r="X136">
        <v>3.4527999999999999</v>
      </c>
      <c r="Y136">
        <v>0.70879999999999999</v>
      </c>
      <c r="AA136">
        <v>18.282</v>
      </c>
      <c r="AB136">
        <v>4.8170000000000002</v>
      </c>
      <c r="AC136">
        <v>8.1816999999999993</v>
      </c>
      <c r="AD136">
        <v>1.9645999999999999</v>
      </c>
      <c r="AE136">
        <v>65.701999999999998</v>
      </c>
      <c r="AF136">
        <v>4.0702999999999996</v>
      </c>
      <c r="AG136">
        <v>4.1383000000000001</v>
      </c>
      <c r="AH136">
        <v>42.5749</v>
      </c>
      <c r="AI136">
        <v>10.193899999999999</v>
      </c>
      <c r="AJ136">
        <v>1.9930000000000001</v>
      </c>
      <c r="AM136">
        <v>47.15</v>
      </c>
      <c r="AN136">
        <v>2.1027999999999998</v>
      </c>
      <c r="AO136">
        <v>1.4272</v>
      </c>
      <c r="AQ136">
        <v>10.6492</v>
      </c>
      <c r="BO136">
        <f t="shared" si="11"/>
        <v>2010</v>
      </c>
      <c r="BP136">
        <f t="shared" si="10"/>
        <v>100</v>
      </c>
      <c r="BQ136" cm="1">
        <f t="array" aca="1" ref="BQ136" ca="1">1/INDEX($B136:$BB136,Var!$B$9)</f>
        <v>1.525876577947116E-2</v>
      </c>
      <c r="BR136">
        <f t="shared" si="12"/>
        <v>2.1027999999999998</v>
      </c>
      <c r="BS136">
        <f t="shared" si="13"/>
        <v>0.47555640098915736</v>
      </c>
      <c r="BT136" cm="1">
        <f t="array" aca="1" ref="BT136" ca="1">1/INDEX(B136:BB136,Var!$O$9)</f>
        <v>5.4698610655289352E-2</v>
      </c>
      <c r="BU136" cm="1">
        <f t="array" aca="1" ref="BU136" ca="1">INDEX(B136:BB136,Var!$B$9)/INDEX(B136:BB136,Var!$O$9)</f>
        <v>3.5847336177661089</v>
      </c>
      <c r="BV136">
        <f t="shared" ca="1" si="14"/>
        <v>0.27896075598029174</v>
      </c>
      <c r="BW136" cm="1">
        <f t="array" aca="1" ref="BW136" ca="1">INDEX($B136:$BB136,Var!$B$9)/BW$1*100</f>
        <v>104.21595645377508</v>
      </c>
      <c r="BX136" cm="1">
        <f t="array" aca="1" ref="BX136" ca="1">INDEX($B136:$BB136,Var!$B$9)/BX$1*100</f>
        <v>59.935104545151084</v>
      </c>
      <c r="BY136" cm="1">
        <f t="array" aca="1" ref="BY136" ca="1">INDEX($B136:$BB136,Var!$O$9)/BY$1*100</f>
        <v>115.13609512173618</v>
      </c>
      <c r="BZ136" cm="1">
        <f t="array" aca="1" ref="BZ136" ca="1">INDEX($B136:$BB136,Var!$O$9)/BZ$1*100</f>
        <v>91.362034931660872</v>
      </c>
    </row>
    <row r="137" spans="1:78" x14ac:dyDescent="0.3">
      <c r="A137" s="35">
        <v>40210</v>
      </c>
      <c r="B137">
        <v>1.5434000000000001</v>
      </c>
      <c r="C137">
        <v>1.9558</v>
      </c>
      <c r="D137">
        <v>2.5236999999999998</v>
      </c>
      <c r="E137">
        <v>1.4454</v>
      </c>
      <c r="F137">
        <v>1.4671000000000001</v>
      </c>
      <c r="H137">
        <v>9.3461999999999996</v>
      </c>
      <c r="J137">
        <v>25.978999999999999</v>
      </c>
      <c r="K137">
        <v>7.444</v>
      </c>
      <c r="L137">
        <v>15.646599999999999</v>
      </c>
      <c r="M137">
        <v>0.87604000000000004</v>
      </c>
      <c r="O137">
        <v>10.6305</v>
      </c>
      <c r="P137">
        <v>7.3029000000000002</v>
      </c>
      <c r="Q137">
        <v>271.20999999999998</v>
      </c>
      <c r="R137">
        <v>12786.05</v>
      </c>
      <c r="T137">
        <v>63.429099999999998</v>
      </c>
      <c r="U137">
        <v>290</v>
      </c>
      <c r="V137">
        <v>123.46</v>
      </c>
      <c r="W137">
        <v>1582.7</v>
      </c>
      <c r="X137">
        <v>3.4527999999999999</v>
      </c>
      <c r="Y137">
        <v>0.70899999999999996</v>
      </c>
      <c r="AA137">
        <v>17.715399999999999</v>
      </c>
      <c r="AB137">
        <v>4.6742999999999997</v>
      </c>
      <c r="AC137">
        <v>8.0970999999999993</v>
      </c>
      <c r="AD137">
        <v>1.9615</v>
      </c>
      <c r="AE137">
        <v>63.317</v>
      </c>
      <c r="AF137">
        <v>4.0144000000000002</v>
      </c>
      <c r="AG137">
        <v>4.1196000000000002</v>
      </c>
      <c r="AH137">
        <v>41.284500000000001</v>
      </c>
      <c r="AI137">
        <v>9.9504999999999999</v>
      </c>
      <c r="AJ137">
        <v>1.9326000000000001</v>
      </c>
      <c r="AM137">
        <v>45.36</v>
      </c>
      <c r="AN137">
        <v>2.0756000000000001</v>
      </c>
      <c r="AO137">
        <v>1.3686</v>
      </c>
      <c r="AQ137">
        <v>10.4964</v>
      </c>
      <c r="BO137">
        <f t="shared" si="11"/>
        <v>2010</v>
      </c>
      <c r="BP137">
        <f t="shared" si="10"/>
        <v>100</v>
      </c>
      <c r="BQ137" cm="1">
        <f t="array" aca="1" ref="BQ137" ca="1">1/INDEX($B137:$BB137,Var!$B$9)</f>
        <v>1.5765634385479222E-2</v>
      </c>
      <c r="BR137">
        <f t="shared" si="12"/>
        <v>2.0756000000000001</v>
      </c>
      <c r="BS137">
        <f t="shared" si="13"/>
        <v>0.48178839853536326</v>
      </c>
      <c r="BT137" cm="1">
        <f t="array" aca="1" ref="BT137" ca="1">1/INDEX(B137:BB137,Var!$O$9)</f>
        <v>5.6448062138026806E-2</v>
      </c>
      <c r="BU137" cm="1">
        <f t="array" aca="1" ref="BU137" ca="1">INDEX(B137:BB137,Var!$B$9)/INDEX(B137:BB137,Var!$O$9)</f>
        <v>3.580449778159116</v>
      </c>
      <c r="BV137">
        <f t="shared" ca="1" si="14"/>
        <v>0.27929451939251854</v>
      </c>
      <c r="BW137" cm="1">
        <f t="array" aca="1" ref="BW137" ca="1">INDEX($B137:$BB137,Var!$B$9)/BW$1*100</f>
        <v>100.86539057866037</v>
      </c>
      <c r="BX137" cm="1">
        <f t="array" aca="1" ref="BX137" ca="1">INDEX($B137:$BB137,Var!$B$9)/BX$1*100</f>
        <v>58.008177778428113</v>
      </c>
      <c r="BY137" cm="1">
        <f t="array" aca="1" ref="BY137" ca="1">INDEX($B137:$BB137,Var!$O$9)/BY$1*100</f>
        <v>111.56777045835273</v>
      </c>
      <c r="BZ137" cm="1">
        <f t="array" aca="1" ref="BZ137" ca="1">INDEX($B137:$BB137,Var!$O$9)/BZ$1*100</f>
        <v>88.530521476224976</v>
      </c>
    </row>
    <row r="138" spans="1:78" x14ac:dyDescent="0.3">
      <c r="A138" s="35">
        <v>40238</v>
      </c>
      <c r="B138">
        <v>1.4882</v>
      </c>
      <c r="C138">
        <v>1.9558</v>
      </c>
      <c r="D138">
        <v>2.4232999999999998</v>
      </c>
      <c r="E138">
        <v>1.3889</v>
      </c>
      <c r="F138">
        <v>1.4481999999999999</v>
      </c>
      <c r="H138">
        <v>9.2622999999999998</v>
      </c>
      <c r="J138">
        <v>25.541</v>
      </c>
      <c r="K138">
        <v>7.4416000000000002</v>
      </c>
      <c r="L138">
        <v>15.646599999999999</v>
      </c>
      <c r="M138">
        <v>0.90159999999999996</v>
      </c>
      <c r="O138">
        <v>10.5313</v>
      </c>
      <c r="P138">
        <v>7.2615999999999996</v>
      </c>
      <c r="Q138">
        <v>265.39999999999998</v>
      </c>
      <c r="R138">
        <v>12434.53</v>
      </c>
      <c r="T138">
        <v>61.735199999999999</v>
      </c>
      <c r="U138">
        <v>290</v>
      </c>
      <c r="V138">
        <v>123.03</v>
      </c>
      <c r="W138">
        <v>1542.59</v>
      </c>
      <c r="X138">
        <v>3.4527999999999999</v>
      </c>
      <c r="Y138">
        <v>0.70830000000000004</v>
      </c>
      <c r="AA138">
        <v>17.058700000000002</v>
      </c>
      <c r="AB138">
        <v>4.5083000000000002</v>
      </c>
      <c r="AC138">
        <v>8.0368999999999993</v>
      </c>
      <c r="AD138">
        <v>1.9300999999999999</v>
      </c>
      <c r="AE138">
        <v>61.999000000000002</v>
      </c>
      <c r="AF138">
        <v>3.8906000000000001</v>
      </c>
      <c r="AG138">
        <v>4.0865999999999998</v>
      </c>
      <c r="AH138">
        <v>40.121899999999997</v>
      </c>
      <c r="AI138">
        <v>9.7277000000000005</v>
      </c>
      <c r="AJ138">
        <v>1.899</v>
      </c>
      <c r="AM138">
        <v>44.110999999999997</v>
      </c>
      <c r="AN138">
        <v>2.0821000000000001</v>
      </c>
      <c r="AO138">
        <v>1.3569</v>
      </c>
      <c r="AQ138">
        <v>10.0589</v>
      </c>
      <c r="BO138">
        <f t="shared" si="11"/>
        <v>2010</v>
      </c>
      <c r="BP138">
        <f t="shared" si="10"/>
        <v>100</v>
      </c>
      <c r="BQ138" cm="1">
        <f t="array" aca="1" ref="BQ138" ca="1">1/INDEX($B138:$BB138,Var!$B$9)</f>
        <v>1.6198214308854594E-2</v>
      </c>
      <c r="BR138">
        <f t="shared" si="12"/>
        <v>2.0821000000000001</v>
      </c>
      <c r="BS138">
        <f t="shared" si="13"/>
        <v>0.48028432832236684</v>
      </c>
      <c r="BT138" cm="1">
        <f t="array" aca="1" ref="BT138" ca="1">1/INDEX(B138:BB138,Var!$O$9)</f>
        <v>5.8621114152895587E-2</v>
      </c>
      <c r="BU138" cm="1">
        <f t="array" aca="1" ref="BU138" ca="1">INDEX(B138:BB138,Var!$B$9)/INDEX(B138:BB138,Var!$O$9)</f>
        <v>3.6189862064518392</v>
      </c>
      <c r="BV138">
        <f t="shared" ca="1" si="14"/>
        <v>0.27632047843045787</v>
      </c>
      <c r="BW138" cm="1">
        <f t="array" aca="1" ref="BW138" ca="1">INDEX($B138:$BB138,Var!$B$9)/BW$1*100</f>
        <v>98.171739161547521</v>
      </c>
      <c r="BX138" cm="1">
        <f t="array" aca="1" ref="BX138" ca="1">INDEX($B138:$BB138,Var!$B$9)/BX$1*100</f>
        <v>56.459045718555288</v>
      </c>
      <c r="BY138" cm="1">
        <f t="array" aca="1" ref="BY138" ca="1">INDEX($B138:$BB138,Var!$O$9)/BY$1*100</f>
        <v>107.43201541697631</v>
      </c>
      <c r="BZ138" cm="1">
        <f t="array" aca="1" ref="BZ138" ca="1">INDEX($B138:$BB138,Var!$O$9)/BZ$1*100</f>
        <v>85.248744409185178</v>
      </c>
    </row>
    <row r="139" spans="1:78" x14ac:dyDescent="0.3">
      <c r="A139" s="35">
        <v>40269</v>
      </c>
      <c r="B139">
        <v>1.4462999999999999</v>
      </c>
      <c r="C139">
        <v>1.9558</v>
      </c>
      <c r="D139">
        <v>2.355</v>
      </c>
      <c r="E139">
        <v>1.3467</v>
      </c>
      <c r="F139">
        <v>1.4337</v>
      </c>
      <c r="H139">
        <v>9.1504999999999992</v>
      </c>
      <c r="J139">
        <v>25.308</v>
      </c>
      <c r="K139">
        <v>7.4428000000000001</v>
      </c>
      <c r="L139">
        <v>15.646599999999999</v>
      </c>
      <c r="M139">
        <v>0.87456</v>
      </c>
      <c r="O139">
        <v>10.406499999999999</v>
      </c>
      <c r="P139">
        <v>7.2594000000000003</v>
      </c>
      <c r="Q139">
        <v>265.52999999999997</v>
      </c>
      <c r="R139">
        <v>12101.7</v>
      </c>
      <c r="T139">
        <v>59.6203</v>
      </c>
      <c r="U139">
        <v>290</v>
      </c>
      <c r="V139">
        <v>125.33</v>
      </c>
      <c r="W139">
        <v>1494.53</v>
      </c>
      <c r="X139">
        <v>3.4527999999999999</v>
      </c>
      <c r="Y139">
        <v>0.70760000000000001</v>
      </c>
      <c r="AA139">
        <v>16.395700000000001</v>
      </c>
      <c r="AB139">
        <v>4.2934999999999999</v>
      </c>
      <c r="AC139">
        <v>7.9322999999999997</v>
      </c>
      <c r="AD139">
        <v>1.8814</v>
      </c>
      <c r="AE139">
        <v>59.787999999999997</v>
      </c>
      <c r="AF139">
        <v>3.8782000000000001</v>
      </c>
      <c r="AG139">
        <v>4.1306000000000003</v>
      </c>
      <c r="AH139">
        <v>39.133499999999998</v>
      </c>
      <c r="AI139">
        <v>9.6616999999999997</v>
      </c>
      <c r="AJ139">
        <v>1.8505</v>
      </c>
      <c r="AM139">
        <v>43.279000000000003</v>
      </c>
      <c r="AN139">
        <v>1.9983</v>
      </c>
      <c r="AO139">
        <v>1.3406</v>
      </c>
      <c r="AQ139">
        <v>9.8658000000000001</v>
      </c>
      <c r="BO139">
        <f t="shared" si="11"/>
        <v>2010</v>
      </c>
      <c r="BP139">
        <f t="shared" si="10"/>
        <v>100</v>
      </c>
      <c r="BQ139" cm="1">
        <f t="array" aca="1" ref="BQ139" ca="1">1/INDEX($B139:$BB139,Var!$B$9)</f>
        <v>1.6772810603099951E-2</v>
      </c>
      <c r="BR139">
        <f t="shared" si="12"/>
        <v>1.9983</v>
      </c>
      <c r="BS139">
        <f t="shared" si="13"/>
        <v>0.50042536155732376</v>
      </c>
      <c r="BT139" cm="1">
        <f t="array" aca="1" ref="BT139" ca="1">1/INDEX(B139:BB139,Var!$O$9)</f>
        <v>6.0991601456479437E-2</v>
      </c>
      <c r="BU139" cm="1">
        <f t="array" aca="1" ref="BU139" ca="1">INDEX(B139:BB139,Var!$B$9)/INDEX(B139:BB139,Var!$O$9)</f>
        <v>3.6363375763157411</v>
      </c>
      <c r="BV139">
        <f t="shared" ca="1" si="14"/>
        <v>0.27500197080524591</v>
      </c>
      <c r="BW139" cm="1">
        <f t="array" aca="1" ref="BW139" ca="1">INDEX($B139:$BB139,Var!$B$9)/BW$1*100</f>
        <v>94.808610652159743</v>
      </c>
      <c r="BX139" cm="1">
        <f t="array" aca="1" ref="BX139" ca="1">INDEX($B139:$BB139,Var!$B$9)/BX$1*100</f>
        <v>54.524894119626751</v>
      </c>
      <c r="BY139" cm="1">
        <f t="array" aca="1" ref="BY139" ca="1">INDEX($B139:$BB139,Var!$O$9)/BY$1*100</f>
        <v>103.25658433363142</v>
      </c>
      <c r="BZ139" cm="1">
        <f t="array" aca="1" ref="BZ139" ca="1">INDEX($B139:$BB139,Var!$O$9)/BZ$1*100</f>
        <v>81.935483870967758</v>
      </c>
    </row>
    <row r="140" spans="1:78" x14ac:dyDescent="0.3">
      <c r="A140" s="35">
        <v>40299</v>
      </c>
      <c r="B140">
        <v>1.4436</v>
      </c>
      <c r="C140">
        <v>1.9558</v>
      </c>
      <c r="D140">
        <v>2.2749999999999999</v>
      </c>
      <c r="E140">
        <v>1.306</v>
      </c>
      <c r="F140">
        <v>1.4180999999999999</v>
      </c>
      <c r="H140">
        <v>8.5793999999999997</v>
      </c>
      <c r="J140">
        <v>25.663</v>
      </c>
      <c r="K140">
        <v>7.4413</v>
      </c>
      <c r="L140">
        <v>15.646599999999999</v>
      </c>
      <c r="M140">
        <v>0.85714000000000001</v>
      </c>
      <c r="O140">
        <v>9.7843</v>
      </c>
      <c r="P140">
        <v>7.2629999999999999</v>
      </c>
      <c r="Q140">
        <v>276.77999999999997</v>
      </c>
      <c r="R140">
        <v>11517.01</v>
      </c>
      <c r="T140">
        <v>57.616599999999998</v>
      </c>
      <c r="U140">
        <v>290</v>
      </c>
      <c r="V140">
        <v>115.83</v>
      </c>
      <c r="W140">
        <v>1465.81</v>
      </c>
      <c r="X140">
        <v>3.4527999999999999</v>
      </c>
      <c r="Y140">
        <v>0.70750000000000002</v>
      </c>
      <c r="AA140">
        <v>15.9856</v>
      </c>
      <c r="AB140">
        <v>4.0873999999999997</v>
      </c>
      <c r="AC140">
        <v>7.8906999999999998</v>
      </c>
      <c r="AD140">
        <v>1.8009999999999999</v>
      </c>
      <c r="AE140">
        <v>57.314999999999998</v>
      </c>
      <c r="AF140">
        <v>4.0567000000000002</v>
      </c>
      <c r="AG140">
        <v>4.1767000000000003</v>
      </c>
      <c r="AH140">
        <v>38.270699999999998</v>
      </c>
      <c r="AI140">
        <v>9.6640999999999995</v>
      </c>
      <c r="AJ140">
        <v>1.7503</v>
      </c>
      <c r="AM140">
        <v>40.713999999999999</v>
      </c>
      <c r="AN140">
        <v>1.9459</v>
      </c>
      <c r="AO140">
        <v>1.2565</v>
      </c>
      <c r="AQ140">
        <v>9.6117000000000008</v>
      </c>
      <c r="BO140">
        <f t="shared" si="11"/>
        <v>2010</v>
      </c>
      <c r="BP140">
        <f t="shared" si="10"/>
        <v>100</v>
      </c>
      <c r="BQ140" cm="1">
        <f t="array" aca="1" ref="BQ140" ca="1">1/INDEX($B140:$BB140,Var!$B$9)</f>
        <v>1.7356109176869167E-2</v>
      </c>
      <c r="BR140">
        <f t="shared" si="12"/>
        <v>1.9459</v>
      </c>
      <c r="BS140">
        <f t="shared" si="13"/>
        <v>0.51390102266303506</v>
      </c>
      <c r="BT140" cm="1">
        <f t="array" aca="1" ref="BT140" ca="1">1/INDEX(B140:BB140,Var!$O$9)</f>
        <v>6.255630067060354E-2</v>
      </c>
      <c r="BU140" cm="1">
        <f t="array" aca="1" ref="BU140" ca="1">INDEX(B140:BB140,Var!$B$9)/INDEX(B140:BB140,Var!$O$9)</f>
        <v>3.6042813532178961</v>
      </c>
      <c r="BV140">
        <f t="shared" ca="1" si="14"/>
        <v>0.27744781885775976</v>
      </c>
      <c r="BW140" cm="1">
        <f t="array" aca="1" ref="BW140" ca="1">INDEX($B140:$BB140,Var!$B$9)/BW$1*100</f>
        <v>91.622313146717246</v>
      </c>
      <c r="BX140" cm="1">
        <f t="array" aca="1" ref="BX140" ca="1">INDEX($B140:$BB140,Var!$B$9)/BX$1*100</f>
        <v>52.692438893009374</v>
      </c>
      <c r="BY140" cm="1">
        <f t="array" aca="1" ref="BY140" ca="1">INDEX($B140:$BB140,Var!$O$9)/BY$1*100</f>
        <v>100.67386293501946</v>
      </c>
      <c r="BZ140" cm="1">
        <f t="array" aca="1" ref="BZ140" ca="1">INDEX($B140:$BB140,Var!$O$9)/BZ$1*100</f>
        <v>79.886059818595228</v>
      </c>
    </row>
    <row r="141" spans="1:78" x14ac:dyDescent="0.3">
      <c r="A141" s="35">
        <v>40330</v>
      </c>
      <c r="B141">
        <v>1.4315</v>
      </c>
      <c r="C141">
        <v>1.9558</v>
      </c>
      <c r="D141">
        <v>2.2057000000000002</v>
      </c>
      <c r="E141">
        <v>1.2674000000000001</v>
      </c>
      <c r="F141">
        <v>1.3767</v>
      </c>
      <c r="H141">
        <v>8.3245000000000005</v>
      </c>
      <c r="J141">
        <v>25.78</v>
      </c>
      <c r="K141">
        <v>7.4409000000000001</v>
      </c>
      <c r="L141">
        <v>15.646599999999999</v>
      </c>
      <c r="M141">
        <v>0.82770999999999995</v>
      </c>
      <c r="O141">
        <v>9.5091000000000001</v>
      </c>
      <c r="P141">
        <v>7.2225000000000001</v>
      </c>
      <c r="Q141">
        <v>281.49</v>
      </c>
      <c r="R141">
        <v>11169.39</v>
      </c>
      <c r="T141">
        <v>56.858199999999997</v>
      </c>
      <c r="U141">
        <v>290</v>
      </c>
      <c r="V141">
        <v>110.99</v>
      </c>
      <c r="W141">
        <v>1483.22</v>
      </c>
      <c r="X141">
        <v>3.4527999999999999</v>
      </c>
      <c r="Y141">
        <v>0.70820000000000005</v>
      </c>
      <c r="AA141">
        <v>15.534599999999999</v>
      </c>
      <c r="AB141">
        <v>3.9853000000000001</v>
      </c>
      <c r="AC141">
        <v>7.9062000000000001</v>
      </c>
      <c r="AD141">
        <v>1.7666999999999999</v>
      </c>
      <c r="AE141">
        <v>56.594000000000001</v>
      </c>
      <c r="AF141">
        <v>4.1055000000000001</v>
      </c>
      <c r="AG141">
        <v>4.2434000000000003</v>
      </c>
      <c r="AH141">
        <v>38.150700000000001</v>
      </c>
      <c r="AI141">
        <v>9.5723000000000003</v>
      </c>
      <c r="AJ141">
        <v>1.7081</v>
      </c>
      <c r="AM141">
        <v>39.634999999999998</v>
      </c>
      <c r="AN141">
        <v>1.9274</v>
      </c>
      <c r="AO141">
        <v>1.2209000000000001</v>
      </c>
      <c r="AQ141">
        <v>9.3398000000000003</v>
      </c>
      <c r="BO141">
        <f t="shared" si="11"/>
        <v>2010</v>
      </c>
      <c r="BP141">
        <f t="shared" si="10"/>
        <v>100</v>
      </c>
      <c r="BQ141" cm="1">
        <f t="array" aca="1" ref="BQ141" ca="1">1/INDEX($B141:$BB141,Var!$B$9)</f>
        <v>1.7587612692628329E-2</v>
      </c>
      <c r="BR141">
        <f t="shared" si="12"/>
        <v>1.9274</v>
      </c>
      <c r="BS141">
        <f t="shared" si="13"/>
        <v>0.51883366192798586</v>
      </c>
      <c r="BT141" cm="1">
        <f t="array" aca="1" ref="BT141" ca="1">1/INDEX(B141:BB141,Var!$O$9)</f>
        <v>6.4372433149228178E-2</v>
      </c>
      <c r="BU141" cm="1">
        <f t="array" aca="1" ref="BU141" ca="1">INDEX(B141:BB141,Var!$B$9)/INDEX(B141:BB141,Var!$O$9)</f>
        <v>3.6601006784854455</v>
      </c>
      <c r="BV141">
        <f t="shared" ca="1" si="14"/>
        <v>0.27321652813490399</v>
      </c>
      <c r="BW141" cm="1">
        <f t="array" aca="1" ref="BW141" ca="1">INDEX($B141:$BB141,Var!$B$9)/BW$1*100</f>
        <v>90.416300256500364</v>
      </c>
      <c r="BX141" cm="1">
        <f t="array" aca="1" ref="BX141" ca="1">INDEX($B141:$BB141,Var!$B$9)/BX$1*100</f>
        <v>51.998855001275771</v>
      </c>
      <c r="BY141" cm="1">
        <f t="array" aca="1" ref="BY141" ca="1">INDEX($B141:$BB141,Var!$O$9)/BY$1*100</f>
        <v>97.833562152834631</v>
      </c>
      <c r="BZ141" cm="1">
        <f t="array" aca="1" ref="BZ141" ca="1">INDEX($B141:$BB141,Var!$O$9)/BZ$1*100</f>
        <v>77.632243072386999</v>
      </c>
    </row>
    <row r="142" spans="1:78" x14ac:dyDescent="0.3">
      <c r="A142" s="35">
        <v>40360</v>
      </c>
      <c r="B142">
        <v>1.4585999999999999</v>
      </c>
      <c r="C142">
        <v>1.9558</v>
      </c>
      <c r="D142">
        <v>2.2599999999999998</v>
      </c>
      <c r="E142">
        <v>1.3322000000000001</v>
      </c>
      <c r="F142">
        <v>1.3460000000000001</v>
      </c>
      <c r="H142">
        <v>8.6538000000000004</v>
      </c>
      <c r="J142">
        <v>25.327999999999999</v>
      </c>
      <c r="K142">
        <v>7.4522000000000004</v>
      </c>
      <c r="L142">
        <v>15.646599999999999</v>
      </c>
      <c r="M142">
        <v>0.83565999999999996</v>
      </c>
      <c r="O142">
        <v>9.9307999999999996</v>
      </c>
      <c r="P142">
        <v>7.2198000000000002</v>
      </c>
      <c r="Q142">
        <v>283.75</v>
      </c>
      <c r="R142">
        <v>11546.78</v>
      </c>
      <c r="T142">
        <v>59.81</v>
      </c>
      <c r="U142">
        <v>290</v>
      </c>
      <c r="V142">
        <v>111.73</v>
      </c>
      <c r="W142">
        <v>1538.85</v>
      </c>
      <c r="X142">
        <v>3.4527999999999999</v>
      </c>
      <c r="Y142">
        <v>0.70899999999999996</v>
      </c>
      <c r="AA142">
        <v>16.369900000000001</v>
      </c>
      <c r="AB142">
        <v>4.0923999999999996</v>
      </c>
      <c r="AC142">
        <v>8.0200999999999993</v>
      </c>
      <c r="AD142">
        <v>1.7925</v>
      </c>
      <c r="AE142">
        <v>59.072000000000003</v>
      </c>
      <c r="AF142">
        <v>4.0814000000000004</v>
      </c>
      <c r="AG142">
        <v>4.2607999999999997</v>
      </c>
      <c r="AH142">
        <v>39.131700000000002</v>
      </c>
      <c r="AI142">
        <v>9.4954000000000001</v>
      </c>
      <c r="AJ142">
        <v>1.7587999999999999</v>
      </c>
      <c r="AM142">
        <v>41.273000000000003</v>
      </c>
      <c r="AN142">
        <v>1.9669000000000001</v>
      </c>
      <c r="AO142">
        <v>1.2769999999999999</v>
      </c>
      <c r="AQ142">
        <v>9.6350999999999996</v>
      </c>
      <c r="BO142">
        <f t="shared" si="11"/>
        <v>2010</v>
      </c>
      <c r="BP142">
        <f t="shared" si="10"/>
        <v>100</v>
      </c>
      <c r="BQ142" cm="1">
        <f t="array" aca="1" ref="BQ142" ca="1">1/INDEX($B142:$BB142,Var!$B$9)</f>
        <v>1.6719612104999164E-2</v>
      </c>
      <c r="BR142">
        <f t="shared" si="12"/>
        <v>1.9669000000000001</v>
      </c>
      <c r="BS142">
        <f t="shared" si="13"/>
        <v>0.50841425593573641</v>
      </c>
      <c r="BT142" cm="1">
        <f t="array" aca="1" ref="BT142" ca="1">1/INDEX(B142:BB142,Var!$O$9)</f>
        <v>6.1087728086304735E-2</v>
      </c>
      <c r="BU142" cm="1">
        <f t="array" aca="1" ref="BU142" ca="1">INDEX(B142:BB142,Var!$B$9)/INDEX(B142:BB142,Var!$O$9)</f>
        <v>3.6536570168418865</v>
      </c>
      <c r="BV142">
        <f t="shared" ca="1" si="14"/>
        <v>0.27369837819762582</v>
      </c>
      <c r="BW142" cm="1">
        <f t="array" aca="1" ref="BW142" ca="1">INDEX($B142:$BB142,Var!$B$9)/BW$1*100</f>
        <v>95.110272895400954</v>
      </c>
      <c r="BX142" cm="1">
        <f t="array" aca="1" ref="BX142" ca="1">INDEX($B142:$BB142,Var!$B$9)/BX$1*100</f>
        <v>54.698381546132381</v>
      </c>
      <c r="BY142" cm="1">
        <f t="array" aca="1" ref="BY142" ca="1">INDEX($B142:$BB142,Var!$O$9)/BY$1*100</f>
        <v>103.09410149509404</v>
      </c>
      <c r="BZ142" cm="1">
        <f t="array" aca="1" ref="BZ142" ca="1">INDEX($B142:$BB142,Var!$O$9)/BZ$1*100</f>
        <v>81.806551560430776</v>
      </c>
    </row>
    <row r="143" spans="1:78" x14ac:dyDescent="0.3">
      <c r="A143" s="35">
        <v>40391</v>
      </c>
      <c r="B143">
        <v>1.4337</v>
      </c>
      <c r="C143">
        <v>1.9558</v>
      </c>
      <c r="D143">
        <v>2.2690999999999999</v>
      </c>
      <c r="E143">
        <v>1.3411</v>
      </c>
      <c r="F143">
        <v>1.3412999999999999</v>
      </c>
      <c r="H143">
        <v>8.7520000000000007</v>
      </c>
      <c r="J143">
        <v>24.806000000000001</v>
      </c>
      <c r="K143">
        <v>7.4494999999999996</v>
      </c>
      <c r="L143">
        <v>15.646599999999999</v>
      </c>
      <c r="M143">
        <v>0.82362999999999997</v>
      </c>
      <c r="O143">
        <v>10.019299999999999</v>
      </c>
      <c r="P143">
        <v>7.2525000000000004</v>
      </c>
      <c r="Q143">
        <v>281.45</v>
      </c>
      <c r="R143">
        <v>11573.26</v>
      </c>
      <c r="T143">
        <v>60.058399999999999</v>
      </c>
      <c r="U143">
        <v>290</v>
      </c>
      <c r="V143">
        <v>110.04</v>
      </c>
      <c r="W143">
        <v>1522.39</v>
      </c>
      <c r="X143">
        <v>3.4527999999999999</v>
      </c>
      <c r="Y143">
        <v>0.70850000000000002</v>
      </c>
      <c r="AA143">
        <v>16.457100000000001</v>
      </c>
      <c r="AB143">
        <v>4.0654000000000003</v>
      </c>
      <c r="AC143">
        <v>7.9325000000000001</v>
      </c>
      <c r="AD143">
        <v>1.8059000000000001</v>
      </c>
      <c r="AE143">
        <v>58.244999999999997</v>
      </c>
      <c r="AF143">
        <v>3.9899</v>
      </c>
      <c r="AG143">
        <v>4.2396000000000003</v>
      </c>
      <c r="AH143">
        <v>39.189799999999998</v>
      </c>
      <c r="AI143">
        <v>9.4215999999999998</v>
      </c>
      <c r="AJ143">
        <v>1.7482</v>
      </c>
      <c r="AM143">
        <v>40.936999999999998</v>
      </c>
      <c r="AN143">
        <v>1.9483999999999999</v>
      </c>
      <c r="AO143">
        <v>1.2894000000000001</v>
      </c>
      <c r="AQ143">
        <v>9.4192</v>
      </c>
      <c r="BO143">
        <f t="shared" si="11"/>
        <v>2010</v>
      </c>
      <c r="BP143">
        <f t="shared" si="10"/>
        <v>100</v>
      </c>
      <c r="BQ143" cm="1">
        <f t="array" aca="1" ref="BQ143" ca="1">1/INDEX($B143:$BB143,Var!$B$9)</f>
        <v>1.6650460218720447E-2</v>
      </c>
      <c r="BR143">
        <f t="shared" si="12"/>
        <v>1.9483999999999999</v>
      </c>
      <c r="BS143">
        <f t="shared" si="13"/>
        <v>0.51324163416136315</v>
      </c>
      <c r="BT143" cm="1">
        <f t="array" aca="1" ref="BT143" ca="1">1/INDEX(B143:BB143,Var!$O$9)</f>
        <v>6.0764047128594949E-2</v>
      </c>
      <c r="BU143" cm="1">
        <f t="array" aca="1" ref="BU143" ca="1">INDEX(B143:BB143,Var!$B$9)/INDEX(B143:BB143,Var!$O$9)</f>
        <v>3.6493914480680067</v>
      </c>
      <c r="BV143">
        <f t="shared" ca="1" si="14"/>
        <v>0.27401828886550428</v>
      </c>
      <c r="BW143" cm="1">
        <f t="array" aca="1" ref="BW143" ca="1">INDEX($B143:$BB143,Var!$B$9)/BW$1*100</f>
        <v>95.505280281911865</v>
      </c>
      <c r="BX143" cm="1">
        <f t="array" aca="1" ref="BX143" ca="1">INDEX($B143:$BB143,Var!$B$9)/BX$1*100</f>
        <v>54.92555221953247</v>
      </c>
      <c r="BY143" cm="1">
        <f t="array" aca="1" ref="BY143" ca="1">INDEX($B143:$BB143,Var!$O$9)/BY$1*100</f>
        <v>103.64326829821269</v>
      </c>
      <c r="BZ143" cm="1">
        <f t="array" aca="1" ref="BZ143" ca="1">INDEX($B143:$BB143,Var!$O$9)/BZ$1*100</f>
        <v>82.242322780540221</v>
      </c>
    </row>
    <row r="144" spans="1:78" x14ac:dyDescent="0.3">
      <c r="A144" s="35">
        <v>40422</v>
      </c>
      <c r="B144">
        <v>1.3943000000000001</v>
      </c>
      <c r="C144">
        <v>1.9558</v>
      </c>
      <c r="D144">
        <v>2.2475999999999998</v>
      </c>
      <c r="E144">
        <v>1.3514999999999999</v>
      </c>
      <c r="F144">
        <v>1.3089</v>
      </c>
      <c r="H144">
        <v>8.8103999999999996</v>
      </c>
      <c r="J144">
        <v>24.651</v>
      </c>
      <c r="K144">
        <v>7.4476000000000004</v>
      </c>
      <c r="L144">
        <v>15.646599999999999</v>
      </c>
      <c r="M144">
        <v>0.83987000000000001</v>
      </c>
      <c r="O144">
        <v>10.147</v>
      </c>
      <c r="P144">
        <v>7.2873999999999999</v>
      </c>
      <c r="Q144">
        <v>282.10000000000002</v>
      </c>
      <c r="R144">
        <v>11716.16</v>
      </c>
      <c r="T144">
        <v>60.077100000000002</v>
      </c>
      <c r="U144">
        <v>290</v>
      </c>
      <c r="V144">
        <v>110.26</v>
      </c>
      <c r="W144">
        <v>1517.1</v>
      </c>
      <c r="X144">
        <v>3.4527999999999999</v>
      </c>
      <c r="Y144">
        <v>0.70909999999999995</v>
      </c>
      <c r="AA144">
        <v>16.7361</v>
      </c>
      <c r="AB144">
        <v>4.0570000000000004</v>
      </c>
      <c r="AC144">
        <v>7.9156000000000004</v>
      </c>
      <c r="AD144">
        <v>1.7955000000000001</v>
      </c>
      <c r="AE144">
        <v>57.771999999999998</v>
      </c>
      <c r="AF144">
        <v>3.9548000000000001</v>
      </c>
      <c r="AG144">
        <v>4.2655000000000003</v>
      </c>
      <c r="AH144">
        <v>40.256399999999999</v>
      </c>
      <c r="AI144">
        <v>9.2241</v>
      </c>
      <c r="AJ144">
        <v>1.7439</v>
      </c>
      <c r="AM144">
        <v>40.264000000000003</v>
      </c>
      <c r="AN144">
        <v>1.9528000000000001</v>
      </c>
      <c r="AO144">
        <v>1.3067</v>
      </c>
      <c r="AQ144">
        <v>9.3236000000000008</v>
      </c>
      <c r="BO144">
        <f t="shared" si="11"/>
        <v>2010</v>
      </c>
      <c r="BP144">
        <f t="shared" si="10"/>
        <v>100</v>
      </c>
      <c r="BQ144" cm="1">
        <f t="array" aca="1" ref="BQ144" ca="1">1/INDEX($B144:$BB144,Var!$B$9)</f>
        <v>1.6645277485098316E-2</v>
      </c>
      <c r="BR144">
        <f t="shared" si="12"/>
        <v>1.9528000000000001</v>
      </c>
      <c r="BS144">
        <f t="shared" si="13"/>
        <v>0.51208521097910686</v>
      </c>
      <c r="BT144" cm="1">
        <f t="array" aca="1" ref="BT144" ca="1">1/INDEX(B144:BB144,Var!$O$9)</f>
        <v>5.9751077013163158E-2</v>
      </c>
      <c r="BU144" cm="1">
        <f t="array" aca="1" ref="BU144" ca="1">INDEX(B144:BB144,Var!$B$9)/INDEX(B144:BB144,Var!$O$9)</f>
        <v>3.5896714288275047</v>
      </c>
      <c r="BV144">
        <f t="shared" ca="1" si="14"/>
        <v>0.27857702851835392</v>
      </c>
      <c r="BW144" cm="1">
        <f t="array" aca="1" ref="BW144" ca="1">INDEX($B144:$BB144,Var!$B$9)/BW$1*100</f>
        <v>95.535017150381094</v>
      </c>
      <c r="BX144" cm="1">
        <f t="array" aca="1" ref="BX144" ca="1">INDEX($B144:$BB144,Var!$B$9)/BX$1*100</f>
        <v>54.942654037538027</v>
      </c>
      <c r="BY144" cm="1">
        <f t="array" aca="1" ref="BY144" ca="1">INDEX($B144:$BB144,Var!$O$9)/BY$1*100</f>
        <v>105.40035015681484</v>
      </c>
      <c r="BZ144" cm="1">
        <f t="array" aca="1" ref="BZ144" ca="1">INDEX($B144:$BB144,Var!$O$9)/BZ$1*100</f>
        <v>83.636590789835338</v>
      </c>
    </row>
    <row r="145" spans="1:78" x14ac:dyDescent="0.3">
      <c r="A145" s="35">
        <v>40452</v>
      </c>
      <c r="B145">
        <v>1.4164000000000001</v>
      </c>
      <c r="C145">
        <v>1.9558</v>
      </c>
      <c r="D145">
        <v>2.3378000000000001</v>
      </c>
      <c r="E145">
        <v>1.4152</v>
      </c>
      <c r="F145">
        <v>1.3452</v>
      </c>
      <c r="H145">
        <v>9.2665000000000006</v>
      </c>
      <c r="J145">
        <v>24.530999999999999</v>
      </c>
      <c r="K145">
        <v>7.4566999999999997</v>
      </c>
      <c r="L145">
        <v>15.646599999999999</v>
      </c>
      <c r="M145">
        <v>0.87638000000000005</v>
      </c>
      <c r="O145">
        <v>10.7835</v>
      </c>
      <c r="P145">
        <v>7.3277000000000001</v>
      </c>
      <c r="Q145">
        <v>274.01</v>
      </c>
      <c r="R145">
        <v>12407.16</v>
      </c>
      <c r="T145">
        <v>61.739899999999999</v>
      </c>
      <c r="U145">
        <v>290</v>
      </c>
      <c r="V145">
        <v>113.67</v>
      </c>
      <c r="W145">
        <v>1560.3</v>
      </c>
      <c r="X145">
        <v>3.4527999999999999</v>
      </c>
      <c r="Y145">
        <v>0.70940000000000003</v>
      </c>
      <c r="AA145">
        <v>17.284500000000001</v>
      </c>
      <c r="AB145">
        <v>4.3091999999999997</v>
      </c>
      <c r="AC145">
        <v>8.1110000000000007</v>
      </c>
      <c r="AD145">
        <v>1.8498000000000001</v>
      </c>
      <c r="AE145">
        <v>60.284999999999997</v>
      </c>
      <c r="AF145">
        <v>3.9496000000000002</v>
      </c>
      <c r="AG145">
        <v>4.2786999999999997</v>
      </c>
      <c r="AH145">
        <v>42.147100000000002</v>
      </c>
      <c r="AI145">
        <v>9.2794000000000008</v>
      </c>
      <c r="AJ145">
        <v>1.8116000000000001</v>
      </c>
      <c r="AM145">
        <v>41.636000000000003</v>
      </c>
      <c r="AN145">
        <v>1.98</v>
      </c>
      <c r="AO145">
        <v>1.3897999999999999</v>
      </c>
      <c r="AQ145">
        <v>9.6165000000000003</v>
      </c>
      <c r="BO145">
        <f t="shared" si="11"/>
        <v>2010</v>
      </c>
      <c r="BP145">
        <f t="shared" si="10"/>
        <v>100</v>
      </c>
      <c r="BQ145" cm="1">
        <f t="array" aca="1" ref="BQ145" ca="1">1/INDEX($B145:$BB145,Var!$B$9)</f>
        <v>1.6196981206642706E-2</v>
      </c>
      <c r="BR145">
        <f t="shared" si="12"/>
        <v>1.98</v>
      </c>
      <c r="BS145">
        <f t="shared" si="13"/>
        <v>0.50505050505050508</v>
      </c>
      <c r="BT145" cm="1">
        <f t="array" aca="1" ref="BT145" ca="1">1/INDEX(B145:BB145,Var!$O$9)</f>
        <v>5.7855303884983653E-2</v>
      </c>
      <c r="BU145" cm="1">
        <f t="array" aca="1" ref="BU145" ca="1">INDEX(B145:BB145,Var!$B$9)/INDEX(B145:BB145,Var!$O$9)</f>
        <v>3.571980676328502</v>
      </c>
      <c r="BV145">
        <f t="shared" ca="1" si="14"/>
        <v>0.27995672166621588</v>
      </c>
      <c r="BW145" cm="1">
        <f t="array" aca="1" ref="BW145" ca="1">INDEX($B145:$BB145,Var!$B$9)/BW$1*100</f>
        <v>98.179213133836569</v>
      </c>
      <c r="BX145" cm="1">
        <f t="array" aca="1" ref="BX145" ca="1">INDEX($B145:$BB145,Var!$B$9)/BX$1*100</f>
        <v>56.463344036449733</v>
      </c>
      <c r="BY145" cm="1">
        <f t="array" aca="1" ref="BY145" ca="1">INDEX($B145:$BB145,Var!$O$9)/BY$1*100</f>
        <v>108.85405514340056</v>
      </c>
      <c r="BZ145" cm="1">
        <f t="array" aca="1" ref="BZ145" ca="1">INDEX($B145:$BB145,Var!$O$9)/BZ$1*100</f>
        <v>86.377151995202524</v>
      </c>
    </row>
    <row r="146" spans="1:78" x14ac:dyDescent="0.3">
      <c r="A146" s="35">
        <v>40483</v>
      </c>
      <c r="B146">
        <v>1.3813</v>
      </c>
      <c r="C146">
        <v>1.9558</v>
      </c>
      <c r="D146">
        <v>2.3391000000000002</v>
      </c>
      <c r="E146">
        <v>1.3831</v>
      </c>
      <c r="F146">
        <v>1.3442000000000001</v>
      </c>
      <c r="H146">
        <v>9.0894999999999992</v>
      </c>
      <c r="J146">
        <v>24.632999999999999</v>
      </c>
      <c r="K146">
        <v>7.4546999999999999</v>
      </c>
      <c r="L146">
        <v>15.646599999999999</v>
      </c>
      <c r="M146">
        <v>0.85509999999999997</v>
      </c>
      <c r="O146">
        <v>10.594099999999999</v>
      </c>
      <c r="P146">
        <v>7.383</v>
      </c>
      <c r="Q146">
        <v>275.51</v>
      </c>
      <c r="R146">
        <v>12224</v>
      </c>
      <c r="T146">
        <v>61.453899999999997</v>
      </c>
      <c r="U146">
        <v>290</v>
      </c>
      <c r="V146">
        <v>112.69</v>
      </c>
      <c r="W146">
        <v>1544.16</v>
      </c>
      <c r="X146">
        <v>3.4527999999999999</v>
      </c>
      <c r="Y146">
        <v>0.70940000000000003</v>
      </c>
      <c r="AA146">
        <v>16.8386</v>
      </c>
      <c r="AB146">
        <v>4.2587999999999999</v>
      </c>
      <c r="AC146">
        <v>8.1463000000000001</v>
      </c>
      <c r="AD146">
        <v>1.7703</v>
      </c>
      <c r="AE146">
        <v>59.484999999999999</v>
      </c>
      <c r="AF146">
        <v>3.952</v>
      </c>
      <c r="AG146">
        <v>4.2939999999999996</v>
      </c>
      <c r="AH146">
        <v>42.335999999999999</v>
      </c>
      <c r="AI146">
        <v>9.3165999999999993</v>
      </c>
      <c r="AJ146">
        <v>1.7739</v>
      </c>
      <c r="AM146">
        <v>40.826000000000001</v>
      </c>
      <c r="AN146">
        <v>1.9717</v>
      </c>
      <c r="AO146">
        <v>1.3661000000000001</v>
      </c>
      <c r="AQ146">
        <v>9.532</v>
      </c>
      <c r="BO146">
        <f t="shared" si="11"/>
        <v>2010</v>
      </c>
      <c r="BP146">
        <f t="shared" si="10"/>
        <v>100</v>
      </c>
      <c r="BQ146" cm="1">
        <f t="array" aca="1" ref="BQ146" ca="1">1/INDEX($B146:$BB146,Var!$B$9)</f>
        <v>1.6272360257038203E-2</v>
      </c>
      <c r="BR146">
        <f t="shared" si="12"/>
        <v>1.9717</v>
      </c>
      <c r="BS146">
        <f t="shared" si="13"/>
        <v>0.50717654815641322</v>
      </c>
      <c r="BT146" cm="1">
        <f t="array" aca="1" ref="BT146" ca="1">1/INDEX(B146:BB146,Var!$O$9)</f>
        <v>5.9387359994298818E-2</v>
      </c>
      <c r="BU146" cm="1">
        <f t="array" aca="1" ref="BU146" ca="1">INDEX(B146:BB146,Var!$B$9)/INDEX(B146:BB146,Var!$O$9)</f>
        <v>3.6495848823536399</v>
      </c>
      <c r="BV146">
        <f t="shared" ca="1" si="14"/>
        <v>0.27400376542416349</v>
      </c>
      <c r="BW146" cm="1">
        <f t="array" aca="1" ref="BW146" ca="1">INDEX($B146:$BB146,Var!$B$9)/BW$1*100</f>
        <v>97.724413969013227</v>
      </c>
      <c r="BX146" cm="1">
        <f t="array" aca="1" ref="BX146" ca="1">INDEX($B146:$BB146,Var!$B$9)/BX$1*100</f>
        <v>56.201786819894075</v>
      </c>
      <c r="BY146" cm="1">
        <f t="array" aca="1" ref="BY146" ca="1">INDEX($B146:$BB146,Var!$O$9)/BY$1*100</f>
        <v>106.04587306185684</v>
      </c>
      <c r="BZ146" cm="1">
        <f t="array" aca="1" ref="BZ146" ca="1">INDEX($B146:$BB146,Var!$O$9)/BZ$1*100</f>
        <v>84.148821868519022</v>
      </c>
    </row>
    <row r="147" spans="1:78" x14ac:dyDescent="0.3">
      <c r="A147" s="35">
        <v>40513</v>
      </c>
      <c r="B147">
        <v>1.3304</v>
      </c>
      <c r="C147">
        <v>1.9558</v>
      </c>
      <c r="D147">
        <v>2.2387000000000001</v>
      </c>
      <c r="E147">
        <v>1.3327</v>
      </c>
      <c r="F147">
        <v>1.2810999999999999</v>
      </c>
      <c r="H147">
        <v>8.7873000000000001</v>
      </c>
      <c r="J147">
        <v>25.173999999999999</v>
      </c>
      <c r="K147">
        <v>7.4527999999999999</v>
      </c>
      <c r="L147">
        <v>15.646599999999999</v>
      </c>
      <c r="M147">
        <v>0.84813000000000005</v>
      </c>
      <c r="O147">
        <v>10.2776</v>
      </c>
      <c r="P147">
        <v>7.3913000000000002</v>
      </c>
      <c r="Q147">
        <v>277.62</v>
      </c>
      <c r="R147">
        <v>11925.21</v>
      </c>
      <c r="T147">
        <v>59.647199999999998</v>
      </c>
      <c r="U147">
        <v>290</v>
      </c>
      <c r="V147">
        <v>110.11</v>
      </c>
      <c r="W147">
        <v>1513.74</v>
      </c>
      <c r="X147">
        <v>3.4527999999999999</v>
      </c>
      <c r="Y147">
        <v>0.70960000000000001</v>
      </c>
      <c r="AA147">
        <v>16.3797</v>
      </c>
      <c r="AB147">
        <v>4.1313000000000004</v>
      </c>
      <c r="AC147">
        <v>7.9020000000000001</v>
      </c>
      <c r="AD147">
        <v>1.7586999999999999</v>
      </c>
      <c r="AE147">
        <v>58.05</v>
      </c>
      <c r="AF147">
        <v>3.9962</v>
      </c>
      <c r="AG147">
        <v>4.2929000000000004</v>
      </c>
      <c r="AH147">
        <v>40.738500000000002</v>
      </c>
      <c r="AI147">
        <v>9.0558999999999994</v>
      </c>
      <c r="AJ147">
        <v>1.7262</v>
      </c>
      <c r="AM147">
        <v>39.805</v>
      </c>
      <c r="AN147">
        <v>2.0158999999999998</v>
      </c>
      <c r="AO147">
        <v>1.3220000000000001</v>
      </c>
      <c r="AQ147">
        <v>9.0143000000000004</v>
      </c>
      <c r="BO147">
        <f t="shared" si="11"/>
        <v>2010</v>
      </c>
      <c r="BP147">
        <f t="shared" si="10"/>
        <v>100</v>
      </c>
      <c r="BQ147" cm="1">
        <f t="array" aca="1" ref="BQ147" ca="1">1/INDEX($B147:$BB147,Var!$B$9)</f>
        <v>1.6765246314998861E-2</v>
      </c>
      <c r="BR147">
        <f t="shared" si="12"/>
        <v>2.0158999999999998</v>
      </c>
      <c r="BS147">
        <f t="shared" si="13"/>
        <v>0.49605635200158743</v>
      </c>
      <c r="BT147" cm="1">
        <f t="array" aca="1" ref="BT147" ca="1">1/INDEX(B147:BB147,Var!$O$9)</f>
        <v>6.1051179203526318E-2</v>
      </c>
      <c r="BU147" cm="1">
        <f t="array" aca="1" ref="BU147" ca="1">INDEX(B147:BB147,Var!$B$9)/INDEX(B147:BB147,Var!$O$9)</f>
        <v>3.641531896188575</v>
      </c>
      <c r="BV147">
        <f t="shared" ca="1" si="14"/>
        <v>0.2746097050657868</v>
      </c>
      <c r="BW147" cm="1">
        <f t="array" aca="1" ref="BW147" ca="1">INDEX($B147:$BB147,Var!$B$9)/BW$1*100</f>
        <v>94.851387216963047</v>
      </c>
      <c r="BX147" cm="1">
        <f t="array" aca="1" ref="BX147" ca="1">INDEX($B147:$BB147,Var!$B$9)/BX$1*100</f>
        <v>54.549495130554547</v>
      </c>
      <c r="BY147" cm="1">
        <f t="array" aca="1" ref="BY147" ca="1">INDEX($B147:$BB147,Var!$O$9)/BY$1*100</f>
        <v>103.15581978260046</v>
      </c>
      <c r="BZ147" cm="1">
        <f t="array" aca="1" ref="BZ147" ca="1">INDEX($B147:$BB147,Var!$O$9)/BZ$1*100</f>
        <v>81.855525848929318</v>
      </c>
    </row>
    <row r="148" spans="1:78" x14ac:dyDescent="0.3">
      <c r="A148" s="35">
        <v>40544</v>
      </c>
      <c r="B148">
        <v>1.3416999999999999</v>
      </c>
      <c r="C148">
        <v>1.9558</v>
      </c>
      <c r="D148">
        <v>2.2370999999999999</v>
      </c>
      <c r="E148">
        <v>1.3277000000000001</v>
      </c>
      <c r="F148">
        <v>1.2779</v>
      </c>
      <c r="H148">
        <v>8.8154000000000003</v>
      </c>
      <c r="J148">
        <v>24.449000000000002</v>
      </c>
      <c r="K148">
        <v>7.4518000000000004</v>
      </c>
      <c r="M148">
        <v>0.84711999999999998</v>
      </c>
      <c r="O148">
        <v>10.394500000000001</v>
      </c>
      <c r="P148">
        <v>7.4008000000000003</v>
      </c>
      <c r="Q148">
        <v>275.33</v>
      </c>
      <c r="R148">
        <v>12077.47</v>
      </c>
      <c r="S148">
        <v>4.7908999999999997</v>
      </c>
      <c r="T148">
        <v>60.716099999999997</v>
      </c>
      <c r="U148">
        <v>290</v>
      </c>
      <c r="V148">
        <v>110.38</v>
      </c>
      <c r="W148">
        <v>1495.5</v>
      </c>
      <c r="X148">
        <v>3.4527999999999999</v>
      </c>
      <c r="Y148">
        <v>0.70340000000000003</v>
      </c>
      <c r="AA148">
        <v>16.192599999999999</v>
      </c>
      <c r="AB148">
        <v>4.0895000000000001</v>
      </c>
      <c r="AC148">
        <v>7.8198999999999996</v>
      </c>
      <c r="AD148">
        <v>1.7435</v>
      </c>
      <c r="AE148">
        <v>59.088999999999999</v>
      </c>
      <c r="AF148">
        <v>3.8896000000000002</v>
      </c>
      <c r="AG148">
        <v>4.2624000000000004</v>
      </c>
      <c r="AH148">
        <v>40.255699999999997</v>
      </c>
      <c r="AI148">
        <v>8.9122000000000003</v>
      </c>
      <c r="AJ148">
        <v>1.7193000000000001</v>
      </c>
      <c r="AM148">
        <v>40.826999999999998</v>
      </c>
      <c r="AN148">
        <v>2.0918999999999999</v>
      </c>
      <c r="AO148">
        <v>1.3360000000000001</v>
      </c>
      <c r="AQ148">
        <v>9.2652000000000001</v>
      </c>
      <c r="BO148">
        <f t="shared" si="11"/>
        <v>2011</v>
      </c>
      <c r="BP148">
        <f t="shared" si="10"/>
        <v>0</v>
      </c>
      <c r="BQ148" cm="1">
        <f t="array" aca="1" ref="BQ148" ca="1">1/INDEX($B148:$BB148,Var!$B$9)</f>
        <v>1.6470096070070377E-2</v>
      </c>
      <c r="BR148">
        <f t="shared" si="12"/>
        <v>2.0918999999999999</v>
      </c>
      <c r="BS148">
        <f t="shared" si="13"/>
        <v>0.47803432286438169</v>
      </c>
      <c r="BT148" cm="1">
        <f t="array" aca="1" ref="BT148" ca="1">1/INDEX(B148:BB148,Var!$O$9)</f>
        <v>6.175660486889073E-2</v>
      </c>
      <c r="BU148" cm="1">
        <f t="array" aca="1" ref="BU148" ca="1">INDEX(B148:BB148,Var!$B$9)/INDEX(B148:BB148,Var!$O$9)</f>
        <v>3.7496201968800564</v>
      </c>
      <c r="BV148">
        <f t="shared" ca="1" si="14"/>
        <v>0.26669367762422158</v>
      </c>
      <c r="BW148" cm="1">
        <f t="array" aca="1" ref="BW148" ca="1">INDEX($B148:$BB148,Var!$B$9)/BW$1*100</f>
        <v>96.551159340318577</v>
      </c>
      <c r="BX148" cm="1">
        <f t="array" aca="1" ref="BX148" ca="1">INDEX($B148:$BB148,Var!$B$9)/BX$1*100</f>
        <v>55.527042364038259</v>
      </c>
      <c r="BY148" cm="1">
        <f t="array" aca="1" ref="BY148" ca="1">INDEX($B148:$BB148,Var!$O$9)/BY$1*100</f>
        <v>101.97750431398234</v>
      </c>
      <c r="BZ148" cm="1">
        <f t="array" aca="1" ref="BZ148" ca="1">INDEX($B148:$BB148,Var!$O$9)/BZ$1*100</f>
        <v>80.920516728717416</v>
      </c>
    </row>
    <row r="149" spans="1:78" x14ac:dyDescent="0.3">
      <c r="A149" s="35">
        <v>40575</v>
      </c>
      <c r="B149">
        <v>1.3543000000000001</v>
      </c>
      <c r="C149">
        <v>1.9558</v>
      </c>
      <c r="D149">
        <v>2.2765</v>
      </c>
      <c r="E149">
        <v>1.3484</v>
      </c>
      <c r="F149">
        <v>1.2974000000000001</v>
      </c>
      <c r="H149">
        <v>8.9841999999999995</v>
      </c>
      <c r="J149">
        <v>24.277000000000001</v>
      </c>
      <c r="K149">
        <v>7.4554999999999998</v>
      </c>
      <c r="M149">
        <v>0.84635000000000005</v>
      </c>
      <c r="O149">
        <v>10.6312</v>
      </c>
      <c r="P149">
        <v>7.4149000000000003</v>
      </c>
      <c r="Q149">
        <v>271.14999999999998</v>
      </c>
      <c r="R149">
        <v>12165.92</v>
      </c>
      <c r="S149">
        <v>4.9939</v>
      </c>
      <c r="T149">
        <v>62.014200000000002</v>
      </c>
      <c r="U149">
        <v>290</v>
      </c>
      <c r="V149">
        <v>112.77</v>
      </c>
      <c r="W149">
        <v>1524.99</v>
      </c>
      <c r="X149">
        <v>3.4527999999999999</v>
      </c>
      <c r="Y149">
        <v>0.70369999999999999</v>
      </c>
      <c r="AA149">
        <v>16.4727</v>
      </c>
      <c r="AB149">
        <v>4.1540999999999997</v>
      </c>
      <c r="AC149">
        <v>7.8205999999999998</v>
      </c>
      <c r="AD149">
        <v>1.7925</v>
      </c>
      <c r="AE149">
        <v>59.558</v>
      </c>
      <c r="AF149">
        <v>3.9264000000000001</v>
      </c>
      <c r="AG149">
        <v>4.2457000000000003</v>
      </c>
      <c r="AH149">
        <v>39.946899999999999</v>
      </c>
      <c r="AI149">
        <v>8.7881999999999998</v>
      </c>
      <c r="AJ149">
        <v>1.7421</v>
      </c>
      <c r="AM149">
        <v>41.917999999999999</v>
      </c>
      <c r="AN149">
        <v>2.1701999999999999</v>
      </c>
      <c r="AO149">
        <v>1.3649</v>
      </c>
      <c r="AQ149">
        <v>9.8125999999999998</v>
      </c>
      <c r="BO149">
        <f t="shared" si="11"/>
        <v>2011</v>
      </c>
      <c r="BP149">
        <f t="shared" si="10"/>
        <v>0</v>
      </c>
      <c r="BQ149" cm="1">
        <f t="array" aca="1" ref="BQ149" ca="1">1/INDEX($B149:$BB149,Var!$B$9)</f>
        <v>1.6125339035253216E-2</v>
      </c>
      <c r="BR149">
        <f t="shared" si="12"/>
        <v>2.1701999999999999</v>
      </c>
      <c r="BS149">
        <f t="shared" si="13"/>
        <v>0.46078702423739748</v>
      </c>
      <c r="BT149" cm="1">
        <f t="array" aca="1" ref="BT149" ca="1">1/INDEX(B149:BB149,Var!$O$9)</f>
        <v>6.0706502273458508E-2</v>
      </c>
      <c r="BU149" cm="1">
        <f t="array" aca="1" ref="BU149" ca="1">INDEX(B149:BB149,Var!$B$9)/INDEX(B149:BB149,Var!$O$9)</f>
        <v>3.7646651732867111</v>
      </c>
      <c r="BV149">
        <f t="shared" ca="1" si="14"/>
        <v>0.26562787232601565</v>
      </c>
      <c r="BW149" cm="1">
        <f t="array" aca="1" ref="BW149" ca="1">INDEX($B149:$BB149,Var!$B$9)/BW$1*100</f>
        <v>98.615406878280794</v>
      </c>
      <c r="BX149" cm="1">
        <f t="array" aca="1" ref="BX149" ca="1">INDEX($B149:$BB149,Var!$B$9)/BX$1*100</f>
        <v>56.714201185055387</v>
      </c>
      <c r="BY149" cm="1">
        <f t="array" aca="1" ref="BY149" ca="1">INDEX($B149:$BB149,Var!$O$9)/BY$1*100</f>
        <v>103.74151373546785</v>
      </c>
      <c r="BZ149" cm="1">
        <f t="array" aca="1" ref="BZ149" ca="1">INDEX($B149:$BB149,Var!$O$9)/BZ$1*100</f>
        <v>82.320281852027676</v>
      </c>
    </row>
    <row r="150" spans="1:78" x14ac:dyDescent="0.3">
      <c r="A150" s="35">
        <v>40603</v>
      </c>
      <c r="B150">
        <v>1.3854</v>
      </c>
      <c r="C150">
        <v>1.9558</v>
      </c>
      <c r="D150">
        <v>2.3220000000000001</v>
      </c>
      <c r="E150">
        <v>1.3672</v>
      </c>
      <c r="F150">
        <v>1.2867</v>
      </c>
      <c r="H150">
        <v>9.1902000000000008</v>
      </c>
      <c r="J150">
        <v>24.393000000000001</v>
      </c>
      <c r="K150">
        <v>7.4573999999999998</v>
      </c>
      <c r="M150">
        <v>0.86653000000000002</v>
      </c>
      <c r="O150">
        <v>10.9093</v>
      </c>
      <c r="P150">
        <v>7.3914999999999997</v>
      </c>
      <c r="Q150">
        <v>270.89</v>
      </c>
      <c r="R150">
        <v>12263.18</v>
      </c>
      <c r="S150">
        <v>4.9866999999999999</v>
      </c>
      <c r="T150">
        <v>62.952599999999997</v>
      </c>
      <c r="U150">
        <v>290</v>
      </c>
      <c r="V150">
        <v>114.4</v>
      </c>
      <c r="W150">
        <v>1568.05</v>
      </c>
      <c r="X150">
        <v>3.4527999999999999</v>
      </c>
      <c r="Y150">
        <v>0.70720000000000005</v>
      </c>
      <c r="AA150">
        <v>16.8063</v>
      </c>
      <c r="AB150">
        <v>4.2483000000000004</v>
      </c>
      <c r="AC150">
        <v>7.8295000000000003</v>
      </c>
      <c r="AD150">
        <v>1.8876999999999999</v>
      </c>
      <c r="AE150">
        <v>60.87</v>
      </c>
      <c r="AF150">
        <v>4.0145</v>
      </c>
      <c r="AG150">
        <v>4.1620999999999997</v>
      </c>
      <c r="AH150">
        <v>39.806100000000001</v>
      </c>
      <c r="AI150">
        <v>8.8864000000000001</v>
      </c>
      <c r="AJ150">
        <v>1.7757000000000001</v>
      </c>
      <c r="AM150">
        <v>42.506</v>
      </c>
      <c r="AN150">
        <v>2.2107999999999999</v>
      </c>
      <c r="AO150">
        <v>1.3998999999999999</v>
      </c>
      <c r="AQ150">
        <v>9.6861999999999995</v>
      </c>
      <c r="BO150">
        <f t="shared" si="11"/>
        <v>2011</v>
      </c>
      <c r="BP150">
        <f t="shared" si="10"/>
        <v>0</v>
      </c>
      <c r="BQ150" cm="1">
        <f t="array" aca="1" ref="BQ150" ca="1">1/INDEX($B150:$BB150,Var!$B$9)</f>
        <v>1.5884967419931822E-2</v>
      </c>
      <c r="BR150">
        <f t="shared" si="12"/>
        <v>2.2107999999999999</v>
      </c>
      <c r="BS150">
        <f t="shared" si="13"/>
        <v>0.45232495024425551</v>
      </c>
      <c r="BT150" cm="1">
        <f t="array" aca="1" ref="BT150" ca="1">1/INDEX(B150:BB150,Var!$O$9)</f>
        <v>5.9501496462636035E-2</v>
      </c>
      <c r="BU150" cm="1">
        <f t="array" aca="1" ref="BU150" ca="1">INDEX(B150:BB150,Var!$B$9)/INDEX(B150:BB150,Var!$O$9)</f>
        <v>3.7457739062137412</v>
      </c>
      <c r="BV150">
        <f t="shared" ca="1" si="14"/>
        <v>0.26696752794960016</v>
      </c>
      <c r="BW150" cm="1">
        <f t="array" aca="1" ref="BW150" ca="1">INDEX($B150:$BB150,Var!$B$9)/BW$1*100</f>
        <v>100.10765700509978</v>
      </c>
      <c r="BX150" cm="1">
        <f t="array" aca="1" ref="BX150" ca="1">INDEX($B150:$BB150,Var!$B$9)/BX$1*100</f>
        <v>57.572401506789049</v>
      </c>
      <c r="BY150" cm="1">
        <f t="array" aca="1" ref="BY150" ca="1">INDEX($B150:$BB150,Var!$O$9)/BY$1*100</f>
        <v>105.84245462446312</v>
      </c>
      <c r="BZ150" cm="1">
        <f t="array" aca="1" ref="BZ150" ca="1">INDEX($B150:$BB150,Var!$O$9)/BZ$1*100</f>
        <v>83.987406611528954</v>
      </c>
    </row>
    <row r="151" spans="1:78" x14ac:dyDescent="0.3">
      <c r="A151" s="35">
        <v>40634</v>
      </c>
      <c r="B151">
        <v>1.3662000000000001</v>
      </c>
      <c r="C151">
        <v>1.9558</v>
      </c>
      <c r="D151">
        <v>2.2888999999999999</v>
      </c>
      <c r="E151">
        <v>1.3834</v>
      </c>
      <c r="F151">
        <v>1.2977000000000001</v>
      </c>
      <c r="H151">
        <v>9.4274000000000004</v>
      </c>
      <c r="J151">
        <v>24.300999999999998</v>
      </c>
      <c r="K151">
        <v>7.4573999999999998</v>
      </c>
      <c r="M151">
        <v>0.88290999999999997</v>
      </c>
      <c r="O151">
        <v>11.226900000000001</v>
      </c>
      <c r="P151">
        <v>7.3639000000000001</v>
      </c>
      <c r="Q151">
        <v>265.29000000000002</v>
      </c>
      <c r="R151">
        <v>12493.48</v>
      </c>
      <c r="S151">
        <v>4.9573</v>
      </c>
      <c r="T151">
        <v>64.112799999999993</v>
      </c>
      <c r="U151">
        <v>290</v>
      </c>
      <c r="V151">
        <v>120.42</v>
      </c>
      <c r="W151">
        <v>1567.52</v>
      </c>
      <c r="X151">
        <v>3.4527999999999999</v>
      </c>
      <c r="Y151">
        <v>0.70920000000000005</v>
      </c>
      <c r="AA151">
        <v>16.921099999999999</v>
      </c>
      <c r="AB151">
        <v>4.3502000000000001</v>
      </c>
      <c r="AC151">
        <v>7.8064999999999998</v>
      </c>
      <c r="AD151">
        <v>1.8331</v>
      </c>
      <c r="AE151">
        <v>62.360999999999997</v>
      </c>
      <c r="AF151">
        <v>3.9693999999999998</v>
      </c>
      <c r="AG151">
        <v>4.1003999999999996</v>
      </c>
      <c r="AH151">
        <v>40.536299999999997</v>
      </c>
      <c r="AI151">
        <v>8.9702000000000002</v>
      </c>
      <c r="AJ151">
        <v>1.8024</v>
      </c>
      <c r="AM151">
        <v>43.433999999999997</v>
      </c>
      <c r="AN151">
        <v>2.1974999999999998</v>
      </c>
      <c r="AO151">
        <v>1.4441999999999999</v>
      </c>
      <c r="AQ151">
        <v>9.7200000000000006</v>
      </c>
      <c r="BO151">
        <f t="shared" si="11"/>
        <v>2011</v>
      </c>
      <c r="BP151">
        <f t="shared" si="10"/>
        <v>0</v>
      </c>
      <c r="BQ151" cm="1">
        <f t="array" aca="1" ref="BQ151" ca="1">1/INDEX($B151:$BB151,Var!$B$9)</f>
        <v>1.5597509389700654E-2</v>
      </c>
      <c r="BR151">
        <f t="shared" si="12"/>
        <v>2.1974999999999998</v>
      </c>
      <c r="BS151">
        <f t="shared" si="13"/>
        <v>0.45506257110352677</v>
      </c>
      <c r="BT151" cm="1">
        <f t="array" aca="1" ref="BT151" ca="1">1/INDEX(B151:BB151,Var!$O$9)</f>
        <v>5.9097812789948648E-2</v>
      </c>
      <c r="BU151" cm="1">
        <f t="array" aca="1" ref="BU151" ca="1">INDEX(B151:BB151,Var!$B$9)/INDEX(B151:BB151,Var!$O$9)</f>
        <v>3.7889262518394191</v>
      </c>
      <c r="BV151">
        <f t="shared" ca="1" si="14"/>
        <v>0.26392701613406372</v>
      </c>
      <c r="BW151" cm="1">
        <f t="array" aca="1" ref="BW151" ca="1">INDEX($B151:$BB151,Var!$B$9)/BW$1*100</f>
        <v>101.95261501568737</v>
      </c>
      <c r="BX151" cm="1">
        <f t="array" aca="1" ref="BX151" ca="1">INDEX($B151:$BB151,Var!$B$9)/BX$1*100</f>
        <v>58.633445851711684</v>
      </c>
      <c r="BY151" cm="1">
        <f t="array" aca="1" ref="BY151" ca="1">INDEX($B151:$BB151,Var!$O$9)/BY$1*100</f>
        <v>106.56544027811015</v>
      </c>
      <c r="BZ151" cm="1">
        <f t="array" aca="1" ref="BZ151" ca="1">INDEX($B151:$BB151,Var!$O$9)/BZ$1*100</f>
        <v>84.56110541965468</v>
      </c>
    </row>
    <row r="152" spans="1:78" x14ac:dyDescent="0.3">
      <c r="A152" s="35">
        <v>40664</v>
      </c>
      <c r="B152">
        <v>1.3436999999999999</v>
      </c>
      <c r="C152">
        <v>1.9558</v>
      </c>
      <c r="D152">
        <v>2.3130999999999999</v>
      </c>
      <c r="E152">
        <v>1.3885000000000001</v>
      </c>
      <c r="F152">
        <v>1.2537</v>
      </c>
      <c r="H152">
        <v>9.3198000000000008</v>
      </c>
      <c r="J152">
        <v>24.381</v>
      </c>
      <c r="K152">
        <v>7.4565999999999999</v>
      </c>
      <c r="M152">
        <v>0.87787999999999999</v>
      </c>
      <c r="O152">
        <v>11.155099999999999</v>
      </c>
      <c r="P152">
        <v>7.4051999999999998</v>
      </c>
      <c r="Q152">
        <v>266.95999999999998</v>
      </c>
      <c r="R152">
        <v>12290.33</v>
      </c>
      <c r="S152">
        <v>4.9740000000000002</v>
      </c>
      <c r="T152">
        <v>64.473500000000001</v>
      </c>
      <c r="U152">
        <v>290</v>
      </c>
      <c r="V152">
        <v>116.47</v>
      </c>
      <c r="W152">
        <v>1555.99</v>
      </c>
      <c r="X152">
        <v>3.4527999999999999</v>
      </c>
      <c r="Y152">
        <v>0.70930000000000004</v>
      </c>
      <c r="AA152">
        <v>16.717700000000001</v>
      </c>
      <c r="AB152">
        <v>4.3272000000000004</v>
      </c>
      <c r="AC152">
        <v>7.8384</v>
      </c>
      <c r="AD152">
        <v>1.8024</v>
      </c>
      <c r="AE152">
        <v>61.953000000000003</v>
      </c>
      <c r="AF152">
        <v>3.9403999999999999</v>
      </c>
      <c r="AG152">
        <v>4.1142000000000003</v>
      </c>
      <c r="AH152">
        <v>40.057299999999998</v>
      </c>
      <c r="AI152">
        <v>8.9571000000000005</v>
      </c>
      <c r="AJ152">
        <v>1.7763</v>
      </c>
      <c r="AM152">
        <v>43.398000000000003</v>
      </c>
      <c r="AN152">
        <v>2.2603</v>
      </c>
      <c r="AO152">
        <v>1.4349000000000001</v>
      </c>
      <c r="AQ152">
        <v>9.8460999999999999</v>
      </c>
      <c r="BO152">
        <f t="shared" si="11"/>
        <v>2011</v>
      </c>
      <c r="BP152">
        <f t="shared" si="10"/>
        <v>0</v>
      </c>
      <c r="BQ152" cm="1">
        <f t="array" aca="1" ref="BQ152" ca="1">1/INDEX($B152:$BB152,Var!$B$9)</f>
        <v>1.5510248396628071E-2</v>
      </c>
      <c r="BR152">
        <f t="shared" si="12"/>
        <v>2.2603</v>
      </c>
      <c r="BS152">
        <f t="shared" si="13"/>
        <v>0.44241914790072112</v>
      </c>
      <c r="BT152" cm="1">
        <f t="array" aca="1" ref="BT152" ca="1">1/INDEX(B152:BB152,Var!$O$9)</f>
        <v>5.9816840833368225E-2</v>
      </c>
      <c r="BU152" cm="1">
        <f t="array" aca="1" ref="BU152" ca="1">INDEX(B152:BB152,Var!$B$9)/INDEX(B152:BB152,Var!$O$9)</f>
        <v>3.8566010874701662</v>
      </c>
      <c r="BV152">
        <f t="shared" ca="1" si="14"/>
        <v>0.25929567962030914</v>
      </c>
      <c r="BW152" cm="1">
        <f t="array" aca="1" ref="BW152" ca="1">INDEX($B152:$BB152,Var!$B$9)/BW$1*100</f>
        <v>102.52620263370062</v>
      </c>
      <c r="BX152" cm="1">
        <f t="array" aca="1" ref="BX152" ca="1">INDEX($B152:$BB152,Var!$B$9)/BX$1*100</f>
        <v>58.963318886717374</v>
      </c>
      <c r="BY152" cm="1">
        <f t="array" aca="1" ref="BY152" ca="1">INDEX($B152:$BB152,Var!$O$9)/BY$1*100</f>
        <v>105.28447092312925</v>
      </c>
      <c r="BZ152" cm="1">
        <f t="array" aca="1" ref="BZ152" ca="1">INDEX($B152:$BB152,Var!$O$9)/BZ$1*100</f>
        <v>83.54463906449115</v>
      </c>
    </row>
    <row r="153" spans="1:78" x14ac:dyDescent="0.3">
      <c r="A153" s="35">
        <v>40695</v>
      </c>
      <c r="B153">
        <v>1.3567</v>
      </c>
      <c r="C153">
        <v>1.9558</v>
      </c>
      <c r="D153">
        <v>2.2850000000000001</v>
      </c>
      <c r="E153">
        <v>1.4063000000000001</v>
      </c>
      <c r="F153">
        <v>1.2092000000000001</v>
      </c>
      <c r="H153">
        <v>9.3161000000000005</v>
      </c>
      <c r="J153">
        <v>24.286000000000001</v>
      </c>
      <c r="K153">
        <v>7.4579000000000004</v>
      </c>
      <c r="M153">
        <v>0.88744999999999996</v>
      </c>
      <c r="O153">
        <v>11.2021</v>
      </c>
      <c r="P153">
        <v>7.4065000000000003</v>
      </c>
      <c r="Q153">
        <v>266.87</v>
      </c>
      <c r="R153">
        <v>12327.02</v>
      </c>
      <c r="S153">
        <v>4.9169</v>
      </c>
      <c r="T153">
        <v>64.52</v>
      </c>
      <c r="U153">
        <v>290</v>
      </c>
      <c r="V153">
        <v>115.75</v>
      </c>
      <c r="W153">
        <v>1555.32</v>
      </c>
      <c r="X153">
        <v>3.4527999999999999</v>
      </c>
      <c r="Y153">
        <v>0.70909999999999995</v>
      </c>
      <c r="AA153">
        <v>16.993099999999998</v>
      </c>
      <c r="AB153">
        <v>4.3585000000000003</v>
      </c>
      <c r="AC153">
        <v>7.8301999999999996</v>
      </c>
      <c r="AD153">
        <v>1.7665999999999999</v>
      </c>
      <c r="AE153">
        <v>62.468000000000004</v>
      </c>
      <c r="AF153">
        <v>3.9702000000000002</v>
      </c>
      <c r="AG153">
        <v>4.1936999999999998</v>
      </c>
      <c r="AH153">
        <v>40.267000000000003</v>
      </c>
      <c r="AI153">
        <v>9.1125000000000007</v>
      </c>
      <c r="AJ153">
        <v>1.7763</v>
      </c>
      <c r="AM153">
        <v>43.923000000000002</v>
      </c>
      <c r="AN153">
        <v>2.3077000000000001</v>
      </c>
      <c r="AO153">
        <v>1.4388000000000001</v>
      </c>
      <c r="AQ153">
        <v>9.7806999999999995</v>
      </c>
      <c r="BO153">
        <f t="shared" si="11"/>
        <v>2011</v>
      </c>
      <c r="BP153">
        <f t="shared" si="10"/>
        <v>0</v>
      </c>
      <c r="BQ153" cm="1">
        <f t="array" aca="1" ref="BQ153" ca="1">1/INDEX($B153:$BB153,Var!$B$9)</f>
        <v>1.5499070055796654E-2</v>
      </c>
      <c r="BR153">
        <f t="shared" si="12"/>
        <v>2.3077000000000001</v>
      </c>
      <c r="BS153">
        <f t="shared" si="13"/>
        <v>0.43333188889370367</v>
      </c>
      <c r="BT153" cm="1">
        <f t="array" aca="1" ref="BT153" ca="1">1/INDEX(B153:BB153,Var!$O$9)</f>
        <v>5.8847414538842242E-2</v>
      </c>
      <c r="BU153" cm="1">
        <f t="array" aca="1" ref="BU153" ca="1">INDEX(B153:BB153,Var!$B$9)/INDEX(B153:BB153,Var!$O$9)</f>
        <v>3.7968351860461014</v>
      </c>
      <c r="BV153">
        <f t="shared" ca="1" si="14"/>
        <v>0.26337724736515805</v>
      </c>
      <c r="BW153" cm="1">
        <f t="array" aca="1" ref="BW153" ca="1">INDEX($B153:$BB153,Var!$B$9)/BW$1*100</f>
        <v>102.60014725315617</v>
      </c>
      <c r="BX153" cm="1">
        <f t="array" aca="1" ref="BX153" ca="1">INDEX($B153:$BB153,Var!$B$9)/BX$1*100</f>
        <v>59.005844797800719</v>
      </c>
      <c r="BY153" cm="1">
        <f t="array" aca="1" ref="BY153" ca="1">INDEX($B153:$BB153,Var!$O$9)/BY$1*100</f>
        <v>107.01888075774941</v>
      </c>
      <c r="BZ153" cm="1">
        <f t="array" aca="1" ref="BZ153" ca="1">INDEX($B153:$BB153,Var!$O$9)/BZ$1*100</f>
        <v>84.92091651882761</v>
      </c>
    </row>
    <row r="154" spans="1:78" x14ac:dyDescent="0.3">
      <c r="A154" s="35">
        <v>40725</v>
      </c>
      <c r="B154">
        <v>1.3249</v>
      </c>
      <c r="C154">
        <v>1.9558</v>
      </c>
      <c r="D154">
        <v>2.2328999999999999</v>
      </c>
      <c r="E154">
        <v>1.3637999999999999</v>
      </c>
      <c r="F154">
        <v>1.1766000000000001</v>
      </c>
      <c r="H154">
        <v>9.2120999999999995</v>
      </c>
      <c r="J154">
        <v>24.335000000000001</v>
      </c>
      <c r="K154">
        <v>7.4560000000000004</v>
      </c>
      <c r="M154">
        <v>0.88475999999999999</v>
      </c>
      <c r="O154">
        <v>11.1104</v>
      </c>
      <c r="P154">
        <v>7.4316000000000004</v>
      </c>
      <c r="Q154">
        <v>267.68</v>
      </c>
      <c r="R154">
        <v>12171.27</v>
      </c>
      <c r="S154">
        <v>4.8800999999999997</v>
      </c>
      <c r="T154">
        <v>63.353700000000003</v>
      </c>
      <c r="U154">
        <v>290</v>
      </c>
      <c r="V154">
        <v>113.26</v>
      </c>
      <c r="W154">
        <v>1510.29</v>
      </c>
      <c r="X154">
        <v>3.4527999999999999</v>
      </c>
      <c r="Y154">
        <v>0.70920000000000005</v>
      </c>
      <c r="AA154">
        <v>16.649100000000001</v>
      </c>
      <c r="AB154">
        <v>4.2716000000000003</v>
      </c>
      <c r="AC154">
        <v>7.7828999999999997</v>
      </c>
      <c r="AD154">
        <v>1.6877</v>
      </c>
      <c r="AE154">
        <v>60.960999999999999</v>
      </c>
      <c r="AF154">
        <v>3.9950999999999999</v>
      </c>
      <c r="AG154">
        <v>4.2412999999999998</v>
      </c>
      <c r="AH154">
        <v>39.834299999999999</v>
      </c>
      <c r="AI154">
        <v>9.1340000000000003</v>
      </c>
      <c r="AJ154">
        <v>1.7359</v>
      </c>
      <c r="AM154">
        <v>42.948999999999998</v>
      </c>
      <c r="AN154">
        <v>2.3654000000000002</v>
      </c>
      <c r="AO154">
        <v>1.4263999999999999</v>
      </c>
      <c r="AQ154">
        <v>9.6999999999999993</v>
      </c>
      <c r="BO154">
        <f t="shared" si="11"/>
        <v>2011</v>
      </c>
      <c r="BP154">
        <f t="shared" si="10"/>
        <v>0</v>
      </c>
      <c r="BQ154" cm="1">
        <f t="array" aca="1" ref="BQ154" ca="1">1/INDEX($B154:$BB154,Var!$B$9)</f>
        <v>1.5784397754195888E-2</v>
      </c>
      <c r="BR154">
        <f t="shared" si="12"/>
        <v>2.3654000000000002</v>
      </c>
      <c r="BS154">
        <f t="shared" si="13"/>
        <v>0.42276147797412694</v>
      </c>
      <c r="BT154" cm="1">
        <f t="array" aca="1" ref="BT154" ca="1">1/INDEX(B154:BB154,Var!$O$9)</f>
        <v>6.0063306725288451E-2</v>
      </c>
      <c r="BU154" cm="1">
        <f t="array" aca="1" ref="BU154" ca="1">INDEX(B154:BB154,Var!$B$9)/INDEX(B154:BB154,Var!$O$9)</f>
        <v>3.8052327152819072</v>
      </c>
      <c r="BV154">
        <f t="shared" ca="1" si="14"/>
        <v>0.26279601664938274</v>
      </c>
      <c r="BW154" cm="1">
        <f t="array" aca="1" ref="BW154" ca="1">INDEX($B154:$BB154,Var!$B$9)/BW$1*100</f>
        <v>100.74548898066149</v>
      </c>
      <c r="BX154" cm="1">
        <f t="array" aca="1" ref="BX154" ca="1">INDEX($B154:$BB154,Var!$B$9)/BX$1*100</f>
        <v>57.939221784972538</v>
      </c>
      <c r="BY154" cm="1">
        <f t="array" aca="1" ref="BY154" ca="1">INDEX($B154:$BB154,Var!$O$9)/BY$1*100</f>
        <v>104.85244291058406</v>
      </c>
      <c r="BZ154" cm="1">
        <f t="array" aca="1" ref="BZ154" ca="1">INDEX($B154:$BB154,Var!$O$9)/BZ$1*100</f>
        <v>83.201819045001386</v>
      </c>
    </row>
    <row r="155" spans="1:78" x14ac:dyDescent="0.3">
      <c r="A155" s="35">
        <v>40756</v>
      </c>
      <c r="B155">
        <v>1.3651</v>
      </c>
      <c r="C155">
        <v>1.9558</v>
      </c>
      <c r="D155">
        <v>2.2888000000000002</v>
      </c>
      <c r="E155">
        <v>1.4071</v>
      </c>
      <c r="F155">
        <v>1.1203000000000001</v>
      </c>
      <c r="H155">
        <v>9.1857000000000006</v>
      </c>
      <c r="J155">
        <v>24.273</v>
      </c>
      <c r="K155">
        <v>7.4497999999999998</v>
      </c>
      <c r="M155">
        <v>0.87668000000000001</v>
      </c>
      <c r="O155">
        <v>11.1846</v>
      </c>
      <c r="P155">
        <v>7.4619999999999997</v>
      </c>
      <c r="Q155">
        <v>272.37</v>
      </c>
      <c r="R155">
        <v>12249.95</v>
      </c>
      <c r="S155">
        <v>5.0841000000000003</v>
      </c>
      <c r="T155">
        <v>65.071700000000007</v>
      </c>
      <c r="U155">
        <v>290</v>
      </c>
      <c r="V155">
        <v>110.43</v>
      </c>
      <c r="W155">
        <v>1542.01</v>
      </c>
      <c r="X155">
        <v>3.4527999999999999</v>
      </c>
      <c r="Y155">
        <v>0.70930000000000004</v>
      </c>
      <c r="AA155">
        <v>17.5456</v>
      </c>
      <c r="AB155">
        <v>4.2821999999999996</v>
      </c>
      <c r="AC155">
        <v>7.7881999999999998</v>
      </c>
      <c r="AD155">
        <v>1.7108000000000001</v>
      </c>
      <c r="AE155">
        <v>60.835999999999999</v>
      </c>
      <c r="AF155">
        <v>4.1195000000000004</v>
      </c>
      <c r="AG155">
        <v>4.2504999999999997</v>
      </c>
      <c r="AH155">
        <v>41.295400000000001</v>
      </c>
      <c r="AI155">
        <v>9.1654999999999998</v>
      </c>
      <c r="AJ155">
        <v>1.734</v>
      </c>
      <c r="AM155">
        <v>42.875</v>
      </c>
      <c r="AN155">
        <v>2.5146999999999999</v>
      </c>
      <c r="AO155">
        <v>1.4342999999999999</v>
      </c>
      <c r="AQ155">
        <v>10.1532</v>
      </c>
      <c r="BO155">
        <f t="shared" si="11"/>
        <v>2011</v>
      </c>
      <c r="BP155">
        <f t="shared" si="10"/>
        <v>0</v>
      </c>
      <c r="BQ155" cm="1">
        <f t="array" aca="1" ref="BQ155" ca="1">1/INDEX($B155:$BB155,Var!$B$9)</f>
        <v>1.5367663669459995E-2</v>
      </c>
      <c r="BR155">
        <f t="shared" si="12"/>
        <v>2.5146999999999999</v>
      </c>
      <c r="BS155">
        <f t="shared" si="13"/>
        <v>0.39766174891637174</v>
      </c>
      <c r="BT155" cm="1">
        <f t="array" aca="1" ref="BT155" ca="1">1/INDEX(B155:BB155,Var!$O$9)</f>
        <v>5.699434616086084E-2</v>
      </c>
      <c r="BU155" cm="1">
        <f t="array" aca="1" ref="BU155" ca="1">INDEX(B155:BB155,Var!$B$9)/INDEX(B155:BB155,Var!$O$9)</f>
        <v>3.7087189950756887</v>
      </c>
      <c r="BV155">
        <f t="shared" ca="1" si="14"/>
        <v>0.26963487967887728</v>
      </c>
      <c r="BW155" cm="1">
        <f t="array" aca="1" ref="BW155" ca="1">INDEX($B155:$BB155,Var!$B$9)/BW$1*100</f>
        <v>103.47746438334164</v>
      </c>
      <c r="BX155" cm="1">
        <f t="array" aca="1" ref="BX155" ca="1">INDEX($B155:$BB155,Var!$B$9)/BX$1*100</f>
        <v>59.510394155750923</v>
      </c>
      <c r="BY155" cm="1">
        <f t="array" aca="1" ref="BY155" ca="1">INDEX($B155:$BB155,Var!$O$9)/BY$1*100</f>
        <v>110.49840666053683</v>
      </c>
      <c r="BZ155" cm="1">
        <f t="array" aca="1" ref="BZ155" ca="1">INDEX($B155:$BB155,Var!$O$9)/BZ$1*100</f>
        <v>87.681966967342134</v>
      </c>
    </row>
    <row r="156" spans="1:78" x14ac:dyDescent="0.3">
      <c r="A156" s="35">
        <v>40787</v>
      </c>
      <c r="B156">
        <v>1.3458000000000001</v>
      </c>
      <c r="C156">
        <v>1.9558</v>
      </c>
      <c r="D156">
        <v>2.3946000000000001</v>
      </c>
      <c r="E156">
        <v>1.3794</v>
      </c>
      <c r="F156">
        <v>1.2004999999999999</v>
      </c>
      <c r="H156">
        <v>8.7994000000000003</v>
      </c>
      <c r="J156">
        <v>24.556000000000001</v>
      </c>
      <c r="K156">
        <v>7.4462000000000002</v>
      </c>
      <c r="M156">
        <v>0.87172000000000005</v>
      </c>
      <c r="O156">
        <v>10.7333</v>
      </c>
      <c r="P156">
        <v>7.4935999999999998</v>
      </c>
      <c r="Q156">
        <v>285.05</v>
      </c>
      <c r="R156">
        <v>12118.49</v>
      </c>
      <c r="S156">
        <v>5.0788000000000002</v>
      </c>
      <c r="T156">
        <v>65.596400000000003</v>
      </c>
      <c r="U156">
        <v>290</v>
      </c>
      <c r="V156">
        <v>105.75</v>
      </c>
      <c r="W156">
        <v>1544.04</v>
      </c>
      <c r="X156">
        <v>3.4527999999999999</v>
      </c>
      <c r="Y156">
        <v>0.70930000000000004</v>
      </c>
      <c r="AA156">
        <v>17.937000000000001</v>
      </c>
      <c r="AB156">
        <v>4.2455999999999996</v>
      </c>
      <c r="AC156">
        <v>7.7243000000000004</v>
      </c>
      <c r="AD156">
        <v>1.6932</v>
      </c>
      <c r="AE156">
        <v>59.322000000000003</v>
      </c>
      <c r="AF156">
        <v>4.3379000000000003</v>
      </c>
      <c r="AG156">
        <v>4.2838000000000003</v>
      </c>
      <c r="AH156">
        <v>42.323900000000002</v>
      </c>
      <c r="AI156">
        <v>9.1342999999999996</v>
      </c>
      <c r="AJ156">
        <v>1.7229000000000001</v>
      </c>
      <c r="AM156">
        <v>41.902000000000001</v>
      </c>
      <c r="AN156">
        <v>2.4735999999999998</v>
      </c>
      <c r="AO156">
        <v>1.377</v>
      </c>
      <c r="AQ156">
        <v>10.3956</v>
      </c>
      <c r="BO156">
        <f t="shared" si="11"/>
        <v>2011</v>
      </c>
      <c r="BP156">
        <f t="shared" si="10"/>
        <v>0</v>
      </c>
      <c r="BQ156" cm="1">
        <f t="array" aca="1" ref="BQ156" ca="1">1/INDEX($B156:$BB156,Var!$B$9)</f>
        <v>1.5244739040557103E-2</v>
      </c>
      <c r="BR156">
        <f t="shared" si="12"/>
        <v>2.4735999999999998</v>
      </c>
      <c r="BS156">
        <f t="shared" si="13"/>
        <v>0.40426908150064689</v>
      </c>
      <c r="BT156" cm="1">
        <f t="array" aca="1" ref="BT156" ca="1">1/INDEX(B156:BB156,Var!$O$9)</f>
        <v>5.5750682945866083E-2</v>
      </c>
      <c r="BU156" cm="1">
        <f t="array" aca="1" ref="BU156" ca="1">INDEX(B156:BB156,Var!$B$9)/INDEX(B156:BB156,Var!$O$9)</f>
        <v>3.6570440987902102</v>
      </c>
      <c r="BV156">
        <f t="shared" ca="1" si="14"/>
        <v>0.27344488417047275</v>
      </c>
      <c r="BW156" cm="1">
        <f t="array" aca="1" ref="BW156" ca="1">INDEX($B156:$BB156,Var!$B$9)/BW$1*100</f>
        <v>104.31184592803677</v>
      </c>
      <c r="BX156" cm="1">
        <f t="array" aca="1" ref="BX156" ca="1">INDEX($B156:$BB156,Var!$B$9)/BX$1*100</f>
        <v>59.990251049201106</v>
      </c>
      <c r="BY156" cm="1">
        <f t="array" aca="1" ref="BY156" ca="1">INDEX($B156:$BB156,Var!$O$9)/BY$1*100</f>
        <v>112.96335949013137</v>
      </c>
      <c r="BZ156" cm="1">
        <f t="array" aca="1" ref="BZ156" ca="1">INDEX($B156:$BB156,Var!$O$9)/BZ$1*100</f>
        <v>89.637940081457231</v>
      </c>
    </row>
    <row r="157" spans="1:78" x14ac:dyDescent="0.3">
      <c r="A157" s="35">
        <v>40817</v>
      </c>
      <c r="B157">
        <v>1.3525</v>
      </c>
      <c r="C157">
        <v>1.9558</v>
      </c>
      <c r="D157">
        <v>2.4336000000000002</v>
      </c>
      <c r="E157">
        <v>1.3980999999999999</v>
      </c>
      <c r="F157">
        <v>1.2295</v>
      </c>
      <c r="H157">
        <v>8.7308000000000003</v>
      </c>
      <c r="J157">
        <v>24.841000000000001</v>
      </c>
      <c r="K157">
        <v>7.4442000000000004</v>
      </c>
      <c r="M157">
        <v>0.87036000000000002</v>
      </c>
      <c r="O157">
        <v>10.6616</v>
      </c>
      <c r="P157">
        <v>7.4848999999999997</v>
      </c>
      <c r="Q157">
        <v>296.79000000000002</v>
      </c>
      <c r="R157">
        <v>12150.54</v>
      </c>
      <c r="S157">
        <v>5.0252999999999997</v>
      </c>
      <c r="T157">
        <v>67.551900000000003</v>
      </c>
      <c r="U157">
        <v>290</v>
      </c>
      <c r="V157">
        <v>105.06</v>
      </c>
      <c r="W157">
        <v>1578.17</v>
      </c>
      <c r="X157">
        <v>3.4527999999999999</v>
      </c>
      <c r="Y157">
        <v>0.70609999999999995</v>
      </c>
      <c r="AA157">
        <v>18.4315</v>
      </c>
      <c r="AB157">
        <v>4.2962999999999996</v>
      </c>
      <c r="AC157">
        <v>7.7473999999999998</v>
      </c>
      <c r="AD157">
        <v>1.7361</v>
      </c>
      <c r="AE157">
        <v>59.411999999999999</v>
      </c>
      <c r="AF157">
        <v>4.3516000000000004</v>
      </c>
      <c r="AG157">
        <v>4.3243999999999998</v>
      </c>
      <c r="AH157">
        <v>42.856900000000003</v>
      </c>
      <c r="AI157">
        <v>9.1137999999999995</v>
      </c>
      <c r="AJ157">
        <v>1.7493000000000001</v>
      </c>
      <c r="AM157">
        <v>42.296999999999997</v>
      </c>
      <c r="AN157">
        <v>2.5089000000000001</v>
      </c>
      <c r="AO157">
        <v>1.3706</v>
      </c>
      <c r="AQ157">
        <v>10.918799999999999</v>
      </c>
      <c r="BO157">
        <f t="shared" si="11"/>
        <v>2011</v>
      </c>
      <c r="BP157">
        <f t="shared" si="10"/>
        <v>0</v>
      </c>
      <c r="BQ157" cm="1">
        <f t="array" aca="1" ref="BQ157" ca="1">1/INDEX($B157:$BB157,Var!$B$9)</f>
        <v>1.4803432619955915E-2</v>
      </c>
      <c r="BR157">
        <f t="shared" si="12"/>
        <v>2.5089000000000001</v>
      </c>
      <c r="BS157">
        <f t="shared" si="13"/>
        <v>0.39858105145681372</v>
      </c>
      <c r="BT157" cm="1">
        <f t="array" aca="1" ref="BT157" ca="1">1/INDEX(B157:BB157,Var!$O$9)</f>
        <v>5.4254943981770339E-2</v>
      </c>
      <c r="BU157" cm="1">
        <f t="array" aca="1" ref="BU157" ca="1">INDEX(B157:BB157,Var!$B$9)/INDEX(B157:BB157,Var!$O$9)</f>
        <v>3.6650245503621521</v>
      </c>
      <c r="BV157">
        <f t="shared" ca="1" si="14"/>
        <v>0.2728494683347174</v>
      </c>
      <c r="BW157" cm="1">
        <f t="array" aca="1" ref="BW157" ca="1">INDEX($B157:$BB157,Var!$B$9)/BW$1*100</f>
        <v>107.42149546234469</v>
      </c>
      <c r="BX157" cm="1">
        <f t="array" aca="1" ref="BX157" ca="1">INDEX($B157:$BB157,Var!$B$9)/BX$1*100</f>
        <v>61.778625654007357</v>
      </c>
      <c r="BY157" cm="1">
        <f t="array" aca="1" ref="BY157" ca="1">INDEX($B157:$BB157,Var!$O$9)/BY$1*100</f>
        <v>116.07761389543158</v>
      </c>
      <c r="BZ157" cm="1">
        <f t="array" aca="1" ref="BZ157" ca="1">INDEX($B157:$BB157,Var!$O$9)/BZ$1*100</f>
        <v>92.109142700082458</v>
      </c>
    </row>
    <row r="158" spans="1:78" x14ac:dyDescent="0.3">
      <c r="A158" s="35">
        <v>40848</v>
      </c>
      <c r="B158">
        <v>1.3413999999999999</v>
      </c>
      <c r="C158">
        <v>1.9558</v>
      </c>
      <c r="D158">
        <v>2.4209999999999998</v>
      </c>
      <c r="E158">
        <v>1.3896999999999999</v>
      </c>
      <c r="F158">
        <v>1.2306999999999999</v>
      </c>
      <c r="H158">
        <v>8.6153999999999993</v>
      </c>
      <c r="J158">
        <v>25.463999999999999</v>
      </c>
      <c r="K158">
        <v>7.4412000000000003</v>
      </c>
      <c r="M158">
        <v>0.85740000000000005</v>
      </c>
      <c r="O158">
        <v>10.5495</v>
      </c>
      <c r="P158">
        <v>7.4923000000000002</v>
      </c>
      <c r="Q158">
        <v>309.14999999999998</v>
      </c>
      <c r="R158">
        <v>12214.99</v>
      </c>
      <c r="S158">
        <v>5.0521000000000003</v>
      </c>
      <c r="T158">
        <v>68.832999999999998</v>
      </c>
      <c r="U158">
        <v>290</v>
      </c>
      <c r="V158">
        <v>105.02</v>
      </c>
      <c r="W158">
        <v>1537.42</v>
      </c>
      <c r="X158">
        <v>3.4527999999999999</v>
      </c>
      <c r="Y158">
        <v>0.70150000000000001</v>
      </c>
      <c r="AA158">
        <v>18.564599999999999</v>
      </c>
      <c r="AB158">
        <v>4.2755999999999998</v>
      </c>
      <c r="AC158">
        <v>7.7868000000000004</v>
      </c>
      <c r="AD158">
        <v>1.7584</v>
      </c>
      <c r="AE158">
        <v>58.743000000000002</v>
      </c>
      <c r="AF158">
        <v>4.4324000000000003</v>
      </c>
      <c r="AG158">
        <v>4.3559999999999999</v>
      </c>
      <c r="AH158">
        <v>41.808199999999999</v>
      </c>
      <c r="AI158">
        <v>9.1387</v>
      </c>
      <c r="AJ158">
        <v>1.7476</v>
      </c>
      <c r="AM158">
        <v>41.969000000000001</v>
      </c>
      <c r="AN158">
        <v>2.4565000000000001</v>
      </c>
      <c r="AO158">
        <v>1.3555999999999999</v>
      </c>
      <c r="AQ158">
        <v>11.0547</v>
      </c>
      <c r="BO158">
        <f t="shared" si="11"/>
        <v>2011</v>
      </c>
      <c r="BP158">
        <f t="shared" si="10"/>
        <v>0</v>
      </c>
      <c r="BQ158" cm="1">
        <f t="array" aca="1" ref="BQ158" ca="1">1/INDEX($B158:$BB158,Var!$B$9)</f>
        <v>1.4527915389420772E-2</v>
      </c>
      <c r="BR158">
        <f t="shared" si="12"/>
        <v>2.4565000000000001</v>
      </c>
      <c r="BS158">
        <f t="shared" si="13"/>
        <v>0.4070832485243232</v>
      </c>
      <c r="BT158" cm="1">
        <f t="array" aca="1" ref="BT158" ca="1">1/INDEX(B158:BB158,Var!$O$9)</f>
        <v>5.3865959945272192E-2</v>
      </c>
      <c r="BU158" cm="1">
        <f t="array" aca="1" ref="BU158" ca="1">INDEX(B158:BB158,Var!$B$9)/INDEX(B158:BB158,Var!$O$9)</f>
        <v>3.7077556209129203</v>
      </c>
      <c r="BV158">
        <f t="shared" ca="1" si="14"/>
        <v>0.26970493803844087</v>
      </c>
      <c r="BW158" cm="1">
        <f t="array" aca="1" ref="BW158" ca="1">INDEX($B158:$BB158,Var!$B$9)/BW$1*100</f>
        <v>109.4587094835167</v>
      </c>
      <c r="BX158" cm="1">
        <f t="array" aca="1" ref="BX158" ca="1">INDEX($B158:$BB158,Var!$B$9)/BX$1*100</f>
        <v>62.950237367746695</v>
      </c>
      <c r="BY158" cm="1">
        <f t="array" aca="1" ref="BY158" ca="1">INDEX($B158:$BB158,Var!$O$9)/BY$1*100</f>
        <v>116.91584900432026</v>
      </c>
      <c r="BZ158" cm="1">
        <f t="array" aca="1" ref="BZ158" ca="1">INDEX($B158:$BB158,Var!$O$9)/BZ$1*100</f>
        <v>92.774293495914634</v>
      </c>
    </row>
    <row r="159" spans="1:78" x14ac:dyDescent="0.3">
      <c r="A159" s="35">
        <v>40878</v>
      </c>
      <c r="B159">
        <v>1.3003</v>
      </c>
      <c r="C159">
        <v>1.9558</v>
      </c>
      <c r="D159">
        <v>2.4175</v>
      </c>
      <c r="E159">
        <v>1.3481000000000001</v>
      </c>
      <c r="F159">
        <v>1.2276</v>
      </c>
      <c r="H159">
        <v>8.3562999999999992</v>
      </c>
      <c r="J159">
        <v>25.513999999999999</v>
      </c>
      <c r="K159">
        <v>7.4340999999999999</v>
      </c>
      <c r="M159">
        <v>0.84404999999999997</v>
      </c>
      <c r="O159">
        <v>10.249599999999999</v>
      </c>
      <c r="P159">
        <v>7.5136000000000003</v>
      </c>
      <c r="Q159">
        <v>304.19</v>
      </c>
      <c r="R159">
        <v>11965.4</v>
      </c>
      <c r="S159">
        <v>4.9725000000000001</v>
      </c>
      <c r="T159">
        <v>69.206599999999995</v>
      </c>
      <c r="U159">
        <v>290</v>
      </c>
      <c r="V159">
        <v>102.55</v>
      </c>
      <c r="W159">
        <v>1513.26</v>
      </c>
      <c r="X159">
        <v>3.4527999999999999</v>
      </c>
      <c r="Y159">
        <v>0.69750000000000001</v>
      </c>
      <c r="AA159">
        <v>18.1174</v>
      </c>
      <c r="AB159">
        <v>4.1638999999999999</v>
      </c>
      <c r="AC159">
        <v>7.7450999999999999</v>
      </c>
      <c r="AD159">
        <v>1.7101999999999999</v>
      </c>
      <c r="AE159">
        <v>57.536999999999999</v>
      </c>
      <c r="AF159">
        <v>4.4774000000000003</v>
      </c>
      <c r="AG159">
        <v>4.3281999999999998</v>
      </c>
      <c r="AH159">
        <v>41.568600000000004</v>
      </c>
      <c r="AI159">
        <v>9.0183999999999997</v>
      </c>
      <c r="AJ159">
        <v>1.7070000000000001</v>
      </c>
      <c r="AM159">
        <v>41.098999999999997</v>
      </c>
      <c r="AN159">
        <v>2.4632000000000001</v>
      </c>
      <c r="AO159">
        <v>1.3179000000000001</v>
      </c>
      <c r="AQ159">
        <v>10.7829</v>
      </c>
      <c r="BO159">
        <f t="shared" si="11"/>
        <v>2011</v>
      </c>
      <c r="BP159">
        <f t="shared" si="10"/>
        <v>0</v>
      </c>
      <c r="BQ159" cm="1">
        <f t="array" aca="1" ref="BQ159" ca="1">1/INDEX($B159:$BB159,Var!$B$9)</f>
        <v>1.4449488921576844E-2</v>
      </c>
      <c r="BR159">
        <f t="shared" si="12"/>
        <v>2.4632000000000001</v>
      </c>
      <c r="BS159">
        <f t="shared" si="13"/>
        <v>0.40597596622279958</v>
      </c>
      <c r="BT159" cm="1">
        <f t="array" aca="1" ref="BT159" ca="1">1/INDEX(B159:BB159,Var!$O$9)</f>
        <v>5.5195557861503305E-2</v>
      </c>
      <c r="BU159" cm="1">
        <f t="array" aca="1" ref="BU159" ca="1">INDEX(B159:BB159,Var!$B$9)/INDEX(B159:BB159,Var!$O$9)</f>
        <v>3.8198968946979144</v>
      </c>
      <c r="BV159">
        <f t="shared" ca="1" si="14"/>
        <v>0.26178717058777634</v>
      </c>
      <c r="BW159" cm="1">
        <f t="array" aca="1" ref="BW159" ca="1">INDEX($B159:$BB159,Var!$B$9)/BW$1*100</f>
        <v>110.05281077015307</v>
      </c>
      <c r="BX159" cm="1">
        <f t="array" aca="1" ref="BX159" ca="1">INDEX($B159:$BB159,Var!$B$9)/BX$1*100</f>
        <v>63.291907913569055</v>
      </c>
      <c r="BY159" cm="1">
        <f t="array" aca="1" ref="BY159" ca="1">INDEX($B159:$BB159,Var!$O$9)/BY$1*100</f>
        <v>114.09947980300529</v>
      </c>
      <c r="BZ159" cm="1">
        <f t="array" aca="1" ref="BZ159" ca="1">INDEX($B159:$BB159,Var!$O$9)/BZ$1*100</f>
        <v>90.539466779940525</v>
      </c>
    </row>
    <row r="160" spans="1:78" x14ac:dyDescent="0.3">
      <c r="A160" s="35">
        <v>40909</v>
      </c>
      <c r="B160">
        <v>1.2404999999999999</v>
      </c>
      <c r="C160">
        <v>1.9558</v>
      </c>
      <c r="D160">
        <v>2.3083999999999998</v>
      </c>
      <c r="E160">
        <v>1.3072999999999999</v>
      </c>
      <c r="F160">
        <v>1.2108000000000001</v>
      </c>
      <c r="H160">
        <v>8.1464999999999996</v>
      </c>
      <c r="J160">
        <v>25.530999999999999</v>
      </c>
      <c r="K160">
        <v>7.4352999999999998</v>
      </c>
      <c r="M160">
        <v>0.83209999999999995</v>
      </c>
      <c r="O160">
        <v>10.018700000000001</v>
      </c>
      <c r="P160">
        <v>7.5542999999999996</v>
      </c>
      <c r="Q160">
        <v>307.33</v>
      </c>
      <c r="R160">
        <v>11709.25</v>
      </c>
      <c r="S160">
        <v>4.9141000000000004</v>
      </c>
      <c r="T160">
        <v>66.060100000000006</v>
      </c>
      <c r="U160">
        <v>290</v>
      </c>
      <c r="V160">
        <v>99.33</v>
      </c>
      <c r="W160">
        <v>1474.96</v>
      </c>
      <c r="X160">
        <v>3.4527999999999999</v>
      </c>
      <c r="Y160">
        <v>0.69899999999999995</v>
      </c>
      <c r="AA160">
        <v>17.314</v>
      </c>
      <c r="AB160">
        <v>4.0151000000000003</v>
      </c>
      <c r="AC160">
        <v>7.6752000000000002</v>
      </c>
      <c r="AD160">
        <v>1.6132</v>
      </c>
      <c r="AE160">
        <v>56.207999999999998</v>
      </c>
      <c r="AF160">
        <v>4.3760000000000003</v>
      </c>
      <c r="AG160">
        <v>4.3417000000000003</v>
      </c>
      <c r="AH160">
        <v>40.439399999999999</v>
      </c>
      <c r="AI160">
        <v>8.8503000000000007</v>
      </c>
      <c r="AJ160">
        <v>1.651</v>
      </c>
      <c r="AM160">
        <v>40.718000000000004</v>
      </c>
      <c r="AN160">
        <v>2.3759000000000001</v>
      </c>
      <c r="AO160">
        <v>1.2905</v>
      </c>
      <c r="AQ160">
        <v>10.3405</v>
      </c>
      <c r="BO160">
        <f t="shared" si="11"/>
        <v>2012</v>
      </c>
      <c r="BP160">
        <f t="shared" si="10"/>
        <v>100</v>
      </c>
      <c r="BQ160" cm="1">
        <f t="array" aca="1" ref="BQ160" ca="1">1/INDEX($B160:$BB160,Var!$B$9)</f>
        <v>1.5137730642248496E-2</v>
      </c>
      <c r="BR160">
        <f t="shared" si="12"/>
        <v>2.3759000000000001</v>
      </c>
      <c r="BS160">
        <f t="shared" si="13"/>
        <v>0.42089313523296434</v>
      </c>
      <c r="BT160" cm="1">
        <f t="array" aca="1" ref="BT160" ca="1">1/INDEX(B160:BB160,Var!$O$9)</f>
        <v>5.7756728658888763E-2</v>
      </c>
      <c r="BU160" cm="1">
        <f t="array" aca="1" ref="BU160" ca="1">INDEX(B160:BB160,Var!$B$9)/INDEX(B160:BB160,Var!$O$9)</f>
        <v>3.8154152708790576</v>
      </c>
      <c r="BV160">
        <f t="shared" ca="1" si="14"/>
        <v>0.26209466833989048</v>
      </c>
      <c r="BW160" cm="1">
        <f t="array" aca="1" ref="BW160" ca="1">INDEX($B160:$BB160,Var!$B$9)/BW$1*100</f>
        <v>105.04922485366122</v>
      </c>
      <c r="BX160" cm="1">
        <f t="array" aca="1" ref="BX160" ca="1">INDEX($B160:$BB160,Var!$B$9)/BX$1*100</f>
        <v>60.414321263595717</v>
      </c>
      <c r="BY160" cm="1">
        <f t="array" aca="1" ref="BY160" ca="1">INDEX($B160:$BB160,Var!$O$9)/BY$1*100</f>
        <v>109.03983978436386</v>
      </c>
      <c r="BZ160" cm="1">
        <f t="array" aca="1" ref="BZ160" ca="1">INDEX($B160:$BB160,Var!$O$9)/BZ$1*100</f>
        <v>86.524574598335874</v>
      </c>
    </row>
    <row r="161" spans="1:78" x14ac:dyDescent="0.3">
      <c r="A161" s="35">
        <v>40940</v>
      </c>
      <c r="B161">
        <v>1.2326999999999999</v>
      </c>
      <c r="C161">
        <v>1.9558</v>
      </c>
      <c r="D161">
        <v>2.2728999999999999</v>
      </c>
      <c r="E161">
        <v>1.3192999999999999</v>
      </c>
      <c r="F161">
        <v>1.2071000000000001</v>
      </c>
      <c r="H161">
        <v>8.3314000000000004</v>
      </c>
      <c r="J161">
        <v>25.042000000000002</v>
      </c>
      <c r="K161">
        <v>7.4340999999999999</v>
      </c>
      <c r="M161">
        <v>0.83696000000000004</v>
      </c>
      <c r="O161">
        <v>10.2553</v>
      </c>
      <c r="P161">
        <v>7.5815000000000001</v>
      </c>
      <c r="Q161">
        <v>290.68</v>
      </c>
      <c r="R161">
        <v>11913.82</v>
      </c>
      <c r="S161">
        <v>4.9474</v>
      </c>
      <c r="T161">
        <v>65.058899999999994</v>
      </c>
      <c r="U161">
        <v>290</v>
      </c>
      <c r="V161">
        <v>103.77</v>
      </c>
      <c r="W161">
        <v>1485.58</v>
      </c>
      <c r="X161">
        <v>3.4527999999999999</v>
      </c>
      <c r="Y161">
        <v>0.69879999999999998</v>
      </c>
      <c r="AA161">
        <v>16.915900000000001</v>
      </c>
      <c r="AB161">
        <v>3.9977999999999998</v>
      </c>
      <c r="AC161">
        <v>7.5522</v>
      </c>
      <c r="AD161">
        <v>1.5845</v>
      </c>
      <c r="AE161">
        <v>56.418999999999997</v>
      </c>
      <c r="AF161">
        <v>4.1835000000000004</v>
      </c>
      <c r="AG161">
        <v>4.3513000000000002</v>
      </c>
      <c r="AH161">
        <v>39.423200000000001</v>
      </c>
      <c r="AI161">
        <v>8.8195999999999994</v>
      </c>
      <c r="AJ161">
        <v>1.6585000000000001</v>
      </c>
      <c r="AM161">
        <v>40.613999999999997</v>
      </c>
      <c r="AN161">
        <v>2.3264</v>
      </c>
      <c r="AO161">
        <v>1.3224</v>
      </c>
      <c r="AQ161">
        <v>10.1289</v>
      </c>
      <c r="BO161">
        <f t="shared" si="11"/>
        <v>2012</v>
      </c>
      <c r="BP161">
        <f t="shared" si="10"/>
        <v>100</v>
      </c>
      <c r="BQ161" cm="1">
        <f t="array" aca="1" ref="BQ161" ca="1">1/INDEX($B161:$BB161,Var!$B$9)</f>
        <v>1.5370687177311637E-2</v>
      </c>
      <c r="BR161">
        <f t="shared" si="12"/>
        <v>2.3264</v>
      </c>
      <c r="BS161">
        <f t="shared" si="13"/>
        <v>0.42984869325997249</v>
      </c>
      <c r="BT161" cm="1">
        <f t="array" aca="1" ref="BT161" ca="1">1/INDEX(B161:BB161,Var!$O$9)</f>
        <v>5.911597964045661E-2</v>
      </c>
      <c r="BU161" cm="1">
        <f t="array" aca="1" ref="BU161" ca="1">INDEX(B161:BB161,Var!$B$9)/INDEX(B161:BB161,Var!$O$9)</f>
        <v>3.8460206078305021</v>
      </c>
      <c r="BV161">
        <f t="shared" ca="1" si="14"/>
        <v>0.26000900722268594</v>
      </c>
      <c r="BW161" cm="1">
        <f t="array" aca="1" ref="BW161" ca="1">INDEX($B161:$BB161,Var!$B$9)/BW$1*100</f>
        <v>103.45710973540547</v>
      </c>
      <c r="BX161" cm="1">
        <f t="array" aca="1" ref="BX161" ca="1">INDEX($B161:$BB161,Var!$B$9)/BX$1*100</f>
        <v>59.49868809850647</v>
      </c>
      <c r="BY161" cm="1">
        <f t="array" aca="1" ref="BY161" ca="1">INDEX($B161:$BB161,Var!$O$9)/BY$1*100</f>
        <v>106.53269179902512</v>
      </c>
      <c r="BZ161" cm="1">
        <f t="array" aca="1" ref="BZ161" ca="1">INDEX($B161:$BB161,Var!$O$9)/BZ$1*100</f>
        <v>84.535119062492186</v>
      </c>
    </row>
    <row r="162" spans="1:78" x14ac:dyDescent="0.3">
      <c r="A162" s="35">
        <v>40969</v>
      </c>
      <c r="B162">
        <v>1.2538</v>
      </c>
      <c r="C162">
        <v>1.9558</v>
      </c>
      <c r="D162">
        <v>2.3673999999999999</v>
      </c>
      <c r="E162">
        <v>1.3121</v>
      </c>
      <c r="F162">
        <v>1.2060999999999999</v>
      </c>
      <c r="H162">
        <v>8.3325999999999993</v>
      </c>
      <c r="J162">
        <v>24.675999999999998</v>
      </c>
      <c r="K162">
        <v>7.4353999999999996</v>
      </c>
      <c r="M162">
        <v>0.83448</v>
      </c>
      <c r="O162">
        <v>10.247400000000001</v>
      </c>
      <c r="P162">
        <v>7.5358000000000001</v>
      </c>
      <c r="Q162">
        <v>292.26</v>
      </c>
      <c r="R162">
        <v>12082.5</v>
      </c>
      <c r="S162">
        <v>4.9679000000000002</v>
      </c>
      <c r="T162">
        <v>66.539900000000003</v>
      </c>
      <c r="U162">
        <v>290</v>
      </c>
      <c r="V162">
        <v>108.88</v>
      </c>
      <c r="W162">
        <v>1487.83</v>
      </c>
      <c r="X162">
        <v>3.4527999999999999</v>
      </c>
      <c r="Y162">
        <v>0.69769999999999999</v>
      </c>
      <c r="AA162">
        <v>16.823899999999998</v>
      </c>
      <c r="AB162">
        <v>4.0228999999999999</v>
      </c>
      <c r="AC162">
        <v>7.5315000000000003</v>
      </c>
      <c r="AD162">
        <v>1.6104000000000001</v>
      </c>
      <c r="AE162">
        <v>56.634</v>
      </c>
      <c r="AF162">
        <v>4.1369999999999996</v>
      </c>
      <c r="AG162">
        <v>4.3667999999999996</v>
      </c>
      <c r="AH162">
        <v>38.7804</v>
      </c>
      <c r="AI162">
        <v>8.8872999999999998</v>
      </c>
      <c r="AJ162">
        <v>1.6624000000000001</v>
      </c>
      <c r="AM162">
        <v>40.557000000000002</v>
      </c>
      <c r="AN162">
        <v>2.3631000000000002</v>
      </c>
      <c r="AO162">
        <v>1.3201000000000001</v>
      </c>
      <c r="AQ162">
        <v>10.047499999999999</v>
      </c>
      <c r="BO162">
        <f t="shared" si="11"/>
        <v>2012</v>
      </c>
      <c r="BP162">
        <f t="shared" si="10"/>
        <v>100</v>
      </c>
      <c r="BQ162" cm="1">
        <f t="array" aca="1" ref="BQ162" ca="1">1/INDEX($B162:$BB162,Var!$B$9)</f>
        <v>1.502857683885909E-2</v>
      </c>
      <c r="BR162">
        <f t="shared" si="12"/>
        <v>2.3631000000000002</v>
      </c>
      <c r="BS162">
        <f t="shared" si="13"/>
        <v>0.42317295078498579</v>
      </c>
      <c r="BT162" cm="1">
        <f t="array" aca="1" ref="BT162" ca="1">1/INDEX(B162:BB162,Var!$O$9)</f>
        <v>5.9439250114420562E-2</v>
      </c>
      <c r="BU162" cm="1">
        <f t="array" aca="1" ref="BU162" ca="1">INDEX(B162:BB162,Var!$B$9)/INDEX(B162:BB162,Var!$O$9)</f>
        <v>3.9550817586885332</v>
      </c>
      <c r="BV162">
        <f t="shared" ca="1" si="14"/>
        <v>0.2528392738792814</v>
      </c>
      <c r="BW162" cm="1">
        <f t="array" aca="1" ref="BW162" ca="1">INDEX($B162:$BB162,Var!$B$9)/BW$1*100</f>
        <v>105.81220610989284</v>
      </c>
      <c r="BX162" cm="1">
        <f t="array" aca="1" ref="BX162" ca="1">INDEX($B162:$BB162,Var!$B$9)/BX$1*100</f>
        <v>60.853115503118119</v>
      </c>
      <c r="BY162" cm="1">
        <f t="array" aca="1" ref="BY162" ca="1">INDEX($B162:$BB162,Var!$O$9)/BY$1*100</f>
        <v>105.95329563059714</v>
      </c>
      <c r="BZ162" cm="1">
        <f t="array" aca="1" ref="BZ162" ca="1">INDEX($B162:$BB162,Var!$O$9)/BZ$1*100</f>
        <v>84.075360435771202</v>
      </c>
    </row>
    <row r="163" spans="1:78" x14ac:dyDescent="0.3">
      <c r="A163" s="35">
        <v>41000</v>
      </c>
      <c r="B163">
        <v>1.2718</v>
      </c>
      <c r="C163">
        <v>1.9558</v>
      </c>
      <c r="D163">
        <v>2.4405000000000001</v>
      </c>
      <c r="E163">
        <v>1.3068</v>
      </c>
      <c r="F163">
        <v>1.2022999999999999</v>
      </c>
      <c r="H163">
        <v>8.2920999999999996</v>
      </c>
      <c r="J163">
        <v>24.809000000000001</v>
      </c>
      <c r="K163">
        <v>7.4393000000000002</v>
      </c>
      <c r="M163">
        <v>0.82188000000000005</v>
      </c>
      <c r="O163">
        <v>10.2163</v>
      </c>
      <c r="P163">
        <v>7.4991000000000003</v>
      </c>
      <c r="Q163">
        <v>294.81</v>
      </c>
      <c r="R163">
        <v>12068.69</v>
      </c>
      <c r="S163">
        <v>4.9362000000000004</v>
      </c>
      <c r="T163">
        <v>68.193899999999999</v>
      </c>
      <c r="U163">
        <v>290</v>
      </c>
      <c r="V163">
        <v>107</v>
      </c>
      <c r="W163">
        <v>1495.4</v>
      </c>
      <c r="X163">
        <v>3.4527999999999999</v>
      </c>
      <c r="Y163">
        <v>0.69930000000000003</v>
      </c>
      <c r="AA163">
        <v>17.190000000000001</v>
      </c>
      <c r="AB163">
        <v>4.0277000000000003</v>
      </c>
      <c r="AC163">
        <v>7.5697999999999999</v>
      </c>
      <c r="AD163">
        <v>1.6094999999999999</v>
      </c>
      <c r="AE163">
        <v>56.145000000000003</v>
      </c>
      <c r="AF163">
        <v>4.1782000000000004</v>
      </c>
      <c r="AG163">
        <v>4.3788999999999998</v>
      </c>
      <c r="AH163">
        <v>38.808700000000002</v>
      </c>
      <c r="AI163">
        <v>8.8650000000000002</v>
      </c>
      <c r="AJ163">
        <v>1.6458999999999999</v>
      </c>
      <c r="AM163">
        <v>40.639000000000003</v>
      </c>
      <c r="AN163">
        <v>2.3519999999999999</v>
      </c>
      <c r="AO163">
        <v>1.3162</v>
      </c>
      <c r="AQ163">
        <v>10.305999999999999</v>
      </c>
      <c r="BO163">
        <f t="shared" si="11"/>
        <v>2012</v>
      </c>
      <c r="BP163">
        <f t="shared" si="10"/>
        <v>100</v>
      </c>
      <c r="BQ163" cm="1">
        <f t="array" aca="1" ref="BQ163" ca="1">1/INDEX($B163:$BB163,Var!$B$9)</f>
        <v>1.4664068193782728E-2</v>
      </c>
      <c r="BR163">
        <f t="shared" si="12"/>
        <v>2.3519999999999999</v>
      </c>
      <c r="BS163">
        <f t="shared" si="13"/>
        <v>0.42517006802721091</v>
      </c>
      <c r="BT163" cm="1">
        <f t="array" aca="1" ref="BT163" ca="1">1/INDEX(B163:BB163,Var!$O$9)</f>
        <v>5.8173356602675967E-2</v>
      </c>
      <c r="BU163" cm="1">
        <f t="array" aca="1" ref="BU163" ca="1">INDEX(B163:BB163,Var!$B$9)/INDEX(B163:BB163,Var!$O$9)</f>
        <v>3.9670680628272246</v>
      </c>
      <c r="BV163">
        <f t="shared" ca="1" si="14"/>
        <v>0.25207533225112516</v>
      </c>
      <c r="BW163" cm="1">
        <f t="array" aca="1" ref="BW163" ca="1">INDEX($B163:$BB163,Var!$B$9)/BW$1*100</f>
        <v>108.44240827289222</v>
      </c>
      <c r="BX163" cm="1">
        <f t="array" aca="1" ref="BX163" ca="1">INDEX($B163:$BB163,Var!$B$9)/BX$1*100</f>
        <v>62.365757587674253</v>
      </c>
      <c r="BY163" cm="1">
        <f t="array" aca="1" ref="BY163" ca="1">INDEX($B163:$BB163,Var!$O$9)/BY$1*100</f>
        <v>108.25891451387402</v>
      </c>
      <c r="BZ163" cm="1">
        <f t="array" aca="1" ref="BZ163" ca="1">INDEX($B163:$BB163,Var!$O$9)/BZ$1*100</f>
        <v>85.904899927538054</v>
      </c>
    </row>
    <row r="164" spans="1:78" x14ac:dyDescent="0.3">
      <c r="A164" s="35">
        <v>41030</v>
      </c>
      <c r="B164">
        <v>1.2825</v>
      </c>
      <c r="C164">
        <v>1.9558</v>
      </c>
      <c r="D164">
        <v>2.5356999999999998</v>
      </c>
      <c r="E164">
        <v>1.2916000000000001</v>
      </c>
      <c r="F164">
        <v>1.2012</v>
      </c>
      <c r="H164">
        <v>8.0806000000000004</v>
      </c>
      <c r="J164">
        <v>25.312999999999999</v>
      </c>
      <c r="K164">
        <v>7.4335000000000004</v>
      </c>
      <c r="M164">
        <v>0.80371000000000004</v>
      </c>
      <c r="O164">
        <v>9.9291</v>
      </c>
      <c r="P164">
        <v>7.5382999999999996</v>
      </c>
      <c r="Q164">
        <v>293.67</v>
      </c>
      <c r="R164">
        <v>11913.51</v>
      </c>
      <c r="S164">
        <v>4.8974000000000002</v>
      </c>
      <c r="T164">
        <v>69.640699999999995</v>
      </c>
      <c r="U164">
        <v>290</v>
      </c>
      <c r="V164">
        <v>101.97</v>
      </c>
      <c r="W164">
        <v>1481.36</v>
      </c>
      <c r="X164">
        <v>3.4527999999999999</v>
      </c>
      <c r="Y164">
        <v>0.69810000000000005</v>
      </c>
      <c r="AA164">
        <v>17.4237</v>
      </c>
      <c r="AB164">
        <v>3.9687999999999999</v>
      </c>
      <c r="AC164">
        <v>7.5655000000000001</v>
      </c>
      <c r="AD164">
        <v>1.6537999999999999</v>
      </c>
      <c r="AE164">
        <v>54.908000000000001</v>
      </c>
      <c r="AF164">
        <v>4.2937000000000003</v>
      </c>
      <c r="AG164">
        <v>4.4412000000000003</v>
      </c>
      <c r="AH164">
        <v>39.558500000000002</v>
      </c>
      <c r="AI164">
        <v>8.9923999999999999</v>
      </c>
      <c r="AJ164">
        <v>1.6152</v>
      </c>
      <c r="AM164">
        <v>40.076999999999998</v>
      </c>
      <c r="AN164">
        <v>2.3149000000000002</v>
      </c>
      <c r="AO164">
        <v>1.2788999999999999</v>
      </c>
      <c r="AQ164">
        <v>10.4412</v>
      </c>
      <c r="BO164">
        <f t="shared" si="11"/>
        <v>2012</v>
      </c>
      <c r="BP164">
        <f t="shared" si="10"/>
        <v>100</v>
      </c>
      <c r="BQ164" cm="1">
        <f t="array" aca="1" ref="BQ164" ca="1">1/INDEX($B164:$BB164,Var!$B$9)</f>
        <v>1.4359419132777242E-2</v>
      </c>
      <c r="BR164">
        <f t="shared" si="12"/>
        <v>2.3149000000000002</v>
      </c>
      <c r="BS164">
        <f t="shared" si="13"/>
        <v>0.43198410298501011</v>
      </c>
      <c r="BT164" cm="1">
        <f t="array" aca="1" ref="BT164" ca="1">1/INDEX(B164:BB164,Var!$O$9)</f>
        <v>5.7393091019703045E-2</v>
      </c>
      <c r="BU164" cm="1">
        <f t="array" aca="1" ref="BU164" ca="1">INDEX(B164:BB164,Var!$B$9)/INDEX(B164:BB164,Var!$O$9)</f>
        <v>3.9968950337758336</v>
      </c>
      <c r="BV164">
        <f t="shared" ca="1" si="14"/>
        <v>0.25019421114377083</v>
      </c>
      <c r="BW164" cm="1">
        <f t="array" aca="1" ref="BW164" ca="1">INDEX($B164:$BB164,Var!$B$9)/BW$1*100</f>
        <v>110.74311957242517</v>
      </c>
      <c r="BX164" cm="1">
        <f t="array" aca="1" ref="BX164" ca="1">INDEX($B164:$BB164,Var!$B$9)/BX$1*100</f>
        <v>63.688907870585879</v>
      </c>
      <c r="BY164" cm="1">
        <f t="array" aca="1" ref="BY164" ca="1">INDEX($B164:$BB164,Var!$O$9)/BY$1*100</f>
        <v>109.7307067373698</v>
      </c>
      <c r="BZ164" cm="1">
        <f t="array" aca="1" ref="BZ164" ca="1">INDEX($B164:$BB164,Var!$O$9)/BZ$1*100</f>
        <v>87.072786786936859</v>
      </c>
    </row>
    <row r="165" spans="1:78" x14ac:dyDescent="0.3">
      <c r="A165" s="35">
        <v>41061</v>
      </c>
      <c r="B165">
        <v>1.2549999999999999</v>
      </c>
      <c r="C165">
        <v>1.9558</v>
      </c>
      <c r="D165">
        <v>2.5657999999999999</v>
      </c>
      <c r="E165">
        <v>1.2874000000000001</v>
      </c>
      <c r="F165">
        <v>1.2011000000000001</v>
      </c>
      <c r="H165">
        <v>7.9676</v>
      </c>
      <c r="J165">
        <v>25.64</v>
      </c>
      <c r="K165">
        <v>7.4325000000000001</v>
      </c>
      <c r="M165">
        <v>0.80579000000000001</v>
      </c>
      <c r="O165">
        <v>9.7192000000000007</v>
      </c>
      <c r="P165">
        <v>7.5434000000000001</v>
      </c>
      <c r="Q165">
        <v>293.57</v>
      </c>
      <c r="R165">
        <v>11830.22</v>
      </c>
      <c r="S165">
        <v>4.8762999999999996</v>
      </c>
      <c r="T165">
        <v>70.167299999999997</v>
      </c>
      <c r="U165">
        <v>290</v>
      </c>
      <c r="V165">
        <v>99.26</v>
      </c>
      <c r="W165">
        <v>1458.61</v>
      </c>
      <c r="X165">
        <v>3.4527999999999999</v>
      </c>
      <c r="Y165">
        <v>0.69689999999999996</v>
      </c>
      <c r="AA165">
        <v>17.4529</v>
      </c>
      <c r="AB165">
        <v>3.9836</v>
      </c>
      <c r="AC165">
        <v>7.5400999999999998</v>
      </c>
      <c r="AD165">
        <v>1.6062000000000001</v>
      </c>
      <c r="AE165">
        <v>53.51</v>
      </c>
      <c r="AF165">
        <v>4.2972999999999999</v>
      </c>
      <c r="AG165">
        <v>4.4626000000000001</v>
      </c>
      <c r="AH165">
        <v>41.176600000000001</v>
      </c>
      <c r="AI165">
        <v>8.8742999999999999</v>
      </c>
      <c r="AJ165">
        <v>1.6015999999999999</v>
      </c>
      <c r="AM165">
        <v>39.64</v>
      </c>
      <c r="AN165">
        <v>2.2837000000000001</v>
      </c>
      <c r="AO165">
        <v>1.2525999999999999</v>
      </c>
      <c r="AQ165">
        <v>10.505000000000001</v>
      </c>
      <c r="BO165">
        <f t="shared" si="11"/>
        <v>2012</v>
      </c>
      <c r="BP165">
        <f t="shared" si="10"/>
        <v>100</v>
      </c>
      <c r="BQ165" cm="1">
        <f t="array" aca="1" ref="BQ165" ca="1">1/INDEX($B165:$BB165,Var!$B$9)</f>
        <v>1.4251652835437591E-2</v>
      </c>
      <c r="BR165">
        <f t="shared" si="12"/>
        <v>2.2837000000000001</v>
      </c>
      <c r="BS165">
        <f t="shared" si="13"/>
        <v>0.43788588693786396</v>
      </c>
      <c r="BT165" cm="1">
        <f t="array" aca="1" ref="BT165" ca="1">1/INDEX(B165:BB165,Var!$O$9)</f>
        <v>5.7297068109024865E-2</v>
      </c>
      <c r="BU165" cm="1">
        <f t="array" aca="1" ref="BU165" ca="1">INDEX(B165:BB165,Var!$B$9)/INDEX(B165:BB165,Var!$O$9)</f>
        <v>4.0203805671263799</v>
      </c>
      <c r="BV165">
        <f t="shared" ca="1" si="14"/>
        <v>0.24873267177160874</v>
      </c>
      <c r="BW165" cm="1">
        <f t="array" aca="1" ref="BW165" ca="1">INDEX($B165:$BB165,Var!$B$9)/BW$1*100</f>
        <v>111.58052251017334</v>
      </c>
      <c r="BX165" cm="1">
        <f t="array" aca="1" ref="BX165" ca="1">INDEX($B165:$BB165,Var!$B$9)/BX$1*100</f>
        <v>64.170502381908292</v>
      </c>
      <c r="BY165" cm="1">
        <f t="array" aca="1" ref="BY165" ca="1">INDEX($B165:$BB165,Var!$O$9)/BY$1*100</f>
        <v>109.91460204300128</v>
      </c>
      <c r="BZ165" cm="1">
        <f t="array" aca="1" ref="BZ165" ca="1">INDEX($B165:$BB165,Var!$O$9)/BZ$1*100</f>
        <v>87.218710177156993</v>
      </c>
    </row>
    <row r="166" spans="1:78" x14ac:dyDescent="0.3">
      <c r="A166" s="35">
        <v>41091</v>
      </c>
      <c r="B166">
        <v>1.1931</v>
      </c>
      <c r="C166">
        <v>1.9558</v>
      </c>
      <c r="D166">
        <v>2.4914000000000001</v>
      </c>
      <c r="E166">
        <v>1.2461</v>
      </c>
      <c r="F166">
        <v>1.2011000000000001</v>
      </c>
      <c r="H166">
        <v>7.8288000000000002</v>
      </c>
      <c r="J166">
        <v>25.446999999999999</v>
      </c>
      <c r="K166">
        <v>7.4383999999999997</v>
      </c>
      <c r="M166">
        <v>0.78827000000000003</v>
      </c>
      <c r="O166">
        <v>9.5307999999999993</v>
      </c>
      <c r="P166">
        <v>7.5006000000000004</v>
      </c>
      <c r="Q166">
        <v>286.27999999999997</v>
      </c>
      <c r="R166">
        <v>11605.16</v>
      </c>
      <c r="S166">
        <v>4.9042000000000003</v>
      </c>
      <c r="T166">
        <v>68.106099999999998</v>
      </c>
      <c r="U166">
        <v>290</v>
      </c>
      <c r="V166">
        <v>97.07</v>
      </c>
      <c r="W166">
        <v>1404.11</v>
      </c>
      <c r="X166">
        <v>3.4527999999999999</v>
      </c>
      <c r="Y166">
        <v>0.69630000000000003</v>
      </c>
      <c r="AA166">
        <v>16.426300000000001</v>
      </c>
      <c r="AB166">
        <v>3.8914</v>
      </c>
      <c r="AC166">
        <v>7.4579000000000004</v>
      </c>
      <c r="AD166">
        <v>1.5389999999999999</v>
      </c>
      <c r="AE166">
        <v>51.451999999999998</v>
      </c>
      <c r="AF166">
        <v>4.1837</v>
      </c>
      <c r="AG166">
        <v>4.5548999999999999</v>
      </c>
      <c r="AH166">
        <v>39.9467</v>
      </c>
      <c r="AI166">
        <v>8.5450999999999997</v>
      </c>
      <c r="AJ166">
        <v>1.5494000000000001</v>
      </c>
      <c r="AM166">
        <v>38.872999999999998</v>
      </c>
      <c r="AN166">
        <v>2.2281</v>
      </c>
      <c r="AO166">
        <v>1.2287999999999999</v>
      </c>
      <c r="AQ166">
        <v>10.1379</v>
      </c>
      <c r="BO166">
        <f t="shared" si="11"/>
        <v>2012</v>
      </c>
      <c r="BP166">
        <f t="shared" si="10"/>
        <v>100</v>
      </c>
      <c r="BQ166" cm="1">
        <f t="array" aca="1" ref="BQ166" ca="1">1/INDEX($B166:$BB166,Var!$B$9)</f>
        <v>1.4682972597168243E-2</v>
      </c>
      <c r="BR166">
        <f t="shared" si="12"/>
        <v>2.2281</v>
      </c>
      <c r="BS166">
        <f t="shared" si="13"/>
        <v>0.44881288990619811</v>
      </c>
      <c r="BT166" cm="1">
        <f t="array" aca="1" ref="BT166" ca="1">1/INDEX(B166:BB166,Var!$O$9)</f>
        <v>6.0877982260155963E-2</v>
      </c>
      <c r="BU166" cm="1">
        <f t="array" aca="1" ref="BU166" ca="1">INDEX(B166:BB166,Var!$B$9)/INDEX(B166:BB166,Var!$O$9)</f>
        <v>4.1461619476084079</v>
      </c>
      <c r="BV166">
        <f t="shared" ca="1" si="14"/>
        <v>0.24118691277286472</v>
      </c>
      <c r="BW166" cm="1">
        <f t="array" aca="1" ref="BW166" ca="1">INDEX($B166:$BB166,Var!$B$9)/BW$1*100</f>
        <v>108.30278810970519</v>
      </c>
      <c r="BX166" cm="1">
        <f t="array" aca="1" ref="BX166" ca="1">INDEX($B166:$BB166,Var!$B$9)/BX$1*100</f>
        <v>62.285461351263102</v>
      </c>
      <c r="BY166" cm="1">
        <f t="array" aca="1" ref="BY166" ca="1">INDEX($B166:$BB166,Var!$O$9)/BY$1*100</f>
        <v>103.44929653747812</v>
      </c>
      <c r="BZ166" cm="1">
        <f t="array" aca="1" ref="BZ166" ca="1">INDEX($B166:$BB166,Var!$O$9)/BZ$1*100</f>
        <v>82.08840358811625</v>
      </c>
    </row>
    <row r="167" spans="1:78" x14ac:dyDescent="0.3">
      <c r="A167" s="35">
        <v>41122</v>
      </c>
      <c r="B167">
        <v>1.1840999999999999</v>
      </c>
      <c r="C167">
        <v>1.9558</v>
      </c>
      <c r="D167">
        <v>2.5169999999999999</v>
      </c>
      <c r="E167">
        <v>1.2315</v>
      </c>
      <c r="F167">
        <v>1.2011000000000001</v>
      </c>
      <c r="H167">
        <v>7.8864000000000001</v>
      </c>
      <c r="J167">
        <v>25.021000000000001</v>
      </c>
      <c r="K167">
        <v>7.4454000000000002</v>
      </c>
      <c r="M167">
        <v>0.78883999999999999</v>
      </c>
      <c r="O167">
        <v>9.6176999999999992</v>
      </c>
      <c r="P167">
        <v>7.4852999999999996</v>
      </c>
      <c r="Q167">
        <v>278.93</v>
      </c>
      <c r="R167">
        <v>11777.55</v>
      </c>
      <c r="S167">
        <v>4.9779</v>
      </c>
      <c r="T167">
        <v>68.863200000000006</v>
      </c>
      <c r="U167">
        <v>290</v>
      </c>
      <c r="V167">
        <v>97.58</v>
      </c>
      <c r="W167">
        <v>1403.93</v>
      </c>
      <c r="X167">
        <v>3.4527999999999999</v>
      </c>
      <c r="Y167">
        <v>0.69630000000000003</v>
      </c>
      <c r="AA167">
        <v>16.36</v>
      </c>
      <c r="AB167">
        <v>3.8643000000000001</v>
      </c>
      <c r="AC167">
        <v>7.3239000000000001</v>
      </c>
      <c r="AD167">
        <v>1.5306</v>
      </c>
      <c r="AE167">
        <v>52.173000000000002</v>
      </c>
      <c r="AF167">
        <v>4.0933999999999999</v>
      </c>
      <c r="AG167">
        <v>4.5175999999999998</v>
      </c>
      <c r="AH167">
        <v>39.633400000000002</v>
      </c>
      <c r="AI167">
        <v>8.2805</v>
      </c>
      <c r="AJ167">
        <v>1.548</v>
      </c>
      <c r="AM167">
        <v>38.973999999999997</v>
      </c>
      <c r="AN167">
        <v>2.2290999999999999</v>
      </c>
      <c r="AO167">
        <v>1.24</v>
      </c>
      <c r="AQ167">
        <v>10.2585</v>
      </c>
      <c r="BO167">
        <f t="shared" si="11"/>
        <v>2012</v>
      </c>
      <c r="BP167">
        <f t="shared" si="10"/>
        <v>100</v>
      </c>
      <c r="BQ167" cm="1">
        <f t="array" aca="1" ref="BQ167" ca="1">1/INDEX($B167:$BB167,Var!$B$9)</f>
        <v>1.4521544162920107E-2</v>
      </c>
      <c r="BR167">
        <f t="shared" si="12"/>
        <v>2.2290999999999999</v>
      </c>
      <c r="BS167">
        <f t="shared" si="13"/>
        <v>0.44861154726122654</v>
      </c>
      <c r="BT167" cm="1">
        <f t="array" aca="1" ref="BT167" ca="1">1/INDEX(B167:BB167,Var!$O$9)</f>
        <v>6.1124694376528121E-2</v>
      </c>
      <c r="BU167" cm="1">
        <f t="array" aca="1" ref="BU167" ca="1">INDEX(B167:BB167,Var!$B$9)/INDEX(B167:BB167,Var!$O$9)</f>
        <v>4.2092420537897315</v>
      </c>
      <c r="BV167">
        <f t="shared" ca="1" si="14"/>
        <v>0.23757246250537295</v>
      </c>
      <c r="BW167" cm="1">
        <f t="array" aca="1" ref="BW167" ca="1">INDEX($B167:$BB167,Var!$B$9)/BW$1*100</f>
        <v>109.50673373099107</v>
      </c>
      <c r="BX167" cm="1">
        <f t="array" aca="1" ref="BX167" ca="1">INDEX($B167:$BB167,Var!$B$9)/BX$1*100</f>
        <v>62.977856346557829</v>
      </c>
      <c r="BY167" cm="1">
        <f t="array" aca="1" ref="BY167" ca="1">INDEX($B167:$BB167,Var!$O$9)/BY$1*100</f>
        <v>103.03175342914361</v>
      </c>
      <c r="BZ167" cm="1">
        <f t="array" aca="1" ref="BZ167" ca="1">INDEX($B167:$BB167,Var!$O$9)/BZ$1*100</f>
        <v>81.757077534294481</v>
      </c>
    </row>
    <row r="168" spans="1:78" x14ac:dyDescent="0.3">
      <c r="A168" s="35">
        <v>41153</v>
      </c>
      <c r="B168">
        <v>1.2372000000000001</v>
      </c>
      <c r="C168">
        <v>1.9558</v>
      </c>
      <c r="D168">
        <v>2.6065999999999998</v>
      </c>
      <c r="E168">
        <v>1.2583</v>
      </c>
      <c r="F168">
        <v>1.2089000000000001</v>
      </c>
      <c r="H168">
        <v>8.1273</v>
      </c>
      <c r="J168">
        <v>24.751999999999999</v>
      </c>
      <c r="K168">
        <v>7.4539</v>
      </c>
      <c r="M168">
        <v>0.79820999999999998</v>
      </c>
      <c r="O168">
        <v>9.9686000000000003</v>
      </c>
      <c r="P168">
        <v>7.4291</v>
      </c>
      <c r="Q168">
        <v>284.22000000000003</v>
      </c>
      <c r="R168">
        <v>12287.93</v>
      </c>
      <c r="S168">
        <v>5.0716999999999999</v>
      </c>
      <c r="T168">
        <v>70.045199999999994</v>
      </c>
      <c r="U168">
        <v>290</v>
      </c>
      <c r="V168">
        <v>100.49</v>
      </c>
      <c r="W168">
        <v>1444.65</v>
      </c>
      <c r="X168">
        <v>3.4527999999999999</v>
      </c>
      <c r="Y168">
        <v>0.69620000000000004</v>
      </c>
      <c r="AA168">
        <v>16.641300000000001</v>
      </c>
      <c r="AB168">
        <v>3.9599000000000002</v>
      </c>
      <c r="AC168">
        <v>7.3944999999999999</v>
      </c>
      <c r="AD168">
        <v>1.5721000000000001</v>
      </c>
      <c r="AE168">
        <v>53.628999999999998</v>
      </c>
      <c r="AF168">
        <v>4.1345000000000001</v>
      </c>
      <c r="AG168">
        <v>4.5022000000000002</v>
      </c>
      <c r="AH168">
        <v>40.400599999999997</v>
      </c>
      <c r="AI168">
        <v>8.4929000000000006</v>
      </c>
      <c r="AJ168">
        <v>1.5837000000000001</v>
      </c>
      <c r="AM168">
        <v>39.841999999999999</v>
      </c>
      <c r="AN168">
        <v>2.3176999999999999</v>
      </c>
      <c r="AO168">
        <v>1.2856000000000001</v>
      </c>
      <c r="AQ168">
        <v>10.651199999999999</v>
      </c>
      <c r="BO168">
        <f t="shared" si="11"/>
        <v>2012</v>
      </c>
      <c r="BP168">
        <f t="shared" si="10"/>
        <v>100</v>
      </c>
      <c r="BQ168" cm="1">
        <f t="array" aca="1" ref="BQ168" ca="1">1/INDEX($B168:$BB168,Var!$B$9)</f>
        <v>1.4276495748459567E-2</v>
      </c>
      <c r="BR168">
        <f t="shared" si="12"/>
        <v>2.3176999999999999</v>
      </c>
      <c r="BS168">
        <f t="shared" si="13"/>
        <v>0.43146222548215907</v>
      </c>
      <c r="BT168" cm="1">
        <f t="array" aca="1" ref="BT168" ca="1">1/INDEX(B168:BB168,Var!$O$9)</f>
        <v>6.0091459200903773E-2</v>
      </c>
      <c r="BU168" cm="1">
        <f t="array" aca="1" ref="BU168" ca="1">INDEX(B168:BB168,Var!$B$9)/INDEX(B168:BB168,Var!$O$9)</f>
        <v>4.2091182780191447</v>
      </c>
      <c r="BV168">
        <f t="shared" ca="1" si="14"/>
        <v>0.23757944869884021</v>
      </c>
      <c r="BW168" cm="1">
        <f t="array" aca="1" ref="BW168" ca="1">INDEX($B168:$BB168,Var!$B$9)/BW$1*100</f>
        <v>111.3863582513449</v>
      </c>
      <c r="BX168" cm="1">
        <f t="array" aca="1" ref="BX168" ca="1">INDEX($B168:$BB168,Var!$B$9)/BX$1*100</f>
        <v>64.05883757022491</v>
      </c>
      <c r="BY168" cm="1">
        <f t="array" aca="1" ref="BY168" ca="1">INDEX($B168:$BB168,Var!$O$9)/BY$1*100</f>
        <v>104.80332019195649</v>
      </c>
      <c r="BZ168" cm="1">
        <f t="array" aca="1" ref="BZ168" ca="1">INDEX($B168:$BB168,Var!$O$9)/BZ$1*100</f>
        <v>83.162839509257651</v>
      </c>
    </row>
    <row r="169" spans="1:78" x14ac:dyDescent="0.3">
      <c r="A169" s="35">
        <v>41183</v>
      </c>
      <c r="B169">
        <v>1.2596000000000001</v>
      </c>
      <c r="C169">
        <v>1.9558</v>
      </c>
      <c r="D169">
        <v>2.6333000000000002</v>
      </c>
      <c r="E169">
        <v>1.2801</v>
      </c>
      <c r="F169">
        <v>1.2098</v>
      </c>
      <c r="H169">
        <v>8.1389999999999993</v>
      </c>
      <c r="J169">
        <v>24.939</v>
      </c>
      <c r="K169">
        <v>7.4581999999999997</v>
      </c>
      <c r="M169">
        <v>0.80664999999999998</v>
      </c>
      <c r="O169">
        <v>10.057399999999999</v>
      </c>
      <c r="P169">
        <v>7.5140000000000002</v>
      </c>
      <c r="Q169">
        <v>282.08999999999997</v>
      </c>
      <c r="R169">
        <v>12457.3</v>
      </c>
      <c r="S169">
        <v>4.9976000000000003</v>
      </c>
      <c r="T169">
        <v>68.858900000000006</v>
      </c>
      <c r="U169">
        <v>290</v>
      </c>
      <c r="V169">
        <v>102.47</v>
      </c>
      <c r="W169">
        <v>1435.37</v>
      </c>
      <c r="X169">
        <v>3.4527999999999999</v>
      </c>
      <c r="Y169">
        <v>0.69620000000000004</v>
      </c>
      <c r="AA169">
        <v>16.720700000000001</v>
      </c>
      <c r="AB169">
        <v>3.9649000000000001</v>
      </c>
      <c r="AC169">
        <v>7.4076000000000004</v>
      </c>
      <c r="AD169">
        <v>1.5817000000000001</v>
      </c>
      <c r="AE169">
        <v>53.691000000000003</v>
      </c>
      <c r="AF169">
        <v>4.1071</v>
      </c>
      <c r="AG169">
        <v>4.5624000000000002</v>
      </c>
      <c r="AH169">
        <v>40.355800000000002</v>
      </c>
      <c r="AI169">
        <v>8.6144999999999996</v>
      </c>
      <c r="AJ169">
        <v>1.5879000000000001</v>
      </c>
      <c r="AM169">
        <v>39.811</v>
      </c>
      <c r="AN169">
        <v>2.3384</v>
      </c>
      <c r="AO169">
        <v>1.2974000000000001</v>
      </c>
      <c r="AQ169">
        <v>11.221500000000001</v>
      </c>
      <c r="BO169">
        <f t="shared" si="11"/>
        <v>2012</v>
      </c>
      <c r="BP169">
        <f t="shared" si="10"/>
        <v>100</v>
      </c>
      <c r="BQ169" cm="1">
        <f t="array" aca="1" ref="BQ169" ca="1">1/INDEX($B169:$BB169,Var!$B$9)</f>
        <v>1.4522450983097318E-2</v>
      </c>
      <c r="BR169">
        <f t="shared" si="12"/>
        <v>2.3384</v>
      </c>
      <c r="BS169">
        <f t="shared" si="13"/>
        <v>0.42764283270612385</v>
      </c>
      <c r="BT169" cm="1">
        <f t="array" aca="1" ref="BT169" ca="1">1/INDEX(B169:BB169,Var!$O$9)</f>
        <v>5.9806108595931988E-2</v>
      </c>
      <c r="BU169" cm="1">
        <f t="array" aca="1" ref="BU169" ca="1">INDEX(B169:BB169,Var!$B$9)/INDEX(B169:BB169,Var!$O$9)</f>
        <v>4.1181828511964209</v>
      </c>
      <c r="BV169">
        <f t="shared" ca="1" si="14"/>
        <v>0.24282554615307536</v>
      </c>
      <c r="BW169" cm="1">
        <f t="array" aca="1" ref="BW169" ca="1">INDEX($B169:$BB169,Var!$B$9)/BW$1*100</f>
        <v>109.49989584145001</v>
      </c>
      <c r="BX169" cm="1">
        <f t="array" aca="1" ref="BX169" ca="1">INDEX($B169:$BB169,Var!$B$9)/BX$1*100</f>
        <v>62.973923842952274</v>
      </c>
      <c r="BY169" cm="1">
        <f t="array" aca="1" ref="BY169" ca="1">INDEX($B169:$BB169,Var!$O$9)/BY$1*100</f>
        <v>105.30336427644755</v>
      </c>
      <c r="BZ169" cm="1">
        <f t="array" aca="1" ref="BZ169" ca="1">INDEX($B169:$BB169,Var!$O$9)/BZ$1*100</f>
        <v>83.559631193623346</v>
      </c>
    </row>
    <row r="170" spans="1:78" x14ac:dyDescent="0.3">
      <c r="A170" s="35">
        <v>41214</v>
      </c>
      <c r="B170">
        <v>1.2331000000000001</v>
      </c>
      <c r="C170">
        <v>1.9558</v>
      </c>
      <c r="D170">
        <v>2.6511999999999998</v>
      </c>
      <c r="E170">
        <v>1.2786999999999999</v>
      </c>
      <c r="F170">
        <v>1.2052</v>
      </c>
      <c r="H170">
        <v>7.9997999999999996</v>
      </c>
      <c r="J170">
        <v>25.364999999999998</v>
      </c>
      <c r="K170">
        <v>7.4587000000000003</v>
      </c>
      <c r="M170">
        <v>0.80388999999999999</v>
      </c>
      <c r="O170">
        <v>9.9422999999999995</v>
      </c>
      <c r="P170">
        <v>7.5410000000000004</v>
      </c>
      <c r="Q170">
        <v>282.26</v>
      </c>
      <c r="R170">
        <v>12343.83</v>
      </c>
      <c r="S170">
        <v>4.9969999999999999</v>
      </c>
      <c r="T170">
        <v>70.325000000000003</v>
      </c>
      <c r="U170">
        <v>290</v>
      </c>
      <c r="V170">
        <v>103.94</v>
      </c>
      <c r="W170">
        <v>1395.13</v>
      </c>
      <c r="X170">
        <v>3.4527999999999999</v>
      </c>
      <c r="Y170">
        <v>0.69620000000000004</v>
      </c>
      <c r="AA170">
        <v>16.768899999999999</v>
      </c>
      <c r="AB170">
        <v>3.923</v>
      </c>
      <c r="AC170">
        <v>7.3371000000000004</v>
      </c>
      <c r="AD170">
        <v>1.5660000000000001</v>
      </c>
      <c r="AE170">
        <v>52.716000000000001</v>
      </c>
      <c r="AF170">
        <v>4.1321000000000003</v>
      </c>
      <c r="AG170">
        <v>4.5273000000000003</v>
      </c>
      <c r="AH170">
        <v>40.250500000000002</v>
      </c>
      <c r="AI170">
        <v>8.6075999999999997</v>
      </c>
      <c r="AJ170">
        <v>1.5694999999999999</v>
      </c>
      <c r="AM170">
        <v>39.390999999999998</v>
      </c>
      <c r="AN170">
        <v>2.3010000000000002</v>
      </c>
      <c r="AO170">
        <v>1.2827999999999999</v>
      </c>
      <c r="AQ170">
        <v>11.2986</v>
      </c>
      <c r="BO170">
        <f t="shared" si="11"/>
        <v>2012</v>
      </c>
      <c r="BP170">
        <f t="shared" si="10"/>
        <v>100</v>
      </c>
      <c r="BQ170" cm="1">
        <f t="array" aca="1" ref="BQ170" ca="1">1/INDEX($B170:$BB170,Var!$B$9)</f>
        <v>1.4219694276573052E-2</v>
      </c>
      <c r="BR170">
        <f t="shared" si="12"/>
        <v>2.3010000000000002</v>
      </c>
      <c r="BS170">
        <f t="shared" si="13"/>
        <v>0.43459365493263796</v>
      </c>
      <c r="BT170" cm="1">
        <f t="array" aca="1" ref="BT170" ca="1">1/INDEX(B170:BB170,Var!$O$9)</f>
        <v>5.9634203793928052E-2</v>
      </c>
      <c r="BU170" cm="1">
        <f t="array" aca="1" ref="BU170" ca="1">INDEX(B170:BB170,Var!$B$9)/INDEX(B170:BB170,Var!$O$9)</f>
        <v>4.1937753818079901</v>
      </c>
      <c r="BV170">
        <f t="shared" ca="1" si="14"/>
        <v>0.23844863135442587</v>
      </c>
      <c r="BW170" cm="1">
        <f t="array" aca="1" ref="BW170" ca="1">INDEX($B170:$BB170,Var!$B$9)/BW$1*100</f>
        <v>111.83129813357419</v>
      </c>
      <c r="BX170" cm="1">
        <f t="array" aca="1" ref="BX170" ca="1">INDEX($B170:$BB170,Var!$B$9)/BX$1*100</f>
        <v>64.314724665302791</v>
      </c>
      <c r="BY170" cm="1">
        <f t="array" aca="1" ref="BY170" ca="1">INDEX($B170:$BB170,Var!$O$9)/BY$1*100</f>
        <v>105.60691748642826</v>
      </c>
      <c r="BZ170" cm="1">
        <f t="array" aca="1" ref="BZ170" ca="1">INDEX($B170:$BB170,Var!$O$9)/BZ$1*100</f>
        <v>83.800504735014115</v>
      </c>
    </row>
    <row r="171" spans="1:78" x14ac:dyDescent="0.3">
      <c r="A171" s="35">
        <v>41244</v>
      </c>
      <c r="B171">
        <v>1.2526999999999999</v>
      </c>
      <c r="C171">
        <v>1.9558</v>
      </c>
      <c r="D171">
        <v>2.7263999999999999</v>
      </c>
      <c r="E171">
        <v>1.2984</v>
      </c>
      <c r="F171">
        <v>1.2091000000000001</v>
      </c>
      <c r="H171">
        <v>8.1808999999999994</v>
      </c>
      <c r="J171">
        <v>25.213999999999999</v>
      </c>
      <c r="K171">
        <v>7.4603999999999999</v>
      </c>
      <c r="M171">
        <v>0.81237000000000004</v>
      </c>
      <c r="O171">
        <v>10.167899999999999</v>
      </c>
      <c r="P171">
        <v>7.5334000000000003</v>
      </c>
      <c r="Q171">
        <v>285.79000000000002</v>
      </c>
      <c r="R171">
        <v>12643.37</v>
      </c>
      <c r="S171">
        <v>4.9569999999999999</v>
      </c>
      <c r="T171">
        <v>71.694599999999994</v>
      </c>
      <c r="U171">
        <v>290</v>
      </c>
      <c r="V171">
        <v>109.71</v>
      </c>
      <c r="W171">
        <v>1411.41</v>
      </c>
      <c r="X171">
        <v>3.4527999999999999</v>
      </c>
      <c r="Y171">
        <v>0.69650000000000001</v>
      </c>
      <c r="AA171">
        <v>16.866399999999999</v>
      </c>
      <c r="AB171">
        <v>4.0075000000000003</v>
      </c>
      <c r="AC171">
        <v>7.3502999999999998</v>
      </c>
      <c r="AD171">
        <v>1.5777000000000001</v>
      </c>
      <c r="AE171">
        <v>53.795999999999999</v>
      </c>
      <c r="AF171">
        <v>4.0956000000000001</v>
      </c>
      <c r="AG171">
        <v>4.4898999999999996</v>
      </c>
      <c r="AH171">
        <v>40.311399999999999</v>
      </c>
      <c r="AI171">
        <v>8.6511999999999993</v>
      </c>
      <c r="AJ171">
        <v>1.6009</v>
      </c>
      <c r="AM171">
        <v>40.186999999999998</v>
      </c>
      <c r="AN171">
        <v>2.3439000000000001</v>
      </c>
      <c r="AO171">
        <v>1.3119000000000001</v>
      </c>
      <c r="AQ171">
        <v>11.3179</v>
      </c>
      <c r="BO171">
        <f t="shared" si="11"/>
        <v>2012</v>
      </c>
      <c r="BP171">
        <f t="shared" si="10"/>
        <v>100</v>
      </c>
      <c r="BQ171" cm="1">
        <f t="array" aca="1" ref="BQ171" ca="1">1/INDEX($B171:$BB171,Var!$B$9)</f>
        <v>1.3948051875594537E-2</v>
      </c>
      <c r="BR171">
        <f t="shared" si="12"/>
        <v>2.3439000000000001</v>
      </c>
      <c r="BS171">
        <f t="shared" si="13"/>
        <v>0.42663936174751482</v>
      </c>
      <c r="BT171" cm="1">
        <f t="array" aca="1" ref="BT171" ca="1">1/INDEX(B171:BB171,Var!$O$9)</f>
        <v>5.9289474932410005E-2</v>
      </c>
      <c r="BU171" cm="1">
        <f t="array" aca="1" ref="BU171" ca="1">INDEX(B171:BB171,Var!$B$9)/INDEX(B171:BB171,Var!$O$9)</f>
        <v>4.2507351894891618</v>
      </c>
      <c r="BV171">
        <f t="shared" ca="1" si="14"/>
        <v>0.23525342215452769</v>
      </c>
      <c r="BW171" cm="1">
        <f t="array" aca="1" ref="BW171" ca="1">INDEX($B171:$BB171,Var!$B$9)/BW$1*100</f>
        <v>114.00924546274223</v>
      </c>
      <c r="BX171" cm="1">
        <f t="array" aca="1" ref="BX171" ca="1">INDEX($B171:$BB171,Var!$B$9)/BX$1*100</f>
        <v>65.56727279045883</v>
      </c>
      <c r="BY171" cm="1">
        <f t="array" aca="1" ref="BY171" ca="1">INDEX($B171:$BB171,Var!$O$9)/BY$1*100</f>
        <v>106.2209514692731</v>
      </c>
      <c r="BZ171" cm="1">
        <f t="array" aca="1" ref="BZ171" ca="1">INDEX($B171:$BB171,Var!$O$9)/BZ$1*100</f>
        <v>84.287748931810796</v>
      </c>
    </row>
    <row r="172" spans="1:78" x14ac:dyDescent="0.3">
      <c r="A172" s="35">
        <v>41275</v>
      </c>
      <c r="B172">
        <v>1.2658</v>
      </c>
      <c r="C172">
        <v>1.9558</v>
      </c>
      <c r="D172">
        <v>2.6993</v>
      </c>
      <c r="E172">
        <v>1.3189</v>
      </c>
      <c r="F172">
        <v>1.2287999999999999</v>
      </c>
      <c r="H172">
        <v>8.2698</v>
      </c>
      <c r="J172">
        <v>25.562999999999999</v>
      </c>
      <c r="K172">
        <v>7.4614000000000003</v>
      </c>
      <c r="M172">
        <v>0.83270999999999995</v>
      </c>
      <c r="O172">
        <v>10.3027</v>
      </c>
      <c r="P172">
        <v>7.5746000000000002</v>
      </c>
      <c r="Q172">
        <v>294.01</v>
      </c>
      <c r="R172">
        <v>12837.99</v>
      </c>
      <c r="S172">
        <v>4.9706000000000001</v>
      </c>
      <c r="T172">
        <v>72.071600000000004</v>
      </c>
      <c r="U172">
        <v>290</v>
      </c>
      <c r="V172">
        <v>118.34</v>
      </c>
      <c r="W172">
        <v>1417.69</v>
      </c>
      <c r="X172">
        <v>3.4527999999999999</v>
      </c>
      <c r="Y172">
        <v>0.69779999999999998</v>
      </c>
      <c r="AA172">
        <v>16.876000000000001</v>
      </c>
      <c r="AB172">
        <v>4.0412999999999997</v>
      </c>
      <c r="AC172">
        <v>7.3821000000000003</v>
      </c>
      <c r="AD172">
        <v>1.5876999999999999</v>
      </c>
      <c r="AE172">
        <v>54.104999999999997</v>
      </c>
      <c r="AF172">
        <v>4.1424000000000003</v>
      </c>
      <c r="AG172">
        <v>4.3834999999999997</v>
      </c>
      <c r="AH172">
        <v>40.184699999999999</v>
      </c>
      <c r="AI172">
        <v>8.6217000000000006</v>
      </c>
      <c r="AJ172">
        <v>1.6326000000000001</v>
      </c>
      <c r="AM172">
        <v>39.923999999999999</v>
      </c>
      <c r="AN172">
        <v>2.3542999999999998</v>
      </c>
      <c r="AO172">
        <v>1.3288</v>
      </c>
      <c r="AQ172">
        <v>11.6957</v>
      </c>
      <c r="BO172">
        <f t="shared" si="11"/>
        <v>2013</v>
      </c>
      <c r="BP172">
        <f t="shared" si="10"/>
        <v>0</v>
      </c>
      <c r="BQ172" cm="1">
        <f t="array" aca="1" ref="BQ172" ca="1">1/INDEX($B172:$BB172,Var!$B$9)</f>
        <v>1.3875090881845275E-2</v>
      </c>
      <c r="BR172">
        <f t="shared" si="12"/>
        <v>2.3542999999999998</v>
      </c>
      <c r="BS172">
        <f t="shared" si="13"/>
        <v>0.42475470415834859</v>
      </c>
      <c r="BT172" cm="1">
        <f t="array" aca="1" ref="BT172" ca="1">1/INDEX(B172:BB172,Var!$O$9)</f>
        <v>5.9255747807537326E-2</v>
      </c>
      <c r="BU172" cm="1">
        <f t="array" aca="1" ref="BU172" ca="1">INDEX(B172:BB172,Var!$B$9)/INDEX(B172:BB172,Var!$O$9)</f>
        <v>4.2706565536857077</v>
      </c>
      <c r="BV172">
        <f t="shared" ca="1" si="14"/>
        <v>0.23415603372202087</v>
      </c>
      <c r="BW172" cm="1">
        <f t="array" aca="1" ref="BW172" ca="1">INDEX($B172:$BB172,Var!$B$9)/BW$1*100</f>
        <v>114.60875345273666</v>
      </c>
      <c r="BX172" cm="1">
        <f t="array" aca="1" ref="BX172" ca="1">INDEX($B172:$BB172,Var!$B$9)/BX$1*100</f>
        <v>65.912052757736745</v>
      </c>
      <c r="BY172" cm="1">
        <f t="array" aca="1" ref="BY172" ca="1">INDEX($B172:$BB172,Var!$O$9)/BY$1*100</f>
        <v>106.28141019989168</v>
      </c>
      <c r="BZ172" cm="1">
        <f t="array" aca="1" ref="BZ172" ca="1">INDEX($B172:$BB172,Var!$O$9)/BZ$1*100</f>
        <v>84.33572374503386</v>
      </c>
    </row>
    <row r="173" spans="1:78" x14ac:dyDescent="0.3">
      <c r="A173" s="35">
        <v>41306</v>
      </c>
      <c r="B173">
        <v>1.2950999999999999</v>
      </c>
      <c r="C173">
        <v>1.9558</v>
      </c>
      <c r="D173">
        <v>2.6354000000000002</v>
      </c>
      <c r="E173">
        <v>1.3476999999999999</v>
      </c>
      <c r="F173">
        <v>1.2298</v>
      </c>
      <c r="H173">
        <v>8.3282000000000007</v>
      </c>
      <c r="J173">
        <v>25.475000000000001</v>
      </c>
      <c r="K173">
        <v>7.4598000000000004</v>
      </c>
      <c r="M173">
        <v>0.86250000000000004</v>
      </c>
      <c r="O173">
        <v>10.360799999999999</v>
      </c>
      <c r="P173">
        <v>7.5868000000000002</v>
      </c>
      <c r="Q173">
        <v>292.73</v>
      </c>
      <c r="R173">
        <v>12933.75</v>
      </c>
      <c r="S173">
        <v>4.9359000000000002</v>
      </c>
      <c r="T173">
        <v>71.934200000000004</v>
      </c>
      <c r="U173">
        <v>290</v>
      </c>
      <c r="V173">
        <v>124.4</v>
      </c>
      <c r="W173">
        <v>1452.82</v>
      </c>
      <c r="X173">
        <v>3.4527999999999999</v>
      </c>
      <c r="Y173">
        <v>0.69989999999999997</v>
      </c>
      <c r="AA173">
        <v>16.987200000000001</v>
      </c>
      <c r="AB173">
        <v>4.1402999999999999</v>
      </c>
      <c r="AC173">
        <v>7.4231999999999996</v>
      </c>
      <c r="AD173">
        <v>1.5929</v>
      </c>
      <c r="AE173">
        <v>54.354999999999997</v>
      </c>
      <c r="AF173">
        <v>4.17</v>
      </c>
      <c r="AG173">
        <v>4.3838999999999997</v>
      </c>
      <c r="AH173">
        <v>40.334200000000003</v>
      </c>
      <c r="AI173">
        <v>8.5083000000000002</v>
      </c>
      <c r="AJ173">
        <v>1.6546000000000001</v>
      </c>
      <c r="AM173">
        <v>39.838999999999999</v>
      </c>
      <c r="AN173">
        <v>2.3738000000000001</v>
      </c>
      <c r="AO173">
        <v>1.3359000000000001</v>
      </c>
      <c r="AQ173">
        <v>11.8796</v>
      </c>
      <c r="BO173">
        <f t="shared" si="11"/>
        <v>2013</v>
      </c>
      <c r="BP173">
        <f t="shared" si="10"/>
        <v>0</v>
      </c>
      <c r="BQ173" cm="1">
        <f t="array" aca="1" ref="BQ173" ca="1">1/INDEX($B173:$BB173,Var!$B$9)</f>
        <v>1.3901593400635581E-2</v>
      </c>
      <c r="BR173">
        <f t="shared" si="12"/>
        <v>2.3738000000000001</v>
      </c>
      <c r="BS173">
        <f t="shared" si="13"/>
        <v>0.42126548150644533</v>
      </c>
      <c r="BT173" cm="1">
        <f t="array" aca="1" ref="BT173" ca="1">1/INDEX(B173:BB173,Var!$O$9)</f>
        <v>5.8867853442592065E-2</v>
      </c>
      <c r="BU173" cm="1">
        <f t="array" aca="1" ref="BU173" ca="1">INDEX(B173:BB173,Var!$B$9)/INDEX(B173:BB173,Var!$O$9)</f>
        <v>4.2346119431101066</v>
      </c>
      <c r="BV173">
        <f t="shared" ca="1" si="14"/>
        <v>0.23614914741527673</v>
      </c>
      <c r="BW173" cm="1">
        <f t="array" aca="1" ref="BW173" ca="1">INDEX($B173:$BB173,Var!$B$9)/BW$1*100</f>
        <v>114.39025902879708</v>
      </c>
      <c r="BX173" cm="1">
        <f t="array" aca="1" ref="BX173" ca="1">INDEX($B173:$BB173,Var!$B$9)/BX$1*100</f>
        <v>65.786395549503368</v>
      </c>
      <c r="BY173" cm="1">
        <f t="array" aca="1" ref="BY173" ca="1">INDEX($B173:$BB173,Var!$O$9)/BY$1*100</f>
        <v>106.98172382955677</v>
      </c>
      <c r="BZ173" cm="1">
        <f t="array" aca="1" ref="BZ173" ca="1">INDEX($B173:$BB173,Var!$O$9)/BZ$1*100</f>
        <v>84.891431998200943</v>
      </c>
    </row>
    <row r="174" spans="1:78" x14ac:dyDescent="0.3">
      <c r="A174" s="35">
        <v>41334</v>
      </c>
      <c r="B174">
        <v>1.2537</v>
      </c>
      <c r="C174">
        <v>1.9558</v>
      </c>
      <c r="D174">
        <v>2.5693999999999999</v>
      </c>
      <c r="E174">
        <v>1.3285</v>
      </c>
      <c r="F174">
        <v>1.2265999999999999</v>
      </c>
      <c r="H174">
        <v>8.0599000000000007</v>
      </c>
      <c r="J174">
        <v>25.658999999999999</v>
      </c>
      <c r="K174">
        <v>7.4553000000000003</v>
      </c>
      <c r="M174">
        <v>0.85995999999999995</v>
      </c>
      <c r="O174">
        <v>10.0588</v>
      </c>
      <c r="P174">
        <v>7.5909000000000004</v>
      </c>
      <c r="Q174">
        <v>303.01</v>
      </c>
      <c r="R174">
        <v>12590.61</v>
      </c>
      <c r="S174">
        <v>4.7769000000000004</v>
      </c>
      <c r="T174">
        <v>70.557900000000004</v>
      </c>
      <c r="U174">
        <v>290</v>
      </c>
      <c r="V174">
        <v>122.99</v>
      </c>
      <c r="W174">
        <v>1430.31</v>
      </c>
      <c r="X174">
        <v>3.4527999999999999</v>
      </c>
      <c r="Y174">
        <v>0.70130000000000003</v>
      </c>
      <c r="AA174">
        <v>16.232199999999999</v>
      </c>
      <c r="AB174">
        <v>4.0308999999999999</v>
      </c>
      <c r="AC174">
        <v>7.4863</v>
      </c>
      <c r="AD174">
        <v>1.5657000000000001</v>
      </c>
      <c r="AE174">
        <v>52.813000000000002</v>
      </c>
      <c r="AF174">
        <v>4.1565000000000003</v>
      </c>
      <c r="AG174">
        <v>4.3922999999999996</v>
      </c>
      <c r="AH174">
        <v>39.933199999999999</v>
      </c>
      <c r="AI174">
        <v>8.3469999999999995</v>
      </c>
      <c r="AJ174">
        <v>1.6164000000000001</v>
      </c>
      <c r="AM174">
        <v>38.264000000000003</v>
      </c>
      <c r="AN174">
        <v>2.3452999999999999</v>
      </c>
      <c r="AO174">
        <v>1.2964</v>
      </c>
      <c r="AQ174">
        <v>11.9169</v>
      </c>
      <c r="BO174">
        <f t="shared" si="11"/>
        <v>2013</v>
      </c>
      <c r="BP174">
        <f t="shared" si="10"/>
        <v>0</v>
      </c>
      <c r="BQ174" cm="1">
        <f t="array" aca="1" ref="BQ174" ca="1">1/INDEX($B174:$BB174,Var!$B$9)</f>
        <v>1.4172757409163253E-2</v>
      </c>
      <c r="BR174">
        <f t="shared" si="12"/>
        <v>2.3452999999999999</v>
      </c>
      <c r="BS174">
        <f t="shared" si="13"/>
        <v>0.42638468426214132</v>
      </c>
      <c r="BT174" cm="1">
        <f t="array" aca="1" ref="BT174" ca="1">1/INDEX(B174:BB174,Var!$O$9)</f>
        <v>6.1605943741452181E-2</v>
      </c>
      <c r="BU174" cm="1">
        <f t="array" aca="1" ref="BU174" ca="1">INDEX(B174:BB174,Var!$B$9)/INDEX(B174:BB174,Var!$O$9)</f>
        <v>4.3467860179150088</v>
      </c>
      <c r="BV174">
        <f t="shared" ca="1" si="14"/>
        <v>0.23005503281701975</v>
      </c>
      <c r="BW174" cm="1">
        <f t="array" aca="1" ref="BW174" ca="1">INDEX($B174:$BB174,Var!$B$9)/BW$1*100</f>
        <v>112.20165731359992</v>
      </c>
      <c r="BX174" cm="1">
        <f t="array" aca="1" ref="BX174" ca="1">INDEX($B174:$BB174,Var!$B$9)/BX$1*100</f>
        <v>64.527720035008429</v>
      </c>
      <c r="BY174" cm="1">
        <f t="array" aca="1" ref="BY174" ca="1">INDEX($B174:$BB174,Var!$O$9)/BY$1*100</f>
        <v>102.22689657778392</v>
      </c>
      <c r="BZ174" cm="1">
        <f t="array" aca="1" ref="BZ174" ca="1">INDEX($B174:$BB174,Var!$O$9)/BZ$1*100</f>
        <v>81.118412833262539</v>
      </c>
    </row>
    <row r="175" spans="1:78" x14ac:dyDescent="0.3">
      <c r="A175" s="35">
        <v>41365</v>
      </c>
      <c r="B175">
        <v>1.2539</v>
      </c>
      <c r="C175">
        <v>1.9558</v>
      </c>
      <c r="D175">
        <v>2.6059999999999999</v>
      </c>
      <c r="E175">
        <v>1.3268</v>
      </c>
      <c r="F175">
        <v>1.2199</v>
      </c>
      <c r="H175">
        <v>8.0564</v>
      </c>
      <c r="J175">
        <v>25.841000000000001</v>
      </c>
      <c r="K175">
        <v>7.4553000000000003</v>
      </c>
      <c r="M175">
        <v>0.85075999999999996</v>
      </c>
      <c r="O175">
        <v>10.111000000000001</v>
      </c>
      <c r="P175">
        <v>7.6075999999999997</v>
      </c>
      <c r="Q175">
        <v>298.67</v>
      </c>
      <c r="R175">
        <v>12664.51</v>
      </c>
      <c r="S175">
        <v>4.7164000000000001</v>
      </c>
      <c r="T175">
        <v>70.773799999999994</v>
      </c>
      <c r="U175">
        <v>290</v>
      </c>
      <c r="V175">
        <v>127.54</v>
      </c>
      <c r="W175">
        <v>1460.89</v>
      </c>
      <c r="X175">
        <v>3.4527999999999999</v>
      </c>
      <c r="Y175">
        <v>0.7006</v>
      </c>
      <c r="AA175">
        <v>15.8895</v>
      </c>
      <c r="AB175">
        <v>3.9685999999999999</v>
      </c>
      <c r="AC175">
        <v>7.5444000000000004</v>
      </c>
      <c r="AD175">
        <v>1.5347999999999999</v>
      </c>
      <c r="AE175">
        <v>53.649000000000001</v>
      </c>
      <c r="AF175">
        <v>4.1359000000000004</v>
      </c>
      <c r="AG175">
        <v>4.3780000000000001</v>
      </c>
      <c r="AH175">
        <v>40.799500000000002</v>
      </c>
      <c r="AI175">
        <v>8.4449000000000005</v>
      </c>
      <c r="AJ175">
        <v>1.6120000000000001</v>
      </c>
      <c r="AM175">
        <v>37.856999999999999</v>
      </c>
      <c r="AN175">
        <v>2.3405999999999998</v>
      </c>
      <c r="AO175">
        <v>1.3026</v>
      </c>
      <c r="AQ175">
        <v>11.8592</v>
      </c>
      <c r="BO175">
        <f t="shared" si="11"/>
        <v>2013</v>
      </c>
      <c r="BP175">
        <f t="shared" si="10"/>
        <v>0</v>
      </c>
      <c r="BQ175" cm="1">
        <f t="array" aca="1" ref="BQ175" ca="1">1/INDEX($B175:$BB175,Var!$B$9)</f>
        <v>1.4129522506916403E-2</v>
      </c>
      <c r="BR175">
        <f t="shared" si="12"/>
        <v>2.3405999999999998</v>
      </c>
      <c r="BS175">
        <f t="shared" si="13"/>
        <v>0.42724087840724606</v>
      </c>
      <c r="BT175" cm="1">
        <f t="array" aca="1" ref="BT175" ca="1">1/INDEX(B175:BB175,Var!$O$9)</f>
        <v>6.2934642373894706E-2</v>
      </c>
      <c r="BU175" cm="1">
        <f t="array" aca="1" ref="BU175" ca="1">INDEX(B175:BB175,Var!$B$9)/INDEX(B175:BB175,Var!$O$9)</f>
        <v>4.4541237924415489</v>
      </c>
      <c r="BV175">
        <f t="shared" ca="1" si="14"/>
        <v>0.22451104787364817</v>
      </c>
      <c r="BW175" cm="1">
        <f t="array" aca="1" ref="BW175" ca="1">INDEX($B175:$BB175,Var!$B$9)/BW$1*100</f>
        <v>112.54498297683544</v>
      </c>
      <c r="BX175" cm="1">
        <f t="array" aca="1" ref="BX175" ca="1">INDEX($B175:$BB175,Var!$B$9)/BX$1*100</f>
        <v>64.725168297436269</v>
      </c>
      <c r="BY175" cm="1">
        <f t="array" aca="1" ref="BY175" ca="1">INDEX($B175:$BB175,Var!$O$9)/BY$1*100</f>
        <v>100.06864585038984</v>
      </c>
      <c r="BZ175" cm="1">
        <f t="array" aca="1" ref="BZ175" ca="1">INDEX($B175:$BB175,Var!$O$9)/BZ$1*100</f>
        <v>79.405811948726907</v>
      </c>
    </row>
    <row r="176" spans="1:78" x14ac:dyDescent="0.3">
      <c r="A176" s="35">
        <v>41395</v>
      </c>
      <c r="B176">
        <v>1.3132999999999999</v>
      </c>
      <c r="C176">
        <v>1.9558</v>
      </c>
      <c r="D176">
        <v>2.6414</v>
      </c>
      <c r="E176">
        <v>1.3257000000000001</v>
      </c>
      <c r="F176">
        <v>1.2418</v>
      </c>
      <c r="H176">
        <v>7.9714999999999998</v>
      </c>
      <c r="J176">
        <v>25.888000000000002</v>
      </c>
      <c r="K176">
        <v>7.4535999999999998</v>
      </c>
      <c r="M176">
        <v>0.84914000000000001</v>
      </c>
      <c r="O176">
        <v>10.076599999999999</v>
      </c>
      <c r="P176">
        <v>7.5683999999999996</v>
      </c>
      <c r="Q176">
        <v>292.38</v>
      </c>
      <c r="R176">
        <v>12673.13</v>
      </c>
      <c r="S176">
        <v>4.7222999999999997</v>
      </c>
      <c r="T176">
        <v>71.475999999999999</v>
      </c>
      <c r="U176">
        <v>290</v>
      </c>
      <c r="V176">
        <v>131.13</v>
      </c>
      <c r="W176">
        <v>1444.56</v>
      </c>
      <c r="X176">
        <v>3.4527999999999999</v>
      </c>
      <c r="Y176">
        <v>0.70020000000000004</v>
      </c>
      <c r="AA176">
        <v>15.977600000000001</v>
      </c>
      <c r="AB176">
        <v>3.92</v>
      </c>
      <c r="AC176">
        <v>7.5589000000000004</v>
      </c>
      <c r="AD176">
        <v>1.5773999999999999</v>
      </c>
      <c r="AE176">
        <v>53.692999999999998</v>
      </c>
      <c r="AF176">
        <v>4.1798999999999999</v>
      </c>
      <c r="AG176">
        <v>4.3360000000000003</v>
      </c>
      <c r="AH176">
        <v>40.684199999999997</v>
      </c>
      <c r="AI176">
        <v>8.5724999999999998</v>
      </c>
      <c r="AJ176">
        <v>1.6218999999999999</v>
      </c>
      <c r="AM176">
        <v>38.667000000000002</v>
      </c>
      <c r="AN176">
        <v>2.3738999999999999</v>
      </c>
      <c r="AO176">
        <v>1.2982</v>
      </c>
      <c r="AQ176">
        <v>12.1798</v>
      </c>
      <c r="BO176">
        <f t="shared" si="11"/>
        <v>2013</v>
      </c>
      <c r="BP176">
        <f t="shared" si="10"/>
        <v>0</v>
      </c>
      <c r="BQ176" cm="1">
        <f t="array" aca="1" ref="BQ176" ca="1">1/INDEX($B176:$BB176,Var!$B$9)</f>
        <v>1.3990710168448151E-2</v>
      </c>
      <c r="BR176">
        <f t="shared" si="12"/>
        <v>2.3738999999999999</v>
      </c>
      <c r="BS176">
        <f t="shared" si="13"/>
        <v>0.42124773579342012</v>
      </c>
      <c r="BT176" cm="1">
        <f t="array" aca="1" ref="BT176" ca="1">1/INDEX(B176:BB176,Var!$O$9)</f>
        <v>6.2587622671740437E-2</v>
      </c>
      <c r="BU176" cm="1">
        <f t="array" aca="1" ref="BU176" ca="1">INDEX(B176:BB176,Var!$B$9)/INDEX(B176:BB176,Var!$O$9)</f>
        <v>4.4735129180853193</v>
      </c>
      <c r="BV176">
        <f t="shared" ca="1" si="14"/>
        <v>0.22353797078739718</v>
      </c>
      <c r="BW176" cm="1">
        <f t="array" aca="1" ref="BW176" ca="1">INDEX($B176:$BB176,Var!$B$9)/BW$1*100</f>
        <v>113.66162624095767</v>
      </c>
      <c r="BX176" cm="1">
        <f t="array" aca="1" ref="BX176" ca="1">INDEX($B176:$BB176,Var!$B$9)/BX$1*100</f>
        <v>65.36735528158097</v>
      </c>
      <c r="BY176" cm="1">
        <f t="array" aca="1" ref="BY176" ca="1">INDEX($B176:$BB176,Var!$O$9)/BY$1*100</f>
        <v>100.623480659504</v>
      </c>
      <c r="BZ176" cm="1">
        <f t="array" aca="1" ref="BZ176" ca="1">INDEX($B176:$BB176,Var!$O$9)/BZ$1*100</f>
        <v>79.84608080757603</v>
      </c>
    </row>
    <row r="177" spans="1:78" x14ac:dyDescent="0.3">
      <c r="A177" s="35">
        <v>41426</v>
      </c>
      <c r="B177">
        <v>1.3977999999999999</v>
      </c>
      <c r="C177">
        <v>1.9558</v>
      </c>
      <c r="D177">
        <v>2.8613</v>
      </c>
      <c r="E177">
        <v>1.3595999999999999</v>
      </c>
      <c r="F177">
        <v>1.2322</v>
      </c>
      <c r="H177">
        <v>8.0905000000000005</v>
      </c>
      <c r="J177">
        <v>25.759</v>
      </c>
      <c r="K177">
        <v>7.4576000000000002</v>
      </c>
      <c r="M177">
        <v>0.85190999999999995</v>
      </c>
      <c r="O177">
        <v>10.2349</v>
      </c>
      <c r="P177">
        <v>7.4901</v>
      </c>
      <c r="Q177">
        <v>295.7</v>
      </c>
      <c r="R177">
        <v>13033.31</v>
      </c>
      <c r="S177">
        <v>4.7865000000000002</v>
      </c>
      <c r="T177">
        <v>77.028400000000005</v>
      </c>
      <c r="U177">
        <v>290</v>
      </c>
      <c r="V177">
        <v>128.4</v>
      </c>
      <c r="W177">
        <v>1498.33</v>
      </c>
      <c r="X177">
        <v>3.4527999999999999</v>
      </c>
      <c r="Y177">
        <v>0.70189999999999997</v>
      </c>
      <c r="AA177">
        <v>17.0716</v>
      </c>
      <c r="AB177">
        <v>4.1487999999999996</v>
      </c>
      <c r="AC177">
        <v>7.7393999999999998</v>
      </c>
      <c r="AD177">
        <v>1.6681999999999999</v>
      </c>
      <c r="AE177">
        <v>56.658000000000001</v>
      </c>
      <c r="AF177">
        <v>4.2839</v>
      </c>
      <c r="AG177">
        <v>4.4802999999999997</v>
      </c>
      <c r="AH177">
        <v>42.649000000000001</v>
      </c>
      <c r="AI177">
        <v>8.6836000000000002</v>
      </c>
      <c r="AJ177">
        <v>1.6613</v>
      </c>
      <c r="AM177">
        <v>40.664000000000001</v>
      </c>
      <c r="AN177">
        <v>2.5028000000000001</v>
      </c>
      <c r="AO177">
        <v>1.3189</v>
      </c>
      <c r="AQ177">
        <v>13.2088</v>
      </c>
      <c r="BO177">
        <f t="shared" si="11"/>
        <v>2013</v>
      </c>
      <c r="BP177">
        <f t="shared" si="10"/>
        <v>0</v>
      </c>
      <c r="BQ177" cm="1">
        <f t="array" aca="1" ref="BQ177" ca="1">1/INDEX($B177:$BB177,Var!$B$9)</f>
        <v>1.2982224737888882E-2</v>
      </c>
      <c r="BR177">
        <f t="shared" si="12"/>
        <v>2.5028000000000001</v>
      </c>
      <c r="BS177">
        <f t="shared" si="13"/>
        <v>0.39955250119865748</v>
      </c>
      <c r="BT177" cm="1">
        <f t="array" aca="1" ref="BT177" ca="1">1/INDEX(B177:BB177,Var!$O$9)</f>
        <v>5.857681763865133E-2</v>
      </c>
      <c r="BU177" cm="1">
        <f t="array" aca="1" ref="BU177" ca="1">INDEX(B177:BB177,Var!$B$9)/INDEX(B177:BB177,Var!$O$9)</f>
        <v>4.5120785397970904</v>
      </c>
      <c r="BV177">
        <f t="shared" ca="1" si="14"/>
        <v>0.22162734783534382</v>
      </c>
      <c r="BW177" cm="1">
        <f t="array" aca="1" ref="BW177" ca="1">INDEX($B177:$BB177,Var!$B$9)/BW$1*100</f>
        <v>122.49109086601075</v>
      </c>
      <c r="BX177" cm="1">
        <f t="array" aca="1" ref="BX177" ca="1">INDEX($B177:$BB177,Var!$B$9)/BX$1*100</f>
        <v>70.445223425649615</v>
      </c>
      <c r="BY177" cm="1">
        <f t="array" aca="1" ref="BY177" ca="1">INDEX($B177:$BB177,Var!$O$9)/BY$1*100</f>
        <v>107.51325683624499</v>
      </c>
      <c r="BZ177" cm="1">
        <f t="array" aca="1" ref="BZ177" ca="1">INDEX($B177:$BB177,Var!$O$9)/BZ$1*100</f>
        <v>85.313210564453655</v>
      </c>
    </row>
    <row r="178" spans="1:78" x14ac:dyDescent="0.3">
      <c r="A178" s="35">
        <v>41456</v>
      </c>
      <c r="B178">
        <v>1.4278999999999999</v>
      </c>
      <c r="C178">
        <v>1.9558</v>
      </c>
      <c r="D178">
        <v>2.9438</v>
      </c>
      <c r="E178">
        <v>1.3619000000000001</v>
      </c>
      <c r="F178">
        <v>1.2365999999999999</v>
      </c>
      <c r="H178">
        <v>8.0234000000000005</v>
      </c>
      <c r="J178">
        <v>25.943999999999999</v>
      </c>
      <c r="K178">
        <v>7.4579000000000004</v>
      </c>
      <c r="M178">
        <v>0.86192000000000002</v>
      </c>
      <c r="O178">
        <v>10.1455</v>
      </c>
      <c r="P178">
        <v>7.5061</v>
      </c>
      <c r="Q178">
        <v>294.89999999999998</v>
      </c>
      <c r="R178">
        <v>13189.17</v>
      </c>
      <c r="S178">
        <v>4.7153</v>
      </c>
      <c r="T178">
        <v>78.176199999999994</v>
      </c>
      <c r="U178">
        <v>290</v>
      </c>
      <c r="V178">
        <v>130.38999999999999</v>
      </c>
      <c r="W178">
        <v>1473.35</v>
      </c>
      <c r="X178">
        <v>3.4527999999999999</v>
      </c>
      <c r="Y178">
        <v>0.70240000000000002</v>
      </c>
      <c r="AA178">
        <v>16.689299999999999</v>
      </c>
      <c r="AB178">
        <v>4.1745999999999999</v>
      </c>
      <c r="AC178">
        <v>7.8837000000000002</v>
      </c>
      <c r="AD178">
        <v>1.659</v>
      </c>
      <c r="AE178">
        <v>56.698</v>
      </c>
      <c r="AF178">
        <v>4.2744999999999997</v>
      </c>
      <c r="AG178">
        <v>4.4244000000000003</v>
      </c>
      <c r="AH178">
        <v>42.859000000000002</v>
      </c>
      <c r="AI178">
        <v>8.6608999999999998</v>
      </c>
      <c r="AJ178">
        <v>1.6595</v>
      </c>
      <c r="AM178">
        <v>40.713999999999999</v>
      </c>
      <c r="AN178">
        <v>2.5274000000000001</v>
      </c>
      <c r="AO178">
        <v>1.3080000000000001</v>
      </c>
      <c r="AQ178">
        <v>12.9674</v>
      </c>
      <c r="BO178">
        <f t="shared" si="11"/>
        <v>2013</v>
      </c>
      <c r="BP178">
        <f t="shared" si="10"/>
        <v>0</v>
      </c>
      <c r="BQ178" cm="1">
        <f t="array" aca="1" ref="BQ178" ca="1">1/INDEX($B178:$BB178,Var!$B$9)</f>
        <v>1.279161688595762E-2</v>
      </c>
      <c r="BR178">
        <f t="shared" si="12"/>
        <v>2.5274000000000001</v>
      </c>
      <c r="BS178">
        <f t="shared" si="13"/>
        <v>0.39566352773601327</v>
      </c>
      <c r="BT178" cm="1">
        <f t="array" aca="1" ref="BT178" ca="1">1/INDEX(B178:BB178,Var!$O$9)</f>
        <v>5.99186304997813E-2</v>
      </c>
      <c r="BU178" cm="1">
        <f t="array" aca="1" ref="BU178" ca="1">INDEX(B178:BB178,Var!$B$9)/INDEX(B178:BB178,Var!$O$9)</f>
        <v>4.6842108416770021</v>
      </c>
      <c r="BV178">
        <f t="shared" ca="1" si="14"/>
        <v>0.21348313169481251</v>
      </c>
      <c r="BW178" cm="1">
        <f t="array" aca="1" ref="BW178" ca="1">INDEX($B178:$BB178,Var!$B$9)/BW$1*100</f>
        <v>124.31633031141021</v>
      </c>
      <c r="BX178" cm="1">
        <f t="array" aca="1" ref="BX178" ca="1">INDEX($B178:$BB178,Var!$B$9)/BX$1*100</f>
        <v>71.494927527616682</v>
      </c>
      <c r="BY178" cm="1">
        <f t="array" aca="1" ref="BY178" ca="1">INDEX($B178:$BB178,Var!$O$9)/BY$1*100</f>
        <v>105.10561384504931</v>
      </c>
      <c r="BZ178" cm="1">
        <f t="array" aca="1" ref="BZ178" ca="1">INDEX($B178:$BB178,Var!$O$9)/BZ$1*100</f>
        <v>83.402713575372928</v>
      </c>
    </row>
    <row r="179" spans="1:78" x14ac:dyDescent="0.3">
      <c r="A179" s="35">
        <v>41487</v>
      </c>
      <c r="B179">
        <v>1.4742</v>
      </c>
      <c r="C179">
        <v>1.9558</v>
      </c>
      <c r="D179">
        <v>3.117</v>
      </c>
      <c r="E179">
        <v>1.3853</v>
      </c>
      <c r="F179">
        <v>1.2338</v>
      </c>
      <c r="H179">
        <v>8.1477000000000004</v>
      </c>
      <c r="J179">
        <v>25.818000000000001</v>
      </c>
      <c r="K179">
        <v>7.4580000000000002</v>
      </c>
      <c r="M179">
        <v>0.85904000000000003</v>
      </c>
      <c r="O179">
        <v>10.3223</v>
      </c>
      <c r="P179">
        <v>7.5372000000000003</v>
      </c>
      <c r="Q179">
        <v>299.45999999999998</v>
      </c>
      <c r="R179">
        <v>14168.72</v>
      </c>
      <c r="S179">
        <v>4.7610000000000001</v>
      </c>
      <c r="T179">
        <v>83.947999999999993</v>
      </c>
      <c r="U179">
        <v>290</v>
      </c>
      <c r="V179">
        <v>130.34</v>
      </c>
      <c r="W179">
        <v>1485.93</v>
      </c>
      <c r="X179">
        <v>3.4527999999999999</v>
      </c>
      <c r="Y179">
        <v>0.70269999999999999</v>
      </c>
      <c r="AA179">
        <v>17.1996</v>
      </c>
      <c r="AB179">
        <v>4.3631000000000002</v>
      </c>
      <c r="AC179">
        <v>7.9386000000000001</v>
      </c>
      <c r="AD179">
        <v>1.6829000000000001</v>
      </c>
      <c r="AE179">
        <v>58.470999999999997</v>
      </c>
      <c r="AF179">
        <v>4.2298999999999998</v>
      </c>
      <c r="AG179">
        <v>4.4371</v>
      </c>
      <c r="AH179">
        <v>43.974800000000002</v>
      </c>
      <c r="AI179">
        <v>8.7034000000000002</v>
      </c>
      <c r="AJ179">
        <v>1.6940999999999999</v>
      </c>
      <c r="AM179">
        <v>42.072000000000003</v>
      </c>
      <c r="AN179">
        <v>2.6124999999999998</v>
      </c>
      <c r="AO179">
        <v>1.331</v>
      </c>
      <c r="AQ179">
        <v>13.419</v>
      </c>
      <c r="BO179">
        <f t="shared" si="11"/>
        <v>2013</v>
      </c>
      <c r="BP179">
        <f t="shared" si="10"/>
        <v>0</v>
      </c>
      <c r="BQ179" cm="1">
        <f t="array" aca="1" ref="BQ179" ca="1">1/INDEX($B179:$BB179,Var!$B$9)</f>
        <v>1.1912136084242627E-2</v>
      </c>
      <c r="BR179">
        <f t="shared" si="12"/>
        <v>2.6124999999999998</v>
      </c>
      <c r="BS179">
        <f t="shared" si="13"/>
        <v>0.38277511961722488</v>
      </c>
      <c r="BT179" cm="1">
        <f t="array" aca="1" ref="BT179" ca="1">1/INDEX(B179:BB179,Var!$O$9)</f>
        <v>5.8140886997372028E-2</v>
      </c>
      <c r="BU179" cm="1">
        <f t="array" aca="1" ref="BU179" ca="1">INDEX(B179:BB179,Var!$B$9)/INDEX(B179:BB179,Var!$O$9)</f>
        <v>4.8808111816553872</v>
      </c>
      <c r="BV179">
        <f t="shared" ca="1" si="14"/>
        <v>0.20488397579453949</v>
      </c>
      <c r="BW179" cm="1">
        <f t="array" aca="1" ref="BW179" ca="1">INDEX($B179:$BB179,Var!$B$9)/BW$1*100</f>
        <v>133.49468632374385</v>
      </c>
      <c r="BX179" cm="1">
        <f t="array" aca="1" ref="BX179" ca="1">INDEX($B179:$BB179,Var!$B$9)/BX$1*100</f>
        <v>76.773444809140955</v>
      </c>
      <c r="BY179" cm="1">
        <f t="array" aca="1" ref="BY179" ca="1">INDEX($B179:$BB179,Var!$O$9)/BY$1*100</f>
        <v>108.3193732444926</v>
      </c>
      <c r="BZ179" cm="1">
        <f t="array" aca="1" ref="BZ179" ca="1">INDEX($B179:$BB179,Var!$O$9)/BZ$1*100</f>
        <v>85.952874740761104</v>
      </c>
    </row>
    <row r="180" spans="1:78" x14ac:dyDescent="0.3">
      <c r="A180" s="35">
        <v>41518</v>
      </c>
      <c r="B180">
        <v>1.4379</v>
      </c>
      <c r="C180">
        <v>1.9558</v>
      </c>
      <c r="D180">
        <v>3.0345</v>
      </c>
      <c r="E180">
        <v>1.3816999999999999</v>
      </c>
      <c r="F180">
        <v>1.2338</v>
      </c>
      <c r="H180">
        <v>8.1690000000000005</v>
      </c>
      <c r="J180">
        <v>25.789000000000001</v>
      </c>
      <c r="K180">
        <v>7.4579000000000004</v>
      </c>
      <c r="M180">
        <v>0.84170999999999996</v>
      </c>
      <c r="O180">
        <v>10.3504</v>
      </c>
      <c r="P180">
        <v>7.5984999999999996</v>
      </c>
      <c r="Q180">
        <v>299.75</v>
      </c>
      <c r="R180">
        <v>15073.16</v>
      </c>
      <c r="S180">
        <v>4.7636000000000003</v>
      </c>
      <c r="T180">
        <v>85.267799999999994</v>
      </c>
      <c r="U180">
        <v>290</v>
      </c>
      <c r="V180">
        <v>132.41</v>
      </c>
      <c r="W180">
        <v>1446.6</v>
      </c>
      <c r="X180">
        <v>3.4527999999999999</v>
      </c>
      <c r="Y180">
        <v>0.7026</v>
      </c>
      <c r="AA180">
        <v>17.447099999999999</v>
      </c>
      <c r="AB180">
        <v>4.3410000000000002</v>
      </c>
      <c r="AC180">
        <v>7.9725000000000001</v>
      </c>
      <c r="AD180">
        <v>1.6406000000000001</v>
      </c>
      <c r="AE180">
        <v>58.345999999999997</v>
      </c>
      <c r="AF180">
        <v>4.2370999999999999</v>
      </c>
      <c r="AG180">
        <v>4.4633000000000003</v>
      </c>
      <c r="AH180">
        <v>43.514400000000002</v>
      </c>
      <c r="AI180">
        <v>8.6758000000000006</v>
      </c>
      <c r="AJ180">
        <v>1.6859999999999999</v>
      </c>
      <c r="AM180">
        <v>42.311999999999998</v>
      </c>
      <c r="AN180">
        <v>2.6951999999999998</v>
      </c>
      <c r="AO180">
        <v>1.3348</v>
      </c>
      <c r="AQ180">
        <v>13.3287</v>
      </c>
      <c r="BO180">
        <f t="shared" si="11"/>
        <v>2013</v>
      </c>
      <c r="BP180">
        <f t="shared" si="10"/>
        <v>0</v>
      </c>
      <c r="BQ180" cm="1">
        <f t="array" aca="1" ref="BQ180" ca="1">1/INDEX($B180:$BB180,Var!$B$9)</f>
        <v>1.1727756550538423E-2</v>
      </c>
      <c r="BR180">
        <f t="shared" si="12"/>
        <v>2.6951999999999998</v>
      </c>
      <c r="BS180">
        <f t="shared" si="13"/>
        <v>0.37102997922232117</v>
      </c>
      <c r="BT180" cm="1">
        <f t="array" aca="1" ref="BT180" ca="1">1/INDEX(B180:BB180,Var!$O$9)</f>
        <v>5.7316115572215443E-2</v>
      </c>
      <c r="BU180" cm="1">
        <f t="array" aca="1" ref="BU180" ca="1">INDEX(B180:BB180,Var!$B$9)/INDEX(B180:BB180,Var!$O$9)</f>
        <v>4.8872190793885517</v>
      </c>
      <c r="BV180">
        <f t="shared" ca="1" si="14"/>
        <v>0.20461534131289888</v>
      </c>
      <c r="BW180" cm="1">
        <f t="array" aca="1" ref="BW180" ca="1">INDEX($B180:$BB180,Var!$B$9)/BW$1*100</f>
        <v>135.5934413507853</v>
      </c>
      <c r="BX180" cm="1">
        <f t="array" aca="1" ref="BX180" ca="1">INDEX($B180:$BB180,Var!$B$9)/BX$1*100</f>
        <v>77.980449055330311</v>
      </c>
      <c r="BY180" cm="1">
        <f t="array" aca="1" ref="BY180" ca="1">INDEX($B180:$BB180,Var!$O$9)/BY$1*100</f>
        <v>109.87807489325255</v>
      </c>
      <c r="BZ180" cm="1">
        <f t="array" aca="1" ref="BZ180" ca="1">INDEX($B180:$BB180,Var!$O$9)/BZ$1*100</f>
        <v>87.18972539416805</v>
      </c>
    </row>
    <row r="181" spans="1:78" x14ac:dyDescent="0.3">
      <c r="A181" s="35">
        <v>41548</v>
      </c>
      <c r="B181">
        <v>1.4328000000000001</v>
      </c>
      <c r="C181">
        <v>1.9558</v>
      </c>
      <c r="D181">
        <v>2.9860000000000002</v>
      </c>
      <c r="E181">
        <v>1.4128000000000001</v>
      </c>
      <c r="F181">
        <v>1.2316</v>
      </c>
      <c r="H181">
        <v>8.3225999999999996</v>
      </c>
      <c r="J181">
        <v>25.661999999999999</v>
      </c>
      <c r="K181">
        <v>7.4592000000000001</v>
      </c>
      <c r="M181">
        <v>0.84719999999999995</v>
      </c>
      <c r="O181">
        <v>10.5724</v>
      </c>
      <c r="P181">
        <v>7.6193</v>
      </c>
      <c r="Q181">
        <v>294.76</v>
      </c>
      <c r="R181">
        <v>15109.54</v>
      </c>
      <c r="S181">
        <v>4.8231999999999999</v>
      </c>
      <c r="T181">
        <v>84.007099999999994</v>
      </c>
      <c r="U181">
        <v>290</v>
      </c>
      <c r="V181">
        <v>133.32</v>
      </c>
      <c r="W181">
        <v>1454.73</v>
      </c>
      <c r="X181">
        <v>3.4527999999999999</v>
      </c>
      <c r="Y181">
        <v>0.70279999999999998</v>
      </c>
      <c r="AA181">
        <v>17.741299999999999</v>
      </c>
      <c r="AB181">
        <v>4.3282999999999996</v>
      </c>
      <c r="AC181">
        <v>8.1207999999999991</v>
      </c>
      <c r="AD181">
        <v>1.6351</v>
      </c>
      <c r="AE181">
        <v>58.808999999999997</v>
      </c>
      <c r="AF181">
        <v>4.1901999999999999</v>
      </c>
      <c r="AG181">
        <v>4.4443999999999999</v>
      </c>
      <c r="AH181">
        <v>43.744</v>
      </c>
      <c r="AI181">
        <v>8.7478999999999996</v>
      </c>
      <c r="AJ181">
        <v>1.6956</v>
      </c>
      <c r="AM181">
        <v>42.548999999999999</v>
      </c>
      <c r="AN181">
        <v>2.7094999999999998</v>
      </c>
      <c r="AO181">
        <v>1.3634999999999999</v>
      </c>
      <c r="AQ181">
        <v>13.5283</v>
      </c>
      <c r="BO181">
        <f t="shared" si="11"/>
        <v>2013</v>
      </c>
      <c r="BP181">
        <f t="shared" si="10"/>
        <v>0</v>
      </c>
      <c r="BQ181" cm="1">
        <f t="array" aca="1" ref="BQ181" ca="1">1/INDEX($B181:$BB181,Var!$B$9)</f>
        <v>1.1903755753977938E-2</v>
      </c>
      <c r="BR181">
        <f t="shared" si="12"/>
        <v>2.7094999999999998</v>
      </c>
      <c r="BS181">
        <f t="shared" si="13"/>
        <v>0.36907178446207789</v>
      </c>
      <c r="BT181" cm="1">
        <f t="array" aca="1" ref="BT181" ca="1">1/INDEX(B181:BB181,Var!$O$9)</f>
        <v>5.6365655278925446E-2</v>
      </c>
      <c r="BU181" cm="1">
        <f t="array" aca="1" ref="BU181" ca="1">INDEX(B181:BB181,Var!$B$9)/INDEX(B181:BB181,Var!$O$9)</f>
        <v>4.7351152395822176</v>
      </c>
      <c r="BV181">
        <f t="shared" ca="1" si="14"/>
        <v>0.2111881019580488</v>
      </c>
      <c r="BW181" cm="1">
        <f t="array" aca="1" ref="BW181" ca="1">INDEX($B181:$BB181,Var!$B$9)/BW$1*100</f>
        <v>133.58866754976154</v>
      </c>
      <c r="BX181" cm="1">
        <f t="array" aca="1" ref="BX181" ca="1">INDEX($B181:$BB181,Var!$B$9)/BX$1*100</f>
        <v>76.827493870324318</v>
      </c>
      <c r="BY181" cm="1">
        <f t="array" aca="1" ref="BY181" ca="1">INDEX($B181:$BB181,Var!$O$9)/BY$1*100</f>
        <v>111.73088307533409</v>
      </c>
      <c r="BZ181" cm="1">
        <f t="array" aca="1" ref="BZ181" ca="1">INDEX($B181:$BB181,Var!$O$9)/BZ$1*100</f>
        <v>88.659953524399683</v>
      </c>
    </row>
    <row r="182" spans="1:78" x14ac:dyDescent="0.3">
      <c r="A182" s="35">
        <v>41579</v>
      </c>
      <c r="B182">
        <v>1.4473</v>
      </c>
      <c r="C182">
        <v>1.9558</v>
      </c>
      <c r="D182">
        <v>3.0958999999999999</v>
      </c>
      <c r="E182">
        <v>1.4145000000000001</v>
      </c>
      <c r="F182">
        <v>1.2316</v>
      </c>
      <c r="H182">
        <v>8.2220999999999993</v>
      </c>
      <c r="J182">
        <v>26.927</v>
      </c>
      <c r="K182">
        <v>7.4587000000000003</v>
      </c>
      <c r="M182">
        <v>0.83779999999999999</v>
      </c>
      <c r="O182">
        <v>10.4604</v>
      </c>
      <c r="P182">
        <v>7.6326000000000001</v>
      </c>
      <c r="Q182">
        <v>297.68</v>
      </c>
      <c r="R182">
        <v>15575.06</v>
      </c>
      <c r="S182">
        <v>4.7710999999999997</v>
      </c>
      <c r="T182">
        <v>84.498999999999995</v>
      </c>
      <c r="U182">
        <v>290</v>
      </c>
      <c r="V182">
        <v>134.97</v>
      </c>
      <c r="W182">
        <v>1434.06</v>
      </c>
      <c r="X182">
        <v>3.4527999999999999</v>
      </c>
      <c r="Y182">
        <v>0.70279999999999998</v>
      </c>
      <c r="AA182">
        <v>17.634</v>
      </c>
      <c r="AB182">
        <v>4.3175999999999997</v>
      </c>
      <c r="AC182">
        <v>8.2055000000000007</v>
      </c>
      <c r="AD182">
        <v>1.6327</v>
      </c>
      <c r="AE182">
        <v>58.811</v>
      </c>
      <c r="AF182">
        <v>4.1886999999999999</v>
      </c>
      <c r="AG182">
        <v>4.4451999999999998</v>
      </c>
      <c r="AH182">
        <v>44.158099999999997</v>
      </c>
      <c r="AI182">
        <v>8.8802000000000003</v>
      </c>
      <c r="AJ182">
        <v>1.6833</v>
      </c>
      <c r="AM182">
        <v>42.695</v>
      </c>
      <c r="AN182">
        <v>2.7315999999999998</v>
      </c>
      <c r="AO182">
        <v>1.3492999999999999</v>
      </c>
      <c r="AQ182">
        <v>13.762600000000001</v>
      </c>
      <c r="BO182">
        <f t="shared" si="11"/>
        <v>2013</v>
      </c>
      <c r="BP182">
        <f t="shared" si="10"/>
        <v>0</v>
      </c>
      <c r="BQ182" cm="1">
        <f t="array" aca="1" ref="BQ182" ca="1">1/INDEX($B182:$BB182,Var!$B$9)</f>
        <v>1.1834459579403307E-2</v>
      </c>
      <c r="BR182">
        <f t="shared" si="12"/>
        <v>2.7315999999999998</v>
      </c>
      <c r="BS182">
        <f t="shared" si="13"/>
        <v>0.36608581051398448</v>
      </c>
      <c r="BT182" cm="1">
        <f t="array" aca="1" ref="BT182" ca="1">1/INDEX(B182:BB182,Var!$O$9)</f>
        <v>5.6708631053646361E-2</v>
      </c>
      <c r="BU182" cm="1">
        <f t="array" aca="1" ref="BU182" ca="1">INDEX(B182:BB182,Var!$B$9)/INDEX(B182:BB182,Var!$O$9)</f>
        <v>4.7918226154020642</v>
      </c>
      <c r="BV182">
        <f t="shared" ca="1" si="14"/>
        <v>0.20868886022319791</v>
      </c>
      <c r="BW182" cm="1">
        <f t="array" aca="1" ref="BW182" ca="1">INDEX($B182:$BB182,Var!$B$9)/BW$1*100</f>
        <v>134.37089030912031</v>
      </c>
      <c r="BX182" cm="1">
        <f t="array" aca="1" ref="BX182" ca="1">INDEX($B182:$BB182,Var!$B$9)/BX$1*100</f>
        <v>77.277353992085608</v>
      </c>
      <c r="BY182" cm="1">
        <f t="array" aca="1" ref="BY182" ca="1">INDEX($B182:$BB182,Var!$O$9)/BY$1*100</f>
        <v>111.05513080498281</v>
      </c>
      <c r="BZ182" cm="1">
        <f t="array" aca="1" ref="BZ182" ca="1">INDEX($B182:$BB182,Var!$O$9)/BZ$1*100</f>
        <v>88.123735039104474</v>
      </c>
    </row>
    <row r="183" spans="1:78" x14ac:dyDescent="0.3">
      <c r="A183" s="35">
        <v>41609</v>
      </c>
      <c r="B183">
        <v>1.5243</v>
      </c>
      <c r="C183">
        <v>1.9558</v>
      </c>
      <c r="D183">
        <v>3.2132999999999998</v>
      </c>
      <c r="E183">
        <v>1.458</v>
      </c>
      <c r="F183">
        <v>1.2244999999999999</v>
      </c>
      <c r="H183">
        <v>8.3247999999999998</v>
      </c>
      <c r="J183">
        <v>27.521000000000001</v>
      </c>
      <c r="K183">
        <v>7.4602000000000004</v>
      </c>
      <c r="M183">
        <v>0.83638999999999997</v>
      </c>
      <c r="O183">
        <v>10.625400000000001</v>
      </c>
      <c r="P183">
        <v>7.6364999999999998</v>
      </c>
      <c r="Q183">
        <v>300.24</v>
      </c>
      <c r="R183">
        <v>16455.73</v>
      </c>
      <c r="S183">
        <v>4.8018999999999998</v>
      </c>
      <c r="T183">
        <v>84.763099999999994</v>
      </c>
      <c r="U183">
        <v>290</v>
      </c>
      <c r="V183">
        <v>141.68</v>
      </c>
      <c r="W183">
        <v>1446.99</v>
      </c>
      <c r="X183">
        <v>3.4527999999999999</v>
      </c>
      <c r="Y183">
        <v>0.70269999999999999</v>
      </c>
      <c r="AA183">
        <v>17.8278</v>
      </c>
      <c r="AB183">
        <v>4.4516999999999998</v>
      </c>
      <c r="AC183">
        <v>8.4053000000000004</v>
      </c>
      <c r="AD183">
        <v>1.6658999999999999</v>
      </c>
      <c r="AE183">
        <v>60.552</v>
      </c>
      <c r="AF183">
        <v>4.1760000000000002</v>
      </c>
      <c r="AG183">
        <v>4.4634999999999998</v>
      </c>
      <c r="AH183">
        <v>45.062800000000003</v>
      </c>
      <c r="AI183">
        <v>8.9596999999999998</v>
      </c>
      <c r="AJ183">
        <v>1.7243999999999999</v>
      </c>
      <c r="AM183">
        <v>44.323</v>
      </c>
      <c r="AN183">
        <v>2.8275999999999999</v>
      </c>
      <c r="AO183">
        <v>1.3704000000000001</v>
      </c>
      <c r="AQ183">
        <v>14.2234</v>
      </c>
      <c r="BO183">
        <f t="shared" si="11"/>
        <v>2013</v>
      </c>
      <c r="BP183">
        <f t="shared" si="10"/>
        <v>0</v>
      </c>
      <c r="BQ183" cm="1">
        <f t="array" aca="1" ref="BQ183" ca="1">1/INDEX($B183:$BB183,Var!$B$9)</f>
        <v>1.1797586449764108E-2</v>
      </c>
      <c r="BR183">
        <f t="shared" si="12"/>
        <v>2.8275999999999999</v>
      </c>
      <c r="BS183">
        <f t="shared" si="13"/>
        <v>0.35365681143018818</v>
      </c>
      <c r="BT183" cm="1">
        <f t="array" aca="1" ref="BT183" ca="1">1/INDEX(B183:BB183,Var!$O$9)</f>
        <v>5.6092170654820001E-2</v>
      </c>
      <c r="BU183" cm="1">
        <f t="array" aca="1" ref="BU183" ca="1">INDEX(B183:BB183,Var!$B$9)/INDEX(B183:BB183,Var!$O$9)</f>
        <v>4.7545462704315726</v>
      </c>
      <c r="BV183">
        <f t="shared" ca="1" si="14"/>
        <v>0.21032501170910459</v>
      </c>
      <c r="BW183" cm="1">
        <f t="array" aca="1" ref="BW183" ca="1">INDEX($B183:$BB183,Var!$B$9)/BW$1*100</f>
        <v>134.79086394349039</v>
      </c>
      <c r="BX183" cm="1">
        <f t="array" aca="1" ref="BX183" ca="1">INDEX($B183:$BB183,Var!$B$9)/BX$1*100</f>
        <v>77.518882876324582</v>
      </c>
      <c r="BY183" cm="1">
        <f t="array" aca="1" ref="BY183" ca="1">INDEX($B183:$BB183,Var!$O$9)/BY$1*100</f>
        <v>112.27564142934514</v>
      </c>
      <c r="BZ183" cm="1">
        <f t="array" aca="1" ref="BZ183" ca="1">INDEX($B183:$BB183,Var!$O$9)/BZ$1*100</f>
        <v>89.092226581044955</v>
      </c>
    </row>
    <row r="184" spans="1:78" x14ac:dyDescent="0.3">
      <c r="A184" s="35">
        <v>41640</v>
      </c>
      <c r="B184">
        <v>1.5377000000000001</v>
      </c>
      <c r="C184">
        <v>1.9558</v>
      </c>
      <c r="D184">
        <v>3.2437</v>
      </c>
      <c r="E184">
        <v>1.4883999999999999</v>
      </c>
      <c r="F184">
        <v>1.2317</v>
      </c>
      <c r="H184">
        <v>8.2368000000000006</v>
      </c>
      <c r="J184">
        <v>27.484999999999999</v>
      </c>
      <c r="K184">
        <v>7.4614000000000003</v>
      </c>
      <c r="M184">
        <v>0.82674000000000003</v>
      </c>
      <c r="O184">
        <v>10.5586</v>
      </c>
      <c r="P184">
        <v>7.6353</v>
      </c>
      <c r="Q184">
        <v>302.48</v>
      </c>
      <c r="R184">
        <v>16471.939999999999</v>
      </c>
      <c r="S184">
        <v>4.7568999999999999</v>
      </c>
      <c r="T184">
        <v>84.509900000000002</v>
      </c>
      <c r="U184">
        <v>290</v>
      </c>
      <c r="V184">
        <v>141.47</v>
      </c>
      <c r="W184">
        <v>1453.94</v>
      </c>
      <c r="X184">
        <v>3.4527999999999999</v>
      </c>
      <c r="AA184">
        <v>17.996400000000001</v>
      </c>
      <c r="AB184">
        <v>4.5004999999999997</v>
      </c>
      <c r="AC184">
        <v>8.3926999999999996</v>
      </c>
      <c r="AD184">
        <v>1.645</v>
      </c>
      <c r="AE184">
        <v>61.262999999999998</v>
      </c>
      <c r="AF184">
        <v>4.1798999999999999</v>
      </c>
      <c r="AG184">
        <v>4.5205000000000002</v>
      </c>
      <c r="AH184">
        <v>46.0304</v>
      </c>
      <c r="AI184">
        <v>8.8338999999999999</v>
      </c>
      <c r="AJ184">
        <v>1.7326999999999999</v>
      </c>
      <c r="AM184">
        <v>44.822000000000003</v>
      </c>
      <c r="AN184">
        <v>3.0297000000000001</v>
      </c>
      <c r="AO184">
        <v>1.361</v>
      </c>
      <c r="AQ184">
        <v>14.824199999999999</v>
      </c>
      <c r="BO184">
        <f t="shared" si="11"/>
        <v>2014</v>
      </c>
      <c r="BP184">
        <f t="shared" si="10"/>
        <v>100</v>
      </c>
      <c r="BQ184" cm="1">
        <f t="array" aca="1" ref="BQ184" ca="1">1/INDEX($B184:$BB184,Var!$B$9)</f>
        <v>1.1832933182976195E-2</v>
      </c>
      <c r="BR184">
        <f t="shared" si="12"/>
        <v>3.0297000000000001</v>
      </c>
      <c r="BS184">
        <f t="shared" si="13"/>
        <v>0.33006568307093109</v>
      </c>
      <c r="BT184" cm="1">
        <f t="array" aca="1" ref="BT184" ca="1">1/INDEX(B184:BB184,Var!$O$9)</f>
        <v>5.5566668889333419E-2</v>
      </c>
      <c r="BU184" cm="1">
        <f t="array" aca="1" ref="BU184" ca="1">INDEX(B184:BB184,Var!$B$9)/INDEX(B184:BB184,Var!$O$9)</f>
        <v>4.6959336311706785</v>
      </c>
      <c r="BV184">
        <f t="shared" ca="1" si="14"/>
        <v>0.21295019873411281</v>
      </c>
      <c r="BW184" cm="1">
        <f t="array" aca="1" ref="BW184" ca="1">INDEX($B184:$BB184,Var!$B$9)/BW$1*100</f>
        <v>134.38822356400345</v>
      </c>
      <c r="BX184" cm="1">
        <f t="array" aca="1" ref="BX184" ca="1">INDEX($B184:$BB184,Var!$B$9)/BX$1*100</f>
        <v>77.287322431457838</v>
      </c>
      <c r="BY184" cm="1">
        <f t="array" aca="1" ref="BY184" ca="1">INDEX($B184:$BB184,Var!$O$9)/BY$1*100</f>
        <v>113.33744788583377</v>
      </c>
      <c r="BZ184" cm="1">
        <f t="array" aca="1" ref="BZ184" ca="1">INDEX($B184:$BB184,Var!$O$9)/BZ$1*100</f>
        <v>89.934784238274915</v>
      </c>
    </row>
    <row r="185" spans="1:78" x14ac:dyDescent="0.3">
      <c r="A185" s="35">
        <v>41671</v>
      </c>
      <c r="B185">
        <v>1.5222</v>
      </c>
      <c r="C185">
        <v>1.9558</v>
      </c>
      <c r="D185">
        <v>3.2581000000000002</v>
      </c>
      <c r="E185">
        <v>1.5094000000000001</v>
      </c>
      <c r="F185">
        <v>1.2212000000000001</v>
      </c>
      <c r="H185">
        <v>8.3062000000000005</v>
      </c>
      <c r="J185">
        <v>27.443999999999999</v>
      </c>
      <c r="K185">
        <v>7.4622000000000002</v>
      </c>
      <c r="M185">
        <v>0.82509999999999994</v>
      </c>
      <c r="O185">
        <v>10.6012</v>
      </c>
      <c r="P185">
        <v>7.6574</v>
      </c>
      <c r="Q185">
        <v>310.2</v>
      </c>
      <c r="R185">
        <v>16270.18</v>
      </c>
      <c r="S185">
        <v>4.8042999999999996</v>
      </c>
      <c r="T185">
        <v>84.950299999999999</v>
      </c>
      <c r="U185">
        <v>290</v>
      </c>
      <c r="V185">
        <v>139.35</v>
      </c>
      <c r="W185">
        <v>1462.51</v>
      </c>
      <c r="X185">
        <v>3.4527999999999999</v>
      </c>
      <c r="AA185">
        <v>18.156099999999999</v>
      </c>
      <c r="AB185">
        <v>4.5194000000000001</v>
      </c>
      <c r="AC185">
        <v>8.3561999999999994</v>
      </c>
      <c r="AD185">
        <v>1.6466000000000001</v>
      </c>
      <c r="AE185">
        <v>61.238</v>
      </c>
      <c r="AF185">
        <v>4.1741000000000001</v>
      </c>
      <c r="AG185">
        <v>4.4917999999999996</v>
      </c>
      <c r="AH185">
        <v>48.255400000000002</v>
      </c>
      <c r="AI185">
        <v>8.8720999999999997</v>
      </c>
      <c r="AJ185">
        <v>1.7295</v>
      </c>
      <c r="AM185">
        <v>44.567999999999998</v>
      </c>
      <c r="AN185">
        <v>3.0184000000000002</v>
      </c>
      <c r="AO185">
        <v>1.3658999999999999</v>
      </c>
      <c r="AQ185">
        <v>14.981999999999999</v>
      </c>
      <c r="BO185">
        <f t="shared" si="11"/>
        <v>2014</v>
      </c>
      <c r="BP185">
        <f t="shared" si="10"/>
        <v>100</v>
      </c>
      <c r="BQ185" cm="1">
        <f t="array" aca="1" ref="BQ185" ca="1">1/INDEX($B185:$BB185,Var!$B$9)</f>
        <v>1.1771588799568689E-2</v>
      </c>
      <c r="BR185">
        <f t="shared" si="12"/>
        <v>3.0184000000000002</v>
      </c>
      <c r="BS185">
        <f t="shared" si="13"/>
        <v>0.33130135170951497</v>
      </c>
      <c r="BT185" cm="1">
        <f t="array" aca="1" ref="BT185" ca="1">1/INDEX(B185:BB185,Var!$O$9)</f>
        <v>5.5077907700442283E-2</v>
      </c>
      <c r="BU185" cm="1">
        <f t="array" aca="1" ref="BU185" ca="1">INDEX(B185:BB185,Var!$B$9)/INDEX(B185:BB185,Var!$O$9)</f>
        <v>4.6788847825248814</v>
      </c>
      <c r="BV185">
        <f t="shared" ca="1" si="14"/>
        <v>0.21372614340384907</v>
      </c>
      <c r="BW185" cm="1">
        <f t="array" aca="1" ref="BW185" ca="1">INDEX($B185:$BB185,Var!$B$9)/BW$1*100</f>
        <v>135.08855066955661</v>
      </c>
      <c r="BX185" cm="1">
        <f t="array" aca="1" ref="BX185" ca="1">INDEX($B185:$BB185,Var!$B$9)/BX$1*100</f>
        <v>77.690083963524657</v>
      </c>
      <c r="BY185" cm="1">
        <f t="array" aca="1" ref="BY185" ca="1">INDEX($B185:$BB185,Var!$O$9)/BY$1*100</f>
        <v>114.3432040608114</v>
      </c>
      <c r="BZ185" cm="1">
        <f t="array" aca="1" ref="BZ185" ca="1">INDEX($B185:$BB185,Var!$O$9)/BZ$1*100</f>
        <v>90.73286524574597</v>
      </c>
    </row>
    <row r="186" spans="1:78" x14ac:dyDescent="0.3">
      <c r="A186" s="35">
        <v>41699</v>
      </c>
      <c r="B186">
        <v>1.5217000000000001</v>
      </c>
      <c r="C186">
        <v>1.9558</v>
      </c>
      <c r="D186">
        <v>3.2187000000000001</v>
      </c>
      <c r="E186">
        <v>1.5351999999999999</v>
      </c>
      <c r="F186">
        <v>1.2177</v>
      </c>
      <c r="H186">
        <v>8.5332000000000008</v>
      </c>
      <c r="J186">
        <v>27.395</v>
      </c>
      <c r="K186">
        <v>7.4638</v>
      </c>
      <c r="M186">
        <v>0.83169999999999999</v>
      </c>
      <c r="O186">
        <v>10.728300000000001</v>
      </c>
      <c r="P186">
        <v>7.6576000000000004</v>
      </c>
      <c r="Q186">
        <v>311.49</v>
      </c>
      <c r="R186">
        <v>15785.89</v>
      </c>
      <c r="S186">
        <v>4.8087</v>
      </c>
      <c r="T186">
        <v>84.299000000000007</v>
      </c>
      <c r="U186">
        <v>290</v>
      </c>
      <c r="V186">
        <v>141.47999999999999</v>
      </c>
      <c r="W186">
        <v>1479.99</v>
      </c>
      <c r="X186">
        <v>3.4527999999999999</v>
      </c>
      <c r="AA186">
        <v>18.244700000000002</v>
      </c>
      <c r="AB186">
        <v>4.5361000000000002</v>
      </c>
      <c r="AC186">
        <v>8.2905999999999995</v>
      </c>
      <c r="AD186">
        <v>1.6198999999999999</v>
      </c>
      <c r="AE186">
        <v>61.901000000000003</v>
      </c>
      <c r="AF186">
        <v>4.1986999999999997</v>
      </c>
      <c r="AG186">
        <v>4.4932999999999996</v>
      </c>
      <c r="AH186">
        <v>49.947699999999998</v>
      </c>
      <c r="AI186">
        <v>8.8666</v>
      </c>
      <c r="AJ186">
        <v>1.7513000000000001</v>
      </c>
      <c r="AM186">
        <v>44.765000000000001</v>
      </c>
      <c r="AN186">
        <v>3.0629</v>
      </c>
      <c r="AO186">
        <v>1.3823000000000001</v>
      </c>
      <c r="AQ186">
        <v>14.8613</v>
      </c>
      <c r="BO186">
        <f t="shared" si="11"/>
        <v>2014</v>
      </c>
      <c r="BP186">
        <f t="shared" si="10"/>
        <v>100</v>
      </c>
      <c r="BQ186" cm="1">
        <f t="array" aca="1" ref="BQ186" ca="1">1/INDEX($B186:$BB186,Var!$B$9)</f>
        <v>1.186253692214617E-2</v>
      </c>
      <c r="BR186">
        <f t="shared" si="12"/>
        <v>3.0629</v>
      </c>
      <c r="BS186">
        <f t="shared" si="13"/>
        <v>0.32648796891834536</v>
      </c>
      <c r="BT186" cm="1">
        <f t="array" aca="1" ref="BT186" ca="1">1/INDEX(B186:BB186,Var!$O$9)</f>
        <v>5.4810438099831729E-2</v>
      </c>
      <c r="BU186" cm="1">
        <f t="array" aca="1" ref="BU186" ca="1">INDEX(B186:BB186,Var!$B$9)/INDEX(B186:BB186,Var!$O$9)</f>
        <v>4.6204651213777153</v>
      </c>
      <c r="BV186">
        <f t="shared" ca="1" si="14"/>
        <v>0.21642842738348023</v>
      </c>
      <c r="BW186" cm="1">
        <f t="array" aca="1" ref="BW186" ca="1">INDEX($B186:$BB186,Var!$B$9)/BW$1*100</f>
        <v>134.05284893511796</v>
      </c>
      <c r="BX186" cm="1">
        <f t="array" aca="1" ref="BX186" ca="1">INDEX($B186:$BB186,Var!$B$9)/BX$1*100</f>
        <v>77.094446847641095</v>
      </c>
      <c r="BY186" cm="1">
        <f t="array" aca="1" ref="BY186" ca="1">INDEX($B186:$BB186,Var!$O$9)/BY$1*100</f>
        <v>114.90118776214528</v>
      </c>
      <c r="BZ186" cm="1">
        <f t="array" aca="1" ref="BZ186" ca="1">INDEX($B186:$BB186,Var!$O$9)/BZ$1*100</f>
        <v>91.175632792783802</v>
      </c>
    </row>
    <row r="187" spans="1:78" x14ac:dyDescent="0.3">
      <c r="A187" s="35">
        <v>41730</v>
      </c>
      <c r="B187">
        <v>1.4831000000000001</v>
      </c>
      <c r="C187">
        <v>1.9558</v>
      </c>
      <c r="D187">
        <v>3.0863999999999998</v>
      </c>
      <c r="E187">
        <v>1.5181</v>
      </c>
      <c r="F187">
        <v>1.2189000000000001</v>
      </c>
      <c r="H187">
        <v>8.5983999999999998</v>
      </c>
      <c r="J187">
        <v>27.45</v>
      </c>
      <c r="K187">
        <v>7.4656000000000002</v>
      </c>
      <c r="M187">
        <v>0.82520000000000004</v>
      </c>
      <c r="O187">
        <v>10.710699999999999</v>
      </c>
      <c r="P187">
        <v>7.6266999999999996</v>
      </c>
      <c r="Q187">
        <v>307.37</v>
      </c>
      <c r="R187">
        <v>15801.66</v>
      </c>
      <c r="S187">
        <v>4.8010000000000002</v>
      </c>
      <c r="T187">
        <v>83.362399999999994</v>
      </c>
      <c r="U187">
        <v>290</v>
      </c>
      <c r="V187">
        <v>141.62</v>
      </c>
      <c r="W187">
        <v>1441.28</v>
      </c>
      <c r="X187">
        <v>3.4527999999999999</v>
      </c>
      <c r="AA187">
        <v>18.048500000000001</v>
      </c>
      <c r="AB187">
        <v>4.4988999999999999</v>
      </c>
      <c r="AC187">
        <v>8.2506000000000004</v>
      </c>
      <c r="AD187">
        <v>1.6049</v>
      </c>
      <c r="AE187">
        <v>61.646000000000001</v>
      </c>
      <c r="AF187">
        <v>4.1852999999999998</v>
      </c>
      <c r="AG187">
        <v>4.4619999999999997</v>
      </c>
      <c r="AH187">
        <v>49.297800000000002</v>
      </c>
      <c r="AI187">
        <v>9.0328999999999997</v>
      </c>
      <c r="AJ187">
        <v>1.7344999999999999</v>
      </c>
      <c r="AM187">
        <v>44.656999999999996</v>
      </c>
      <c r="AN187">
        <v>2.9392999999999998</v>
      </c>
      <c r="AO187">
        <v>1.3813</v>
      </c>
      <c r="AQ187">
        <v>14.5815</v>
      </c>
      <c r="BO187">
        <f t="shared" si="11"/>
        <v>2014</v>
      </c>
      <c r="BP187">
        <f t="shared" si="10"/>
        <v>100</v>
      </c>
      <c r="BQ187" cm="1">
        <f t="array" aca="1" ref="BQ187" ca="1">1/INDEX($B187:$BB187,Var!$B$9)</f>
        <v>1.1995815859428232E-2</v>
      </c>
      <c r="BR187">
        <f t="shared" si="12"/>
        <v>2.9392999999999998</v>
      </c>
      <c r="BS187">
        <f t="shared" si="13"/>
        <v>0.34021705848331235</v>
      </c>
      <c r="BT187" cm="1">
        <f t="array" aca="1" ref="BT187" ca="1">1/INDEX(B187:BB187,Var!$O$9)</f>
        <v>5.540626644873535E-2</v>
      </c>
      <c r="BU187" cm="1">
        <f t="array" aca="1" ref="BU187" ca="1">INDEX(B187:BB187,Var!$B$9)/INDEX(B187:BB187,Var!$O$9)</f>
        <v>4.618799346206055</v>
      </c>
      <c r="BV187">
        <f t="shared" ca="1" si="14"/>
        <v>0.21650648253889049</v>
      </c>
      <c r="BW187" cm="1">
        <f t="array" aca="1" ref="BW187" ca="1">INDEX($B187:$BB187,Var!$B$9)/BW$1*100</f>
        <v>132.56346118066497</v>
      </c>
      <c r="BX187" cm="1">
        <f t="array" aca="1" ref="BX187" ca="1">INDEX($B187:$BB187,Var!$B$9)/BX$1*100</f>
        <v>76.237892690207417</v>
      </c>
      <c r="BY187" cm="1">
        <f t="array" aca="1" ref="BY187" ca="1">INDEX($B187:$BB187,Var!$O$9)/BY$1*100</f>
        <v>113.66556245512828</v>
      </c>
      <c r="BZ187" cm="1">
        <f t="array" aca="1" ref="BZ187" ca="1">INDEX($B187:$BB187,Var!$O$9)/BZ$1*100</f>
        <v>90.195147547537545</v>
      </c>
    </row>
    <row r="188" spans="1:78" x14ac:dyDescent="0.3">
      <c r="A188" s="35">
        <v>41760</v>
      </c>
      <c r="B188">
        <v>1.4755</v>
      </c>
      <c r="C188">
        <v>1.9558</v>
      </c>
      <c r="D188">
        <v>3.0512000000000001</v>
      </c>
      <c r="E188">
        <v>1.4951000000000001</v>
      </c>
      <c r="F188">
        <v>1.2203999999999999</v>
      </c>
      <c r="H188">
        <v>8.5657999999999994</v>
      </c>
      <c r="J188">
        <v>27.437000000000001</v>
      </c>
      <c r="K188">
        <v>7.4641000000000002</v>
      </c>
      <c r="M188">
        <v>0.81535000000000002</v>
      </c>
      <c r="O188">
        <v>10.6456</v>
      </c>
      <c r="P188">
        <v>7.5952000000000002</v>
      </c>
      <c r="Q188">
        <v>304.58</v>
      </c>
      <c r="R188">
        <v>15830.12</v>
      </c>
      <c r="S188">
        <v>4.76</v>
      </c>
      <c r="T188">
        <v>81.431799999999996</v>
      </c>
      <c r="U188">
        <v>290</v>
      </c>
      <c r="V188">
        <v>139.74</v>
      </c>
      <c r="W188">
        <v>1407.13</v>
      </c>
      <c r="X188">
        <v>3.4527999999999999</v>
      </c>
      <c r="AA188">
        <v>17.762</v>
      </c>
      <c r="AB188">
        <v>4.4337</v>
      </c>
      <c r="AC188">
        <v>8.1513000000000009</v>
      </c>
      <c r="AD188">
        <v>1.5956999999999999</v>
      </c>
      <c r="AE188">
        <v>60.258000000000003</v>
      </c>
      <c r="AF188">
        <v>4.18</v>
      </c>
      <c r="AG188">
        <v>4.4237000000000002</v>
      </c>
      <c r="AH188">
        <v>47.840299999999999</v>
      </c>
      <c r="AI188">
        <v>9.0297999999999998</v>
      </c>
      <c r="AJ188">
        <v>1.7189000000000001</v>
      </c>
      <c r="AM188">
        <v>44.686</v>
      </c>
      <c r="AN188">
        <v>2.8736000000000002</v>
      </c>
      <c r="AO188">
        <v>1.3732</v>
      </c>
      <c r="AQ188">
        <v>14.2995</v>
      </c>
      <c r="BO188">
        <f t="shared" si="11"/>
        <v>2014</v>
      </c>
      <c r="BP188">
        <f t="shared" si="10"/>
        <v>100</v>
      </c>
      <c r="BQ188" cm="1">
        <f t="array" aca="1" ref="BQ188" ca="1">1/INDEX($B188:$BB188,Var!$B$9)</f>
        <v>1.2280214854639097E-2</v>
      </c>
      <c r="BR188">
        <f t="shared" si="12"/>
        <v>2.8736000000000002</v>
      </c>
      <c r="BS188">
        <f t="shared" si="13"/>
        <v>0.34799554565701557</v>
      </c>
      <c r="BT188" cm="1">
        <f t="array" aca="1" ref="BT188" ca="1">1/INDEX(B188:BB188,Var!$O$9)</f>
        <v>5.6299966220020266E-2</v>
      </c>
      <c r="BU188" cm="1">
        <f t="array" aca="1" ref="BU188" ca="1">INDEX(B188:BB188,Var!$B$9)/INDEX(B188:BB188,Var!$O$9)</f>
        <v>4.5846075892354463</v>
      </c>
      <c r="BV188">
        <f t="shared" ca="1" si="14"/>
        <v>0.21812117624809965</v>
      </c>
      <c r="BW188" cm="1">
        <f t="array" aca="1" ref="BW188" ca="1">INDEX($B188:$BB188,Var!$B$9)/BW$1*100</f>
        <v>129.49340779742036</v>
      </c>
      <c r="BX188" cm="1">
        <f t="array" aca="1" ref="BX188" ca="1">INDEX($B188:$BB188,Var!$B$9)/BX$1*100</f>
        <v>74.472290024884515</v>
      </c>
      <c r="BY188" cm="1">
        <f t="array" aca="1" ref="BY188" ca="1">INDEX($B188:$BB188,Var!$O$9)/BY$1*100</f>
        <v>111.86124721323039</v>
      </c>
      <c r="BZ188" cm="1">
        <f t="array" aca="1" ref="BZ188" ca="1">INDEX($B188:$BB188,Var!$O$9)/BZ$1*100</f>
        <v>88.763399215411908</v>
      </c>
    </row>
    <row r="189" spans="1:78" x14ac:dyDescent="0.3">
      <c r="A189" s="35">
        <v>41791</v>
      </c>
      <c r="B189">
        <v>1.4517</v>
      </c>
      <c r="C189">
        <v>1.9558</v>
      </c>
      <c r="D189">
        <v>3.0388000000000002</v>
      </c>
      <c r="E189">
        <v>1.4728000000000001</v>
      </c>
      <c r="F189">
        <v>1.2181</v>
      </c>
      <c r="H189">
        <v>8.4697999999999993</v>
      </c>
      <c r="J189">
        <v>27.45</v>
      </c>
      <c r="K189">
        <v>7.4588000000000001</v>
      </c>
      <c r="M189">
        <v>0.80408999999999997</v>
      </c>
      <c r="O189">
        <v>10.5365</v>
      </c>
      <c r="P189">
        <v>7.577</v>
      </c>
      <c r="Q189">
        <v>305.87</v>
      </c>
      <c r="R189">
        <v>16167.87</v>
      </c>
      <c r="S189">
        <v>4.6966000000000001</v>
      </c>
      <c r="T189">
        <v>81.204599999999999</v>
      </c>
      <c r="U189">
        <v>290</v>
      </c>
      <c r="V189">
        <v>138.72</v>
      </c>
      <c r="W189">
        <v>1385.45</v>
      </c>
      <c r="X189">
        <v>3.4527999999999999</v>
      </c>
      <c r="AA189">
        <v>17.651599999999998</v>
      </c>
      <c r="AB189">
        <v>4.3760000000000003</v>
      </c>
      <c r="AC189">
        <v>8.2149000000000001</v>
      </c>
      <c r="AD189">
        <v>1.5769</v>
      </c>
      <c r="AE189">
        <v>59.542999999999999</v>
      </c>
      <c r="AF189">
        <v>4.1352000000000002</v>
      </c>
      <c r="AG189">
        <v>4.3929999999999998</v>
      </c>
      <c r="AH189">
        <v>46.750900000000001</v>
      </c>
      <c r="AI189">
        <v>9.0914000000000001</v>
      </c>
      <c r="AJ189">
        <v>1.7008000000000001</v>
      </c>
      <c r="AM189">
        <v>44.195</v>
      </c>
      <c r="AN189">
        <v>2.8807999999999998</v>
      </c>
      <c r="AO189">
        <v>1.3592</v>
      </c>
      <c r="AQ189">
        <v>14.509399999999999</v>
      </c>
      <c r="BO189">
        <f t="shared" si="11"/>
        <v>2014</v>
      </c>
      <c r="BP189">
        <f t="shared" si="10"/>
        <v>100</v>
      </c>
      <c r="BQ189" cm="1">
        <f t="array" aca="1" ref="BQ189" ca="1">1/INDEX($B189:$BB189,Var!$B$9)</f>
        <v>1.23145733123493E-2</v>
      </c>
      <c r="BR189">
        <f t="shared" si="12"/>
        <v>2.8807999999999998</v>
      </c>
      <c r="BS189">
        <f t="shared" si="13"/>
        <v>0.34712579838933633</v>
      </c>
      <c r="BT189" cm="1">
        <f t="array" aca="1" ref="BT189" ca="1">1/INDEX(B189:BB189,Var!$O$9)</f>
        <v>5.6652088195970909E-2</v>
      </c>
      <c r="BU189" cm="1">
        <f t="array" aca="1" ref="BU189" ca="1">INDEX(B189:BB189,Var!$B$9)/INDEX(B189:BB189,Var!$O$9)</f>
        <v>4.6004101611185391</v>
      </c>
      <c r="BV189">
        <f t="shared" ca="1" si="14"/>
        <v>0.21737192228026489</v>
      </c>
      <c r="BW189" cm="1">
        <f t="array" aca="1" ref="BW189" ca="1">INDEX($B189:$BB189,Var!$B$9)/BW$1*100</f>
        <v>129.13211279655371</v>
      </c>
      <c r="BX189" cm="1">
        <f t="array" aca="1" ref="BX189" ca="1">INDEX($B189:$BB189,Var!$B$9)/BX$1*100</f>
        <v>74.264507508795546</v>
      </c>
      <c r="BY189" cm="1">
        <f t="array" aca="1" ref="BY189" ca="1">INDEX($B189:$BB189,Var!$O$9)/BY$1*100</f>
        <v>111.16597181111683</v>
      </c>
      <c r="BZ189" cm="1">
        <f t="array" aca="1" ref="BZ189" ca="1">INDEX($B189:$BB189,Var!$O$9)/BZ$1*100</f>
        <v>88.211688863346737</v>
      </c>
    </row>
    <row r="190" spans="1:78" x14ac:dyDescent="0.3">
      <c r="A190" s="35">
        <v>41821</v>
      </c>
      <c r="B190">
        <v>1.4419999999999999</v>
      </c>
      <c r="C190">
        <v>1.9558</v>
      </c>
      <c r="D190">
        <v>3.0108999999999999</v>
      </c>
      <c r="E190">
        <v>1.4523999999999999</v>
      </c>
      <c r="F190">
        <v>1.2150000000000001</v>
      </c>
      <c r="H190">
        <v>8.3940000000000001</v>
      </c>
      <c r="J190">
        <v>27.457999999999998</v>
      </c>
      <c r="K190">
        <v>7.4564000000000004</v>
      </c>
      <c r="M190">
        <v>0.79310000000000003</v>
      </c>
      <c r="O190">
        <v>10.493499999999999</v>
      </c>
      <c r="P190">
        <v>7.6146000000000003</v>
      </c>
      <c r="Q190">
        <v>309.81</v>
      </c>
      <c r="R190">
        <v>15789.65</v>
      </c>
      <c r="S190">
        <v>4.6325000000000003</v>
      </c>
      <c r="T190">
        <v>81.305800000000005</v>
      </c>
      <c r="U190">
        <v>290</v>
      </c>
      <c r="V190">
        <v>137.72</v>
      </c>
      <c r="W190">
        <v>1382.29</v>
      </c>
      <c r="X190">
        <v>3.4527999999999999</v>
      </c>
      <c r="AA190">
        <v>17.583400000000001</v>
      </c>
      <c r="AB190">
        <v>4.3099999999999996</v>
      </c>
      <c r="AC190">
        <v>8.3879999999999999</v>
      </c>
      <c r="AD190">
        <v>1.5578000000000001</v>
      </c>
      <c r="AE190">
        <v>58.844000000000001</v>
      </c>
      <c r="AF190">
        <v>4.1444000000000001</v>
      </c>
      <c r="AG190">
        <v>4.4097999999999997</v>
      </c>
      <c r="AH190">
        <v>46.998399999999997</v>
      </c>
      <c r="AI190">
        <v>9.2326999999999995</v>
      </c>
      <c r="AJ190">
        <v>1.6825000000000001</v>
      </c>
      <c r="AM190">
        <v>43.47</v>
      </c>
      <c r="AN190">
        <v>2.8698999999999999</v>
      </c>
      <c r="AO190">
        <v>1.3539000000000001</v>
      </c>
      <c r="AQ190">
        <v>14.4366</v>
      </c>
      <c r="BO190">
        <f t="shared" si="11"/>
        <v>2014</v>
      </c>
      <c r="BP190">
        <f t="shared" si="10"/>
        <v>100</v>
      </c>
      <c r="BQ190" cm="1">
        <f t="array" aca="1" ref="BQ190" ca="1">1/INDEX($B190:$BB190,Var!$B$9)</f>
        <v>1.2299245564277087E-2</v>
      </c>
      <c r="BR190">
        <f t="shared" si="12"/>
        <v>2.8698999999999999</v>
      </c>
      <c r="BS190">
        <f t="shared" si="13"/>
        <v>0.34844419666190463</v>
      </c>
      <c r="BT190" cm="1">
        <f t="array" aca="1" ref="BT190" ca="1">1/INDEX(B190:BB190,Var!$O$9)</f>
        <v>5.6871822286929712E-2</v>
      </c>
      <c r="BU190" cm="1">
        <f t="array" aca="1" ref="BU190" ca="1">INDEX(B190:BB190,Var!$B$9)/INDEX(B190:BB190,Var!$O$9)</f>
        <v>4.6240090084966505</v>
      </c>
      <c r="BV190">
        <f t="shared" ca="1" si="14"/>
        <v>0.21626255445490972</v>
      </c>
      <c r="BW190" cm="1">
        <f t="array" aca="1" ref="BW190" ca="1">INDEX($B190:$BB190,Var!$B$9)/BW$1*100</f>
        <v>129.29304173179889</v>
      </c>
      <c r="BX190" cm="1">
        <f t="array" aca="1" ref="BX190" ca="1">INDEX($B190:$BB190,Var!$B$9)/BX$1*100</f>
        <v>74.357058523884476</v>
      </c>
      <c r="BY190" cm="1">
        <f t="array" aca="1" ref="BY190" ca="1">INDEX($B190:$BB190,Var!$O$9)/BY$1*100</f>
        <v>110.73646291234745</v>
      </c>
      <c r="BZ190" cm="1">
        <f t="array" aca="1" ref="BZ190" ca="1">INDEX($B190:$BB190,Var!$O$9)/BZ$1*100</f>
        <v>87.870867794407943</v>
      </c>
    </row>
    <row r="191" spans="1:78" x14ac:dyDescent="0.3">
      <c r="A191" s="35">
        <v>41852</v>
      </c>
      <c r="B191">
        <v>1.4306000000000001</v>
      </c>
      <c r="C191">
        <v>1.9558</v>
      </c>
      <c r="D191">
        <v>3.0219</v>
      </c>
      <c r="E191">
        <v>1.4548000000000001</v>
      </c>
      <c r="F191">
        <v>1.2118</v>
      </c>
      <c r="H191">
        <v>8.1965000000000003</v>
      </c>
      <c r="J191">
        <v>27.815999999999999</v>
      </c>
      <c r="K191">
        <v>7.4550999999999998</v>
      </c>
      <c r="M191">
        <v>0.79730000000000001</v>
      </c>
      <c r="O191">
        <v>10.3207</v>
      </c>
      <c r="P191">
        <v>7.6326000000000001</v>
      </c>
      <c r="Q191">
        <v>313.91000000000003</v>
      </c>
      <c r="R191">
        <v>15603.1</v>
      </c>
      <c r="S191">
        <v>4.6569000000000003</v>
      </c>
      <c r="T191">
        <v>81.070899999999995</v>
      </c>
      <c r="U191">
        <v>290</v>
      </c>
      <c r="V191">
        <v>137.11000000000001</v>
      </c>
      <c r="W191">
        <v>1364.17</v>
      </c>
      <c r="X191">
        <v>3.4527999999999999</v>
      </c>
      <c r="AA191">
        <v>17.505099999999999</v>
      </c>
      <c r="AB191">
        <v>4.2309999999999999</v>
      </c>
      <c r="AC191">
        <v>8.2522000000000002</v>
      </c>
      <c r="AD191">
        <v>1.5783</v>
      </c>
      <c r="AE191">
        <v>58.32</v>
      </c>
      <c r="AF191">
        <v>4.1919000000000004</v>
      </c>
      <c r="AG191">
        <v>4.4252000000000002</v>
      </c>
      <c r="AH191">
        <v>48.178100000000001</v>
      </c>
      <c r="AI191">
        <v>9.1877999999999993</v>
      </c>
      <c r="AJ191">
        <v>1.6621999999999999</v>
      </c>
      <c r="AM191">
        <v>42.643999999999998</v>
      </c>
      <c r="AN191">
        <v>2.8784000000000001</v>
      </c>
      <c r="AO191">
        <v>1.3315999999999999</v>
      </c>
      <c r="AQ191">
        <v>14.2052</v>
      </c>
      <c r="BO191">
        <f t="shared" si="11"/>
        <v>2014</v>
      </c>
      <c r="BP191">
        <f t="shared" si="10"/>
        <v>100</v>
      </c>
      <c r="BQ191" cm="1">
        <f t="array" aca="1" ref="BQ191" ca="1">1/INDEX($B191:$BB191,Var!$B$9)</f>
        <v>1.2334882183372826E-2</v>
      </c>
      <c r="BR191">
        <f t="shared" si="12"/>
        <v>2.8784000000000001</v>
      </c>
      <c r="BS191">
        <f t="shared" si="13"/>
        <v>0.34741523068371316</v>
      </c>
      <c r="BT191" cm="1">
        <f t="array" aca="1" ref="BT191" ca="1">1/INDEX(B191:BB191,Var!$O$9)</f>
        <v>5.7126208933396559E-2</v>
      </c>
      <c r="BU191" cm="1">
        <f t="array" aca="1" ref="BU191" ca="1">INDEX(B191:BB191,Var!$B$9)/INDEX(B191:BB191,Var!$O$9)</f>
        <v>4.6312731718184983</v>
      </c>
      <c r="BV191">
        <f t="shared" ca="1" si="14"/>
        <v>0.21592334610815966</v>
      </c>
      <c r="BW191" cm="1">
        <f t="array" aca="1" ref="BW191" ca="1">INDEX($B191:$BB191,Var!$B$9)/BW$1*100</f>
        <v>128.91950213803312</v>
      </c>
      <c r="BX191" cm="1">
        <f t="array" aca="1" ref="BX191" ca="1">INDEX($B191:$BB191,Var!$B$9)/BX$1*100</f>
        <v>74.142234082734376</v>
      </c>
      <c r="BY191" cm="1">
        <f t="array" aca="1" ref="BY191" ca="1">INDEX($B191:$BB191,Var!$O$9)/BY$1*100</f>
        <v>110.24334639073972</v>
      </c>
      <c r="BZ191" cm="1">
        <f t="array" aca="1" ref="BZ191" ca="1">INDEX($B191:$BB191,Var!$O$9)/BZ$1*100</f>
        <v>87.479573224057361</v>
      </c>
    </row>
    <row r="192" spans="1:78" x14ac:dyDescent="0.3">
      <c r="A192" s="35">
        <v>41883</v>
      </c>
      <c r="B192">
        <v>1.4246000000000001</v>
      </c>
      <c r="C192">
        <v>1.9558</v>
      </c>
      <c r="D192">
        <v>3.0089000000000001</v>
      </c>
      <c r="E192">
        <v>1.4196</v>
      </c>
      <c r="F192">
        <v>1.2076</v>
      </c>
      <c r="H192">
        <v>7.9207000000000001</v>
      </c>
      <c r="J192">
        <v>27.599</v>
      </c>
      <c r="K192">
        <v>7.4448999999999996</v>
      </c>
      <c r="M192">
        <v>0.79113</v>
      </c>
      <c r="O192">
        <v>10.001899999999999</v>
      </c>
      <c r="P192">
        <v>7.6235999999999997</v>
      </c>
      <c r="Q192">
        <v>313.2</v>
      </c>
      <c r="R192">
        <v>15362.85</v>
      </c>
      <c r="S192">
        <v>4.6896000000000004</v>
      </c>
      <c r="T192">
        <v>78.567599999999999</v>
      </c>
      <c r="U192">
        <v>290</v>
      </c>
      <c r="V192">
        <v>138.38999999999999</v>
      </c>
      <c r="W192">
        <v>1336.02</v>
      </c>
      <c r="X192">
        <v>3.4527999999999999</v>
      </c>
      <c r="AA192">
        <v>17.0717</v>
      </c>
      <c r="AB192">
        <v>4.1521999999999997</v>
      </c>
      <c r="AC192">
        <v>8.1798000000000002</v>
      </c>
      <c r="AD192">
        <v>1.5841000000000001</v>
      </c>
      <c r="AE192">
        <v>57.033000000000001</v>
      </c>
      <c r="AF192">
        <v>4.1898999999999997</v>
      </c>
      <c r="AG192">
        <v>4.4095000000000004</v>
      </c>
      <c r="AH192">
        <v>49.051900000000003</v>
      </c>
      <c r="AI192">
        <v>9.1928999999999998</v>
      </c>
      <c r="AJ192">
        <v>1.6294999999999999</v>
      </c>
      <c r="AM192">
        <v>41.536000000000001</v>
      </c>
      <c r="AN192">
        <v>2.8542999999999998</v>
      </c>
      <c r="AO192">
        <v>1.2901</v>
      </c>
      <c r="AQ192">
        <v>14.1578</v>
      </c>
      <c r="BO192">
        <f t="shared" si="11"/>
        <v>2014</v>
      </c>
      <c r="BP192">
        <f t="shared" si="10"/>
        <v>100</v>
      </c>
      <c r="BQ192" cm="1">
        <f t="array" aca="1" ref="BQ192" ca="1">1/INDEX($B192:$BB192,Var!$B$9)</f>
        <v>1.2727892922782419E-2</v>
      </c>
      <c r="BR192">
        <f t="shared" si="12"/>
        <v>2.8542999999999998</v>
      </c>
      <c r="BS192">
        <f t="shared" si="13"/>
        <v>0.3503485968538696</v>
      </c>
      <c r="BT192" cm="1">
        <f t="array" aca="1" ref="BT192" ca="1">1/INDEX(B192:BB192,Var!$O$9)</f>
        <v>5.8576474516304759E-2</v>
      </c>
      <c r="BU192" cm="1">
        <f t="array" aca="1" ref="BU192" ca="1">INDEX(B192:BB192,Var!$B$9)/INDEX(B192:BB192,Var!$O$9)</f>
        <v>4.6022130192072259</v>
      </c>
      <c r="BV192">
        <f t="shared" ca="1" si="14"/>
        <v>0.21728676960986462</v>
      </c>
      <c r="BW192" cm="1">
        <f t="array" aca="1" ref="BW192" ca="1">INDEX($B192:$BB192,Var!$B$9)/BW$1*100</f>
        <v>124.9387372803328</v>
      </c>
      <c r="BX192" cm="1">
        <f t="array" aca="1" ref="BX192" ca="1">INDEX($B192:$BB192,Var!$B$9)/BX$1*100</f>
        <v>71.852876809294614</v>
      </c>
      <c r="BY192" cm="1">
        <f t="array" aca="1" ref="BY192" ca="1">INDEX($B192:$BB192,Var!$O$9)/BY$1*100</f>
        <v>107.51388661468894</v>
      </c>
      <c r="BZ192" cm="1">
        <f t="array" aca="1" ref="BZ192" ca="1">INDEX($B192:$BB192,Var!$O$9)/BZ$1*100</f>
        <v>85.313710302091394</v>
      </c>
    </row>
    <row r="193" spans="1:78" x14ac:dyDescent="0.3">
      <c r="A193" s="35">
        <v>41913</v>
      </c>
      <c r="B193">
        <v>1.4436</v>
      </c>
      <c r="C193">
        <v>1.9558</v>
      </c>
      <c r="D193">
        <v>3.1017999999999999</v>
      </c>
      <c r="E193">
        <v>1.4214</v>
      </c>
      <c r="F193">
        <v>1.2078</v>
      </c>
      <c r="H193">
        <v>7.7634999999999996</v>
      </c>
      <c r="J193">
        <v>27.588000000000001</v>
      </c>
      <c r="K193">
        <v>7.4447999999999999</v>
      </c>
      <c r="M193">
        <v>0.78861000000000003</v>
      </c>
      <c r="O193">
        <v>9.8308999999999997</v>
      </c>
      <c r="P193">
        <v>7.6573000000000002</v>
      </c>
      <c r="Q193">
        <v>307.85000000000002</v>
      </c>
      <c r="R193">
        <v>15389.8</v>
      </c>
      <c r="S193">
        <v>4.7248999999999999</v>
      </c>
      <c r="T193">
        <v>77.789599999999993</v>
      </c>
      <c r="U193">
        <v>290</v>
      </c>
      <c r="V193">
        <v>136.85</v>
      </c>
      <c r="W193">
        <v>1345.25</v>
      </c>
      <c r="X193">
        <v>3.4527999999999999</v>
      </c>
      <c r="AA193">
        <v>17.071300000000001</v>
      </c>
      <c r="AB193">
        <v>4.1436000000000002</v>
      </c>
      <c r="AC193">
        <v>8.3135999999999992</v>
      </c>
      <c r="AD193">
        <v>1.609</v>
      </c>
      <c r="AE193">
        <v>56.807000000000002</v>
      </c>
      <c r="AF193">
        <v>4.2065999999999999</v>
      </c>
      <c r="AG193">
        <v>4.4153000000000002</v>
      </c>
      <c r="AH193">
        <v>51.938000000000002</v>
      </c>
      <c r="AI193">
        <v>9.1797000000000004</v>
      </c>
      <c r="AJ193">
        <v>1.6153999999999999</v>
      </c>
      <c r="AM193">
        <v>41.139000000000003</v>
      </c>
      <c r="AN193">
        <v>2.8576999999999999</v>
      </c>
      <c r="AO193">
        <v>1.2673000000000001</v>
      </c>
      <c r="AQ193">
        <v>14.0266</v>
      </c>
      <c r="BO193">
        <f t="shared" si="11"/>
        <v>2014</v>
      </c>
      <c r="BP193">
        <f t="shared" si="10"/>
        <v>100</v>
      </c>
      <c r="BQ193" cm="1">
        <f t="array" aca="1" ref="BQ193" ca="1">1/INDEX($B193:$BB193,Var!$B$9)</f>
        <v>1.2855188868434857E-2</v>
      </c>
      <c r="BR193">
        <f t="shared" si="12"/>
        <v>2.8576999999999999</v>
      </c>
      <c r="BS193">
        <f t="shared" si="13"/>
        <v>0.34993176330615533</v>
      </c>
      <c r="BT193" cm="1">
        <f t="array" aca="1" ref="BT193" ca="1">1/INDEX(B193:BB193,Var!$O$9)</f>
        <v>5.8577847029810261E-2</v>
      </c>
      <c r="BU193" cm="1">
        <f t="array" aca="1" ref="BU193" ca="1">INDEX(B193:BB193,Var!$B$9)/INDEX(B193:BB193,Var!$O$9)</f>
        <v>4.5567472893101284</v>
      </c>
      <c r="BV193">
        <f t="shared" ca="1" si="14"/>
        <v>0.21945478572971194</v>
      </c>
      <c r="BW193" cm="1">
        <f t="array" aca="1" ref="BW193" ca="1">INDEX($B193:$BB193,Var!$B$9)/BW$1*100</f>
        <v>123.70155633546366</v>
      </c>
      <c r="BX193" cm="1">
        <f t="array" aca="1" ref="BX193" ca="1">INDEX($B193:$BB193,Var!$B$9)/BX$1*100</f>
        <v>71.141368017405441</v>
      </c>
      <c r="BY193" cm="1">
        <f t="array" aca="1" ref="BY193" ca="1">INDEX($B193:$BB193,Var!$O$9)/BY$1*100</f>
        <v>107.5113675009132</v>
      </c>
      <c r="BZ193" cm="1">
        <f t="array" aca="1" ref="BZ193" ca="1">INDEX($B193:$BB193,Var!$O$9)/BZ$1*100</f>
        <v>85.311711351540438</v>
      </c>
    </row>
    <row r="194" spans="1:78" x14ac:dyDescent="0.3">
      <c r="A194" s="35">
        <v>41944</v>
      </c>
      <c r="B194">
        <v>1.4432</v>
      </c>
      <c r="C194">
        <v>1.9558</v>
      </c>
      <c r="D194">
        <v>3.1829000000000001</v>
      </c>
      <c r="E194">
        <v>1.4136</v>
      </c>
      <c r="F194">
        <v>1.2027000000000001</v>
      </c>
      <c r="H194">
        <v>7.6410999999999998</v>
      </c>
      <c r="J194">
        <v>27.667000000000002</v>
      </c>
      <c r="K194">
        <v>7.4414999999999996</v>
      </c>
      <c r="M194">
        <v>0.79054000000000002</v>
      </c>
      <c r="O194">
        <v>9.6715999999999998</v>
      </c>
      <c r="P194">
        <v>7.67</v>
      </c>
      <c r="Q194">
        <v>306.89</v>
      </c>
      <c r="R194">
        <v>15177.15</v>
      </c>
      <c r="S194">
        <v>4.7782999999999998</v>
      </c>
      <c r="T194">
        <v>76.956599999999995</v>
      </c>
      <c r="U194">
        <v>290</v>
      </c>
      <c r="V194">
        <v>145.03</v>
      </c>
      <c r="W194">
        <v>1370.36</v>
      </c>
      <c r="X194">
        <v>3.4527999999999999</v>
      </c>
      <c r="AA194">
        <v>16.984999999999999</v>
      </c>
      <c r="AB194">
        <v>4.1746999999999996</v>
      </c>
      <c r="AC194">
        <v>8.4911999999999992</v>
      </c>
      <c r="AD194">
        <v>1.5928</v>
      </c>
      <c r="AE194">
        <v>56.100999999999999</v>
      </c>
      <c r="AF194">
        <v>4.2121000000000004</v>
      </c>
      <c r="AG194">
        <v>4.4287999999999998</v>
      </c>
      <c r="AH194">
        <v>57.519300000000001</v>
      </c>
      <c r="AI194">
        <v>9.2384000000000004</v>
      </c>
      <c r="AJ194">
        <v>1.6173</v>
      </c>
      <c r="AM194">
        <v>40.908000000000001</v>
      </c>
      <c r="AN194">
        <v>2.7885</v>
      </c>
      <c r="AO194">
        <v>1.2472000000000001</v>
      </c>
      <c r="AQ194">
        <v>13.835900000000001</v>
      </c>
      <c r="BO194">
        <f t="shared" si="11"/>
        <v>2014</v>
      </c>
      <c r="BP194">
        <f t="shared" si="10"/>
        <v>100</v>
      </c>
      <c r="BQ194" cm="1">
        <f t="array" aca="1" ref="BQ194" ca="1">1/INDEX($B194:$BB194,Var!$B$9)</f>
        <v>1.2994337067905808E-2</v>
      </c>
      <c r="BR194">
        <f t="shared" si="12"/>
        <v>2.7885</v>
      </c>
      <c r="BS194">
        <f t="shared" si="13"/>
        <v>0.35861574323112783</v>
      </c>
      <c r="BT194" cm="1">
        <f t="array" aca="1" ref="BT194" ca="1">1/INDEX(B194:BB194,Var!$O$9)</f>
        <v>5.88754783632617E-2</v>
      </c>
      <c r="BU194" cm="1">
        <f t="array" aca="1" ref="BU194" ca="1">INDEX(B194:BB194,Var!$B$9)/INDEX(B194:BB194,Var!$O$9)</f>
        <v>4.5308566382101851</v>
      </c>
      <c r="BV194">
        <f t="shared" ca="1" si="14"/>
        <v>0.22070881509838014</v>
      </c>
      <c r="BW194" cm="1">
        <f t="array" aca="1" ref="BW194" ca="1">INDEX($B194:$BB194,Var!$B$9)/BW$1*100</f>
        <v>122.37691401274391</v>
      </c>
      <c r="BX194" cm="1">
        <f t="array" aca="1" ref="BX194" ca="1">INDEX($B194:$BB194,Var!$B$9)/BX$1*100</f>
        <v>70.379559760794024</v>
      </c>
      <c r="BY194" cm="1">
        <f t="array" aca="1" ref="BY194" ca="1">INDEX($B194:$BB194,Var!$O$9)/BY$1*100</f>
        <v>106.96786870379</v>
      </c>
      <c r="BZ194" cm="1">
        <f t="array" aca="1" ref="BZ194" ca="1">INDEX($B194:$BB194,Var!$O$9)/BZ$1*100</f>
        <v>84.880437770170658</v>
      </c>
    </row>
    <row r="195" spans="1:78" x14ac:dyDescent="0.3">
      <c r="A195" s="35">
        <v>41974</v>
      </c>
      <c r="B195">
        <v>1.4927999999999999</v>
      </c>
      <c r="C195">
        <v>1.9558</v>
      </c>
      <c r="D195">
        <v>3.2498999999999998</v>
      </c>
      <c r="E195">
        <v>1.4216</v>
      </c>
      <c r="F195">
        <v>1.2025999999999999</v>
      </c>
      <c r="H195">
        <v>7.633</v>
      </c>
      <c r="J195">
        <v>27.64</v>
      </c>
      <c r="K195">
        <v>7.4401999999999999</v>
      </c>
      <c r="M195">
        <v>0.7883</v>
      </c>
      <c r="O195">
        <v>9.5625999999999998</v>
      </c>
      <c r="P195">
        <v>7.6681999999999997</v>
      </c>
      <c r="Q195">
        <v>310.83</v>
      </c>
      <c r="R195">
        <v>15351.19</v>
      </c>
      <c r="S195">
        <v>4.8502999999999998</v>
      </c>
      <c r="T195">
        <v>77.378100000000003</v>
      </c>
      <c r="U195">
        <v>290</v>
      </c>
      <c r="V195">
        <v>147.06</v>
      </c>
      <c r="W195">
        <v>1359.97</v>
      </c>
      <c r="X195">
        <v>3.4527999999999999</v>
      </c>
      <c r="AA195">
        <v>17.869199999999999</v>
      </c>
      <c r="AB195">
        <v>4.2903000000000002</v>
      </c>
      <c r="AC195">
        <v>8.9802</v>
      </c>
      <c r="AD195">
        <v>1.5873999999999999</v>
      </c>
      <c r="AE195">
        <v>55.091999999999999</v>
      </c>
      <c r="AF195">
        <v>4.2154999999999996</v>
      </c>
      <c r="AG195">
        <v>4.4583000000000004</v>
      </c>
      <c r="AH195">
        <v>70.326899999999995</v>
      </c>
      <c r="AI195">
        <v>9.4042999999999992</v>
      </c>
      <c r="AJ195">
        <v>1.6213</v>
      </c>
      <c r="AM195">
        <v>40.564</v>
      </c>
      <c r="AN195">
        <v>2.8304</v>
      </c>
      <c r="AO195">
        <v>1.2331000000000001</v>
      </c>
      <c r="AQ195">
        <v>14.158200000000001</v>
      </c>
      <c r="BO195">
        <f t="shared" si="11"/>
        <v>2014</v>
      </c>
      <c r="BP195">
        <f t="shared" si="10"/>
        <v>100</v>
      </c>
      <c r="BQ195" cm="1">
        <f t="array" aca="1" ref="BQ195" ca="1">1/INDEX($B195:$BB195,Var!$B$9)</f>
        <v>1.2923553305134139E-2</v>
      </c>
      <c r="BR195">
        <f t="shared" si="12"/>
        <v>2.8304</v>
      </c>
      <c r="BS195">
        <f t="shared" si="13"/>
        <v>0.35330695308083665</v>
      </c>
      <c r="BT195" cm="1">
        <f t="array" aca="1" ref="BT195" ca="1">1/INDEX(B195:BB195,Var!$O$9)</f>
        <v>5.5962214312895935E-2</v>
      </c>
      <c r="BU195" cm="1">
        <f t="array" aca="1" ref="BU195" ca="1">INDEX(B195:BB195,Var!$B$9)/INDEX(B195:BB195,Var!$O$9)</f>
        <v>4.3302498153246933</v>
      </c>
      <c r="BV195">
        <f t="shared" ca="1" si="14"/>
        <v>0.23093355872010293</v>
      </c>
      <c r="BW195" cm="1">
        <f t="array" aca="1" ref="BW195" ca="1">INDEX($B195:$BB195,Var!$B$9)/BW$1*100</f>
        <v>123.04718620845385</v>
      </c>
      <c r="BX195" cm="1">
        <f t="array" aca="1" ref="BX195" ca="1">INDEX($B195:$BB195,Var!$B$9)/BX$1*100</f>
        <v>70.765036567710865</v>
      </c>
      <c r="BY195" cm="1">
        <f t="array" aca="1" ref="BY195" ca="1">INDEX($B195:$BB195,Var!$O$9)/BY$1*100</f>
        <v>112.53636970513772</v>
      </c>
      <c r="BZ195" cm="1">
        <f t="array" aca="1" ref="BZ195" ca="1">INDEX($B195:$BB195,Var!$O$9)/BZ$1*100</f>
        <v>89.299117963069392</v>
      </c>
    </row>
    <row r="196" spans="1:78" x14ac:dyDescent="0.3">
      <c r="A196" s="35">
        <v>42005</v>
      </c>
      <c r="B196">
        <v>1.4390000000000001</v>
      </c>
      <c r="C196">
        <v>1.9558</v>
      </c>
      <c r="D196">
        <v>3.0638999999999998</v>
      </c>
      <c r="E196">
        <v>1.4038999999999999</v>
      </c>
      <c r="F196">
        <v>1.0940000000000001</v>
      </c>
      <c r="H196">
        <v>7.2268999999999997</v>
      </c>
      <c r="J196">
        <v>27.895</v>
      </c>
      <c r="K196">
        <v>7.4405999999999999</v>
      </c>
      <c r="M196">
        <v>0.76680000000000004</v>
      </c>
      <c r="O196">
        <v>9.0101999999999993</v>
      </c>
      <c r="P196">
        <v>7.6882999999999999</v>
      </c>
      <c r="Q196">
        <v>316.5</v>
      </c>
      <c r="R196">
        <v>14617.69</v>
      </c>
      <c r="S196">
        <v>4.5856000000000003</v>
      </c>
      <c r="T196">
        <v>72.214100000000002</v>
      </c>
      <c r="U196">
        <v>290</v>
      </c>
      <c r="V196">
        <v>137.47</v>
      </c>
      <c r="W196">
        <v>1266.19</v>
      </c>
      <c r="AA196">
        <v>17.078199999999999</v>
      </c>
      <c r="AB196">
        <v>4.1647999999999996</v>
      </c>
      <c r="AC196">
        <v>8.9320000000000004</v>
      </c>
      <c r="AD196">
        <v>1.5213000000000001</v>
      </c>
      <c r="AE196">
        <v>51.790999999999997</v>
      </c>
      <c r="AF196">
        <v>4.2782999999999998</v>
      </c>
      <c r="AG196">
        <v>4.4874000000000001</v>
      </c>
      <c r="AH196">
        <v>75.045900000000003</v>
      </c>
      <c r="AI196">
        <v>9.4167000000000005</v>
      </c>
      <c r="AJ196">
        <v>1.5545</v>
      </c>
      <c r="AM196">
        <v>38.055999999999997</v>
      </c>
      <c r="AN196">
        <v>2.7153</v>
      </c>
      <c r="AO196">
        <v>1.1620999999999999</v>
      </c>
      <c r="AQ196">
        <v>13.4598</v>
      </c>
      <c r="BO196">
        <f t="shared" si="11"/>
        <v>2015</v>
      </c>
      <c r="BP196">
        <f t="shared" ref="BP196:BP259" si="15">IF(ISEVEN(YEAR($A196))=TRUE,100,0)</f>
        <v>0</v>
      </c>
      <c r="BQ196" cm="1">
        <f t="array" aca="1" ref="BQ196" ca="1">1/INDEX($B196:$BB196,Var!$B$9)</f>
        <v>1.3847711181057439E-2</v>
      </c>
      <c r="BR196">
        <f t="shared" si="12"/>
        <v>2.7153</v>
      </c>
      <c r="BS196">
        <f t="shared" si="13"/>
        <v>0.36828343092844251</v>
      </c>
      <c r="BT196" cm="1">
        <f t="array" aca="1" ref="BT196" ca="1">1/INDEX(B196:BB196,Var!$O$9)</f>
        <v>5.8554180182923264E-2</v>
      </c>
      <c r="BU196" cm="1">
        <f t="array" aca="1" ref="BU196" ca="1">INDEX(B196:BB196,Var!$B$9)/INDEX(B196:BB196,Var!$O$9)</f>
        <v>4.2284374231476392</v>
      </c>
      <c r="BV196">
        <f t="shared" ca="1" si="14"/>
        <v>0.2364939810923351</v>
      </c>
      <c r="BW196" cm="1">
        <f t="array" aca="1" ref="BW196" ca="1">INDEX($B196:$BB196,Var!$B$9)/BW$1*100</f>
        <v>114.83535793171333</v>
      </c>
      <c r="BX196" cm="1">
        <f t="array" aca="1" ref="BX196" ca="1">INDEX($B196:$BB196,Var!$B$9)/BX$1*100</f>
        <v>66.042374098153473</v>
      </c>
      <c r="BY196" cm="1">
        <f t="array" aca="1" ref="BY196" ca="1">INDEX($B196:$BB196,Var!$O$9)/BY$1*100</f>
        <v>107.55482221354526</v>
      </c>
      <c r="BZ196" cm="1">
        <f t="array" aca="1" ref="BZ196" ca="1">INDEX($B196:$BB196,Var!$O$9)/BZ$1*100</f>
        <v>85.346193248544509</v>
      </c>
    </row>
    <row r="197" spans="1:78" x14ac:dyDescent="0.3">
      <c r="A197" s="35">
        <v>42036</v>
      </c>
      <c r="B197">
        <v>1.4568000000000001</v>
      </c>
      <c r="C197">
        <v>1.9558</v>
      </c>
      <c r="D197">
        <v>3.1977000000000002</v>
      </c>
      <c r="E197">
        <v>1.4198999999999999</v>
      </c>
      <c r="F197">
        <v>1.0618000000000001</v>
      </c>
      <c r="H197">
        <v>7.0960000000000001</v>
      </c>
      <c r="J197">
        <v>27.608000000000001</v>
      </c>
      <c r="K197">
        <v>7.4500999999999999</v>
      </c>
      <c r="M197">
        <v>0.74051</v>
      </c>
      <c r="O197">
        <v>8.8019999999999996</v>
      </c>
      <c r="P197">
        <v>7.7114000000000003</v>
      </c>
      <c r="Q197">
        <v>306.88</v>
      </c>
      <c r="R197">
        <v>14504.28</v>
      </c>
      <c r="S197">
        <v>4.4192</v>
      </c>
      <c r="T197">
        <v>70.435599999999994</v>
      </c>
      <c r="U197">
        <v>290</v>
      </c>
      <c r="V197">
        <v>134.69</v>
      </c>
      <c r="W197">
        <v>1250.5</v>
      </c>
      <c r="AA197">
        <v>16.931000000000001</v>
      </c>
      <c r="AB197">
        <v>4.0822000000000003</v>
      </c>
      <c r="AC197">
        <v>8.6188000000000002</v>
      </c>
      <c r="AD197">
        <v>1.5236000000000001</v>
      </c>
      <c r="AE197">
        <v>50.173999999999999</v>
      </c>
      <c r="AF197">
        <v>4.1760000000000002</v>
      </c>
      <c r="AG197">
        <v>4.4333999999999998</v>
      </c>
      <c r="AH197">
        <v>73.074200000000005</v>
      </c>
      <c r="AI197">
        <v>9.4901</v>
      </c>
      <c r="AJ197">
        <v>1.5382</v>
      </c>
      <c r="AM197">
        <v>36.963000000000001</v>
      </c>
      <c r="AN197">
        <v>2.7957999999999998</v>
      </c>
      <c r="AO197">
        <v>1.135</v>
      </c>
      <c r="AQ197">
        <v>13.1532</v>
      </c>
      <c r="BO197">
        <f t="shared" ref="BO197:BO260" si="16">YEAR(A197)</f>
        <v>2015</v>
      </c>
      <c r="BP197">
        <f t="shared" si="15"/>
        <v>0</v>
      </c>
      <c r="BQ197" cm="1">
        <f t="array" aca="1" ref="BQ197" ca="1">1/INDEX($B197:$BB197,Var!$B$9)</f>
        <v>1.4197366104640268E-2</v>
      </c>
      <c r="BR197">
        <f t="shared" ref="BR197:BR260" si="17">AN197</f>
        <v>2.7957999999999998</v>
      </c>
      <c r="BS197">
        <f t="shared" ref="BS197:BS260" si="18">1/BR197</f>
        <v>0.35767937620716794</v>
      </c>
      <c r="BT197" cm="1">
        <f t="array" aca="1" ref="BT197" ca="1">1/INDEX(B197:BB197,Var!$O$9)</f>
        <v>5.9063256747977078E-2</v>
      </c>
      <c r="BU197" cm="1">
        <f t="array" aca="1" ref="BU197" ca="1">INDEX(B197:BB197,Var!$B$9)/INDEX(B197:BB197,Var!$O$9)</f>
        <v>4.1601559269978141</v>
      </c>
      <c r="BV197">
        <f t="shared" ref="BV197:BV260" ca="1" si="19">1/BU197</f>
        <v>0.2403756055176644</v>
      </c>
      <c r="BW197" cm="1">
        <f t="array" aca="1" ref="BW197" ca="1">INDEX($B197:$BB197,Var!$B$9)/BW$1*100</f>
        <v>112.00717501339747</v>
      </c>
      <c r="BX197" cm="1">
        <f t="array" aca="1" ref="BX197" ca="1">INDEX($B197:$BB197,Var!$B$9)/BX$1*100</f>
        <v>64.415872316180597</v>
      </c>
      <c r="BY197" cm="1">
        <f t="array" aca="1" ref="BY197" ca="1">INDEX($B197:$BB197,Var!$O$9)/BY$1*100</f>
        <v>106.62778834406058</v>
      </c>
      <c r="BZ197" cm="1">
        <f t="array" aca="1" ref="BZ197" ca="1">INDEX($B197:$BB197,Var!$O$9)/BZ$1*100</f>
        <v>84.610579445790961</v>
      </c>
    </row>
    <row r="198" spans="1:78" x14ac:dyDescent="0.3">
      <c r="A198" s="35">
        <v>42064</v>
      </c>
      <c r="B198">
        <v>1.4008</v>
      </c>
      <c r="C198">
        <v>1.9558</v>
      </c>
      <c r="D198">
        <v>3.3997000000000002</v>
      </c>
      <c r="E198">
        <v>1.3661000000000001</v>
      </c>
      <c r="F198">
        <v>1.0608</v>
      </c>
      <c r="H198">
        <v>6.7622999999999998</v>
      </c>
      <c r="J198">
        <v>27.379000000000001</v>
      </c>
      <c r="K198">
        <v>7.4592999999999998</v>
      </c>
      <c r="M198">
        <v>0.72358</v>
      </c>
      <c r="O198">
        <v>8.4080999999999992</v>
      </c>
      <c r="P198">
        <v>7.6467000000000001</v>
      </c>
      <c r="Q198">
        <v>303.45</v>
      </c>
      <c r="R198">
        <v>14152.16</v>
      </c>
      <c r="S198">
        <v>4.3324999999999996</v>
      </c>
      <c r="T198">
        <v>67.738699999999994</v>
      </c>
      <c r="U198">
        <v>290</v>
      </c>
      <c r="V198">
        <v>130.41</v>
      </c>
      <c r="W198">
        <v>1205.92</v>
      </c>
      <c r="AA198">
        <v>16.4941</v>
      </c>
      <c r="AB198">
        <v>3.9889000000000001</v>
      </c>
      <c r="AC198">
        <v>8.6433999999999997</v>
      </c>
      <c r="AD198">
        <v>1.4505999999999999</v>
      </c>
      <c r="AE198">
        <v>48.226999999999997</v>
      </c>
      <c r="AF198">
        <v>4.1258999999999997</v>
      </c>
      <c r="AG198">
        <v>4.4339000000000004</v>
      </c>
      <c r="AH198">
        <v>65.140100000000004</v>
      </c>
      <c r="AI198">
        <v>9.2448999999999995</v>
      </c>
      <c r="AJ198">
        <v>1.4913000000000001</v>
      </c>
      <c r="AM198">
        <v>35.354999999999997</v>
      </c>
      <c r="AN198">
        <v>2.8077000000000001</v>
      </c>
      <c r="AO198">
        <v>1.0838000000000001</v>
      </c>
      <c r="AQ198">
        <v>13.0756</v>
      </c>
      <c r="BO198">
        <f t="shared" si="16"/>
        <v>2015</v>
      </c>
      <c r="BP198">
        <f t="shared" si="15"/>
        <v>0</v>
      </c>
      <c r="BQ198" cm="1">
        <f t="array" aca="1" ref="BQ198" ca="1">1/INDEX($B198:$BB198,Var!$B$9)</f>
        <v>1.4762609852270564E-2</v>
      </c>
      <c r="BR198">
        <f t="shared" si="17"/>
        <v>2.8077000000000001</v>
      </c>
      <c r="BS198">
        <f t="shared" si="18"/>
        <v>0.35616340777148553</v>
      </c>
      <c r="BT198" cm="1">
        <f t="array" aca="1" ref="BT198" ca="1">1/INDEX(B198:BB198,Var!$O$9)</f>
        <v>6.0627739615983896E-2</v>
      </c>
      <c r="BU198" cm="1">
        <f t="array" aca="1" ref="BU198" ca="1">INDEX(B198:BB198,Var!$B$9)/INDEX(B198:BB198,Var!$O$9)</f>
        <v>4.1068442655252486</v>
      </c>
      <c r="BV198">
        <f t="shared" ca="1" si="19"/>
        <v>0.24349596316433589</v>
      </c>
      <c r="BW198" cm="1">
        <f t="array" aca="1" ref="BW198" ca="1">INDEX($B198:$BB198,Var!$B$9)/BW$1*100</f>
        <v>107.71854610566287</v>
      </c>
      <c r="BX198" cm="1">
        <f t="array" aca="1" ref="BX198" ca="1">INDEX($B198:$BB198,Var!$B$9)/BX$1*100</f>
        <v>61.949460926918533</v>
      </c>
      <c r="BY198" cm="1">
        <f t="array" aca="1" ref="BY198" ca="1">INDEX($B198:$BB198,Var!$O$9)/BY$1*100</f>
        <v>103.87628632247174</v>
      </c>
      <c r="BZ198" cm="1">
        <f t="array" aca="1" ref="BZ198" ca="1">INDEX($B198:$BB198,Var!$O$9)/BZ$1*100</f>
        <v>82.427225706504075</v>
      </c>
    </row>
    <row r="199" spans="1:78" x14ac:dyDescent="0.3">
      <c r="A199" s="35">
        <v>42095</v>
      </c>
      <c r="B199">
        <v>1.3938999999999999</v>
      </c>
      <c r="C199">
        <v>1.9558</v>
      </c>
      <c r="D199">
        <v>3.28</v>
      </c>
      <c r="E199">
        <v>1.3312999999999999</v>
      </c>
      <c r="F199">
        <v>1.0379</v>
      </c>
      <c r="H199">
        <v>6.6863000000000001</v>
      </c>
      <c r="J199">
        <v>27.439</v>
      </c>
      <c r="K199">
        <v>7.4654999999999996</v>
      </c>
      <c r="M199">
        <v>0.72116000000000002</v>
      </c>
      <c r="O199">
        <v>8.3550000000000004</v>
      </c>
      <c r="P199">
        <v>7.5895999999999999</v>
      </c>
      <c r="Q199">
        <v>299.43</v>
      </c>
      <c r="R199">
        <v>13950.49</v>
      </c>
      <c r="S199">
        <v>4.2455999999999996</v>
      </c>
      <c r="T199">
        <v>67.643199999999993</v>
      </c>
      <c r="U199">
        <v>290</v>
      </c>
      <c r="V199">
        <v>128.94</v>
      </c>
      <c r="W199">
        <v>1170.32</v>
      </c>
      <c r="AA199">
        <v>16.428799999999999</v>
      </c>
      <c r="AB199">
        <v>3.9117999999999999</v>
      </c>
      <c r="AC199">
        <v>8.5056999999999992</v>
      </c>
      <c r="AD199">
        <v>1.4217</v>
      </c>
      <c r="AE199">
        <v>47.863</v>
      </c>
      <c r="AF199">
        <v>4.0179999999999998</v>
      </c>
      <c r="AG199">
        <v>4.4154999999999998</v>
      </c>
      <c r="AH199">
        <v>56.741500000000002</v>
      </c>
      <c r="AI199">
        <v>9.3254000000000001</v>
      </c>
      <c r="AJ199">
        <v>1.4539</v>
      </c>
      <c r="AM199">
        <v>35.072000000000003</v>
      </c>
      <c r="AN199">
        <v>2.8742999999999999</v>
      </c>
      <c r="AO199">
        <v>1.0779000000000001</v>
      </c>
      <c r="AQ199">
        <v>12.9588</v>
      </c>
      <c r="BO199">
        <f t="shared" si="16"/>
        <v>2015</v>
      </c>
      <c r="BP199">
        <f t="shared" si="15"/>
        <v>0</v>
      </c>
      <c r="BQ199" cm="1">
        <f t="array" aca="1" ref="BQ199" ca="1">1/INDEX($B199:$BB199,Var!$B$9)</f>
        <v>1.4783451995174684E-2</v>
      </c>
      <c r="BR199">
        <f t="shared" si="17"/>
        <v>2.8742999999999999</v>
      </c>
      <c r="BS199">
        <f t="shared" si="18"/>
        <v>0.34791079567198974</v>
      </c>
      <c r="BT199" cm="1">
        <f t="array" aca="1" ref="BT199" ca="1">1/INDEX(B199:BB199,Var!$O$9)</f>
        <v>6.086871834826646E-2</v>
      </c>
      <c r="BU199" cm="1">
        <f t="array" aca="1" ref="BU199" ca="1">INDEX(B199:BB199,Var!$B$9)/INDEX(B199:BB199,Var!$O$9)</f>
        <v>4.1173548889754574</v>
      </c>
      <c r="BV199">
        <f t="shared" ca="1" si="19"/>
        <v>0.24287437613832583</v>
      </c>
      <c r="BW199" cm="1">
        <f t="array" aca="1" ref="BW199" ca="1">INDEX($B199:$BB199,Var!$B$9)/BW$1*100</f>
        <v>107.56668134957674</v>
      </c>
      <c r="BX199" cm="1">
        <f t="array" aca="1" ref="BX199" ca="1">INDEX($B199:$BB199,Var!$B$9)/BX$1*100</f>
        <v>61.862122765446273</v>
      </c>
      <c r="BY199" cm="1">
        <f t="array" aca="1" ref="BY199" ca="1">INDEX($B199:$BB199,Var!$O$9)/BY$1*100</f>
        <v>103.4650409985767</v>
      </c>
      <c r="BZ199" cm="1">
        <f t="array" aca="1" ref="BZ199" ca="1">INDEX($B199:$BB199,Var!$O$9)/BZ$1*100</f>
        <v>82.100897029059738</v>
      </c>
    </row>
    <row r="200" spans="1:78" x14ac:dyDescent="0.3">
      <c r="A200" s="35">
        <v>42125</v>
      </c>
      <c r="B200">
        <v>1.4123000000000001</v>
      </c>
      <c r="C200">
        <v>1.9558</v>
      </c>
      <c r="D200">
        <v>3.4104999999999999</v>
      </c>
      <c r="E200">
        <v>1.3568</v>
      </c>
      <c r="F200">
        <v>1.0390999999999999</v>
      </c>
      <c r="H200">
        <v>6.9165000000000001</v>
      </c>
      <c r="J200">
        <v>27.396999999999998</v>
      </c>
      <c r="K200">
        <v>7.4611999999999998</v>
      </c>
      <c r="M200">
        <v>0.72123999999999999</v>
      </c>
      <c r="O200">
        <v>8.6435999999999993</v>
      </c>
      <c r="P200">
        <v>7.5590999999999999</v>
      </c>
      <c r="Q200">
        <v>306.33</v>
      </c>
      <c r="R200">
        <v>14650.36</v>
      </c>
      <c r="S200">
        <v>4.3086000000000002</v>
      </c>
      <c r="T200">
        <v>71.115300000000005</v>
      </c>
      <c r="U200">
        <v>290</v>
      </c>
      <c r="V200">
        <v>134.75</v>
      </c>
      <c r="W200">
        <v>1220.2</v>
      </c>
      <c r="AA200">
        <v>17.037800000000001</v>
      </c>
      <c r="AB200">
        <v>4.0190999999999999</v>
      </c>
      <c r="AC200">
        <v>8.4102999999999994</v>
      </c>
      <c r="AD200">
        <v>1.5112000000000001</v>
      </c>
      <c r="AE200">
        <v>49.741</v>
      </c>
      <c r="AF200">
        <v>4.0811000000000002</v>
      </c>
      <c r="AG200">
        <v>4.4477000000000002</v>
      </c>
      <c r="AH200">
        <v>56.3735</v>
      </c>
      <c r="AI200">
        <v>9.3036999999999992</v>
      </c>
      <c r="AJ200">
        <v>1.4882</v>
      </c>
      <c r="AM200">
        <v>37.408000000000001</v>
      </c>
      <c r="AN200">
        <v>2.9491000000000001</v>
      </c>
      <c r="AO200">
        <v>1.115</v>
      </c>
      <c r="AQ200">
        <v>13.3506</v>
      </c>
      <c r="BO200">
        <f t="shared" si="16"/>
        <v>2015</v>
      </c>
      <c r="BP200">
        <f t="shared" si="15"/>
        <v>0</v>
      </c>
      <c r="BQ200" cm="1">
        <f t="array" aca="1" ref="BQ200" ca="1">1/INDEX($B200:$BB200,Var!$B$9)</f>
        <v>1.406167167965262E-2</v>
      </c>
      <c r="BR200">
        <f t="shared" si="17"/>
        <v>2.9491000000000001</v>
      </c>
      <c r="BS200">
        <f t="shared" si="18"/>
        <v>0.33908650096639653</v>
      </c>
      <c r="BT200" cm="1">
        <f t="array" aca="1" ref="BT200" ca="1">1/INDEX(B200:BB200,Var!$O$9)</f>
        <v>5.8693023747197405E-2</v>
      </c>
      <c r="BU200" cm="1">
        <f t="array" aca="1" ref="BU200" ca="1">INDEX(B200:BB200,Var!$B$9)/INDEX(B200:BB200,Var!$O$9)</f>
        <v>4.1739719916890676</v>
      </c>
      <c r="BV200">
        <f t="shared" ca="1" si="19"/>
        <v>0.23957994974358543</v>
      </c>
      <c r="BW200" cm="1">
        <f t="array" aca="1" ref="BW200" ca="1">INDEX($B200:$BB200,Var!$B$9)/BW$1*100</f>
        <v>113.08803862294445</v>
      </c>
      <c r="BX200" cm="1">
        <f t="array" aca="1" ref="BX200" ca="1">INDEX($B200:$BB200,Var!$B$9)/BX$1*100</f>
        <v>65.037482246575294</v>
      </c>
      <c r="BY200" cm="1">
        <f t="array" aca="1" ref="BY200" ca="1">INDEX($B200:$BB200,Var!$O$9)/BY$1*100</f>
        <v>107.30039172219212</v>
      </c>
      <c r="BZ200" cm="1">
        <f t="array" aca="1" ref="BZ200" ca="1">INDEX($B200:$BB200,Var!$O$9)/BZ$1*100</f>
        <v>85.144299242897475</v>
      </c>
    </row>
    <row r="201" spans="1:78" x14ac:dyDescent="0.3">
      <c r="A201" s="35">
        <v>42156</v>
      </c>
      <c r="B201">
        <v>1.4530000000000001</v>
      </c>
      <c r="C201">
        <v>1.9558</v>
      </c>
      <c r="D201">
        <v>3.4941</v>
      </c>
      <c r="E201">
        <v>1.3854</v>
      </c>
      <c r="F201">
        <v>1.0455000000000001</v>
      </c>
      <c r="H201">
        <v>6.9587000000000003</v>
      </c>
      <c r="J201">
        <v>27.306999999999999</v>
      </c>
      <c r="K201">
        <v>7.4603000000000002</v>
      </c>
      <c r="M201">
        <v>0.72077999999999998</v>
      </c>
      <c r="O201">
        <v>8.6935000000000002</v>
      </c>
      <c r="P201">
        <v>7.5719000000000003</v>
      </c>
      <c r="Q201">
        <v>311.95999999999998</v>
      </c>
      <c r="R201">
        <v>14919.43</v>
      </c>
      <c r="S201">
        <v>4.2891000000000004</v>
      </c>
      <c r="T201">
        <v>71.587299999999999</v>
      </c>
      <c r="U201">
        <v>290</v>
      </c>
      <c r="V201">
        <v>138.74</v>
      </c>
      <c r="W201">
        <v>1248.79</v>
      </c>
      <c r="AA201">
        <v>17.346699999999998</v>
      </c>
      <c r="AB201">
        <v>4.1948999999999996</v>
      </c>
      <c r="AC201">
        <v>8.7550000000000008</v>
      </c>
      <c r="AD201">
        <v>1.6046</v>
      </c>
      <c r="AE201">
        <v>50.508000000000003</v>
      </c>
      <c r="AF201">
        <v>4.1585999999999999</v>
      </c>
      <c r="AG201">
        <v>4.4671000000000003</v>
      </c>
      <c r="AH201">
        <v>61.238999999999997</v>
      </c>
      <c r="AI201">
        <v>9.2721999999999998</v>
      </c>
      <c r="AJ201">
        <v>1.5091000000000001</v>
      </c>
      <c r="AM201">
        <v>37.817999999999998</v>
      </c>
      <c r="AN201">
        <v>3.0299</v>
      </c>
      <c r="AO201">
        <v>1.1213</v>
      </c>
      <c r="AQ201">
        <v>13.7965</v>
      </c>
      <c r="BO201">
        <f t="shared" si="16"/>
        <v>2015</v>
      </c>
      <c r="BP201">
        <f t="shared" si="15"/>
        <v>0</v>
      </c>
      <c r="BQ201" cm="1">
        <f t="array" aca="1" ref="BQ201" ca="1">1/INDEX($B201:$BB201,Var!$B$9)</f>
        <v>1.3968958181129894E-2</v>
      </c>
      <c r="BR201">
        <f t="shared" si="17"/>
        <v>3.0299</v>
      </c>
      <c r="BS201">
        <f t="shared" si="18"/>
        <v>0.33004389583814647</v>
      </c>
      <c r="BT201" cm="1">
        <f t="array" aca="1" ref="BT201" ca="1">1/INDEX(B201:BB201,Var!$O$9)</f>
        <v>5.7647852329261479E-2</v>
      </c>
      <c r="BU201" cm="1">
        <f t="array" aca="1" ref="BU201" ca="1">INDEX(B201:BB201,Var!$B$9)/INDEX(B201:BB201,Var!$O$9)</f>
        <v>4.12685409905054</v>
      </c>
      <c r="BV201">
        <f t="shared" ca="1" si="19"/>
        <v>0.24231532688060592</v>
      </c>
      <c r="BW201" cm="1">
        <f t="array" aca="1" ref="BW201" ca="1">INDEX($B201:$BB201,Var!$B$9)/BW$1*100</f>
        <v>113.83861626558998</v>
      </c>
      <c r="BX201" cm="1">
        <f t="array" aca="1" ref="BX201" ca="1">INDEX($B201:$BB201,Var!$B$9)/BX$1*100</f>
        <v>65.469143107464348</v>
      </c>
      <c r="BY201" cm="1">
        <f t="array" aca="1" ref="BY201" ca="1">INDEX($B201:$BB201,Var!$O$9)/BY$1*100</f>
        <v>109.24577733553336</v>
      </c>
      <c r="BZ201" cm="1">
        <f t="array" aca="1" ref="BZ201" ca="1">INDEX($B201:$BB201,Var!$O$9)/BZ$1*100</f>
        <v>86.687988805876898</v>
      </c>
    </row>
    <row r="202" spans="1:78" x14ac:dyDescent="0.3">
      <c r="A202" s="35">
        <v>42186</v>
      </c>
      <c r="B202">
        <v>1.4843999999999999</v>
      </c>
      <c r="C202">
        <v>1.9558</v>
      </c>
      <c r="D202">
        <v>3.5405000000000002</v>
      </c>
      <c r="E202">
        <v>1.4124000000000001</v>
      </c>
      <c r="F202">
        <v>1.0491999999999999</v>
      </c>
      <c r="H202">
        <v>6.8269000000000002</v>
      </c>
      <c r="J202">
        <v>27.094000000000001</v>
      </c>
      <c r="K202">
        <v>7.4615999999999998</v>
      </c>
      <c r="M202">
        <v>0.70684999999999998</v>
      </c>
      <c r="O202">
        <v>8.5236000000000001</v>
      </c>
      <c r="P202">
        <v>7.5862999999999996</v>
      </c>
      <c r="Q202">
        <v>311.52999999999997</v>
      </c>
      <c r="R202">
        <v>14720.4</v>
      </c>
      <c r="S202">
        <v>4.1679000000000004</v>
      </c>
      <c r="T202">
        <v>69.995999999999995</v>
      </c>
      <c r="U202">
        <v>290</v>
      </c>
      <c r="V202">
        <v>135.68</v>
      </c>
      <c r="W202">
        <v>1260.75</v>
      </c>
      <c r="AA202">
        <v>17.529699999999998</v>
      </c>
      <c r="AB202">
        <v>4.1824000000000003</v>
      </c>
      <c r="AC202">
        <v>8.9357000000000006</v>
      </c>
      <c r="AD202">
        <v>1.6541999999999999</v>
      </c>
      <c r="AE202">
        <v>49.814</v>
      </c>
      <c r="AF202">
        <v>4.1524000000000001</v>
      </c>
      <c r="AG202">
        <v>4.4390999999999998</v>
      </c>
      <c r="AH202">
        <v>63.207700000000003</v>
      </c>
      <c r="AI202">
        <v>9.3859999999999992</v>
      </c>
      <c r="AJ202">
        <v>1.4972000000000001</v>
      </c>
      <c r="AM202">
        <v>37.76</v>
      </c>
      <c r="AN202">
        <v>2.9704999999999999</v>
      </c>
      <c r="AO202">
        <v>1.0995999999999999</v>
      </c>
      <c r="AQ202">
        <v>13.6973</v>
      </c>
      <c r="BO202">
        <f t="shared" si="16"/>
        <v>2015</v>
      </c>
      <c r="BP202">
        <f t="shared" si="15"/>
        <v>0</v>
      </c>
      <c r="BQ202" cm="1">
        <f t="array" aca="1" ref="BQ202" ca="1">1/INDEX($B202:$BB202,Var!$B$9)</f>
        <v>1.4286530658894795E-2</v>
      </c>
      <c r="BR202">
        <f t="shared" si="17"/>
        <v>2.9704999999999999</v>
      </c>
      <c r="BS202">
        <f t="shared" si="18"/>
        <v>0.33664366268305002</v>
      </c>
      <c r="BT202" cm="1">
        <f t="array" aca="1" ref="BT202" ca="1">1/INDEX(B202:BB202,Var!$O$9)</f>
        <v>5.7046041860385525E-2</v>
      </c>
      <c r="BU202" cm="1">
        <f t="array" aca="1" ref="BU202" ca="1">INDEX(B202:BB202,Var!$B$9)/INDEX(B202:BB202,Var!$O$9)</f>
        <v>3.9929947460595447</v>
      </c>
      <c r="BV202">
        <f t="shared" ca="1" si="19"/>
        <v>0.25043859649122807</v>
      </c>
      <c r="BW202" cm="1">
        <f t="array" aca="1" ref="BW202" ca="1">INDEX($B202:$BB202,Var!$B$9)/BW$1*100</f>
        <v>111.30812007334032</v>
      </c>
      <c r="BX202" cm="1">
        <f t="array" aca="1" ref="BX202" ca="1">INDEX($B202:$BB202,Var!$B$9)/BX$1*100</f>
        <v>64.01384241269156</v>
      </c>
      <c r="BY202" cm="1">
        <f t="array" aca="1" ref="BY202" ca="1">INDEX($B202:$BB202,Var!$O$9)/BY$1*100</f>
        <v>110.39827188794979</v>
      </c>
      <c r="BZ202" cm="1">
        <f t="array" aca="1" ref="BZ202" ca="1">INDEX($B202:$BB202,Var!$O$9)/BZ$1*100</f>
        <v>87.602508682941448</v>
      </c>
    </row>
    <row r="203" spans="1:78" x14ac:dyDescent="0.3">
      <c r="A203" s="35">
        <v>42217</v>
      </c>
      <c r="B203">
        <v>1.5268999999999999</v>
      </c>
      <c r="C203">
        <v>1.9558</v>
      </c>
      <c r="D203">
        <v>3.9117999999999999</v>
      </c>
      <c r="E203">
        <v>1.4637</v>
      </c>
      <c r="F203">
        <v>1.0777000000000001</v>
      </c>
      <c r="H203">
        <v>7.0625999999999998</v>
      </c>
      <c r="J203">
        <v>27.041</v>
      </c>
      <c r="K203">
        <v>7.4626999999999999</v>
      </c>
      <c r="M203">
        <v>0.71423000000000003</v>
      </c>
      <c r="O203">
        <v>8.6357999999999997</v>
      </c>
      <c r="P203">
        <v>7.5578000000000003</v>
      </c>
      <c r="Q203">
        <v>311.61</v>
      </c>
      <c r="R203">
        <v>15370.92</v>
      </c>
      <c r="S203">
        <v>4.2835999999999999</v>
      </c>
      <c r="T203">
        <v>72.536100000000005</v>
      </c>
      <c r="U203">
        <v>290</v>
      </c>
      <c r="V203">
        <v>137.12</v>
      </c>
      <c r="W203">
        <v>1313.48</v>
      </c>
      <c r="AA203">
        <v>18.433299999999999</v>
      </c>
      <c r="AB203">
        <v>4.5297000000000001</v>
      </c>
      <c r="AC203">
        <v>9.1814999999999998</v>
      </c>
      <c r="AD203">
        <v>1.7000999999999999</v>
      </c>
      <c r="AE203">
        <v>51.536000000000001</v>
      </c>
      <c r="AF203">
        <v>4.1952999999999996</v>
      </c>
      <c r="AG203">
        <v>4.4234999999999998</v>
      </c>
      <c r="AH203">
        <v>73.359700000000004</v>
      </c>
      <c r="AI203">
        <v>9.5154999999999994</v>
      </c>
      <c r="AJ203">
        <v>1.5572999999999999</v>
      </c>
      <c r="AM203">
        <v>39.465000000000003</v>
      </c>
      <c r="AN203">
        <v>3.1825999999999999</v>
      </c>
      <c r="AO203">
        <v>1.1138999999999999</v>
      </c>
      <c r="AQ203">
        <v>14.382099999999999</v>
      </c>
      <c r="BO203">
        <f t="shared" si="16"/>
        <v>2015</v>
      </c>
      <c r="BP203">
        <f t="shared" si="15"/>
        <v>0</v>
      </c>
      <c r="BQ203" cm="1">
        <f t="array" aca="1" ref="BQ203" ca="1">1/INDEX($B203:$BB203,Var!$B$9)</f>
        <v>1.3786238852102606E-2</v>
      </c>
      <c r="BR203">
        <f t="shared" si="17"/>
        <v>3.1825999999999999</v>
      </c>
      <c r="BS203">
        <f t="shared" si="18"/>
        <v>0.31420850876641743</v>
      </c>
      <c r="BT203" cm="1">
        <f t="array" aca="1" ref="BT203" ca="1">1/INDEX(B203:BB203,Var!$O$9)</f>
        <v>5.4249646021059715E-2</v>
      </c>
      <c r="BU203" cm="1">
        <f t="array" aca="1" ref="BU203" ca="1">INDEX(B203:BB203,Var!$B$9)/INDEX(B203:BB203,Var!$O$9)</f>
        <v>3.9350577487481897</v>
      </c>
      <c r="BV203">
        <f t="shared" ca="1" si="19"/>
        <v>0.254125876632463</v>
      </c>
      <c r="BW203" cm="1">
        <f t="array" aca="1" ref="BW203" ca="1">INDEX($B203:$BB203,Var!$B$9)/BW$1*100</f>
        <v>115.34740454385712</v>
      </c>
      <c r="BX203" cm="1">
        <f t="array" aca="1" ref="BX203" ca="1">INDEX($B203:$BB203,Var!$B$9)/BX$1*100</f>
        <v>66.336854600709145</v>
      </c>
      <c r="BY203" cm="1">
        <f t="array" aca="1" ref="BY203" ca="1">INDEX($B203:$BB203,Var!$O$9)/BY$1*100</f>
        <v>116.08894990742256</v>
      </c>
      <c r="BZ203" cm="1">
        <f t="array" aca="1" ref="BZ203" ca="1">INDEX($B203:$BB203,Var!$O$9)/BZ$1*100</f>
        <v>92.118137977561773</v>
      </c>
    </row>
    <row r="204" spans="1:78" x14ac:dyDescent="0.3">
      <c r="A204" s="35">
        <v>42248</v>
      </c>
      <c r="B204">
        <v>1.59</v>
      </c>
      <c r="C204">
        <v>1.9558</v>
      </c>
      <c r="D204">
        <v>4.3666</v>
      </c>
      <c r="E204">
        <v>1.4882</v>
      </c>
      <c r="F204">
        <v>1.0912999999999999</v>
      </c>
      <c r="H204">
        <v>7.1462000000000003</v>
      </c>
      <c r="J204">
        <v>27.088999999999999</v>
      </c>
      <c r="K204">
        <v>7.4610000000000003</v>
      </c>
      <c r="M204">
        <v>0.73129</v>
      </c>
      <c r="O204">
        <v>8.6966000000000001</v>
      </c>
      <c r="P204">
        <v>7.5890000000000004</v>
      </c>
      <c r="Q204">
        <v>313.14</v>
      </c>
      <c r="R204">
        <v>16175.76</v>
      </c>
      <c r="S204">
        <v>4.3917000000000002</v>
      </c>
      <c r="T204">
        <v>74.299000000000007</v>
      </c>
      <c r="U204">
        <v>290</v>
      </c>
      <c r="V204">
        <v>134.85</v>
      </c>
      <c r="W204">
        <v>1329.94</v>
      </c>
      <c r="AA204">
        <v>18.882100000000001</v>
      </c>
      <c r="AB204">
        <v>4.8285999999999998</v>
      </c>
      <c r="AC204">
        <v>9.3074999999999992</v>
      </c>
      <c r="AD204">
        <v>1.7714000000000001</v>
      </c>
      <c r="AE204">
        <v>52.456000000000003</v>
      </c>
      <c r="AF204">
        <v>4.2176</v>
      </c>
      <c r="AG204">
        <v>4.4236000000000004</v>
      </c>
      <c r="AH204">
        <v>74.804000000000002</v>
      </c>
      <c r="AI204">
        <v>9.3924000000000003</v>
      </c>
      <c r="AJ204">
        <v>1.5879000000000001</v>
      </c>
      <c r="AM204">
        <v>40.426000000000002</v>
      </c>
      <c r="AN204">
        <v>3.3835000000000002</v>
      </c>
      <c r="AO204">
        <v>1.1221000000000001</v>
      </c>
      <c r="AQ204">
        <v>15.3065</v>
      </c>
      <c r="BO204">
        <f t="shared" si="16"/>
        <v>2015</v>
      </c>
      <c r="BP204">
        <f t="shared" si="15"/>
        <v>0</v>
      </c>
      <c r="BQ204" cm="1">
        <f t="array" aca="1" ref="BQ204" ca="1">1/INDEX($B204:$BB204,Var!$B$9)</f>
        <v>1.3459131347662821E-2</v>
      </c>
      <c r="BR204">
        <f t="shared" si="17"/>
        <v>3.3835000000000002</v>
      </c>
      <c r="BS204">
        <f t="shared" si="18"/>
        <v>0.29555194325402689</v>
      </c>
      <c r="BT204" cm="1">
        <f t="array" aca="1" ref="BT204" ca="1">1/INDEX(B204:BB204,Var!$O$9)</f>
        <v>5.2960210993480597E-2</v>
      </c>
      <c r="BU204" cm="1">
        <f t="array" aca="1" ref="BU204" ca="1">INDEX(B204:BB204,Var!$B$9)/INDEX(B204:BB204,Var!$O$9)</f>
        <v>3.934890716604615</v>
      </c>
      <c r="BV204">
        <f t="shared" ca="1" si="19"/>
        <v>0.25413666401970414</v>
      </c>
      <c r="BW204" cm="1">
        <f t="array" aca="1" ref="BW204" ca="1">INDEX($B204:$BB204,Var!$B$9)/BW$1*100</f>
        <v>118.15078023500078</v>
      </c>
      <c r="BX204" cm="1">
        <f t="array" aca="1" ref="BX204" ca="1">INDEX($B204:$BB204,Var!$B$9)/BX$1*100</f>
        <v>67.949089625415311</v>
      </c>
      <c r="BY204" cm="1">
        <f t="array" aca="1" ref="BY204" ca="1">INDEX($B204:$BB204,Var!$O$9)/BY$1*100</f>
        <v>118.91539556384065</v>
      </c>
      <c r="BZ204" cm="1">
        <f t="array" aca="1" ref="BZ204" ca="1">INDEX($B204:$BB204,Var!$O$9)/BZ$1*100</f>
        <v>94.360960495739747</v>
      </c>
    </row>
    <row r="205" spans="1:78" x14ac:dyDescent="0.3">
      <c r="A205" s="35">
        <v>42278</v>
      </c>
      <c r="B205">
        <v>1.5586</v>
      </c>
      <c r="C205">
        <v>1.9558</v>
      </c>
      <c r="D205">
        <v>4.3598999999999997</v>
      </c>
      <c r="E205">
        <v>1.4684999999999999</v>
      </c>
      <c r="F205">
        <v>1.0882000000000001</v>
      </c>
      <c r="H205">
        <v>7.1345999999999998</v>
      </c>
      <c r="J205">
        <v>27.105</v>
      </c>
      <c r="K205">
        <v>7.4600999999999997</v>
      </c>
      <c r="M205">
        <v>0.73287000000000002</v>
      </c>
      <c r="O205">
        <v>8.7073</v>
      </c>
      <c r="P205">
        <v>7.6208</v>
      </c>
      <c r="Q205">
        <v>311.27</v>
      </c>
      <c r="R205">
        <v>15482.55</v>
      </c>
      <c r="S205">
        <v>4.3414000000000001</v>
      </c>
      <c r="T205">
        <v>73.111599999999996</v>
      </c>
      <c r="U205">
        <v>290</v>
      </c>
      <c r="V205">
        <v>134.84</v>
      </c>
      <c r="W205">
        <v>1286.06</v>
      </c>
      <c r="AA205">
        <v>18.621600000000001</v>
      </c>
      <c r="AB205">
        <v>4.7817999999999996</v>
      </c>
      <c r="AC205">
        <v>9.2891999999999992</v>
      </c>
      <c r="AD205">
        <v>1.6794</v>
      </c>
      <c r="AE205">
        <v>52.07</v>
      </c>
      <c r="AF205">
        <v>4.2507999999999999</v>
      </c>
      <c r="AG205">
        <v>4.4226999999999999</v>
      </c>
      <c r="AH205">
        <v>70.948999999999998</v>
      </c>
      <c r="AI205">
        <v>9.3484999999999996</v>
      </c>
      <c r="AJ205">
        <v>1.5730999999999999</v>
      </c>
      <c r="AM205">
        <v>40.091999999999999</v>
      </c>
      <c r="AN205">
        <v>3.2887</v>
      </c>
      <c r="AO205">
        <v>1.1234999999999999</v>
      </c>
      <c r="AQ205">
        <v>15.1579</v>
      </c>
      <c r="BO205">
        <f t="shared" si="16"/>
        <v>2015</v>
      </c>
      <c r="BP205">
        <f t="shared" si="15"/>
        <v>0</v>
      </c>
      <c r="BQ205" cm="1">
        <f t="array" aca="1" ref="BQ205" ca="1">1/INDEX($B205:$BB205,Var!$B$9)</f>
        <v>1.3677720088193939E-2</v>
      </c>
      <c r="BR205">
        <f t="shared" si="17"/>
        <v>3.2887</v>
      </c>
      <c r="BS205">
        <f t="shared" si="18"/>
        <v>0.30407151762094448</v>
      </c>
      <c r="BT205" cm="1">
        <f t="array" aca="1" ref="BT205" ca="1">1/INDEX(B205:BB205,Var!$O$9)</f>
        <v>5.3701078317652619E-2</v>
      </c>
      <c r="BU205" cm="1">
        <f t="array" aca="1" ref="BU205" ca="1">INDEX(B205:BB205,Var!$B$9)/INDEX(B205:BB205,Var!$O$9)</f>
        <v>3.9261717575288908</v>
      </c>
      <c r="BV205">
        <f t="shared" ca="1" si="19"/>
        <v>0.2547010323943123</v>
      </c>
      <c r="BW205" cm="1">
        <f t="array" aca="1" ref="BW205" ca="1">INDEX($B205:$BB205,Var!$B$9)/BW$1*100</f>
        <v>116.26256859754885</v>
      </c>
      <c r="BX205" cm="1">
        <f t="array" aca="1" ref="BX205" ca="1">INDEX($B205:$BB205,Var!$B$9)/BX$1*100</f>
        <v>66.863169908848221</v>
      </c>
      <c r="BY205" cm="1">
        <f t="array" aca="1" ref="BY205" ca="1">INDEX($B205:$BB205,Var!$O$9)/BY$1*100</f>
        <v>117.27482271736802</v>
      </c>
      <c r="BZ205" cm="1">
        <f t="array" aca="1" ref="BZ205" ca="1">INDEX($B205:$BB205,Var!$O$9)/BZ$1*100</f>
        <v>93.059143949426542</v>
      </c>
    </row>
    <row r="206" spans="1:78" x14ac:dyDescent="0.3">
      <c r="A206" s="35">
        <v>42309</v>
      </c>
      <c r="B206">
        <v>1.5011000000000001</v>
      </c>
      <c r="C206">
        <v>1.9558</v>
      </c>
      <c r="D206">
        <v>4.0601000000000003</v>
      </c>
      <c r="E206">
        <v>1.4248000000000001</v>
      </c>
      <c r="F206">
        <v>1.0832999999999999</v>
      </c>
      <c r="H206">
        <v>6.8398000000000003</v>
      </c>
      <c r="J206">
        <v>27.039000000000001</v>
      </c>
      <c r="K206">
        <v>7.4602000000000004</v>
      </c>
      <c r="M206">
        <v>0.70657999999999999</v>
      </c>
      <c r="O206">
        <v>8.3210999999999995</v>
      </c>
      <c r="P206">
        <v>7.6074000000000002</v>
      </c>
      <c r="Q206">
        <v>312.27</v>
      </c>
      <c r="R206">
        <v>14685.99</v>
      </c>
      <c r="S206">
        <v>4.1760000000000002</v>
      </c>
      <c r="T206">
        <v>71.040599999999998</v>
      </c>
      <c r="U206">
        <v>290</v>
      </c>
      <c r="V206">
        <v>131.6</v>
      </c>
      <c r="W206">
        <v>1239.19</v>
      </c>
      <c r="AA206">
        <v>17.860499999999998</v>
      </c>
      <c r="AB206">
        <v>4.6327999999999996</v>
      </c>
      <c r="AC206">
        <v>9.2571999999999992</v>
      </c>
      <c r="AD206">
        <v>1.6365000000000001</v>
      </c>
      <c r="AE206">
        <v>50.536999999999999</v>
      </c>
      <c r="AF206">
        <v>4.2493999999999996</v>
      </c>
      <c r="AG206">
        <v>4.4452999999999996</v>
      </c>
      <c r="AH206">
        <v>69.789900000000003</v>
      </c>
      <c r="AI206">
        <v>9.3132999999999999</v>
      </c>
      <c r="AJ206">
        <v>1.5181</v>
      </c>
      <c r="AM206">
        <v>38.432000000000002</v>
      </c>
      <c r="AN206">
        <v>3.0849000000000002</v>
      </c>
      <c r="AO206">
        <v>1.0736000000000001</v>
      </c>
      <c r="AQ206">
        <v>15.174300000000001</v>
      </c>
      <c r="BO206">
        <f t="shared" si="16"/>
        <v>2015</v>
      </c>
      <c r="BP206">
        <f t="shared" si="15"/>
        <v>0</v>
      </c>
      <c r="BQ206" cm="1">
        <f t="array" aca="1" ref="BQ206" ca="1">1/INDEX($B206:$BB206,Var!$B$9)</f>
        <v>1.4076457687575837E-2</v>
      </c>
      <c r="BR206">
        <f t="shared" si="17"/>
        <v>3.0849000000000002</v>
      </c>
      <c r="BS206">
        <f t="shared" si="18"/>
        <v>0.32415961619501438</v>
      </c>
      <c r="BT206" cm="1">
        <f t="array" aca="1" ref="BT206" ca="1">1/INDEX(B206:BB206,Var!$O$9)</f>
        <v>5.5989473978891972E-2</v>
      </c>
      <c r="BU206" cm="1">
        <f t="array" aca="1" ref="BU206" ca="1">INDEX(B206:BB206,Var!$B$9)/INDEX(B206:BB206,Var!$O$9)</f>
        <v>3.9775258251448729</v>
      </c>
      <c r="BV206">
        <f t="shared" ca="1" si="19"/>
        <v>0.25141257252894822</v>
      </c>
      <c r="BW206" cm="1">
        <f t="array" aca="1" ref="BW206" ca="1">INDEX($B206:$BB206,Var!$B$9)/BW$1*100</f>
        <v>112.96925016975459</v>
      </c>
      <c r="BX206" cm="1">
        <f t="array" aca="1" ref="BX206" ca="1">INDEX($B206:$BB206,Var!$B$9)/BX$1*100</f>
        <v>64.969166428125263</v>
      </c>
      <c r="BY206" cm="1">
        <f t="array" aca="1" ref="BY206" ca="1">INDEX($B206:$BB206,Var!$O$9)/BY$1*100</f>
        <v>112.48157898051466</v>
      </c>
      <c r="BZ206" cm="1">
        <f t="array" aca="1" ref="BZ206" ca="1">INDEX($B206:$BB206,Var!$O$9)/BZ$1*100</f>
        <v>89.255640788585978</v>
      </c>
    </row>
    <row r="207" spans="1:78" x14ac:dyDescent="0.3">
      <c r="A207" s="35">
        <v>42339</v>
      </c>
      <c r="B207">
        <v>1.5008999999999999</v>
      </c>
      <c r="C207">
        <v>1.9558</v>
      </c>
      <c r="D207">
        <v>4.2145000000000001</v>
      </c>
      <c r="E207">
        <v>1.4903999999999999</v>
      </c>
      <c r="F207">
        <v>1.0827</v>
      </c>
      <c r="H207">
        <v>7.0193000000000003</v>
      </c>
      <c r="J207">
        <v>27.027000000000001</v>
      </c>
      <c r="K207">
        <v>7.4611999999999998</v>
      </c>
      <c r="M207">
        <v>0.72594999999999998</v>
      </c>
      <c r="O207">
        <v>8.4306999999999999</v>
      </c>
      <c r="P207">
        <v>7.6397000000000004</v>
      </c>
      <c r="Q207">
        <v>314.39999999999998</v>
      </c>
      <c r="R207">
        <v>15087.43</v>
      </c>
      <c r="S207">
        <v>4.2199</v>
      </c>
      <c r="T207">
        <v>72.385099999999994</v>
      </c>
      <c r="U207">
        <v>290</v>
      </c>
      <c r="V207">
        <v>132.36000000000001</v>
      </c>
      <c r="W207">
        <v>1277.56</v>
      </c>
      <c r="AA207">
        <v>18.55</v>
      </c>
      <c r="AB207">
        <v>4.6615000000000002</v>
      </c>
      <c r="AC207">
        <v>9.4641999999999999</v>
      </c>
      <c r="AD207">
        <v>1.6133</v>
      </c>
      <c r="AE207">
        <v>51.337000000000003</v>
      </c>
      <c r="AF207">
        <v>4.29</v>
      </c>
      <c r="AG207">
        <v>4.5033000000000003</v>
      </c>
      <c r="AH207">
        <v>76.357600000000005</v>
      </c>
      <c r="AI207">
        <v>9.2451000000000008</v>
      </c>
      <c r="AJ207">
        <v>1.5321</v>
      </c>
      <c r="AM207">
        <v>39.161999999999999</v>
      </c>
      <c r="AN207">
        <v>3.18</v>
      </c>
      <c r="AO207">
        <v>1.0876999999999999</v>
      </c>
      <c r="AQ207">
        <v>16.321000000000002</v>
      </c>
      <c r="BO207">
        <f t="shared" si="16"/>
        <v>2015</v>
      </c>
      <c r="BP207">
        <f t="shared" si="15"/>
        <v>0</v>
      </c>
      <c r="BQ207" cm="1">
        <f t="array" aca="1" ref="BQ207" ca="1">1/INDEX($B207:$BB207,Var!$B$9)</f>
        <v>1.381499783795284E-2</v>
      </c>
      <c r="BR207">
        <f t="shared" si="17"/>
        <v>3.18</v>
      </c>
      <c r="BS207">
        <f t="shared" si="18"/>
        <v>0.31446540880503143</v>
      </c>
      <c r="BT207" cm="1">
        <f t="array" aca="1" ref="BT207" ca="1">1/INDEX(B207:BB207,Var!$O$9)</f>
        <v>5.3908355795148244E-2</v>
      </c>
      <c r="BU207" cm="1">
        <f t="array" aca="1" ref="BU207" ca="1">INDEX(B207:BB207,Var!$B$9)/INDEX(B207:BB207,Var!$O$9)</f>
        <v>3.9021617250673848</v>
      </c>
      <c r="BV207">
        <f t="shared" ca="1" si="19"/>
        <v>0.25626820989402521</v>
      </c>
      <c r="BW207" cm="1">
        <f t="array" aca="1" ref="BW207" ca="1">INDEX($B207:$BB207,Var!$B$9)/BW$1*100</f>
        <v>115.10728330648531</v>
      </c>
      <c r="BX207" cm="1">
        <f t="array" aca="1" ref="BX207" ca="1">INDEX($B207:$BB207,Var!$B$9)/BX$1*100</f>
        <v>66.198759706653519</v>
      </c>
      <c r="BY207" cm="1">
        <f t="array" aca="1" ref="BY207" ca="1">INDEX($B207:$BB207,Var!$O$9)/BY$1*100</f>
        <v>116.82390135150453</v>
      </c>
      <c r="BZ207" cm="1">
        <f t="array" aca="1" ref="BZ207" ca="1">INDEX($B207:$BB207,Var!$O$9)/BZ$1*100</f>
        <v>92.701331800804581</v>
      </c>
    </row>
    <row r="208" spans="1:78" x14ac:dyDescent="0.3">
      <c r="A208" s="35">
        <v>42370</v>
      </c>
      <c r="B208">
        <v>1.5509999999999999</v>
      </c>
      <c r="C208">
        <v>1.9558</v>
      </c>
      <c r="D208">
        <v>4.4020999999999999</v>
      </c>
      <c r="E208">
        <v>1.5447</v>
      </c>
      <c r="F208">
        <v>1.0941000000000001</v>
      </c>
      <c r="H208">
        <v>7.1393000000000004</v>
      </c>
      <c r="J208">
        <v>27.027000000000001</v>
      </c>
      <c r="K208">
        <v>7.4619</v>
      </c>
      <c r="M208">
        <v>0.75458999999999998</v>
      </c>
      <c r="O208">
        <v>8.4509000000000007</v>
      </c>
      <c r="P208">
        <v>7.6581999999999999</v>
      </c>
      <c r="Q208">
        <v>314.68</v>
      </c>
      <c r="R208">
        <v>15069.76</v>
      </c>
      <c r="S208">
        <v>4.2903000000000002</v>
      </c>
      <c r="T208">
        <v>73.203599999999994</v>
      </c>
      <c r="U208">
        <v>290</v>
      </c>
      <c r="V208">
        <v>128.32</v>
      </c>
      <c r="W208">
        <v>1307.56</v>
      </c>
      <c r="AA208">
        <v>19.603899999999999</v>
      </c>
      <c r="AB208">
        <v>4.7161999999999997</v>
      </c>
      <c r="AC208">
        <v>9.5899000000000001</v>
      </c>
      <c r="AD208">
        <v>1.6654</v>
      </c>
      <c r="AE208">
        <v>51.654000000000003</v>
      </c>
      <c r="AF208">
        <v>4.4074</v>
      </c>
      <c r="AG208">
        <v>4.5311000000000003</v>
      </c>
      <c r="AH208">
        <v>83.863799999999998</v>
      </c>
      <c r="AI208">
        <v>9.2826000000000004</v>
      </c>
      <c r="AJ208">
        <v>1.5561</v>
      </c>
      <c r="AM208">
        <v>39.249000000000002</v>
      </c>
      <c r="AN208">
        <v>3.2713000000000001</v>
      </c>
      <c r="AO208">
        <v>1.0860000000000001</v>
      </c>
      <c r="AQ208">
        <v>17.7592</v>
      </c>
      <c r="BO208">
        <f t="shared" si="16"/>
        <v>2016</v>
      </c>
      <c r="BP208">
        <f t="shared" si="15"/>
        <v>100</v>
      </c>
      <c r="BQ208" cm="1">
        <f t="array" aca="1" ref="BQ208" ca="1">1/INDEX($B208:$BB208,Var!$B$9)</f>
        <v>1.3660530356430559E-2</v>
      </c>
      <c r="BR208">
        <f t="shared" si="17"/>
        <v>3.2713000000000001</v>
      </c>
      <c r="BS208">
        <f t="shared" si="18"/>
        <v>0.30568886986824811</v>
      </c>
      <c r="BT208" cm="1">
        <f t="array" aca="1" ref="BT208" ca="1">1/INDEX(B208:BB208,Var!$O$9)</f>
        <v>5.1010258162916565E-2</v>
      </c>
      <c r="BU208" cm="1">
        <f t="array" aca="1" ref="BU208" ca="1">INDEX(B208:BB208,Var!$B$9)/INDEX(B208:BB208,Var!$O$9)</f>
        <v>3.7341345344548786</v>
      </c>
      <c r="BV208">
        <f t="shared" ca="1" si="19"/>
        <v>0.26779967105442903</v>
      </c>
      <c r="BW208" cm="1">
        <f t="array" aca="1" ref="BW208" ca="1">INDEX($B208:$BB208,Var!$B$9)/BW$1*100</f>
        <v>116.40886762958993</v>
      </c>
      <c r="BX208" cm="1">
        <f t="array" aca="1" ref="BX208" ca="1">INDEX($B208:$BB208,Var!$B$9)/BX$1*100</f>
        <v>66.947307195292694</v>
      </c>
      <c r="BY208" cm="1">
        <f t="array" aca="1" ref="BY208" ca="1">INDEX($B208:$BB208,Var!$O$9)/BY$1*100</f>
        <v>123.46113637222425</v>
      </c>
      <c r="BZ208" cm="1">
        <f t="array" aca="1" ref="BZ208" ca="1">INDEX($B208:$BB208,Var!$O$9)/BZ$1*100</f>
        <v>97.968066764948404</v>
      </c>
    </row>
    <row r="209" spans="1:78" x14ac:dyDescent="0.3">
      <c r="A209" s="35">
        <v>42401</v>
      </c>
      <c r="B209">
        <v>1.5556000000000001</v>
      </c>
      <c r="C209">
        <v>1.9558</v>
      </c>
      <c r="D209">
        <v>4.3952999999999998</v>
      </c>
      <c r="E209">
        <v>1.5317000000000001</v>
      </c>
      <c r="F209">
        <v>1.1017999999999999</v>
      </c>
      <c r="H209">
        <v>7.2657999999999996</v>
      </c>
      <c r="J209">
        <v>27.04</v>
      </c>
      <c r="K209">
        <v>7.4627999999999997</v>
      </c>
      <c r="M209">
        <v>0.77559</v>
      </c>
      <c r="O209">
        <v>8.6333000000000002</v>
      </c>
      <c r="P209">
        <v>7.6355000000000004</v>
      </c>
      <c r="Q209">
        <v>310.37</v>
      </c>
      <c r="R209">
        <v>14985.33</v>
      </c>
      <c r="S209">
        <v>4.3335999999999997</v>
      </c>
      <c r="T209">
        <v>75.717200000000005</v>
      </c>
      <c r="U209">
        <v>290</v>
      </c>
      <c r="V209">
        <v>127.35</v>
      </c>
      <c r="W209">
        <v>1349.77</v>
      </c>
      <c r="AA209">
        <v>20.482600000000001</v>
      </c>
      <c r="AB209">
        <v>4.6410999999999998</v>
      </c>
      <c r="AC209">
        <v>9.5627999999999993</v>
      </c>
      <c r="AD209">
        <v>1.6732</v>
      </c>
      <c r="AE209">
        <v>52.816000000000003</v>
      </c>
      <c r="AF209">
        <v>4.3970000000000002</v>
      </c>
      <c r="AG209">
        <v>4.4813999999999998</v>
      </c>
      <c r="AH209">
        <v>85.615799999999993</v>
      </c>
      <c r="AI209">
        <v>9.4105000000000008</v>
      </c>
      <c r="AJ209">
        <v>1.5596000000000001</v>
      </c>
      <c r="AM209">
        <v>39.506999999999998</v>
      </c>
      <c r="AN209">
        <v>3.2637999999999998</v>
      </c>
      <c r="AO209">
        <v>1.1093</v>
      </c>
      <c r="AQ209">
        <v>17.498699999999999</v>
      </c>
      <c r="BO209">
        <f t="shared" si="16"/>
        <v>2016</v>
      </c>
      <c r="BP209">
        <f t="shared" si="15"/>
        <v>100</v>
      </c>
      <c r="BQ209" cm="1">
        <f t="array" aca="1" ref="BQ209" ca="1">1/INDEX($B209:$BB209,Var!$B$9)</f>
        <v>1.3207038823411324E-2</v>
      </c>
      <c r="BR209">
        <f t="shared" si="17"/>
        <v>3.2637999999999998</v>
      </c>
      <c r="BS209">
        <f t="shared" si="18"/>
        <v>0.3063913229977327</v>
      </c>
      <c r="BT209" cm="1">
        <f t="array" aca="1" ref="BT209" ca="1">1/INDEX(B209:BB209,Var!$O$9)</f>
        <v>4.8821926903811035E-2</v>
      </c>
      <c r="BU209" cm="1">
        <f t="array" aca="1" ref="BU209" ca="1">INDEX(B209:BB209,Var!$B$9)/INDEX(B209:BB209,Var!$O$9)</f>
        <v>3.6966596037612414</v>
      </c>
      <c r="BV209">
        <f t="shared" ca="1" si="19"/>
        <v>0.27051449340440481</v>
      </c>
      <c r="BW209" cm="1">
        <f t="array" aca="1" ref="BW209" ca="1">INDEX($B209:$BB209,Var!$B$9)/BW$1*100</f>
        <v>120.40601161805139</v>
      </c>
      <c r="BX209" cm="1">
        <f t="array" aca="1" ref="BX209" ca="1">INDEX($B209:$BB209,Var!$B$9)/BX$1*100</f>
        <v>69.246084186671368</v>
      </c>
      <c r="BY209" cm="1">
        <f t="array" aca="1" ref="BY209" ca="1">INDEX($B209:$BB209,Var!$O$9)/BY$1*100</f>
        <v>128.9949995591551</v>
      </c>
      <c r="BZ209" cm="1">
        <f t="array" aca="1" ref="BZ209" ca="1">INDEX($B209:$BB209,Var!$O$9)/BZ$1*100</f>
        <v>102.35926138777143</v>
      </c>
    </row>
    <row r="210" spans="1:78" x14ac:dyDescent="0.3">
      <c r="A210" s="35">
        <v>42430</v>
      </c>
      <c r="B210">
        <v>1.4823</v>
      </c>
      <c r="C210">
        <v>1.9558</v>
      </c>
      <c r="D210">
        <v>4.1195000000000004</v>
      </c>
      <c r="E210">
        <v>1.4697</v>
      </c>
      <c r="F210">
        <v>1.0920000000000001</v>
      </c>
      <c r="H210">
        <v>7.2220000000000004</v>
      </c>
      <c r="J210">
        <v>27.050999999999998</v>
      </c>
      <c r="K210">
        <v>7.4569000000000001</v>
      </c>
      <c r="M210">
        <v>0.7802</v>
      </c>
      <c r="O210">
        <v>8.6151999999999997</v>
      </c>
      <c r="P210">
        <v>7.5593000000000004</v>
      </c>
      <c r="Q210">
        <v>311.14999999999998</v>
      </c>
      <c r="R210">
        <v>14629.58</v>
      </c>
      <c r="S210">
        <v>4.2927</v>
      </c>
      <c r="T210">
        <v>74.3018</v>
      </c>
      <c r="U210">
        <v>290</v>
      </c>
      <c r="V210">
        <v>125.39</v>
      </c>
      <c r="W210">
        <v>1314.89</v>
      </c>
      <c r="AA210">
        <v>19.5943</v>
      </c>
      <c r="AB210">
        <v>4.5167000000000002</v>
      </c>
      <c r="AC210">
        <v>9.43</v>
      </c>
      <c r="AD210">
        <v>1.6480999999999999</v>
      </c>
      <c r="AE210">
        <v>51.722000000000001</v>
      </c>
      <c r="AF210">
        <v>4.2931999999999997</v>
      </c>
      <c r="AG210">
        <v>4.4665999999999997</v>
      </c>
      <c r="AH210">
        <v>77.939400000000006</v>
      </c>
      <c r="AI210">
        <v>9.2848000000000006</v>
      </c>
      <c r="AJ210">
        <v>1.5246999999999999</v>
      </c>
      <c r="AM210">
        <v>39.088999999999999</v>
      </c>
      <c r="AN210">
        <v>3.2071999999999998</v>
      </c>
      <c r="AO210">
        <v>1.1100000000000001</v>
      </c>
      <c r="AQ210">
        <v>17.122199999999999</v>
      </c>
      <c r="BO210">
        <f t="shared" si="16"/>
        <v>2016</v>
      </c>
      <c r="BP210">
        <f t="shared" si="15"/>
        <v>100</v>
      </c>
      <c r="BQ210" cm="1">
        <f t="array" aca="1" ref="BQ210" ca="1">1/INDEX($B210:$BB210,Var!$B$9)</f>
        <v>1.3458624151770213E-2</v>
      </c>
      <c r="BR210">
        <f t="shared" si="17"/>
        <v>3.2071999999999998</v>
      </c>
      <c r="BS210">
        <f t="shared" si="18"/>
        <v>0.31179845347967078</v>
      </c>
      <c r="BT210" cm="1">
        <f t="array" aca="1" ref="BT210" ca="1">1/INDEX(B210:BB210,Var!$O$9)</f>
        <v>5.1035250047207603E-2</v>
      </c>
      <c r="BU210" cm="1">
        <f t="array" aca="1" ref="BU210" ca="1">INDEX(B210:BB210,Var!$B$9)/INDEX(B210:BB210,Var!$O$9)</f>
        <v>3.79201094195761</v>
      </c>
      <c r="BV210">
        <f t="shared" ca="1" si="19"/>
        <v>0.26371231921703109</v>
      </c>
      <c r="BW210" cm="1">
        <f t="array" aca="1" ref="BW210" ca="1">INDEX($B210:$BB210,Var!$B$9)/BW$1*100</f>
        <v>118.15523281423681</v>
      </c>
      <c r="BX210" cm="1">
        <f t="array" aca="1" ref="BX210" ca="1">INDEX($B210:$BB210,Var!$B$9)/BX$1*100</f>
        <v>67.951650325437541</v>
      </c>
      <c r="BY210" cm="1">
        <f t="array" aca="1" ref="BY210" ca="1">INDEX($B210:$BB210,Var!$O$9)/BY$1*100</f>
        <v>123.40067764160567</v>
      </c>
      <c r="BZ210" cm="1">
        <f t="array" aca="1" ref="BZ210" ca="1">INDEX($B210:$BB210,Var!$O$9)/BZ$1*100</f>
        <v>97.92009195172534</v>
      </c>
    </row>
    <row r="211" spans="1:78" x14ac:dyDescent="0.3">
      <c r="A211" s="35">
        <v>42461</v>
      </c>
      <c r="B211">
        <v>1.4802</v>
      </c>
      <c r="C211">
        <v>1.9558</v>
      </c>
      <c r="D211">
        <v>4.0373999999999999</v>
      </c>
      <c r="E211">
        <v>1.4559</v>
      </c>
      <c r="F211">
        <v>1.093</v>
      </c>
      <c r="H211">
        <v>7.3460999999999999</v>
      </c>
      <c r="J211">
        <v>27.030999999999999</v>
      </c>
      <c r="K211">
        <v>7.4427000000000003</v>
      </c>
      <c r="M211">
        <v>0.7923</v>
      </c>
      <c r="O211">
        <v>8.7954000000000008</v>
      </c>
      <c r="P211">
        <v>7.4946999999999999</v>
      </c>
      <c r="Q211">
        <v>311.45999999999998</v>
      </c>
      <c r="R211">
        <v>14932.22</v>
      </c>
      <c r="S211">
        <v>4.2812000000000001</v>
      </c>
      <c r="T211">
        <v>75.382300000000001</v>
      </c>
      <c r="U211">
        <v>290</v>
      </c>
      <c r="V211">
        <v>124.29</v>
      </c>
      <c r="W211">
        <v>1300.58</v>
      </c>
      <c r="AA211">
        <v>19.840199999999999</v>
      </c>
      <c r="AB211">
        <v>4.4231999999999996</v>
      </c>
      <c r="AC211">
        <v>9.3224</v>
      </c>
      <c r="AD211">
        <v>1.6457999999999999</v>
      </c>
      <c r="AE211">
        <v>52.597999999999999</v>
      </c>
      <c r="AF211">
        <v>4.3106</v>
      </c>
      <c r="AG211">
        <v>4.4724000000000004</v>
      </c>
      <c r="AH211">
        <v>75.433300000000003</v>
      </c>
      <c r="AI211">
        <v>9.2027000000000001</v>
      </c>
      <c r="AJ211">
        <v>1.5307999999999999</v>
      </c>
      <c r="AM211">
        <v>39.78</v>
      </c>
      <c r="AN211">
        <v>3.2134999999999998</v>
      </c>
      <c r="AO211">
        <v>1.1338999999999999</v>
      </c>
      <c r="AQ211">
        <v>16.569500000000001</v>
      </c>
      <c r="BO211">
        <f t="shared" si="16"/>
        <v>2016</v>
      </c>
      <c r="BP211">
        <f t="shared" si="15"/>
        <v>100</v>
      </c>
      <c r="BQ211" cm="1">
        <f t="array" aca="1" ref="BQ211" ca="1">1/INDEX($B211:$BB211,Var!$B$9)</f>
        <v>1.3265713569365753E-2</v>
      </c>
      <c r="BR211">
        <f t="shared" si="17"/>
        <v>3.2134999999999998</v>
      </c>
      <c r="BS211">
        <f t="shared" si="18"/>
        <v>0.31118717908822158</v>
      </c>
      <c r="BT211" cm="1">
        <f t="array" aca="1" ref="BT211" ca="1">1/INDEX(B211:BB211,Var!$O$9)</f>
        <v>5.0402717714539171E-2</v>
      </c>
      <c r="BU211" cm="1">
        <f t="array" aca="1" ref="BU211" ca="1">INDEX(B211:BB211,Var!$B$9)/INDEX(B211:BB211,Var!$O$9)</f>
        <v>3.7994727875727059</v>
      </c>
      <c r="BV211">
        <f t="shared" ca="1" si="19"/>
        <v>0.26319441035893043</v>
      </c>
      <c r="BW211" cm="1">
        <f t="array" aca="1" ref="BW211" ca="1">INDEX($B211:$BB211,Var!$B$9)/BW$1*100</f>
        <v>119.87345133728446</v>
      </c>
      <c r="BX211" cm="1">
        <f t="array" aca="1" ref="BX211" ca="1">INDEX($B211:$BB211,Var!$B$9)/BX$1*100</f>
        <v>68.939806173299033</v>
      </c>
      <c r="BY211" cm="1">
        <f t="array" aca="1" ref="BY211" ca="1">INDEX($B211:$BB211,Var!$O$9)/BY$1*100</f>
        <v>124.94930283526256</v>
      </c>
      <c r="BZ211" cm="1">
        <f t="array" aca="1" ref="BZ211" ca="1">INDEX($B211:$BB211,Var!$O$9)/BZ$1*100</f>
        <v>99.148946802928464</v>
      </c>
    </row>
    <row r="212" spans="1:78" x14ac:dyDescent="0.3">
      <c r="A212" s="35">
        <v>42491</v>
      </c>
      <c r="B212">
        <v>1.5461</v>
      </c>
      <c r="C212">
        <v>1.9558</v>
      </c>
      <c r="D212">
        <v>3.9983</v>
      </c>
      <c r="E212">
        <v>1.4625999999999999</v>
      </c>
      <c r="F212">
        <v>1.1059000000000001</v>
      </c>
      <c r="H212">
        <v>7.3864000000000001</v>
      </c>
      <c r="J212">
        <v>27.026</v>
      </c>
      <c r="K212">
        <v>7.4386000000000001</v>
      </c>
      <c r="M212">
        <v>0.77778999999999998</v>
      </c>
      <c r="O212">
        <v>8.7814999999999994</v>
      </c>
      <c r="P212">
        <v>7.4978999999999996</v>
      </c>
      <c r="Q212">
        <v>314.58</v>
      </c>
      <c r="R212">
        <v>15188.82</v>
      </c>
      <c r="S212">
        <v>4.3114999999999997</v>
      </c>
      <c r="T212">
        <v>75.701599999999999</v>
      </c>
      <c r="U212">
        <v>290</v>
      </c>
      <c r="V212">
        <v>123.21</v>
      </c>
      <c r="W212">
        <v>1329.46</v>
      </c>
      <c r="AA212">
        <v>20.4956</v>
      </c>
      <c r="AB212">
        <v>4.5754999999999999</v>
      </c>
      <c r="AC212">
        <v>9.3035999999999994</v>
      </c>
      <c r="AD212">
        <v>1.6628000000000001</v>
      </c>
      <c r="AE212">
        <v>52.951000000000001</v>
      </c>
      <c r="AF212">
        <v>4.4039000000000001</v>
      </c>
      <c r="AG212">
        <v>4.4991000000000003</v>
      </c>
      <c r="AH212">
        <v>74.474500000000006</v>
      </c>
      <c r="AI212">
        <v>9.2948000000000004</v>
      </c>
      <c r="AJ212">
        <v>1.5494000000000001</v>
      </c>
      <c r="AM212">
        <v>40.064</v>
      </c>
      <c r="AN212">
        <v>3.323</v>
      </c>
      <c r="AO212">
        <v>1.1311</v>
      </c>
      <c r="AQ212">
        <v>17.335699999999999</v>
      </c>
      <c r="BO212">
        <f t="shared" si="16"/>
        <v>2016</v>
      </c>
      <c r="BP212">
        <f t="shared" si="15"/>
        <v>100</v>
      </c>
      <c r="BQ212" cm="1">
        <f t="array" aca="1" ref="BQ212" ca="1">1/INDEX($B212:$BB212,Var!$B$9)</f>
        <v>1.3209760427784881E-2</v>
      </c>
      <c r="BR212">
        <f t="shared" si="17"/>
        <v>3.323</v>
      </c>
      <c r="BS212">
        <f t="shared" si="18"/>
        <v>0.30093289196509176</v>
      </c>
      <c r="BT212" cm="1">
        <f t="array" aca="1" ref="BT212" ca="1">1/INDEX(B212:BB212,Var!$O$9)</f>
        <v>4.8790960010929176E-2</v>
      </c>
      <c r="BU212" cm="1">
        <f t="array" aca="1" ref="BU212" ca="1">INDEX(B212:BB212,Var!$B$9)/INDEX(B212:BB212,Var!$O$9)</f>
        <v>3.6935537383633559</v>
      </c>
      <c r="BV212">
        <f t="shared" ca="1" si="19"/>
        <v>0.27074196582370785</v>
      </c>
      <c r="BW212" cm="1">
        <f t="array" aca="1" ref="BW212" ca="1">INDEX($B212:$BB212,Var!$B$9)/BW$1*100</f>
        <v>120.3812043908792</v>
      </c>
      <c r="BX212" cm="1">
        <f t="array" aca="1" ref="BX212" ca="1">INDEX($B212:$BB212,Var!$B$9)/BX$1*100</f>
        <v>69.2318174294047</v>
      </c>
      <c r="BY212" cm="1">
        <f t="array" aca="1" ref="BY212" ca="1">INDEX($B212:$BB212,Var!$O$9)/BY$1*100</f>
        <v>129.07687075686772</v>
      </c>
      <c r="BZ212" cm="1">
        <f t="array" aca="1" ref="BZ212" ca="1">INDEX($B212:$BB212,Var!$O$9)/BZ$1*100</f>
        <v>102.42422728067764</v>
      </c>
    </row>
    <row r="213" spans="1:78" x14ac:dyDescent="0.3">
      <c r="A213" s="35">
        <v>42522</v>
      </c>
      <c r="B213">
        <v>1.5173000000000001</v>
      </c>
      <c r="C213">
        <v>1.9558</v>
      </c>
      <c r="D213">
        <v>3.8570000000000002</v>
      </c>
      <c r="E213">
        <v>1.4477</v>
      </c>
      <c r="F213">
        <v>1.0893999999999999</v>
      </c>
      <c r="H213">
        <v>7.4023000000000003</v>
      </c>
      <c r="J213">
        <v>27.061</v>
      </c>
      <c r="K213">
        <v>7.4371</v>
      </c>
      <c r="M213">
        <v>0.79049000000000003</v>
      </c>
      <c r="O213">
        <v>8.7162000000000006</v>
      </c>
      <c r="P213">
        <v>7.5204000000000004</v>
      </c>
      <c r="Q213">
        <v>313.98</v>
      </c>
      <c r="R213">
        <v>14969.03</v>
      </c>
      <c r="S213">
        <v>4.3323</v>
      </c>
      <c r="T213">
        <v>75.559200000000004</v>
      </c>
      <c r="U213">
        <v>290</v>
      </c>
      <c r="V213">
        <v>118.45</v>
      </c>
      <c r="W213">
        <v>1310.5899999999999</v>
      </c>
      <c r="AA213">
        <v>20.943000000000001</v>
      </c>
      <c r="AB213">
        <v>4.5759999999999996</v>
      </c>
      <c r="AC213">
        <v>9.3277999999999999</v>
      </c>
      <c r="AD213">
        <v>1.5954999999999999</v>
      </c>
      <c r="AE213">
        <v>52.171999999999997</v>
      </c>
      <c r="AF213">
        <v>4.3996000000000004</v>
      </c>
      <c r="AG213">
        <v>4.5229999999999997</v>
      </c>
      <c r="AH213">
        <v>73.146600000000007</v>
      </c>
      <c r="AI213">
        <v>9.3338000000000001</v>
      </c>
      <c r="AJ213">
        <v>1.5205</v>
      </c>
      <c r="AM213">
        <v>39.624000000000002</v>
      </c>
      <c r="AN213">
        <v>3.2736999999999998</v>
      </c>
      <c r="AO213">
        <v>1.1229</v>
      </c>
      <c r="AQ213">
        <v>16.937100000000001</v>
      </c>
      <c r="BO213">
        <f t="shared" si="16"/>
        <v>2016</v>
      </c>
      <c r="BP213">
        <f t="shared" si="15"/>
        <v>100</v>
      </c>
      <c r="BQ213" cm="1">
        <f t="array" aca="1" ref="BQ213" ca="1">1/INDEX($B213:$BB213,Var!$B$9)</f>
        <v>1.3234655740134887E-2</v>
      </c>
      <c r="BR213">
        <f t="shared" si="17"/>
        <v>3.2736999999999998</v>
      </c>
      <c r="BS213">
        <f t="shared" si="18"/>
        <v>0.30546476463939887</v>
      </c>
      <c r="BT213" cm="1">
        <f t="array" aca="1" ref="BT213" ca="1">1/INDEX(B213:BB213,Var!$O$9)</f>
        <v>4.7748651100606401E-2</v>
      </c>
      <c r="BU213" cm="1">
        <f t="array" aca="1" ref="BU213" ca="1">INDEX(B213:BB213,Var!$B$9)/INDEX(B213:BB213,Var!$O$9)</f>
        <v>3.6078498782409398</v>
      </c>
      <c r="BV213">
        <f t="shared" ca="1" si="19"/>
        <v>0.27717339516564493</v>
      </c>
      <c r="BW213" cm="1">
        <f t="array" aca="1" ref="BW213" ca="1">INDEX($B213:$BB213,Var!$B$9)/BW$1*100</f>
        <v>120.15475893258953</v>
      </c>
      <c r="BX213" cm="1">
        <f t="array" aca="1" ref="BX213" ca="1">INDEX($B213:$BB213,Var!$B$9)/BX$1*100</f>
        <v>69.10158754256021</v>
      </c>
      <c r="BY213" cm="1">
        <f t="array" aca="1" ref="BY213" ca="1">INDEX($B213:$BB213,Var!$O$9)/BY$1*100</f>
        <v>131.89449951507061</v>
      </c>
      <c r="BZ213" cm="1">
        <f t="array" aca="1" ref="BZ213" ca="1">INDEX($B213:$BB213,Var!$O$9)/BZ$1*100</f>
        <v>104.66005347192724</v>
      </c>
    </row>
    <row r="214" spans="1:78" x14ac:dyDescent="0.3">
      <c r="A214" s="35">
        <v>42552</v>
      </c>
      <c r="B214">
        <v>1.4694</v>
      </c>
      <c r="C214">
        <v>1.9558</v>
      </c>
      <c r="D214">
        <v>3.6263000000000001</v>
      </c>
      <c r="E214">
        <v>1.4428000000000001</v>
      </c>
      <c r="F214">
        <v>1.0867</v>
      </c>
      <c r="H214">
        <v>7.391</v>
      </c>
      <c r="J214">
        <v>27.042000000000002</v>
      </c>
      <c r="K214">
        <v>7.4390000000000001</v>
      </c>
      <c r="M214">
        <v>0.84106000000000003</v>
      </c>
      <c r="O214">
        <v>8.5858000000000008</v>
      </c>
      <c r="P214">
        <v>7.4930000000000003</v>
      </c>
      <c r="Q214">
        <v>314.35000000000002</v>
      </c>
      <c r="R214">
        <v>14520.91</v>
      </c>
      <c r="S214">
        <v>4.2686000000000002</v>
      </c>
      <c r="T214">
        <v>74.373800000000003</v>
      </c>
      <c r="U214">
        <v>290</v>
      </c>
      <c r="V214">
        <v>115.25</v>
      </c>
      <c r="W214">
        <v>1264.05</v>
      </c>
      <c r="AA214">
        <v>20.545300000000001</v>
      </c>
      <c r="AB214">
        <v>4.4470999999999998</v>
      </c>
      <c r="AC214">
        <v>9.3689999999999998</v>
      </c>
      <c r="AD214">
        <v>1.5513999999999999</v>
      </c>
      <c r="AE214">
        <v>52.101999999999997</v>
      </c>
      <c r="AF214">
        <v>4.3963999999999999</v>
      </c>
      <c r="AG214">
        <v>4.4855999999999998</v>
      </c>
      <c r="AH214">
        <v>71.241699999999994</v>
      </c>
      <c r="AI214">
        <v>9.4741999999999997</v>
      </c>
      <c r="AJ214">
        <v>1.4948999999999999</v>
      </c>
      <c r="AM214">
        <v>38.793999999999997</v>
      </c>
      <c r="AN214">
        <v>3.2786</v>
      </c>
      <c r="AO214">
        <v>1.1069</v>
      </c>
      <c r="AQ214">
        <v>15.944900000000001</v>
      </c>
      <c r="BO214">
        <f t="shared" si="16"/>
        <v>2016</v>
      </c>
      <c r="BP214">
        <f t="shared" si="15"/>
        <v>100</v>
      </c>
      <c r="BQ214" cm="1">
        <f t="array" aca="1" ref="BQ214" ca="1">1/INDEX($B214:$BB214,Var!$B$9)</f>
        <v>1.3445595088593025E-2</v>
      </c>
      <c r="BR214">
        <f t="shared" si="17"/>
        <v>3.2786</v>
      </c>
      <c r="BS214">
        <f t="shared" si="18"/>
        <v>0.30500823522235099</v>
      </c>
      <c r="BT214" cm="1">
        <f t="array" aca="1" ref="BT214" ca="1">1/INDEX(B214:BB214,Var!$O$9)</f>
        <v>4.867293249550992E-2</v>
      </c>
      <c r="BU214" cm="1">
        <f t="array" aca="1" ref="BU214" ca="1">INDEX(B214:BB214,Var!$B$9)/INDEX(B214:BB214,Var!$O$9)</f>
        <v>3.6199909468345557</v>
      </c>
      <c r="BV214">
        <f t="shared" ca="1" si="19"/>
        <v>0.27624378477367029</v>
      </c>
      <c r="BW214" cm="1">
        <f t="array" aca="1" ref="BW214" ca="1">INDEX($B214:$BB214,Var!$B$9)/BW$1*100</f>
        <v>118.26972770887765</v>
      </c>
      <c r="BX214" cm="1">
        <f t="array" aca="1" ref="BX214" ca="1">INDEX($B214:$BB214,Var!$B$9)/BX$1*100</f>
        <v>68.017496897437567</v>
      </c>
      <c r="BY214" cm="1">
        <f t="array" aca="1" ref="BY214" ca="1">INDEX($B214:$BB214,Var!$O$9)/BY$1*100</f>
        <v>129.38987064350761</v>
      </c>
      <c r="BZ214" cm="1">
        <f t="array" aca="1" ref="BZ214" ca="1">INDEX($B214:$BB214,Var!$O$9)/BZ$1*100</f>
        <v>102.67259688663452</v>
      </c>
    </row>
    <row r="215" spans="1:78" x14ac:dyDescent="0.3">
      <c r="A215" s="35">
        <v>42583</v>
      </c>
      <c r="B215">
        <v>1.4690000000000001</v>
      </c>
      <c r="C215">
        <v>1.9558</v>
      </c>
      <c r="D215">
        <v>3.5983000000000001</v>
      </c>
      <c r="E215">
        <v>1.4557</v>
      </c>
      <c r="F215">
        <v>1.0881000000000001</v>
      </c>
      <c r="H215">
        <v>7.4537000000000004</v>
      </c>
      <c r="J215">
        <v>27.024999999999999</v>
      </c>
      <c r="K215">
        <v>7.4408000000000003</v>
      </c>
      <c r="M215">
        <v>0.85521000000000003</v>
      </c>
      <c r="O215">
        <v>8.6960999999999995</v>
      </c>
      <c r="P215">
        <v>7.4866000000000001</v>
      </c>
      <c r="Q215">
        <v>310.20999999999998</v>
      </c>
      <c r="R215">
        <v>14757.31</v>
      </c>
      <c r="S215">
        <v>4.2558999999999996</v>
      </c>
      <c r="T215">
        <v>75.030299999999997</v>
      </c>
      <c r="U215">
        <v>290</v>
      </c>
      <c r="V215">
        <v>113.49</v>
      </c>
      <c r="W215">
        <v>1245.55</v>
      </c>
      <c r="AA215">
        <v>20.7136</v>
      </c>
      <c r="AB215">
        <v>4.5141</v>
      </c>
      <c r="AC215">
        <v>9.3030000000000008</v>
      </c>
      <c r="AD215">
        <v>1.5490999999999999</v>
      </c>
      <c r="AE215">
        <v>52.253999999999998</v>
      </c>
      <c r="AF215">
        <v>4.3005000000000004</v>
      </c>
      <c r="AG215">
        <v>4.4591000000000003</v>
      </c>
      <c r="AH215">
        <v>72.795199999999994</v>
      </c>
      <c r="AI215">
        <v>9.4913000000000007</v>
      </c>
      <c r="AJ215">
        <v>1.5105999999999999</v>
      </c>
      <c r="AM215">
        <v>38.915999999999997</v>
      </c>
      <c r="AN215">
        <v>3.3206000000000002</v>
      </c>
      <c r="AO215">
        <v>1.1212</v>
      </c>
      <c r="AQ215">
        <v>15.4198</v>
      </c>
      <c r="BO215">
        <f t="shared" si="16"/>
        <v>2016</v>
      </c>
      <c r="BP215">
        <f t="shared" si="15"/>
        <v>100</v>
      </c>
      <c r="BQ215" cm="1">
        <f t="array" aca="1" ref="BQ215" ca="1">1/INDEX($B215:$BB215,Var!$B$9)</f>
        <v>1.3327948842001166E-2</v>
      </c>
      <c r="BR215">
        <f t="shared" si="17"/>
        <v>3.3206000000000002</v>
      </c>
      <c r="BS215">
        <f t="shared" si="18"/>
        <v>0.30115039450701681</v>
      </c>
      <c r="BT215" cm="1">
        <f t="array" aca="1" ref="BT215" ca="1">1/INDEX(B215:BB215,Var!$O$9)</f>
        <v>4.8277460219372778E-2</v>
      </c>
      <c r="BU215" cm="1">
        <f t="array" aca="1" ref="BU215" ca="1">INDEX(B215:BB215,Var!$B$9)/INDEX(B215:BB215,Var!$O$9)</f>
        <v>3.6222723234976053</v>
      </c>
      <c r="BV215">
        <f t="shared" ca="1" si="19"/>
        <v>0.27606980113367535</v>
      </c>
      <c r="BW215" cm="1">
        <f t="array" aca="1" ref="BW215" ca="1">INDEX($B215:$BB215,Var!$B$9)/BW$1*100</f>
        <v>119.31369851904033</v>
      </c>
      <c r="BX215" cm="1">
        <f t="array" aca="1" ref="BX215" ca="1">INDEX($B215:$BB215,Var!$B$9)/BX$1*100</f>
        <v>68.617889599076676</v>
      </c>
      <c r="BY215" cm="1">
        <f t="array" aca="1" ref="BY215" ca="1">INDEX($B215:$BB215,Var!$O$9)/BY$1*100</f>
        <v>130.44978776466439</v>
      </c>
      <c r="BZ215" cm="1">
        <f t="array" aca="1" ref="BZ215" ca="1">INDEX($B215:$BB215,Var!$O$9)/BZ$1*100</f>
        <v>103.51365533095125</v>
      </c>
    </row>
    <row r="216" spans="1:78" x14ac:dyDescent="0.3">
      <c r="A216" s="35">
        <v>42614</v>
      </c>
      <c r="B216">
        <v>1.4767999999999999</v>
      </c>
      <c r="C216">
        <v>1.9558</v>
      </c>
      <c r="D216">
        <v>3.6436000000000002</v>
      </c>
      <c r="E216">
        <v>1.4677</v>
      </c>
      <c r="F216">
        <v>1.0919000000000001</v>
      </c>
      <c r="H216">
        <v>7.4819000000000004</v>
      </c>
      <c r="J216">
        <v>27.021999999999998</v>
      </c>
      <c r="K216">
        <v>7.4474999999999998</v>
      </c>
      <c r="M216">
        <v>0.85228000000000004</v>
      </c>
      <c r="O216">
        <v>8.6964000000000006</v>
      </c>
      <c r="P216">
        <v>7.5004999999999997</v>
      </c>
      <c r="Q216">
        <v>308.68</v>
      </c>
      <c r="R216">
        <v>14697.52</v>
      </c>
      <c r="S216">
        <v>4.2210000000000001</v>
      </c>
      <c r="T216">
        <v>74.822000000000003</v>
      </c>
      <c r="U216">
        <v>290</v>
      </c>
      <c r="V216">
        <v>114.22</v>
      </c>
      <c r="W216">
        <v>1244.1199999999999</v>
      </c>
      <c r="AA216">
        <v>21.503399999999999</v>
      </c>
      <c r="AB216">
        <v>4.6108000000000002</v>
      </c>
      <c r="AC216">
        <v>9.1971000000000007</v>
      </c>
      <c r="AD216">
        <v>1.5327999999999999</v>
      </c>
      <c r="AE216">
        <v>53.359000000000002</v>
      </c>
      <c r="AF216">
        <v>4.3207000000000004</v>
      </c>
      <c r="AG216">
        <v>4.4501999999999997</v>
      </c>
      <c r="AH216">
        <v>72.238699999999994</v>
      </c>
      <c r="AI216">
        <v>9.5655000000000001</v>
      </c>
      <c r="AJ216">
        <v>1.524</v>
      </c>
      <c r="AM216">
        <v>38.935000000000002</v>
      </c>
      <c r="AN216">
        <v>3.3283999999999998</v>
      </c>
      <c r="AO216">
        <v>1.1212</v>
      </c>
      <c r="AQ216">
        <v>15.730499999999999</v>
      </c>
      <c r="BO216">
        <f t="shared" si="16"/>
        <v>2016</v>
      </c>
      <c r="BP216">
        <f t="shared" si="15"/>
        <v>100</v>
      </c>
      <c r="BQ216" cm="1">
        <f t="array" aca="1" ref="BQ216" ca="1">1/INDEX($B216:$BB216,Var!$B$9)</f>
        <v>1.3365053059260645E-2</v>
      </c>
      <c r="BR216">
        <f t="shared" si="17"/>
        <v>3.3283999999999998</v>
      </c>
      <c r="BS216">
        <f t="shared" si="18"/>
        <v>0.30044465809397913</v>
      </c>
      <c r="BT216" cm="1">
        <f t="array" aca="1" ref="BT216" ca="1">1/INDEX(B216:BB216,Var!$O$9)</f>
        <v>4.6504273742756959E-2</v>
      </c>
      <c r="BU216" cm="1">
        <f t="array" aca="1" ref="BU216" ca="1">INDEX(B216:BB216,Var!$B$9)/INDEX(B216:BB216,Var!$O$9)</f>
        <v>3.4795427699805614</v>
      </c>
      <c r="BV216">
        <f t="shared" ca="1" si="19"/>
        <v>0.28739408195450533</v>
      </c>
      <c r="BW216" cm="1">
        <f t="array" aca="1" ref="BW216" ca="1">INDEX($B216:$BB216,Var!$B$9)/BW$1*100</f>
        <v>118.98245842801688</v>
      </c>
      <c r="BX216" cm="1">
        <f t="array" aca="1" ref="BX216" ca="1">INDEX($B216:$BB216,Var!$B$9)/BX$1*100</f>
        <v>68.427391808137727</v>
      </c>
      <c r="BY216" cm="1">
        <f t="array" aca="1" ref="BY216" ca="1">INDEX($B216:$BB216,Var!$O$9)/BY$1*100</f>
        <v>135.42377791492953</v>
      </c>
      <c r="BZ216" cm="1">
        <f t="array" aca="1" ref="BZ216" ca="1">INDEX($B216:$BB216,Var!$O$9)/BZ$1*100</f>
        <v>107.46058319382324</v>
      </c>
    </row>
    <row r="217" spans="1:78" x14ac:dyDescent="0.3">
      <c r="A217" s="35">
        <v>42644</v>
      </c>
      <c r="B217">
        <v>1.4470000000000001</v>
      </c>
      <c r="C217">
        <v>1.9558</v>
      </c>
      <c r="D217">
        <v>3.5158</v>
      </c>
      <c r="E217">
        <v>1.4594</v>
      </c>
      <c r="F217">
        <v>1.0887</v>
      </c>
      <c r="H217">
        <v>7.4198000000000004</v>
      </c>
      <c r="J217">
        <v>27.021999999999998</v>
      </c>
      <c r="K217">
        <v>7.4401999999999999</v>
      </c>
      <c r="M217">
        <v>0.89390000000000003</v>
      </c>
      <c r="O217">
        <v>8.5533000000000001</v>
      </c>
      <c r="P217">
        <v>7.5068000000000001</v>
      </c>
      <c r="Q217">
        <v>307</v>
      </c>
      <c r="R217">
        <v>14361.1</v>
      </c>
      <c r="S217">
        <v>4.2110000000000003</v>
      </c>
      <c r="T217">
        <v>73.577500000000001</v>
      </c>
      <c r="U217">
        <v>290</v>
      </c>
      <c r="V217">
        <v>114.47</v>
      </c>
      <c r="W217">
        <v>1243.02</v>
      </c>
      <c r="AA217">
        <v>20.838899999999999</v>
      </c>
      <c r="AB217">
        <v>4.6040000000000001</v>
      </c>
      <c r="AC217">
        <v>9.0008999999999997</v>
      </c>
      <c r="AD217">
        <v>1.5408999999999999</v>
      </c>
      <c r="AE217">
        <v>53.304000000000002</v>
      </c>
      <c r="AF217">
        <v>4.3075999999999999</v>
      </c>
      <c r="AG217">
        <v>4.4942000000000002</v>
      </c>
      <c r="AH217">
        <v>69.009100000000004</v>
      </c>
      <c r="AI217">
        <v>9.7073</v>
      </c>
      <c r="AJ217">
        <v>1.5257000000000001</v>
      </c>
      <c r="AM217">
        <v>38.665999999999997</v>
      </c>
      <c r="AN217">
        <v>3.3912</v>
      </c>
      <c r="AO217">
        <v>1.1026</v>
      </c>
      <c r="AQ217">
        <v>15.359299999999999</v>
      </c>
      <c r="BO217">
        <f t="shared" si="16"/>
        <v>2016</v>
      </c>
      <c r="BP217">
        <f t="shared" si="15"/>
        <v>100</v>
      </c>
      <c r="BQ217" cm="1">
        <f t="array" aca="1" ref="BQ217" ca="1">1/INDEX($B217:$BB217,Var!$B$9)</f>
        <v>1.359111141313581E-2</v>
      </c>
      <c r="BR217">
        <f t="shared" si="17"/>
        <v>3.3912</v>
      </c>
      <c r="BS217">
        <f t="shared" si="18"/>
        <v>0.29488086812927577</v>
      </c>
      <c r="BT217" cm="1">
        <f t="array" aca="1" ref="BT217" ca="1">1/INDEX(B217:BB217,Var!$O$9)</f>
        <v>4.7987177826084873E-2</v>
      </c>
      <c r="BU217" cm="1">
        <f t="array" aca="1" ref="BU217" ca="1">INDEX(B217:BB217,Var!$B$9)/INDEX(B217:BB217,Var!$O$9)</f>
        <v>3.5307765764987598</v>
      </c>
      <c r="BV217">
        <f t="shared" ca="1" si="19"/>
        <v>0.28322381162719579</v>
      </c>
      <c r="BW217" cm="1">
        <f t="array" aca="1" ref="BW217" ca="1">INDEX($B217:$BB217,Var!$B$9)/BW$1*100</f>
        <v>117.00344597828732</v>
      </c>
      <c r="BX217" cm="1">
        <f t="array" aca="1" ref="BX217" ca="1">INDEX($B217:$BB217,Var!$B$9)/BX$1*100</f>
        <v>67.289252101831721</v>
      </c>
      <c r="BY217" cm="1">
        <f t="array" aca="1" ref="BY217" ca="1">INDEX($B217:$BB217,Var!$O$9)/BY$1*100</f>
        <v>131.23890015492549</v>
      </c>
      <c r="BZ217" cm="1">
        <f t="array" aca="1" ref="BZ217" ca="1">INDEX($B217:$BB217,Var!$O$9)/BZ$1*100</f>
        <v>104.13982659103968</v>
      </c>
    </row>
    <row r="218" spans="1:78" x14ac:dyDescent="0.3">
      <c r="A218" s="35">
        <v>42675</v>
      </c>
      <c r="B218">
        <v>1.4331</v>
      </c>
      <c r="C218">
        <v>1.9558</v>
      </c>
      <c r="D218">
        <v>3.6055999999999999</v>
      </c>
      <c r="E218">
        <v>1.4519</v>
      </c>
      <c r="F218">
        <v>1.0758000000000001</v>
      </c>
      <c r="H218">
        <v>7.3883000000000001</v>
      </c>
      <c r="J218">
        <v>27.033000000000001</v>
      </c>
      <c r="K218">
        <v>7.4405999999999999</v>
      </c>
      <c r="M218">
        <v>0.86894000000000005</v>
      </c>
      <c r="O218">
        <v>8.3757999999999999</v>
      </c>
      <c r="P218">
        <v>7.5210999999999997</v>
      </c>
      <c r="Q218">
        <v>308.82</v>
      </c>
      <c r="R218">
        <v>14398.18</v>
      </c>
      <c r="S218">
        <v>4.1490999999999998</v>
      </c>
      <c r="T218">
        <v>73.055000000000007</v>
      </c>
      <c r="U218">
        <v>290</v>
      </c>
      <c r="V218">
        <v>116.93</v>
      </c>
      <c r="W218">
        <v>1256.71</v>
      </c>
      <c r="AA218">
        <v>21.68</v>
      </c>
      <c r="AB218">
        <v>4.6843000000000004</v>
      </c>
      <c r="AC218">
        <v>9.0807000000000002</v>
      </c>
      <c r="AD218">
        <v>1.5102</v>
      </c>
      <c r="AE218">
        <v>53.16</v>
      </c>
      <c r="AF218">
        <v>4.3910999999999998</v>
      </c>
      <c r="AG218">
        <v>4.51</v>
      </c>
      <c r="AH218">
        <v>69.5321</v>
      </c>
      <c r="AI218">
        <v>9.8507999999999996</v>
      </c>
      <c r="AJ218">
        <v>1.5232000000000001</v>
      </c>
      <c r="AM218">
        <v>38.155000000000001</v>
      </c>
      <c r="AN218">
        <v>3.55</v>
      </c>
      <c r="AO218">
        <v>1.0799000000000001</v>
      </c>
      <c r="AQ218">
        <v>15.0351</v>
      </c>
      <c r="BO218">
        <f t="shared" si="16"/>
        <v>2016</v>
      </c>
      <c r="BP218">
        <f t="shared" si="15"/>
        <v>100</v>
      </c>
      <c r="BQ218" cm="1">
        <f t="array" aca="1" ref="BQ218" ca="1">1/INDEX($B218:$BB218,Var!$B$9)</f>
        <v>1.3688317021422215E-2</v>
      </c>
      <c r="BR218">
        <f t="shared" si="17"/>
        <v>3.55</v>
      </c>
      <c r="BS218">
        <f t="shared" si="18"/>
        <v>0.28169014084507044</v>
      </c>
      <c r="BT218" cm="1">
        <f t="array" aca="1" ref="BT218" ca="1">1/INDEX(B218:BB218,Var!$O$9)</f>
        <v>4.6125461254612546E-2</v>
      </c>
      <c r="BU218" cm="1">
        <f t="array" aca="1" ref="BU218" ca="1">INDEX(B218:BB218,Var!$B$9)/INDEX(B218:BB218,Var!$O$9)</f>
        <v>3.3696955719557198</v>
      </c>
      <c r="BV218">
        <f t="shared" ca="1" si="19"/>
        <v>0.29676271302443363</v>
      </c>
      <c r="BW218" cm="1">
        <f t="array" aca="1" ref="BW218" ca="1">INDEX($B218:$BB218,Var!$B$9)/BW$1*100</f>
        <v>116.17256288870621</v>
      </c>
      <c r="BX218" cm="1">
        <f t="array" aca="1" ref="BX218" ca="1">INDEX($B218:$BB218,Var!$B$9)/BX$1*100</f>
        <v>66.811407186970428</v>
      </c>
      <c r="BY218" cm="1">
        <f t="array" aca="1" ref="BY218" ca="1">INDEX($B218:$BB218,Var!$O$9)/BY$1*100</f>
        <v>136.53596664693359</v>
      </c>
      <c r="BZ218" cm="1">
        <f t="array" aca="1" ref="BZ218" ca="1">INDEX($B218:$BB218,Var!$O$9)/BZ$1*100</f>
        <v>108.34311986207241</v>
      </c>
    </row>
    <row r="219" spans="1:78" x14ac:dyDescent="0.3">
      <c r="A219" s="35">
        <v>42705</v>
      </c>
      <c r="B219">
        <v>1.4356</v>
      </c>
      <c r="C219">
        <v>1.9558</v>
      </c>
      <c r="D219">
        <v>3.5405000000000002</v>
      </c>
      <c r="E219">
        <v>1.407</v>
      </c>
      <c r="F219">
        <v>1.075</v>
      </c>
      <c r="H219">
        <v>7.2983000000000002</v>
      </c>
      <c r="J219">
        <v>27.030999999999999</v>
      </c>
      <c r="K219">
        <v>7.4362000000000004</v>
      </c>
      <c r="M219">
        <v>0.84440999999999999</v>
      </c>
      <c r="O219">
        <v>8.1801999999999992</v>
      </c>
      <c r="P219">
        <v>7.5404</v>
      </c>
      <c r="Q219">
        <v>312.24</v>
      </c>
      <c r="R219">
        <v>14135.71</v>
      </c>
      <c r="S219">
        <v>4.0400999999999998</v>
      </c>
      <c r="T219">
        <v>71.539000000000001</v>
      </c>
      <c r="U219">
        <v>290</v>
      </c>
      <c r="V219">
        <v>122.39</v>
      </c>
      <c r="W219">
        <v>1248.48</v>
      </c>
      <c r="AA219">
        <v>21.6189</v>
      </c>
      <c r="AB219">
        <v>4.7012999999999998</v>
      </c>
      <c r="AC219">
        <v>9.0251999999999999</v>
      </c>
      <c r="AD219">
        <v>1.4982</v>
      </c>
      <c r="AE219">
        <v>52.493000000000002</v>
      </c>
      <c r="AF219">
        <v>4.4356999999999998</v>
      </c>
      <c r="AG219">
        <v>4.5164</v>
      </c>
      <c r="AH219">
        <v>65.378100000000003</v>
      </c>
      <c r="AI219">
        <v>9.7095000000000002</v>
      </c>
      <c r="AJ219">
        <v>1.5137</v>
      </c>
      <c r="AM219">
        <v>37.729999999999997</v>
      </c>
      <c r="AN219">
        <v>3.6917</v>
      </c>
      <c r="AO219">
        <v>1.0543</v>
      </c>
      <c r="AQ219">
        <v>14.6142</v>
      </c>
      <c r="BO219">
        <f t="shared" si="16"/>
        <v>2016</v>
      </c>
      <c r="BP219">
        <f t="shared" si="15"/>
        <v>100</v>
      </c>
      <c r="BQ219" cm="1">
        <f t="array" aca="1" ref="BQ219" ca="1">1/INDEX($B219:$BB219,Var!$B$9)</f>
        <v>1.3978389409972182E-2</v>
      </c>
      <c r="BR219">
        <f t="shared" si="17"/>
        <v>3.6917</v>
      </c>
      <c r="BS219">
        <f t="shared" si="18"/>
        <v>0.27087791532356364</v>
      </c>
      <c r="BT219" cm="1">
        <f t="array" aca="1" ref="BT219" ca="1">1/INDEX(B219:BB219,Var!$O$9)</f>
        <v>4.62558224516511E-2</v>
      </c>
      <c r="BU219" cm="1">
        <f t="array" aca="1" ref="BU219" ca="1">INDEX(B219:BB219,Var!$B$9)/INDEX(B219:BB219,Var!$O$9)</f>
        <v>3.3090952823686681</v>
      </c>
      <c r="BV219">
        <f t="shared" ca="1" si="19"/>
        <v>0.30219740281524765</v>
      </c>
      <c r="BW219" cm="1">
        <f t="array" aca="1" ref="BW219" ca="1">INDEX($B219:$BB219,Var!$B$9)/BW$1*100</f>
        <v>113.76180927376842</v>
      </c>
      <c r="BX219" cm="1">
        <f t="array" aca="1" ref="BX219" ca="1">INDEX($B219:$BB219,Var!$B$9)/BX$1*100</f>
        <v>65.424971032081004</v>
      </c>
      <c r="BY219" cm="1">
        <f t="array" aca="1" ref="BY219" ca="1">INDEX($B219:$BB219,Var!$O$9)/BY$1*100</f>
        <v>136.15117201768419</v>
      </c>
      <c r="BZ219" cm="1">
        <f t="array" aca="1" ref="BZ219" ca="1">INDEX($B219:$BB219,Var!$O$9)/BZ$1*100</f>
        <v>108.03778016541317</v>
      </c>
    </row>
    <row r="220" spans="1:78" x14ac:dyDescent="0.3">
      <c r="A220" s="35">
        <v>42736</v>
      </c>
      <c r="B220">
        <v>1.4252</v>
      </c>
      <c r="C220">
        <v>1.9558</v>
      </c>
      <c r="D220">
        <v>3.3929</v>
      </c>
      <c r="E220">
        <v>1.4032</v>
      </c>
      <c r="F220">
        <v>1.0713999999999999</v>
      </c>
      <c r="H220">
        <v>7.3189000000000002</v>
      </c>
      <c r="J220">
        <v>27.021000000000001</v>
      </c>
      <c r="K220">
        <v>7.4355000000000002</v>
      </c>
      <c r="M220">
        <v>0.86099999999999999</v>
      </c>
      <c r="O220">
        <v>8.2332000000000001</v>
      </c>
      <c r="P220">
        <v>7.53</v>
      </c>
      <c r="Q220">
        <v>308.99</v>
      </c>
      <c r="R220">
        <v>14181.25</v>
      </c>
      <c r="S220">
        <v>4.0542999999999996</v>
      </c>
      <c r="T220">
        <v>72.282300000000006</v>
      </c>
      <c r="U220">
        <v>290</v>
      </c>
      <c r="V220">
        <v>122.14</v>
      </c>
      <c r="W220">
        <v>1254.4100000000001</v>
      </c>
      <c r="AA220">
        <v>22.657599999999999</v>
      </c>
      <c r="AB220">
        <v>4.7317999999999998</v>
      </c>
      <c r="AC220">
        <v>8.9990000000000006</v>
      </c>
      <c r="AD220">
        <v>1.4923</v>
      </c>
      <c r="AE220">
        <v>52.8</v>
      </c>
      <c r="AF220">
        <v>4.3670999999999998</v>
      </c>
      <c r="AG220">
        <v>4.5018000000000002</v>
      </c>
      <c r="AH220">
        <v>63.497799999999998</v>
      </c>
      <c r="AI220">
        <v>9.5109999999999992</v>
      </c>
      <c r="AJ220">
        <v>1.5175000000000001</v>
      </c>
      <c r="AM220">
        <v>37.645000000000003</v>
      </c>
      <c r="AN220">
        <v>3.9868999999999999</v>
      </c>
      <c r="AO220">
        <v>1.0613999999999999</v>
      </c>
      <c r="AQ220">
        <v>14.401199999999999</v>
      </c>
      <c r="BO220">
        <f t="shared" si="16"/>
        <v>2017</v>
      </c>
      <c r="BP220">
        <f t="shared" si="15"/>
        <v>0</v>
      </c>
      <c r="BQ220" cm="1">
        <f t="array" aca="1" ref="BQ220" ca="1">1/INDEX($B220:$BB220,Var!$B$9)</f>
        <v>1.3834645549463698E-2</v>
      </c>
      <c r="BR220">
        <f t="shared" si="17"/>
        <v>3.9868999999999999</v>
      </c>
      <c r="BS220">
        <f t="shared" si="18"/>
        <v>0.25082144021670971</v>
      </c>
      <c r="BT220" cm="1">
        <f t="array" aca="1" ref="BT220" ca="1">1/INDEX(B220:BB220,Var!$O$9)</f>
        <v>4.4135301179295247E-2</v>
      </c>
      <c r="BU220" cm="1">
        <f t="array" aca="1" ref="BU220" ca="1">INDEX(B220:BB220,Var!$B$9)/INDEX(B220:BB220,Var!$O$9)</f>
        <v>3.1902010804321734</v>
      </c>
      <c r="BV220">
        <f t="shared" ca="1" si="19"/>
        <v>0.31345986500152867</v>
      </c>
      <c r="BW220" cm="1">
        <f t="array" aca="1" ref="BW220" ca="1">INDEX($B220:$BB220,Var!$B$9)/BW$1*100</f>
        <v>114.94381004024814</v>
      </c>
      <c r="BX220" cm="1">
        <f t="array" aca="1" ref="BX220" ca="1">INDEX($B220:$BB220,Var!$B$9)/BX$1*100</f>
        <v>66.10474543440904</v>
      </c>
      <c r="BY220" cm="1">
        <f t="array" aca="1" ref="BY220" ca="1">INDEX($B220:$BB220,Var!$O$9)/BY$1*100</f>
        <v>142.69268071492448</v>
      </c>
      <c r="BZ220" cm="1">
        <f t="array" aca="1" ref="BZ220" ca="1">INDEX($B220:$BB220,Var!$O$9)/BZ$1*100</f>
        <v>113.22855500862046</v>
      </c>
    </row>
    <row r="221" spans="1:78" x14ac:dyDescent="0.3">
      <c r="A221" s="35">
        <v>42767</v>
      </c>
      <c r="B221">
        <v>1.3886000000000001</v>
      </c>
      <c r="C221">
        <v>1.9558</v>
      </c>
      <c r="D221">
        <v>3.3022</v>
      </c>
      <c r="E221">
        <v>1.3942000000000001</v>
      </c>
      <c r="F221">
        <v>1.0660000000000001</v>
      </c>
      <c r="H221">
        <v>7.3143000000000002</v>
      </c>
      <c r="J221">
        <v>27.021000000000001</v>
      </c>
      <c r="K221">
        <v>7.4348000000000001</v>
      </c>
      <c r="M221">
        <v>0.85272999999999999</v>
      </c>
      <c r="O221">
        <v>8.2585999999999995</v>
      </c>
      <c r="P221">
        <v>7.4476000000000004</v>
      </c>
      <c r="Q221">
        <v>308.5</v>
      </c>
      <c r="R221">
        <v>14186.74</v>
      </c>
      <c r="S221">
        <v>3.9672000000000001</v>
      </c>
      <c r="T221">
        <v>71.290800000000004</v>
      </c>
      <c r="U221">
        <v>290</v>
      </c>
      <c r="V221">
        <v>120.17</v>
      </c>
      <c r="W221">
        <v>1215.92</v>
      </c>
      <c r="AA221">
        <v>21.602699999999999</v>
      </c>
      <c r="AB221">
        <v>4.7282999999999999</v>
      </c>
      <c r="AC221">
        <v>8.8603000000000005</v>
      </c>
      <c r="AD221">
        <v>1.4733000000000001</v>
      </c>
      <c r="AE221">
        <v>53.207999999999998</v>
      </c>
      <c r="AF221">
        <v>4.3080999999999996</v>
      </c>
      <c r="AG221">
        <v>4.5136000000000003</v>
      </c>
      <c r="AH221">
        <v>62.152000000000001</v>
      </c>
      <c r="AI221">
        <v>9.4762000000000004</v>
      </c>
      <c r="AJ221">
        <v>1.5055000000000001</v>
      </c>
      <c r="AM221">
        <v>37.258000000000003</v>
      </c>
      <c r="AN221">
        <v>3.9011</v>
      </c>
      <c r="AO221">
        <v>1.0643</v>
      </c>
      <c r="AQ221">
        <v>14.0389</v>
      </c>
      <c r="BO221">
        <f t="shared" si="16"/>
        <v>2017</v>
      </c>
      <c r="BP221">
        <f t="shared" si="15"/>
        <v>0</v>
      </c>
      <c r="BQ221" cm="1">
        <f t="array" aca="1" ref="BQ221" ca="1">1/INDEX($B221:$BB221,Var!$B$9)</f>
        <v>1.4027055384425479E-2</v>
      </c>
      <c r="BR221">
        <f t="shared" si="17"/>
        <v>3.9011</v>
      </c>
      <c r="BS221">
        <f t="shared" si="18"/>
        <v>0.25633795596113917</v>
      </c>
      <c r="BT221" cm="1">
        <f t="array" aca="1" ref="BT221" ca="1">1/INDEX(B221:BB221,Var!$O$9)</f>
        <v>4.6290509982548481E-2</v>
      </c>
      <c r="BU221" cm="1">
        <f t="array" aca="1" ref="BU221" ca="1">INDEX(B221:BB221,Var!$B$9)/INDEX(B221:BB221,Var!$O$9)</f>
        <v>3.3000874890638676</v>
      </c>
      <c r="BV221">
        <f t="shared" ca="1" si="19"/>
        <v>0.30302226935312826</v>
      </c>
      <c r="BW221" cm="1">
        <f t="array" aca="1" ref="BW221" ca="1">INDEX($B221:$BB221,Var!$B$9)/BW$1*100</f>
        <v>113.36711992863151</v>
      </c>
      <c r="BX221" cm="1">
        <f t="array" aca="1" ref="BX221" ca="1">INDEX($B221:$BB221,Var!$B$9)/BX$1*100</f>
        <v>65.197983265825357</v>
      </c>
      <c r="BY221" cm="1">
        <f t="array" aca="1" ref="BY221" ca="1">INDEX($B221:$BB221,Var!$O$9)/BY$1*100</f>
        <v>136.04914790976531</v>
      </c>
      <c r="BZ221" cm="1">
        <f t="array" aca="1" ref="BZ221" ca="1">INDEX($B221:$BB221,Var!$O$9)/BZ$1*100</f>
        <v>107.95682266809922</v>
      </c>
    </row>
    <row r="222" spans="1:78" x14ac:dyDescent="0.3">
      <c r="A222" s="35">
        <v>42795</v>
      </c>
      <c r="B222">
        <v>1.4017999999999999</v>
      </c>
      <c r="C222">
        <v>1.9558</v>
      </c>
      <c r="D222">
        <v>3.3412999999999999</v>
      </c>
      <c r="E222">
        <v>1.4306000000000001</v>
      </c>
      <c r="F222">
        <v>1.0706</v>
      </c>
      <c r="H222">
        <v>7.3692000000000002</v>
      </c>
      <c r="J222">
        <v>27.021000000000001</v>
      </c>
      <c r="K222">
        <v>7.4356</v>
      </c>
      <c r="M222">
        <v>0.86560000000000004</v>
      </c>
      <c r="O222">
        <v>8.2984000000000009</v>
      </c>
      <c r="P222">
        <v>7.4230999999999998</v>
      </c>
      <c r="Q222">
        <v>309.70999999999998</v>
      </c>
      <c r="R222">
        <v>14255.46</v>
      </c>
      <c r="S222">
        <v>3.9011999999999998</v>
      </c>
      <c r="T222">
        <v>70.323800000000006</v>
      </c>
      <c r="U222">
        <v>290</v>
      </c>
      <c r="V222">
        <v>120.68</v>
      </c>
      <c r="W222">
        <v>1211.23</v>
      </c>
      <c r="AA222">
        <v>20.633299999999998</v>
      </c>
      <c r="AB222">
        <v>4.7412999999999998</v>
      </c>
      <c r="AC222">
        <v>9.0919000000000008</v>
      </c>
      <c r="AD222">
        <v>1.5255000000000001</v>
      </c>
      <c r="AE222">
        <v>53.683</v>
      </c>
      <c r="AF222">
        <v>4.2870999999999997</v>
      </c>
      <c r="AG222">
        <v>4.5476000000000001</v>
      </c>
      <c r="AH222">
        <v>61.909700000000001</v>
      </c>
      <c r="AI222">
        <v>9.5279000000000007</v>
      </c>
      <c r="AJ222">
        <v>1.5013000000000001</v>
      </c>
      <c r="AM222">
        <v>37.26</v>
      </c>
      <c r="AN222">
        <v>3.9228000000000001</v>
      </c>
      <c r="AO222">
        <v>1.0685</v>
      </c>
      <c r="AQ222">
        <v>13.8125</v>
      </c>
      <c r="BO222">
        <f t="shared" si="16"/>
        <v>2017</v>
      </c>
      <c r="BP222">
        <f t="shared" si="15"/>
        <v>0</v>
      </c>
      <c r="BQ222" cm="1">
        <f t="array" aca="1" ref="BQ222" ca="1">1/INDEX($B222:$BB222,Var!$B$9)</f>
        <v>1.421993692035982E-2</v>
      </c>
      <c r="BR222">
        <f t="shared" si="17"/>
        <v>3.9228000000000001</v>
      </c>
      <c r="BS222">
        <f t="shared" si="18"/>
        <v>0.25491995513408788</v>
      </c>
      <c r="BT222" cm="1">
        <f t="array" aca="1" ref="BT222" ca="1">1/INDEX(B222:BB222,Var!$O$9)</f>
        <v>4.8465344855161317E-2</v>
      </c>
      <c r="BU222" cm="1">
        <f t="array" aca="1" ref="BU222" ca="1">INDEX(B222:BB222,Var!$B$9)/INDEX(B222:BB222,Var!$O$9)</f>
        <v>3.4082672185253942</v>
      </c>
      <c r="BV222">
        <f t="shared" ca="1" si="19"/>
        <v>0.29340422445886022</v>
      </c>
      <c r="BW222" cm="1">
        <f t="array" aca="1" ref="BW222" ca="1">INDEX($B222:$BB222,Var!$B$9)/BW$1*100</f>
        <v>111.8293898853302</v>
      </c>
      <c r="BX222" cm="1">
        <f t="array" aca="1" ref="BX222" ca="1">INDEX($B222:$BB222,Var!$B$9)/BX$1*100</f>
        <v>64.313627222436125</v>
      </c>
      <c r="BY222" cm="1">
        <f t="array" aca="1" ref="BY222" ca="1">INDEX($B222:$BB222,Var!$O$9)/BY$1*100</f>
        <v>129.94407567417781</v>
      </c>
      <c r="BZ222" cm="1">
        <f t="array" aca="1" ref="BZ222" ca="1">INDEX($B222:$BB222,Var!$O$9)/BZ$1*100</f>
        <v>103.11236600784588</v>
      </c>
    </row>
    <row r="223" spans="1:78" x14ac:dyDescent="0.3">
      <c r="A223" s="35">
        <v>42826</v>
      </c>
      <c r="B223">
        <v>1.4240999999999999</v>
      </c>
      <c r="C223">
        <v>1.9558</v>
      </c>
      <c r="D223">
        <v>3.3620000000000001</v>
      </c>
      <c r="E223">
        <v>1.4408000000000001</v>
      </c>
      <c r="F223">
        <v>1.0727</v>
      </c>
      <c r="H223">
        <v>7.3891999999999998</v>
      </c>
      <c r="J223">
        <v>26.823</v>
      </c>
      <c r="K223">
        <v>7.4375999999999998</v>
      </c>
      <c r="M223">
        <v>0.84823999999999999</v>
      </c>
      <c r="O223">
        <v>8.3363999999999994</v>
      </c>
      <c r="P223">
        <v>7.4503000000000004</v>
      </c>
      <c r="Q223">
        <v>311.57</v>
      </c>
      <c r="R223">
        <v>14265.96</v>
      </c>
      <c r="S223">
        <v>3.9152999999999998</v>
      </c>
      <c r="T223">
        <v>69.201599999999999</v>
      </c>
      <c r="U223">
        <v>290</v>
      </c>
      <c r="V223">
        <v>118.29</v>
      </c>
      <c r="W223">
        <v>1215.6400000000001</v>
      </c>
      <c r="AA223">
        <v>20.1297</v>
      </c>
      <c r="AB223">
        <v>4.7224000000000004</v>
      </c>
      <c r="AC223">
        <v>9.1992999999999991</v>
      </c>
      <c r="AD223">
        <v>1.5388999999999999</v>
      </c>
      <c r="AE223">
        <v>53.441000000000003</v>
      </c>
      <c r="AF223">
        <v>4.2374000000000001</v>
      </c>
      <c r="AG223">
        <v>4.5290999999999997</v>
      </c>
      <c r="AH223">
        <v>60.572099999999999</v>
      </c>
      <c r="AI223">
        <v>9.5940999999999992</v>
      </c>
      <c r="AJ223">
        <v>1.4996</v>
      </c>
      <c r="AM223">
        <v>36.966999999999999</v>
      </c>
      <c r="AN223">
        <v>3.915</v>
      </c>
      <c r="AO223">
        <v>1.0723</v>
      </c>
      <c r="AQ223">
        <v>14.4384</v>
      </c>
      <c r="BO223">
        <f t="shared" si="16"/>
        <v>2017</v>
      </c>
      <c r="BP223">
        <f t="shared" si="15"/>
        <v>0</v>
      </c>
      <c r="BQ223" cm="1">
        <f t="array" aca="1" ref="BQ223" ca="1">1/INDEX($B223:$BB223,Var!$B$9)</f>
        <v>1.4450532935654667E-2</v>
      </c>
      <c r="BR223">
        <f t="shared" si="17"/>
        <v>3.915</v>
      </c>
      <c r="BS223">
        <f t="shared" si="18"/>
        <v>0.2554278416347382</v>
      </c>
      <c r="BT223" cm="1">
        <f t="array" aca="1" ref="BT223" ca="1">1/INDEX(B223:BB223,Var!$O$9)</f>
        <v>4.9677839212705605E-2</v>
      </c>
      <c r="BU223" cm="1">
        <f t="array" aca="1" ref="BU223" ca="1">INDEX(B223:BB223,Var!$B$9)/INDEX(B223:BB223,Var!$O$9)</f>
        <v>3.4377859580619683</v>
      </c>
      <c r="BV223">
        <f t="shared" ca="1" si="19"/>
        <v>0.29088489283484775</v>
      </c>
      <c r="BW223" cm="1">
        <f t="array" aca="1" ref="BW223" ca="1">INDEX($B223:$BB223,Var!$B$9)/BW$1*100</f>
        <v>110.04485973580303</v>
      </c>
      <c r="BX223" cm="1">
        <f t="array" aca="1" ref="BX223" ca="1">INDEX($B223:$BB223,Var!$B$9)/BX$1*100</f>
        <v>63.287335234957943</v>
      </c>
      <c r="BY223" cm="1">
        <f t="array" aca="1" ref="BY223" ca="1">INDEX($B223:$BB223,Var!$O$9)/BY$1*100</f>
        <v>126.77251143047876</v>
      </c>
      <c r="BZ223" cm="1">
        <f t="array" aca="1" ref="BZ223" ca="1">INDEX($B223:$BB223,Var!$O$9)/BZ$1*100</f>
        <v>100.59568726418631</v>
      </c>
    </row>
    <row r="224" spans="1:78" x14ac:dyDescent="0.3">
      <c r="A224" s="35">
        <v>42856</v>
      </c>
      <c r="B224">
        <v>1.4878</v>
      </c>
      <c r="C224">
        <v>1.9558</v>
      </c>
      <c r="D224">
        <v>3.5424000000000002</v>
      </c>
      <c r="E224">
        <v>1.5041</v>
      </c>
      <c r="F224">
        <v>1.0904</v>
      </c>
      <c r="H224">
        <v>7.6130000000000004</v>
      </c>
      <c r="J224">
        <v>26.571999999999999</v>
      </c>
      <c r="K224">
        <v>7.44</v>
      </c>
      <c r="M224">
        <v>0.85553999999999997</v>
      </c>
      <c r="O224">
        <v>8.6107999999999993</v>
      </c>
      <c r="P224">
        <v>7.4317000000000002</v>
      </c>
      <c r="Q224">
        <v>309.77</v>
      </c>
      <c r="R224">
        <v>14730.6</v>
      </c>
      <c r="S224">
        <v>3.9727000000000001</v>
      </c>
      <c r="T224">
        <v>71.268100000000004</v>
      </c>
      <c r="U224">
        <v>290</v>
      </c>
      <c r="V224">
        <v>124.09</v>
      </c>
      <c r="W224">
        <v>1245.02</v>
      </c>
      <c r="AA224">
        <v>20.765899999999998</v>
      </c>
      <c r="AB224">
        <v>4.7713000000000001</v>
      </c>
      <c r="AC224">
        <v>9.4001000000000001</v>
      </c>
      <c r="AD224">
        <v>1.5905</v>
      </c>
      <c r="AE224">
        <v>55.107999999999997</v>
      </c>
      <c r="AF224">
        <v>4.1997999999999998</v>
      </c>
      <c r="AG224">
        <v>4.5538999999999996</v>
      </c>
      <c r="AH224">
        <v>63.164099999999998</v>
      </c>
      <c r="AI224">
        <v>9.7096999999999998</v>
      </c>
      <c r="AJ224">
        <v>1.5423</v>
      </c>
      <c r="AM224">
        <v>38.103000000000002</v>
      </c>
      <c r="AN224">
        <v>3.9462999999999999</v>
      </c>
      <c r="AO224">
        <v>1.1057999999999999</v>
      </c>
      <c r="AQ224">
        <v>14.666499999999999</v>
      </c>
      <c r="BO224">
        <f t="shared" si="16"/>
        <v>2017</v>
      </c>
      <c r="BP224">
        <f t="shared" si="15"/>
        <v>0</v>
      </c>
      <c r="BQ224" cm="1">
        <f t="array" aca="1" ref="BQ224" ca="1">1/INDEX($B224:$BB224,Var!$B$9)</f>
        <v>1.40315232200662E-2</v>
      </c>
      <c r="BR224">
        <f t="shared" si="17"/>
        <v>3.9462999999999999</v>
      </c>
      <c r="BS224">
        <f t="shared" si="18"/>
        <v>0.25340192078655954</v>
      </c>
      <c r="BT224" cm="1">
        <f t="array" aca="1" ref="BT224" ca="1">1/INDEX(B224:BB224,Var!$O$9)</f>
        <v>4.815587092300358E-2</v>
      </c>
      <c r="BU224" cm="1">
        <f t="array" aca="1" ref="BU224" ca="1">INDEX(B224:BB224,Var!$B$9)/INDEX(B224:BB224,Var!$O$9)</f>
        <v>3.4319774245277119</v>
      </c>
      <c r="BV224">
        <f t="shared" ca="1" si="19"/>
        <v>0.29137720803557265</v>
      </c>
      <c r="BW224" cm="1">
        <f t="array" aca="1" ref="BW224" ca="1">INDEX($B224:$BB224,Var!$B$9)/BW$1*100</f>
        <v>113.33102223268226</v>
      </c>
      <c r="BX224" cm="1">
        <f t="array" aca="1" ref="BX224" ca="1">INDEX($B224:$BB224,Var!$B$9)/BX$1*100</f>
        <v>65.177223304930905</v>
      </c>
      <c r="BY224" cm="1">
        <f t="array" aca="1" ref="BY224" ca="1">INDEX($B224:$BB224,Var!$O$9)/BY$1*100</f>
        <v>130.77916189084681</v>
      </c>
      <c r="BZ224" cm="1">
        <f t="array" aca="1" ref="BZ224" ca="1">INDEX($B224:$BB224,Var!$O$9)/BZ$1*100</f>
        <v>103.77501811548935</v>
      </c>
    </row>
    <row r="225" spans="1:78" x14ac:dyDescent="0.3">
      <c r="A225" s="35">
        <v>42887</v>
      </c>
      <c r="B225">
        <v>1.4861</v>
      </c>
      <c r="C225">
        <v>1.9558</v>
      </c>
      <c r="D225">
        <v>3.6947999999999999</v>
      </c>
      <c r="E225">
        <v>1.4941</v>
      </c>
      <c r="F225">
        <v>1.0873999999999999</v>
      </c>
      <c r="H225">
        <v>7.6459000000000001</v>
      </c>
      <c r="J225">
        <v>26.263999999999999</v>
      </c>
      <c r="K225">
        <v>7.4375999999999998</v>
      </c>
      <c r="M225">
        <v>0.87724000000000002</v>
      </c>
      <c r="O225">
        <v>8.7577999999999996</v>
      </c>
      <c r="P225">
        <v>7.4104000000000001</v>
      </c>
      <c r="Q225">
        <v>308.27999999999997</v>
      </c>
      <c r="R225">
        <v>14940.12</v>
      </c>
      <c r="S225">
        <v>3.9658000000000002</v>
      </c>
      <c r="T225">
        <v>72.379800000000003</v>
      </c>
      <c r="U225">
        <v>290</v>
      </c>
      <c r="V225">
        <v>124.58</v>
      </c>
      <c r="W225">
        <v>1271.29</v>
      </c>
      <c r="AA225">
        <v>20.378599999999999</v>
      </c>
      <c r="AB225">
        <v>4.8045</v>
      </c>
      <c r="AC225">
        <v>9.4992000000000001</v>
      </c>
      <c r="AD225">
        <v>1.5544</v>
      </c>
      <c r="AE225">
        <v>56.045000000000002</v>
      </c>
      <c r="AF225">
        <v>4.2112999999999996</v>
      </c>
      <c r="AG225">
        <v>4.5720999999999998</v>
      </c>
      <c r="AH225">
        <v>65.113600000000005</v>
      </c>
      <c r="AI225">
        <v>9.7538</v>
      </c>
      <c r="AJ225">
        <v>1.5541</v>
      </c>
      <c r="AM225">
        <v>38.180999999999997</v>
      </c>
      <c r="AN225">
        <v>3.9554</v>
      </c>
      <c r="AO225">
        <v>1.1229</v>
      </c>
      <c r="AQ225">
        <v>14.5025</v>
      </c>
      <c r="BO225">
        <f t="shared" si="16"/>
        <v>2017</v>
      </c>
      <c r="BP225">
        <f t="shared" si="15"/>
        <v>0</v>
      </c>
      <c r="BQ225" cm="1">
        <f t="array" aca="1" ref="BQ225" ca="1">1/INDEX($B225:$BB225,Var!$B$9)</f>
        <v>1.3816009439097648E-2</v>
      </c>
      <c r="BR225">
        <f t="shared" si="17"/>
        <v>3.9554</v>
      </c>
      <c r="BS225">
        <f t="shared" si="18"/>
        <v>0.25281893108155939</v>
      </c>
      <c r="BT225" cm="1">
        <f t="array" aca="1" ref="BT225" ca="1">1/INDEX(B225:BB225,Var!$O$9)</f>
        <v>4.9071084372822475E-2</v>
      </c>
      <c r="BU225" cm="1">
        <f t="array" aca="1" ref="BU225" ca="1">INDEX(B225:BB225,Var!$B$9)/INDEX(B225:BB225,Var!$O$9)</f>
        <v>3.5517552726880162</v>
      </c>
      <c r="BV225">
        <f t="shared" ca="1" si="19"/>
        <v>0.28155092995559533</v>
      </c>
      <c r="BW225" cm="1">
        <f t="array" aca="1" ref="BW225" ca="1">INDEX($B225:$BB225,Var!$B$9)/BW$1*100</f>
        <v>115.09885521007428</v>
      </c>
      <c r="BX225" cm="1">
        <f t="array" aca="1" ref="BX225" ca="1">INDEX($B225:$BB225,Var!$B$9)/BX$1*100</f>
        <v>66.193912667325733</v>
      </c>
      <c r="BY225" cm="1">
        <f t="array" aca="1" ref="BY225" ca="1">INDEX($B225:$BB225,Var!$O$9)/BY$1*100</f>
        <v>128.34002997745392</v>
      </c>
      <c r="BZ225" cm="1">
        <f t="array" aca="1" ref="BZ225" ca="1">INDEX($B225:$BB225,Var!$O$9)/BZ$1*100</f>
        <v>101.83953424452162</v>
      </c>
    </row>
    <row r="226" spans="1:78" x14ac:dyDescent="0.3">
      <c r="A226" s="35">
        <v>42917</v>
      </c>
      <c r="B226">
        <v>1.4772000000000001</v>
      </c>
      <c r="C226">
        <v>1.9558</v>
      </c>
      <c r="D226">
        <v>3.6928000000000001</v>
      </c>
      <c r="E226">
        <v>1.4641</v>
      </c>
      <c r="F226">
        <v>1.1059000000000001</v>
      </c>
      <c r="H226">
        <v>7.7965</v>
      </c>
      <c r="J226">
        <v>26.079000000000001</v>
      </c>
      <c r="K226">
        <v>7.4366000000000003</v>
      </c>
      <c r="M226">
        <v>0.88617000000000001</v>
      </c>
      <c r="O226">
        <v>8.9893000000000001</v>
      </c>
      <c r="P226">
        <v>7.4116</v>
      </c>
      <c r="Q226">
        <v>306.70999999999998</v>
      </c>
      <c r="R226">
        <v>15363.84</v>
      </c>
      <c r="S226">
        <v>4.0899000000000001</v>
      </c>
      <c r="T226">
        <v>74.194500000000005</v>
      </c>
      <c r="U226">
        <v>290</v>
      </c>
      <c r="V226">
        <v>129.47999999999999</v>
      </c>
      <c r="W226">
        <v>1305.21</v>
      </c>
      <c r="AA226">
        <v>20.5291</v>
      </c>
      <c r="AB226">
        <v>4.9389000000000003</v>
      </c>
      <c r="AC226">
        <v>9.3987999999999996</v>
      </c>
      <c r="AD226">
        <v>1.5658000000000001</v>
      </c>
      <c r="AE226">
        <v>58.305999999999997</v>
      </c>
      <c r="AF226">
        <v>4.2362000000000002</v>
      </c>
      <c r="AG226">
        <v>4.5689000000000002</v>
      </c>
      <c r="AH226">
        <v>68.770700000000005</v>
      </c>
      <c r="AI226">
        <v>9.5891999999999999</v>
      </c>
      <c r="AJ226">
        <v>1.579</v>
      </c>
      <c r="AM226">
        <v>38.834000000000003</v>
      </c>
      <c r="AN226">
        <v>4.1021000000000001</v>
      </c>
      <c r="AO226">
        <v>1.1511</v>
      </c>
      <c r="AQ226">
        <v>15.1351</v>
      </c>
      <c r="BO226">
        <f t="shared" si="16"/>
        <v>2017</v>
      </c>
      <c r="BP226">
        <f t="shared" si="15"/>
        <v>0</v>
      </c>
      <c r="BQ226" cm="1">
        <f t="array" aca="1" ref="BQ226" ca="1">1/INDEX($B226:$BB226,Var!$B$9)</f>
        <v>1.3478087998436541E-2</v>
      </c>
      <c r="BR226">
        <f t="shared" si="17"/>
        <v>4.1021000000000001</v>
      </c>
      <c r="BS226">
        <f t="shared" si="18"/>
        <v>0.24377757733843641</v>
      </c>
      <c r="BT226" cm="1">
        <f t="array" aca="1" ref="BT226" ca="1">1/INDEX(B226:BB226,Var!$O$9)</f>
        <v>4.8711341461632515E-2</v>
      </c>
      <c r="BU226" cm="1">
        <f t="array" aca="1" ref="BU226" ca="1">INDEX(B226:BB226,Var!$B$9)/INDEX(B226:BB226,Var!$O$9)</f>
        <v>3.6141136240750935</v>
      </c>
      <c r="BV226">
        <f t="shared" ca="1" si="19"/>
        <v>0.27669301632870358</v>
      </c>
      <c r="BW226" cm="1">
        <f t="array" aca="1" ref="BW226" ca="1">INDEX($B226:$BB226,Var!$B$9)/BW$1*100</f>
        <v>117.98460361708456</v>
      </c>
      <c r="BX226" cm="1">
        <f t="array" aca="1" ref="BX226" ca="1">INDEX($B226:$BB226,Var!$B$9)/BX$1*100</f>
        <v>67.853520642443058</v>
      </c>
      <c r="BY226" cm="1">
        <f t="array" aca="1" ref="BY226" ca="1">INDEX($B226:$BB226,Var!$O$9)/BY$1*100</f>
        <v>129.28784653558878</v>
      </c>
      <c r="BZ226" cm="1">
        <f t="array" aca="1" ref="BZ226" ca="1">INDEX($B226:$BB226,Var!$O$9)/BZ$1*100</f>
        <v>102.5916393893206</v>
      </c>
    </row>
    <row r="227" spans="1:78" x14ac:dyDescent="0.3">
      <c r="A227" s="35">
        <v>42948</v>
      </c>
      <c r="B227">
        <v>1.4919</v>
      </c>
      <c r="C227">
        <v>1.9558</v>
      </c>
      <c r="D227">
        <v>3.7201</v>
      </c>
      <c r="E227">
        <v>1.4888999999999999</v>
      </c>
      <c r="F227">
        <v>1.1397999999999999</v>
      </c>
      <c r="H227">
        <v>7.8760000000000003</v>
      </c>
      <c r="J227">
        <v>26.100999999999999</v>
      </c>
      <c r="K227">
        <v>7.4379</v>
      </c>
      <c r="M227">
        <v>0.91120999999999996</v>
      </c>
      <c r="O227">
        <v>9.2347999999999999</v>
      </c>
      <c r="P227">
        <v>7.4054000000000002</v>
      </c>
      <c r="Q227">
        <v>304.37</v>
      </c>
      <c r="R227">
        <v>15753.09</v>
      </c>
      <c r="S227">
        <v>4.2504</v>
      </c>
      <c r="T227">
        <v>75.546499999999995</v>
      </c>
      <c r="U227">
        <v>290</v>
      </c>
      <c r="V227">
        <v>129.69999999999999</v>
      </c>
      <c r="W227">
        <v>1335.93</v>
      </c>
      <c r="AA227">
        <v>21.033300000000001</v>
      </c>
      <c r="AB227">
        <v>5.0579000000000001</v>
      </c>
      <c r="AC227">
        <v>9.3201000000000001</v>
      </c>
      <c r="AD227">
        <v>1.6167</v>
      </c>
      <c r="AE227">
        <v>60.161000000000001</v>
      </c>
      <c r="AF227">
        <v>4.2666000000000004</v>
      </c>
      <c r="AG227">
        <v>4.5789</v>
      </c>
      <c r="AH227">
        <v>70.290199999999999</v>
      </c>
      <c r="AI227">
        <v>9.5485000000000007</v>
      </c>
      <c r="AJ227">
        <v>1.607</v>
      </c>
      <c r="AM227">
        <v>39.267000000000003</v>
      </c>
      <c r="AN227">
        <v>4.1436000000000002</v>
      </c>
      <c r="AO227">
        <v>1.1807000000000001</v>
      </c>
      <c r="AQ227">
        <v>15.631</v>
      </c>
      <c r="BO227">
        <f t="shared" si="16"/>
        <v>2017</v>
      </c>
      <c r="BP227">
        <f t="shared" si="15"/>
        <v>0</v>
      </c>
      <c r="BQ227" cm="1">
        <f t="array" aca="1" ref="BQ227" ca="1">1/INDEX($B227:$BB227,Var!$B$9)</f>
        <v>1.3236880596718579E-2</v>
      </c>
      <c r="BR227">
        <f t="shared" si="17"/>
        <v>4.1436000000000002</v>
      </c>
      <c r="BS227">
        <f t="shared" si="18"/>
        <v>0.24133603629693984</v>
      </c>
      <c r="BT227" cm="1">
        <f t="array" aca="1" ref="BT227" ca="1">1/INDEX(B227:BB227,Var!$O$9)</f>
        <v>4.7543656963006282E-2</v>
      </c>
      <c r="BU227" cm="1">
        <f t="array" aca="1" ref="BU227" ca="1">INDEX(B227:BB227,Var!$B$9)/INDEX(B227:BB227,Var!$O$9)</f>
        <v>3.5917568807557538</v>
      </c>
      <c r="BV227">
        <f t="shared" ca="1" si="19"/>
        <v>0.27841528065496085</v>
      </c>
      <c r="BW227" cm="1">
        <f t="array" aca="1" ref="BW227" ca="1">INDEX($B227:$BB227,Var!$B$9)/BW$1*100</f>
        <v>120.13456330534038</v>
      </c>
      <c r="BX227" cm="1">
        <f t="array" aca="1" ref="BX227" ca="1">INDEX($B227:$BB227,Var!$B$9)/BX$1*100</f>
        <v>69.089972938887982</v>
      </c>
      <c r="BY227" cm="1">
        <f t="array" aca="1" ref="BY227" ca="1">INDEX($B227:$BB227,Var!$O$9)/BY$1*100</f>
        <v>132.4631894499515</v>
      </c>
      <c r="BZ227" cm="1">
        <f t="array" aca="1" ref="BZ227" ca="1">INDEX($B227:$BB227,Var!$O$9)/BZ$1*100</f>
        <v>105.11131655880664</v>
      </c>
    </row>
    <row r="228" spans="1:78" x14ac:dyDescent="0.3">
      <c r="A228" s="35">
        <v>42979</v>
      </c>
      <c r="B228">
        <v>1.4945999999999999</v>
      </c>
      <c r="C228">
        <v>1.9558</v>
      </c>
      <c r="D228">
        <v>3.7315999999999998</v>
      </c>
      <c r="E228">
        <v>1.4639</v>
      </c>
      <c r="F228">
        <v>1.147</v>
      </c>
      <c r="H228">
        <v>7.8257000000000003</v>
      </c>
      <c r="J228">
        <v>26.074999999999999</v>
      </c>
      <c r="K228">
        <v>7.4401000000000002</v>
      </c>
      <c r="M228">
        <v>0.89470000000000005</v>
      </c>
      <c r="O228">
        <v>9.3094000000000001</v>
      </c>
      <c r="P228">
        <v>7.4638999999999998</v>
      </c>
      <c r="Q228">
        <v>308.37</v>
      </c>
      <c r="R228">
        <v>15852.42</v>
      </c>
      <c r="S228">
        <v>4.2080000000000002</v>
      </c>
      <c r="T228">
        <v>76.800200000000004</v>
      </c>
      <c r="U228">
        <v>290</v>
      </c>
      <c r="V228">
        <v>131.91999999999999</v>
      </c>
      <c r="W228">
        <v>1348.89</v>
      </c>
      <c r="AA228">
        <v>21.243099999999998</v>
      </c>
      <c r="AB228">
        <v>5.0190999999999999</v>
      </c>
      <c r="AC228">
        <v>9.3275000000000006</v>
      </c>
      <c r="AD228">
        <v>1.6426000000000001</v>
      </c>
      <c r="AE228">
        <v>60.731999999999999</v>
      </c>
      <c r="AF228">
        <v>4.2693000000000003</v>
      </c>
      <c r="AG228">
        <v>4.5991999999999997</v>
      </c>
      <c r="AH228">
        <v>68.698700000000002</v>
      </c>
      <c r="AI228">
        <v>9.5334000000000003</v>
      </c>
      <c r="AJ228">
        <v>1.6084000000000001</v>
      </c>
      <c r="AM228">
        <v>39.497</v>
      </c>
      <c r="AN228">
        <v>4.1375999999999999</v>
      </c>
      <c r="AO228">
        <v>1.1915</v>
      </c>
      <c r="AQ228">
        <v>15.676600000000001</v>
      </c>
      <c r="BO228">
        <f t="shared" si="16"/>
        <v>2017</v>
      </c>
      <c r="BP228">
        <f t="shared" si="15"/>
        <v>0</v>
      </c>
      <c r="BQ228" cm="1">
        <f t="array" aca="1" ref="BQ228" ca="1">1/INDEX($B228:$BB228,Var!$B$9)</f>
        <v>1.3020799425001497E-2</v>
      </c>
      <c r="BR228">
        <f t="shared" si="17"/>
        <v>4.1375999999999999</v>
      </c>
      <c r="BS228">
        <f t="shared" si="18"/>
        <v>0.2416860015467904</v>
      </c>
      <c r="BT228" cm="1">
        <f t="array" aca="1" ref="BT228" ca="1">1/INDEX(B228:BB228,Var!$O$9)</f>
        <v>4.7074108769435727E-2</v>
      </c>
      <c r="BU228" cm="1">
        <f t="array" aca="1" ref="BU228" ca="1">INDEX(B228:BB228,Var!$B$9)/INDEX(B228:BB228,Var!$O$9)</f>
        <v>3.6153009683144179</v>
      </c>
      <c r="BV228">
        <f t="shared" ca="1" si="19"/>
        <v>0.27660214426524926</v>
      </c>
      <c r="BW228" cm="1">
        <f t="array" aca="1" ref="BW228" ca="1">INDEX($B228:$BB228,Var!$B$9)/BW$1*100</f>
        <v>122.1282056582741</v>
      </c>
      <c r="BX228" cm="1">
        <f t="array" aca="1" ref="BX228" ca="1">INDEX($B228:$BB228,Var!$B$9)/BX$1*100</f>
        <v>70.23652637383843</v>
      </c>
      <c r="BY228" cm="1">
        <f t="array" aca="1" ref="BY228" ca="1">INDEX($B228:$BB228,Var!$O$9)/BY$1*100</f>
        <v>133.78446462534478</v>
      </c>
      <c r="BZ228" cm="1">
        <f t="array" aca="1" ref="BZ228" ca="1">INDEX($B228:$BB228,Var!$O$9)/BZ$1*100</f>
        <v>106.15976612278553</v>
      </c>
    </row>
    <row r="229" spans="1:78" x14ac:dyDescent="0.3">
      <c r="A229" s="35">
        <v>43009</v>
      </c>
      <c r="B229">
        <v>1.5099</v>
      </c>
      <c r="C229">
        <v>1.9558</v>
      </c>
      <c r="D229">
        <v>3.7503000000000002</v>
      </c>
      <c r="E229">
        <v>1.4801</v>
      </c>
      <c r="F229">
        <v>1.1546000000000001</v>
      </c>
      <c r="H229">
        <v>7.7889999999999997</v>
      </c>
      <c r="J229">
        <v>25.765999999999998</v>
      </c>
      <c r="K229">
        <v>7.4428999999999998</v>
      </c>
      <c r="M229">
        <v>0.89071</v>
      </c>
      <c r="O229">
        <v>9.1762999999999995</v>
      </c>
      <c r="P229">
        <v>7.5084999999999997</v>
      </c>
      <c r="Q229">
        <v>309.95</v>
      </c>
      <c r="R229">
        <v>15904.42</v>
      </c>
      <c r="S229">
        <v>4.1265000000000001</v>
      </c>
      <c r="T229">
        <v>76.497699999999995</v>
      </c>
      <c r="U229">
        <v>290</v>
      </c>
      <c r="V229">
        <v>132.76</v>
      </c>
      <c r="W229">
        <v>1331.01</v>
      </c>
      <c r="AA229">
        <v>22.103300000000001</v>
      </c>
      <c r="AB229">
        <v>4.9715999999999996</v>
      </c>
      <c r="AC229">
        <v>9.3976000000000006</v>
      </c>
      <c r="AD229">
        <v>1.6695</v>
      </c>
      <c r="AE229">
        <v>60.470999999999997</v>
      </c>
      <c r="AF229">
        <v>4.2626999999999997</v>
      </c>
      <c r="AG229">
        <v>4.5895000000000001</v>
      </c>
      <c r="AH229">
        <v>67.864699999999999</v>
      </c>
      <c r="AI229">
        <v>9.6137999999999995</v>
      </c>
      <c r="AJ229">
        <v>1.5992</v>
      </c>
      <c r="AM229">
        <v>39.069000000000003</v>
      </c>
      <c r="AN229">
        <v>4.3234000000000004</v>
      </c>
      <c r="AO229">
        <v>1.1756</v>
      </c>
      <c r="AQ229">
        <v>16.1145</v>
      </c>
      <c r="BO229">
        <f t="shared" si="16"/>
        <v>2017</v>
      </c>
      <c r="BP229">
        <f t="shared" si="15"/>
        <v>0</v>
      </c>
      <c r="BQ229" cm="1">
        <f t="array" aca="1" ref="BQ229" ca="1">1/INDEX($B229:$BB229,Var!$B$9)</f>
        <v>1.3072288447887976E-2</v>
      </c>
      <c r="BR229">
        <f t="shared" si="17"/>
        <v>4.3234000000000004</v>
      </c>
      <c r="BS229">
        <f t="shared" si="18"/>
        <v>0.23129944025535457</v>
      </c>
      <c r="BT229" cm="1">
        <f t="array" aca="1" ref="BT229" ca="1">1/INDEX(B229:BB229,Var!$O$9)</f>
        <v>4.5242113168621881E-2</v>
      </c>
      <c r="BU229" cm="1">
        <f t="array" aca="1" ref="BU229" ca="1">INDEX(B229:BB229,Var!$B$9)/INDEX(B229:BB229,Var!$O$9)</f>
        <v>3.4609176005392857</v>
      </c>
      <c r="BV229">
        <f t="shared" ca="1" si="19"/>
        <v>0.28894071325020232</v>
      </c>
      <c r="BW229" cm="1">
        <f t="array" aca="1" ref="BW229" ca="1">INDEX($B229:$BB229,Var!$B$9)/BW$1*100</f>
        <v>121.64716808009553</v>
      </c>
      <c r="BX229" cm="1">
        <f t="array" aca="1" ref="BX229" ca="1">INDEX($B229:$BB229,Var!$B$9)/BX$1*100</f>
        <v>69.959879317866097</v>
      </c>
      <c r="BY229" cm="1">
        <f t="array" aca="1" ref="BY229" ca="1">INDEX($B229:$BB229,Var!$O$9)/BY$1*100</f>
        <v>139.2018188001461</v>
      </c>
      <c r="BZ229" cm="1">
        <f t="array" aca="1" ref="BZ229" ca="1">INDEX($B229:$BB229,Var!$O$9)/BZ$1*100</f>
        <v>110.45850928262662</v>
      </c>
    </row>
    <row r="230" spans="1:78" x14ac:dyDescent="0.3">
      <c r="A230" s="35">
        <v>43040</v>
      </c>
      <c r="B230">
        <v>1.5395000000000001</v>
      </c>
      <c r="C230">
        <v>1.9558</v>
      </c>
      <c r="D230">
        <v>3.8246000000000002</v>
      </c>
      <c r="E230">
        <v>1.4978</v>
      </c>
      <c r="F230">
        <v>1.1639999999999999</v>
      </c>
      <c r="H230">
        <v>7.7723000000000004</v>
      </c>
      <c r="J230">
        <v>25.538</v>
      </c>
      <c r="K230">
        <v>7.4420000000000002</v>
      </c>
      <c r="M230">
        <v>0.88795000000000002</v>
      </c>
      <c r="O230">
        <v>9.1616999999999997</v>
      </c>
      <c r="P230">
        <v>7.5511999999999997</v>
      </c>
      <c r="Q230">
        <v>311.89</v>
      </c>
      <c r="R230">
        <v>15875.67</v>
      </c>
      <c r="S230">
        <v>4.1283000000000003</v>
      </c>
      <c r="T230">
        <v>76.124799999999993</v>
      </c>
      <c r="U230">
        <v>290</v>
      </c>
      <c r="V230">
        <v>132.38999999999999</v>
      </c>
      <c r="W230">
        <v>1292.05</v>
      </c>
      <c r="AA230">
        <v>22.218800000000002</v>
      </c>
      <c r="AB230">
        <v>4.8902000000000001</v>
      </c>
      <c r="AC230">
        <v>9.6082000000000001</v>
      </c>
      <c r="AD230">
        <v>1.7042999999999999</v>
      </c>
      <c r="AE230">
        <v>59.732999999999997</v>
      </c>
      <c r="AF230">
        <v>4.2267999999999999</v>
      </c>
      <c r="AG230">
        <v>4.6346999999999996</v>
      </c>
      <c r="AH230">
        <v>69.209299999999999</v>
      </c>
      <c r="AI230">
        <v>9.8478999999999992</v>
      </c>
      <c r="AJ230">
        <v>1.5911</v>
      </c>
      <c r="AM230">
        <v>38.622999999999998</v>
      </c>
      <c r="AN230">
        <v>4.5713999999999997</v>
      </c>
      <c r="AO230">
        <v>1.1738</v>
      </c>
      <c r="AQ230">
        <v>16.518699999999999</v>
      </c>
      <c r="BO230">
        <f t="shared" si="16"/>
        <v>2017</v>
      </c>
      <c r="BP230">
        <f t="shared" si="15"/>
        <v>0</v>
      </c>
      <c r="BQ230" cm="1">
        <f t="array" aca="1" ref="BQ230" ca="1">1/INDEX($B230:$BB230,Var!$B$9)</f>
        <v>1.3136323510866368E-2</v>
      </c>
      <c r="BR230">
        <f t="shared" si="17"/>
        <v>4.5713999999999997</v>
      </c>
      <c r="BS230">
        <f t="shared" si="18"/>
        <v>0.21875136719604499</v>
      </c>
      <c r="BT230" cm="1">
        <f t="array" aca="1" ref="BT230" ca="1">1/INDEX(B230:BB230,Var!$O$9)</f>
        <v>4.5006931067384376E-2</v>
      </c>
      <c r="BU230" cm="1">
        <f t="array" aca="1" ref="BU230" ca="1">INDEX(B230:BB230,Var!$B$9)/INDEX(B230:BB230,Var!$O$9)</f>
        <v>3.4261436261184217</v>
      </c>
      <c r="BV230">
        <f t="shared" ca="1" si="19"/>
        <v>0.29187334482323768</v>
      </c>
      <c r="BW230" cm="1">
        <f t="array" aca="1" ref="BW230" ca="1">INDEX($B230:$BB230,Var!$B$9)/BW$1*100</f>
        <v>121.05417993826815</v>
      </c>
      <c r="BX230" cm="1">
        <f t="array" aca="1" ref="BX230" ca="1">INDEX($B230:$BB230,Var!$B$9)/BX$1*100</f>
        <v>69.618848947049287</v>
      </c>
      <c r="BY230" cm="1">
        <f t="array" aca="1" ref="BY230" ca="1">INDEX($B230:$BB230,Var!$O$9)/BY$1*100</f>
        <v>139.92921290290076</v>
      </c>
      <c r="BZ230" cm="1">
        <f t="array" aca="1" ref="BZ230" ca="1">INDEX($B230:$BB230,Var!$O$9)/BZ$1*100</f>
        <v>111.03570625421655</v>
      </c>
    </row>
    <row r="231" spans="1:78" x14ac:dyDescent="0.3">
      <c r="A231" s="35">
        <v>43070</v>
      </c>
      <c r="B231">
        <v>1.5486</v>
      </c>
      <c r="C231">
        <v>1.9558</v>
      </c>
      <c r="D231">
        <v>3.8940999999999999</v>
      </c>
      <c r="E231">
        <v>1.5107999999999999</v>
      </c>
      <c r="F231">
        <v>1.1689000000000001</v>
      </c>
      <c r="H231">
        <v>7.8072999999999997</v>
      </c>
      <c r="J231">
        <v>25.645</v>
      </c>
      <c r="K231">
        <v>7.4432999999999998</v>
      </c>
      <c r="M231">
        <v>0.88265000000000005</v>
      </c>
      <c r="O231">
        <v>9.2478999999999996</v>
      </c>
      <c r="P231">
        <v>7.5392999999999999</v>
      </c>
      <c r="Q231">
        <v>313.16000000000003</v>
      </c>
      <c r="R231">
        <v>16048.79</v>
      </c>
      <c r="S231">
        <v>4.1494999999999997</v>
      </c>
      <c r="T231">
        <v>76.066299999999998</v>
      </c>
      <c r="U231">
        <v>290</v>
      </c>
      <c r="V231">
        <v>133.63999999999999</v>
      </c>
      <c r="W231">
        <v>1283.3900000000001</v>
      </c>
      <c r="AA231">
        <v>22.638400000000001</v>
      </c>
      <c r="AB231">
        <v>4.8238000000000003</v>
      </c>
      <c r="AC231">
        <v>9.8412000000000006</v>
      </c>
      <c r="AD231">
        <v>1.7001999999999999</v>
      </c>
      <c r="AE231">
        <v>59.601999999999997</v>
      </c>
      <c r="AF231">
        <v>4.2031999999999998</v>
      </c>
      <c r="AG231">
        <v>4.6348000000000003</v>
      </c>
      <c r="AH231">
        <v>69.409199999999998</v>
      </c>
      <c r="AI231">
        <v>9.9369999999999994</v>
      </c>
      <c r="AJ231">
        <v>1.5938000000000001</v>
      </c>
      <c r="AM231">
        <v>38.639000000000003</v>
      </c>
      <c r="AN231">
        <v>4.5510999999999999</v>
      </c>
      <c r="AO231">
        <v>1.1836</v>
      </c>
      <c r="AQ231">
        <v>15.5847</v>
      </c>
      <c r="BO231">
        <f t="shared" si="16"/>
        <v>2017</v>
      </c>
      <c r="BP231">
        <f t="shared" si="15"/>
        <v>0</v>
      </c>
      <c r="BQ231" cm="1">
        <f t="array" aca="1" ref="BQ231" ca="1">1/INDEX($B231:$BB231,Var!$B$9)</f>
        <v>1.3146426209767007E-2</v>
      </c>
      <c r="BR231">
        <f t="shared" si="17"/>
        <v>4.5510999999999999</v>
      </c>
      <c r="BS231">
        <f t="shared" si="18"/>
        <v>0.21972709894311265</v>
      </c>
      <c r="BT231" cm="1">
        <f t="array" aca="1" ref="BT231" ca="1">1/INDEX(B231:BB231,Var!$O$9)</f>
        <v>4.41727330553396E-2</v>
      </c>
      <c r="BU231" cm="1">
        <f t="array" aca="1" ref="BU231" ca="1">INDEX(B231:BB231,Var!$B$9)/INDEX(B231:BB231,Var!$O$9)</f>
        <v>3.3600563644073782</v>
      </c>
      <c r="BV231">
        <f t="shared" ca="1" si="19"/>
        <v>0.29761405510718941</v>
      </c>
      <c r="BW231" cm="1">
        <f t="array" aca="1" ref="BW231" ca="1">INDEX($B231:$BB231,Var!$B$9)/BW$1*100</f>
        <v>120.96115283637248</v>
      </c>
      <c r="BX231" cm="1">
        <f t="array" aca="1" ref="BX231" ca="1">INDEX($B231:$BB231,Var!$B$9)/BX$1*100</f>
        <v>69.565348607299271</v>
      </c>
      <c r="BY231" cm="1">
        <f t="array" aca="1" ref="BY231" ca="1">INDEX($B231:$BB231,Var!$O$9)/BY$1*100</f>
        <v>142.57176325368735</v>
      </c>
      <c r="BZ231" cm="1">
        <f t="array" aca="1" ref="BZ231" ca="1">INDEX($B231:$BB231,Var!$O$9)/BZ$1*100</f>
        <v>113.13260538217436</v>
      </c>
    </row>
    <row r="232" spans="1:78" x14ac:dyDescent="0.3">
      <c r="A232" s="35">
        <v>43101</v>
      </c>
      <c r="B232">
        <v>1.534</v>
      </c>
      <c r="C232">
        <v>1.9558</v>
      </c>
      <c r="D232">
        <v>3.9169999999999998</v>
      </c>
      <c r="E232">
        <v>1.5166999999999999</v>
      </c>
      <c r="F232">
        <v>1.1722999999999999</v>
      </c>
      <c r="H232">
        <v>7.8398000000000003</v>
      </c>
      <c r="J232">
        <v>25.452000000000002</v>
      </c>
      <c r="K232">
        <v>7.4455</v>
      </c>
      <c r="M232">
        <v>0.88331000000000004</v>
      </c>
      <c r="O232">
        <v>9.5394000000000005</v>
      </c>
      <c r="P232">
        <v>7.4359000000000002</v>
      </c>
      <c r="Q232">
        <v>309.27</v>
      </c>
      <c r="R232">
        <v>16316.81</v>
      </c>
      <c r="S232">
        <v>4.1753</v>
      </c>
      <c r="T232">
        <v>77.655799999999999</v>
      </c>
      <c r="U232">
        <v>290</v>
      </c>
      <c r="V232">
        <v>135.25</v>
      </c>
      <c r="W232">
        <v>1300.93</v>
      </c>
      <c r="AA232">
        <v>23.090299999999999</v>
      </c>
      <c r="AB232">
        <v>4.8249000000000004</v>
      </c>
      <c r="AC232">
        <v>9.6463999999999999</v>
      </c>
      <c r="AD232">
        <v>1.68</v>
      </c>
      <c r="AE232">
        <v>61.732999999999997</v>
      </c>
      <c r="AF232">
        <v>4.1631999999999998</v>
      </c>
      <c r="AG232">
        <v>4.6490999999999998</v>
      </c>
      <c r="AH232">
        <v>69.115600000000001</v>
      </c>
      <c r="AI232">
        <v>9.82</v>
      </c>
      <c r="AJ232">
        <v>1.6122000000000001</v>
      </c>
      <c r="AM232">
        <v>38.912999999999997</v>
      </c>
      <c r="AN232">
        <v>4.6026999999999996</v>
      </c>
      <c r="AO232">
        <v>1.22</v>
      </c>
      <c r="AQ232">
        <v>14.891</v>
      </c>
      <c r="BO232">
        <f t="shared" si="16"/>
        <v>2018</v>
      </c>
      <c r="BP232">
        <f t="shared" si="15"/>
        <v>100</v>
      </c>
      <c r="BQ232" cm="1">
        <f t="array" aca="1" ref="BQ232" ca="1">1/INDEX($B232:$BB232,Var!$B$9)</f>
        <v>1.2877338202684153E-2</v>
      </c>
      <c r="BR232">
        <f t="shared" si="17"/>
        <v>4.6026999999999996</v>
      </c>
      <c r="BS232">
        <f t="shared" si="18"/>
        <v>0.21726377995524368</v>
      </c>
      <c r="BT232" cm="1">
        <f t="array" aca="1" ref="BT232" ca="1">1/INDEX(B232:BB232,Var!$O$9)</f>
        <v>4.3308228996591647E-2</v>
      </c>
      <c r="BU232" cm="1">
        <f t="array" aca="1" ref="BU232" ca="1">INDEX(B232:BB232,Var!$B$9)/INDEX(B232:BB232,Var!$O$9)</f>
        <v>3.3631351693135212</v>
      </c>
      <c r="BV232">
        <f t="shared" ca="1" si="19"/>
        <v>0.29734160230143791</v>
      </c>
      <c r="BW232" cm="1">
        <f t="array" aca="1" ref="BW232" ca="1">INDEX($B232:$BB232,Var!$B$9)/BW$1*100</f>
        <v>123.48878665625611</v>
      </c>
      <c r="BX232" cm="1">
        <f t="array" aca="1" ref="BX232" ca="1">INDEX($B232:$BB232,Var!$B$9)/BX$1*100</f>
        <v>71.01900313777206</v>
      </c>
      <c r="BY232" cm="1">
        <f t="array" aca="1" ref="BY232" ca="1">INDEX($B232:$BB232,Var!$O$9)/BY$1*100</f>
        <v>145.41773204186765</v>
      </c>
      <c r="BZ232" cm="1">
        <f t="array" aca="1" ref="BZ232" ca="1">INDEX($B232:$BB232,Var!$O$9)/BZ$1*100</f>
        <v>115.39091976712226</v>
      </c>
    </row>
    <row r="233" spans="1:78" x14ac:dyDescent="0.3">
      <c r="A233" s="35">
        <v>43132</v>
      </c>
      <c r="B233">
        <v>1.5684</v>
      </c>
      <c r="C233">
        <v>1.9558</v>
      </c>
      <c r="D233">
        <v>4.0109000000000004</v>
      </c>
      <c r="E233">
        <v>1.5526</v>
      </c>
      <c r="F233">
        <v>1.1541999999999999</v>
      </c>
      <c r="H233">
        <v>7.8068</v>
      </c>
      <c r="J233">
        <v>25.32</v>
      </c>
      <c r="K233">
        <v>7.4457000000000004</v>
      </c>
      <c r="M233">
        <v>0.88395999999999997</v>
      </c>
      <c r="O233">
        <v>9.6585000000000001</v>
      </c>
      <c r="P233">
        <v>7.4398999999999997</v>
      </c>
      <c r="Q233">
        <v>311.74</v>
      </c>
      <c r="R233">
        <v>16793.740000000002</v>
      </c>
      <c r="S233">
        <v>4.3173000000000004</v>
      </c>
      <c r="T233">
        <v>79.561499999999995</v>
      </c>
      <c r="U233">
        <v>124.69</v>
      </c>
      <c r="V233">
        <v>133.29</v>
      </c>
      <c r="W233">
        <v>1331.47</v>
      </c>
      <c r="AA233">
        <v>23.025099999999998</v>
      </c>
      <c r="AB233">
        <v>4.8318000000000003</v>
      </c>
      <c r="AC233">
        <v>9.6712000000000007</v>
      </c>
      <c r="AD233">
        <v>1.6892</v>
      </c>
      <c r="AE233">
        <v>64.123000000000005</v>
      </c>
      <c r="AF233">
        <v>4.1653000000000002</v>
      </c>
      <c r="AG233">
        <v>4.6558999999999999</v>
      </c>
      <c r="AH233">
        <v>70.204099999999997</v>
      </c>
      <c r="AI233">
        <v>9.9383999999999997</v>
      </c>
      <c r="AJ233">
        <v>1.6294</v>
      </c>
      <c r="AM233">
        <v>38.887999999999998</v>
      </c>
      <c r="AN233">
        <v>4.6710000000000003</v>
      </c>
      <c r="AO233">
        <v>1.2347999999999999</v>
      </c>
      <c r="AQ233">
        <v>14.604100000000001</v>
      </c>
      <c r="BO233">
        <f t="shared" si="16"/>
        <v>2018</v>
      </c>
      <c r="BP233">
        <f t="shared" si="15"/>
        <v>100</v>
      </c>
      <c r="BQ233" cm="1">
        <f t="array" aca="1" ref="BQ233" ca="1">1/INDEX($B233:$BB233,Var!$B$9)</f>
        <v>1.2568893246105215E-2</v>
      </c>
      <c r="BR233">
        <f t="shared" si="17"/>
        <v>4.6710000000000003</v>
      </c>
      <c r="BS233">
        <f t="shared" si="18"/>
        <v>0.2140869192892314</v>
      </c>
      <c r="BT233" cm="1">
        <f t="array" aca="1" ref="BT233" ca="1">1/INDEX(B233:BB233,Var!$O$9)</f>
        <v>4.3430864578221165E-2</v>
      </c>
      <c r="BU233" cm="1">
        <f t="array" aca="1" ref="BU233" ca="1">INDEX(B233:BB233,Var!$B$9)/INDEX(B233:BB233,Var!$O$9)</f>
        <v>3.4554247321401426</v>
      </c>
      <c r="BV233">
        <f t="shared" ca="1" si="19"/>
        <v>0.28940002388089719</v>
      </c>
      <c r="BW233" cm="1">
        <f t="array" aca="1" ref="BW233" ca="1">INDEX($B233:$BB233,Var!$B$9)/BW$1*100</f>
        <v>126.51924388843743</v>
      </c>
      <c r="BX233" cm="1">
        <f t="array" aca="1" ref="BX233" ca="1">INDEX($B233:$BB233,Var!$B$9)/BX$1*100</f>
        <v>72.761833863611628</v>
      </c>
      <c r="BY233" cm="1">
        <f t="array" aca="1" ref="BY233" ca="1">INDEX($B233:$BB233,Var!$O$9)/BY$1*100</f>
        <v>145.00711649641656</v>
      </c>
      <c r="BZ233" cm="1">
        <f t="array" aca="1" ref="BZ233" ca="1">INDEX($B233:$BB233,Var!$O$9)/BZ$1*100</f>
        <v>115.06509082731564</v>
      </c>
    </row>
    <row r="234" spans="1:78" x14ac:dyDescent="0.3">
      <c r="A234" s="35">
        <v>43160</v>
      </c>
      <c r="B234">
        <v>1.5889</v>
      </c>
      <c r="C234">
        <v>1.9558</v>
      </c>
      <c r="D234">
        <v>4.0426000000000002</v>
      </c>
      <c r="E234">
        <v>1.5943000000000001</v>
      </c>
      <c r="F234">
        <v>1.1685000000000001</v>
      </c>
      <c r="H234">
        <v>7.7981999999999996</v>
      </c>
      <c r="J234">
        <v>25.428999999999998</v>
      </c>
      <c r="K234">
        <v>7.4489999999999998</v>
      </c>
      <c r="M234">
        <v>0.88287000000000004</v>
      </c>
      <c r="O234">
        <v>9.6725999999999992</v>
      </c>
      <c r="P234">
        <v>7.4383999999999997</v>
      </c>
      <c r="Q234">
        <v>312.19</v>
      </c>
      <c r="R234">
        <v>16973.099999999999</v>
      </c>
      <c r="S234">
        <v>4.2774999999999999</v>
      </c>
      <c r="T234">
        <v>80.252600000000001</v>
      </c>
      <c r="U234">
        <v>122.82</v>
      </c>
      <c r="V234">
        <v>130.86000000000001</v>
      </c>
      <c r="W234">
        <v>1321.99</v>
      </c>
      <c r="AA234">
        <v>22.993200000000002</v>
      </c>
      <c r="AB234">
        <v>4.8155000000000001</v>
      </c>
      <c r="AC234">
        <v>9.5847999999999995</v>
      </c>
      <c r="AD234">
        <v>1.7000999999999999</v>
      </c>
      <c r="AE234">
        <v>64.289000000000001</v>
      </c>
      <c r="AF234">
        <v>4.2092000000000001</v>
      </c>
      <c r="AG234">
        <v>4.6612999999999998</v>
      </c>
      <c r="AH234">
        <v>70.519499999999994</v>
      </c>
      <c r="AI234">
        <v>10.1608</v>
      </c>
      <c r="AJ234">
        <v>1.6222000000000001</v>
      </c>
      <c r="AM234">
        <v>38.581000000000003</v>
      </c>
      <c r="AN234">
        <v>4.7992999999999997</v>
      </c>
      <c r="AO234">
        <v>1.2336</v>
      </c>
      <c r="AQ234">
        <v>14.6218</v>
      </c>
      <c r="BO234">
        <f t="shared" si="16"/>
        <v>2018</v>
      </c>
      <c r="BP234">
        <f t="shared" si="15"/>
        <v>100</v>
      </c>
      <c r="BQ234" cm="1">
        <f t="array" aca="1" ref="BQ234" ca="1">1/INDEX($B234:$BB234,Var!$B$9)</f>
        <v>1.2460655480320887E-2</v>
      </c>
      <c r="BR234">
        <f t="shared" si="17"/>
        <v>4.7992999999999997</v>
      </c>
      <c r="BS234">
        <f t="shared" si="18"/>
        <v>0.20836371970912426</v>
      </c>
      <c r="BT234" cm="1">
        <f t="array" aca="1" ref="BT234" ca="1">1/INDEX(B234:BB234,Var!$O$9)</f>
        <v>4.3491119113477028E-2</v>
      </c>
      <c r="BU234" cm="1">
        <f t="array" aca="1" ref="BU234" ca="1">INDEX(B234:BB234,Var!$B$9)/INDEX(B234:BB234,Var!$O$9)</f>
        <v>3.4902753857662265</v>
      </c>
      <c r="BV234">
        <f t="shared" ca="1" si="19"/>
        <v>0.28651034359011424</v>
      </c>
      <c r="BW234" cm="1">
        <f t="array" aca="1" ref="BW234" ca="1">INDEX($B234:$BB234,Var!$B$9)/BW$1*100</f>
        <v>127.61823585630255</v>
      </c>
      <c r="BX234" cm="1">
        <f t="array" aca="1" ref="BX234" ca="1">INDEX($B234:$BB234,Var!$B$9)/BX$1*100</f>
        <v>73.393869501239649</v>
      </c>
      <c r="BY234" cm="1">
        <f t="array" aca="1" ref="BY234" ca="1">INDEX($B234:$BB234,Var!$O$9)/BY$1*100</f>
        <v>144.80621717279863</v>
      </c>
      <c r="BZ234" cm="1">
        <f t="array" aca="1" ref="BZ234" ca="1">INDEX($B234:$BB234,Var!$O$9)/BZ$1*100</f>
        <v>114.90567452087654</v>
      </c>
    </row>
    <row r="235" spans="1:78" x14ac:dyDescent="0.3">
      <c r="A235" s="35">
        <v>43191</v>
      </c>
      <c r="B235">
        <v>1.5972</v>
      </c>
      <c r="C235">
        <v>1.9558</v>
      </c>
      <c r="D235">
        <v>4.1814999999999998</v>
      </c>
      <c r="E235">
        <v>1.5622</v>
      </c>
      <c r="F235">
        <v>1.1890000000000001</v>
      </c>
      <c r="H235">
        <v>7.7347000000000001</v>
      </c>
      <c r="J235">
        <v>25.364999999999998</v>
      </c>
      <c r="K235">
        <v>7.4478999999999997</v>
      </c>
      <c r="M235">
        <v>0.87212000000000001</v>
      </c>
      <c r="O235">
        <v>9.6349999999999998</v>
      </c>
      <c r="P235">
        <v>7.4208999999999996</v>
      </c>
      <c r="Q235">
        <v>311.72000000000003</v>
      </c>
      <c r="R235">
        <v>16959.009999999998</v>
      </c>
      <c r="S235">
        <v>4.3425000000000002</v>
      </c>
      <c r="T235">
        <v>80.654799999999994</v>
      </c>
      <c r="U235">
        <v>122.3</v>
      </c>
      <c r="V235">
        <v>132.16</v>
      </c>
      <c r="W235">
        <v>1312.94</v>
      </c>
      <c r="AA235">
        <v>22.561</v>
      </c>
      <c r="AB235">
        <v>4.7733999999999996</v>
      </c>
      <c r="AC235">
        <v>9.6202000000000005</v>
      </c>
      <c r="AD235">
        <v>1.6941999999999999</v>
      </c>
      <c r="AE235">
        <v>63.901000000000003</v>
      </c>
      <c r="AF235">
        <v>4.1936999999999998</v>
      </c>
      <c r="AG235">
        <v>4.6577999999999999</v>
      </c>
      <c r="AH235">
        <v>75.098299999999995</v>
      </c>
      <c r="AI235">
        <v>10.371700000000001</v>
      </c>
      <c r="AJ235">
        <v>1.6155999999999999</v>
      </c>
      <c r="AM235">
        <v>38.451000000000001</v>
      </c>
      <c r="AN235">
        <v>5.0003000000000002</v>
      </c>
      <c r="AO235">
        <v>1.2276</v>
      </c>
      <c r="AQ235">
        <v>14.8756</v>
      </c>
      <c r="BO235">
        <f t="shared" si="16"/>
        <v>2018</v>
      </c>
      <c r="BP235">
        <f t="shared" si="15"/>
        <v>100</v>
      </c>
      <c r="BQ235" cm="1">
        <f t="array" aca="1" ref="BQ235" ca="1">1/INDEX($B235:$BB235,Var!$B$9)</f>
        <v>1.2398518129113209E-2</v>
      </c>
      <c r="BR235">
        <f t="shared" si="17"/>
        <v>5.0003000000000002</v>
      </c>
      <c r="BS235">
        <f t="shared" si="18"/>
        <v>0.19998800071995679</v>
      </c>
      <c r="BT235" cm="1">
        <f t="array" aca="1" ref="BT235" ca="1">1/INDEX(B235:BB235,Var!$O$9)</f>
        <v>4.432427640618767E-2</v>
      </c>
      <c r="BU235" cm="1">
        <f t="array" aca="1" ref="BU235" ca="1">INDEX(B235:BB235,Var!$B$9)/INDEX(B235:BB235,Var!$O$9)</f>
        <v>3.5749656486857848</v>
      </c>
      <c r="BV235">
        <f t="shared" ca="1" si="19"/>
        <v>0.27972296751092313</v>
      </c>
      <c r="BW235" cm="1">
        <f t="array" aca="1" ref="BW235" ca="1">INDEX($B235:$BB235,Var!$B$9)/BW$1*100</f>
        <v>128.25781705942126</v>
      </c>
      <c r="BX235" cm="1">
        <f t="array" aca="1" ref="BX235" ca="1">INDEX($B235:$BB235,Var!$B$9)/BX$1*100</f>
        <v>73.761695768717573</v>
      </c>
      <c r="BY235" cm="1">
        <f t="array" aca="1" ref="BY235" ca="1">INDEX($B235:$BB235,Var!$O$9)/BY$1*100</f>
        <v>142.08431473807514</v>
      </c>
      <c r="BZ235" cm="1">
        <f t="array" aca="1" ref="BZ235" ca="1">INDEX($B235:$BB235,Var!$O$9)/BZ$1*100</f>
        <v>112.74580845056346</v>
      </c>
    </row>
    <row r="236" spans="1:78" x14ac:dyDescent="0.3">
      <c r="A236" s="35">
        <v>43221</v>
      </c>
      <c r="B236">
        <v>1.5694999999999999</v>
      </c>
      <c r="C236">
        <v>1.9558</v>
      </c>
      <c r="D236">
        <v>4.2911999999999999</v>
      </c>
      <c r="E236">
        <v>1.5197000000000001</v>
      </c>
      <c r="F236">
        <v>1.1779999999999999</v>
      </c>
      <c r="H236">
        <v>7.5290999999999997</v>
      </c>
      <c r="J236">
        <v>25.64</v>
      </c>
      <c r="K236">
        <v>7.4481999999999999</v>
      </c>
      <c r="M236">
        <v>0.87726000000000004</v>
      </c>
      <c r="O236">
        <v>9.2712000000000003</v>
      </c>
      <c r="P236">
        <v>7.3912000000000004</v>
      </c>
      <c r="Q236">
        <v>316.93</v>
      </c>
      <c r="R236">
        <v>16594.39</v>
      </c>
      <c r="S236">
        <v>4.2397</v>
      </c>
      <c r="T236">
        <v>79.789100000000005</v>
      </c>
      <c r="U236">
        <v>122.83</v>
      </c>
      <c r="V236">
        <v>129.57</v>
      </c>
      <c r="W236">
        <v>1272.3800000000001</v>
      </c>
      <c r="AA236">
        <v>23.098500000000001</v>
      </c>
      <c r="AB236">
        <v>4.6890999999999998</v>
      </c>
      <c r="AC236">
        <v>9.5641999999999996</v>
      </c>
      <c r="AD236">
        <v>1.6996</v>
      </c>
      <c r="AE236">
        <v>61.746000000000002</v>
      </c>
      <c r="AF236">
        <v>4.2850000000000001</v>
      </c>
      <c r="AG236">
        <v>4.6403999999999996</v>
      </c>
      <c r="AH236">
        <v>73.650400000000005</v>
      </c>
      <c r="AI236">
        <v>10.341900000000001</v>
      </c>
      <c r="AJ236">
        <v>1.5819000000000001</v>
      </c>
      <c r="AM236">
        <v>37.780999999999999</v>
      </c>
      <c r="AN236">
        <v>5.2500999999999998</v>
      </c>
      <c r="AO236">
        <v>1.1812</v>
      </c>
      <c r="AQ236">
        <v>14.818199999999999</v>
      </c>
      <c r="BO236">
        <f t="shared" si="16"/>
        <v>2018</v>
      </c>
      <c r="BP236">
        <f t="shared" si="15"/>
        <v>100</v>
      </c>
      <c r="BQ236" cm="1">
        <f t="array" aca="1" ref="BQ236" ca="1">1/INDEX($B236:$BB236,Var!$B$9)</f>
        <v>1.2533040227299216E-2</v>
      </c>
      <c r="BR236">
        <f t="shared" si="17"/>
        <v>5.2500999999999998</v>
      </c>
      <c r="BS236">
        <f t="shared" si="18"/>
        <v>0.19047256242738234</v>
      </c>
      <c r="BT236" cm="1">
        <f t="array" aca="1" ref="BT236" ca="1">1/INDEX(B236:BB236,Var!$O$9)</f>
        <v>4.3292854514362399E-2</v>
      </c>
      <c r="BU236" cm="1">
        <f t="array" aca="1" ref="BU236" ca="1">INDEX(B236:BB236,Var!$B$9)/INDEX(B236:BB236,Var!$O$9)</f>
        <v>3.4542978981319132</v>
      </c>
      <c r="BV236">
        <f t="shared" ca="1" si="19"/>
        <v>0.289494429690271</v>
      </c>
      <c r="BW236" cm="1">
        <f t="array" aca="1" ref="BW236" ca="1">INDEX($B236:$BB236,Var!$B$9)/BW$1*100</f>
        <v>126.88117497205211</v>
      </c>
      <c r="BX236" cm="1">
        <f t="array" aca="1" ref="BX236" ca="1">INDEX($B236:$BB236,Var!$B$9)/BX$1*100</f>
        <v>72.969982193989495</v>
      </c>
      <c r="BY236" cm="1">
        <f t="array" aca="1" ref="BY236" ca="1">INDEX($B236:$BB236,Var!$O$9)/BY$1*100</f>
        <v>145.46937387427104</v>
      </c>
      <c r="BZ236" cm="1">
        <f t="array" aca="1" ref="BZ236" ca="1">INDEX($B236:$BB236,Var!$O$9)/BZ$1*100</f>
        <v>115.43189825341696</v>
      </c>
    </row>
    <row r="237" spans="1:78" x14ac:dyDescent="0.3">
      <c r="A237" s="35">
        <v>43252</v>
      </c>
      <c r="B237">
        <v>1.5579000000000001</v>
      </c>
      <c r="C237">
        <v>1.9558</v>
      </c>
      <c r="D237">
        <v>4.4048999999999996</v>
      </c>
      <c r="E237">
        <v>1.5327</v>
      </c>
      <c r="F237">
        <v>1.1561999999999999</v>
      </c>
      <c r="H237">
        <v>7.5511999999999997</v>
      </c>
      <c r="J237">
        <v>25.777999999999999</v>
      </c>
      <c r="K237">
        <v>7.4493</v>
      </c>
      <c r="M237">
        <v>0.87885999999999997</v>
      </c>
      <c r="O237">
        <v>9.1641999999999992</v>
      </c>
      <c r="P237">
        <v>7.3822000000000001</v>
      </c>
      <c r="Q237">
        <v>322.7</v>
      </c>
      <c r="R237">
        <v>16393.39</v>
      </c>
      <c r="S237">
        <v>4.2096</v>
      </c>
      <c r="T237">
        <v>79.1601</v>
      </c>
      <c r="U237">
        <v>124.76</v>
      </c>
      <c r="V237">
        <v>128.53</v>
      </c>
      <c r="W237">
        <v>1277.93</v>
      </c>
      <c r="AA237">
        <v>23.7134</v>
      </c>
      <c r="AB237">
        <v>4.6717000000000004</v>
      </c>
      <c r="AC237">
        <v>9.4746000000000006</v>
      </c>
      <c r="AD237">
        <v>1.6821999999999999</v>
      </c>
      <c r="AE237">
        <v>62.037999999999997</v>
      </c>
      <c r="AF237">
        <v>4.3037999999999998</v>
      </c>
      <c r="AG237">
        <v>4.6623000000000001</v>
      </c>
      <c r="AH237">
        <v>73.293400000000005</v>
      </c>
      <c r="AI237">
        <v>10.2788</v>
      </c>
      <c r="AJ237">
        <v>1.5737000000000001</v>
      </c>
      <c r="AM237">
        <v>37.93</v>
      </c>
      <c r="AN237">
        <v>5.4073000000000002</v>
      </c>
      <c r="AO237">
        <v>1.1677999999999999</v>
      </c>
      <c r="AQ237">
        <v>15.526199999999999</v>
      </c>
      <c r="BO237">
        <f t="shared" si="16"/>
        <v>2018</v>
      </c>
      <c r="BP237">
        <f t="shared" si="15"/>
        <v>100</v>
      </c>
      <c r="BQ237" cm="1">
        <f t="array" aca="1" ref="BQ237" ca="1">1/INDEX($B237:$BB237,Var!$B$9)</f>
        <v>1.2632626790516939E-2</v>
      </c>
      <c r="BR237">
        <f t="shared" si="17"/>
        <v>5.4073000000000002</v>
      </c>
      <c r="BS237">
        <f t="shared" si="18"/>
        <v>0.18493518021933311</v>
      </c>
      <c r="BT237" cm="1">
        <f t="array" aca="1" ref="BT237" ca="1">1/INDEX(B237:BB237,Var!$O$9)</f>
        <v>4.2170249732218917E-2</v>
      </c>
      <c r="BU237" cm="1">
        <f t="array" aca="1" ref="BU237" ca="1">INDEX(B237:BB237,Var!$B$9)/INDEX(B237:BB237,Var!$O$9)</f>
        <v>3.3382011858274225</v>
      </c>
      <c r="BV237">
        <f t="shared" ca="1" si="19"/>
        <v>0.29956253213424439</v>
      </c>
      <c r="BW237" cm="1">
        <f t="array" aca="1" ref="BW237" ca="1">INDEX($B237:$BB237,Var!$B$9)/BW$1*100</f>
        <v>125.88093485081473</v>
      </c>
      <c r="BX237" cm="1">
        <f t="array" aca="1" ref="BX237" ca="1">INDEX($B237:$BB237,Var!$B$9)/BX$1*100</f>
        <v>72.394739224711486</v>
      </c>
      <c r="BY237" cm="1">
        <f t="array" aca="1" ref="BY237" ca="1">INDEX($B237:$BB237,Var!$O$9)/BY$1*100</f>
        <v>149.34188152607913</v>
      </c>
      <c r="BZ237" cm="1">
        <f t="array" aca="1" ref="BZ237" ca="1">INDEX($B237:$BB237,Var!$O$9)/BZ$1*100</f>
        <v>118.50478498788135</v>
      </c>
    </row>
    <row r="238" spans="1:78" x14ac:dyDescent="0.3">
      <c r="A238" s="35">
        <v>43282</v>
      </c>
      <c r="B238">
        <v>1.5791999999999999</v>
      </c>
      <c r="C238">
        <v>1.9558</v>
      </c>
      <c r="D238">
        <v>4.4764999999999997</v>
      </c>
      <c r="E238">
        <v>1.5356000000000001</v>
      </c>
      <c r="F238">
        <v>1.1621999999999999</v>
      </c>
      <c r="H238">
        <v>7.8503999999999996</v>
      </c>
      <c r="J238">
        <v>25.85</v>
      </c>
      <c r="K238">
        <v>7.4523000000000001</v>
      </c>
      <c r="M238">
        <v>0.88726000000000005</v>
      </c>
      <c r="O238">
        <v>9.1707999999999998</v>
      </c>
      <c r="P238">
        <v>7.3971</v>
      </c>
      <c r="Q238">
        <v>324.60000000000002</v>
      </c>
      <c r="R238">
        <v>16836.55</v>
      </c>
      <c r="S238">
        <v>4.2595000000000001</v>
      </c>
      <c r="T238">
        <v>80.299599999999998</v>
      </c>
      <c r="U238">
        <v>124.41</v>
      </c>
      <c r="V238">
        <v>130.22999999999999</v>
      </c>
      <c r="W238">
        <v>1313.03</v>
      </c>
      <c r="AA238">
        <v>22.248100000000001</v>
      </c>
      <c r="AB238">
        <v>4.7327000000000004</v>
      </c>
      <c r="AC238">
        <v>9.4975000000000005</v>
      </c>
      <c r="AD238">
        <v>1.722</v>
      </c>
      <c r="AE238">
        <v>62.393999999999998</v>
      </c>
      <c r="AF238">
        <v>4.3239000000000001</v>
      </c>
      <c r="AG238">
        <v>4.6504000000000003</v>
      </c>
      <c r="AH238">
        <v>73.394199999999998</v>
      </c>
      <c r="AI238">
        <v>10.307600000000001</v>
      </c>
      <c r="AJ238">
        <v>1.5931</v>
      </c>
      <c r="AM238">
        <v>38.893999999999998</v>
      </c>
      <c r="AN238">
        <v>5.5747999999999998</v>
      </c>
      <c r="AO238">
        <v>1.1686000000000001</v>
      </c>
      <c r="AQ238">
        <v>15.6599</v>
      </c>
      <c r="BO238">
        <f t="shared" si="16"/>
        <v>2018</v>
      </c>
      <c r="BP238">
        <f t="shared" si="15"/>
        <v>100</v>
      </c>
      <c r="BQ238" cm="1">
        <f t="array" aca="1" ref="BQ238" ca="1">1/INDEX($B238:$BB238,Var!$B$9)</f>
        <v>1.2453362158715611E-2</v>
      </c>
      <c r="BR238">
        <f t="shared" si="17"/>
        <v>5.5747999999999998</v>
      </c>
      <c r="BS238">
        <f t="shared" si="18"/>
        <v>0.17937863241730645</v>
      </c>
      <c r="BT238" cm="1">
        <f t="array" aca="1" ref="BT238" ca="1">1/INDEX(B238:BB238,Var!$O$9)</f>
        <v>4.4947658451732958E-2</v>
      </c>
      <c r="BU238" cm="1">
        <f t="array" aca="1" ref="BU238" ca="1">INDEX(B238:BB238,Var!$B$9)/INDEX(B238:BB238,Var!$O$9)</f>
        <v>3.6092789946107757</v>
      </c>
      <c r="BV238">
        <f t="shared" ca="1" si="19"/>
        <v>0.27706364664332078</v>
      </c>
      <c r="BW238" cm="1">
        <f t="array" aca="1" ref="BW238" ca="1">INDEX($B238:$BB238,Var!$B$9)/BW$1*100</f>
        <v>127.69297557919307</v>
      </c>
      <c r="BX238" cm="1">
        <f t="array" aca="1" ref="BX238" ca="1">INDEX($B238:$BB238,Var!$B$9)/BX$1*100</f>
        <v>73.436852680184103</v>
      </c>
      <c r="BY238" cm="1">
        <f t="array" aca="1" ref="BY238" ca="1">INDEX($B238:$BB238,Var!$O$9)/BY$1*100</f>
        <v>140.11373798697616</v>
      </c>
      <c r="BZ238" cm="1">
        <f t="array" aca="1" ref="BZ238" ca="1">INDEX($B238:$BB238,Var!$O$9)/BZ$1*100</f>
        <v>111.18212938207441</v>
      </c>
    </row>
    <row r="239" spans="1:78" x14ac:dyDescent="0.3">
      <c r="A239" s="35">
        <v>43313</v>
      </c>
      <c r="B239">
        <v>1.5762</v>
      </c>
      <c r="C239">
        <v>1.9558</v>
      </c>
      <c r="D239">
        <v>4.5357000000000003</v>
      </c>
      <c r="E239">
        <v>1.5063</v>
      </c>
      <c r="F239">
        <v>1.1413</v>
      </c>
      <c r="H239">
        <v>7.9092000000000002</v>
      </c>
      <c r="J239">
        <v>25.681000000000001</v>
      </c>
      <c r="K239">
        <v>7.4558</v>
      </c>
      <c r="M239">
        <v>0.89686999999999995</v>
      </c>
      <c r="O239">
        <v>9.0655000000000001</v>
      </c>
      <c r="P239">
        <v>7.4260999999999999</v>
      </c>
      <c r="Q239">
        <v>323.02</v>
      </c>
      <c r="R239">
        <v>16822.689999999999</v>
      </c>
      <c r="S239">
        <v>4.2329999999999997</v>
      </c>
      <c r="T239">
        <v>80.426000000000002</v>
      </c>
      <c r="U239">
        <v>124.19</v>
      </c>
      <c r="V239">
        <v>128.19999999999999</v>
      </c>
      <c r="W239">
        <v>1295.3900000000001</v>
      </c>
      <c r="AA239">
        <v>21.7835</v>
      </c>
      <c r="AB239">
        <v>4.7276999999999996</v>
      </c>
      <c r="AC239">
        <v>9.6160999999999994</v>
      </c>
      <c r="AD239">
        <v>1.7315</v>
      </c>
      <c r="AE239">
        <v>61.539000000000001</v>
      </c>
      <c r="AF239">
        <v>4.2858000000000001</v>
      </c>
      <c r="AG239">
        <v>4.6439000000000004</v>
      </c>
      <c r="AH239">
        <v>76.668400000000005</v>
      </c>
      <c r="AI239">
        <v>10.466799999999999</v>
      </c>
      <c r="AJ239">
        <v>1.5807</v>
      </c>
      <c r="AM239">
        <v>38.146000000000001</v>
      </c>
      <c r="AN239">
        <v>6.8487999999999998</v>
      </c>
      <c r="AO239">
        <v>1.1549</v>
      </c>
      <c r="AQ239">
        <v>16.280799999999999</v>
      </c>
      <c r="BO239">
        <f t="shared" si="16"/>
        <v>2018</v>
      </c>
      <c r="BP239">
        <f t="shared" si="15"/>
        <v>100</v>
      </c>
      <c r="BQ239" cm="1">
        <f t="array" aca="1" ref="BQ239" ca="1">1/INDEX($B239:$BB239,Var!$B$9)</f>
        <v>1.2433790067888494E-2</v>
      </c>
      <c r="BR239">
        <f t="shared" si="17"/>
        <v>6.8487999999999998</v>
      </c>
      <c r="BS239">
        <f t="shared" si="18"/>
        <v>0.14601098002569793</v>
      </c>
      <c r="BT239" cm="1">
        <f t="array" aca="1" ref="BT239" ca="1">1/INDEX(B239:BB239,Var!$O$9)</f>
        <v>4.590630523102348E-2</v>
      </c>
      <c r="BU239" cm="1">
        <f t="array" aca="1" ref="BU239" ca="1">INDEX(B239:BB239,Var!$B$9)/INDEX(B239:BB239,Var!$O$9)</f>
        <v>3.6920605045102945</v>
      </c>
      <c r="BV239">
        <f t="shared" ca="1" si="19"/>
        <v>0.27085146594384901</v>
      </c>
      <c r="BW239" cm="1">
        <f t="array" aca="1" ref="BW239" ca="1">INDEX($B239:$BB239,Var!$B$9)/BW$1*100</f>
        <v>127.89397772756257</v>
      </c>
      <c r="BX239" cm="1">
        <f t="array" aca="1" ref="BX239" ca="1">INDEX($B239:$BB239,Var!$B$9)/BX$1*100</f>
        <v>73.55244999547304</v>
      </c>
      <c r="BY239" cm="1">
        <f t="array" aca="1" ref="BY239" ca="1">INDEX($B239:$BB239,Var!$O$9)/BY$1*100</f>
        <v>137.18778733641503</v>
      </c>
      <c r="BZ239" cm="1">
        <f t="array" aca="1" ref="BZ239" ca="1">INDEX($B239:$BB239,Var!$O$9)/BZ$1*100</f>
        <v>108.86034831713349</v>
      </c>
    </row>
    <row r="240" spans="1:78" x14ac:dyDescent="0.3">
      <c r="A240" s="35">
        <v>43344</v>
      </c>
      <c r="B240">
        <v>1.6189</v>
      </c>
      <c r="C240">
        <v>1.9558</v>
      </c>
      <c r="D240">
        <v>4.8013000000000003</v>
      </c>
      <c r="E240">
        <v>1.5210999999999999</v>
      </c>
      <c r="F240">
        <v>1.1286</v>
      </c>
      <c r="H240">
        <v>7.9930000000000003</v>
      </c>
      <c r="J240">
        <v>25.614000000000001</v>
      </c>
      <c r="K240">
        <v>7.4583000000000004</v>
      </c>
      <c r="M240">
        <v>0.89280999999999999</v>
      </c>
      <c r="O240">
        <v>9.1374999999999993</v>
      </c>
      <c r="P240">
        <v>7.4294000000000002</v>
      </c>
      <c r="Q240">
        <v>324.82</v>
      </c>
      <c r="R240">
        <v>17338.45</v>
      </c>
      <c r="S240">
        <v>4.1858000000000004</v>
      </c>
      <c r="T240">
        <v>84.210899999999995</v>
      </c>
      <c r="U240">
        <v>128.9</v>
      </c>
      <c r="V240">
        <v>130.54</v>
      </c>
      <c r="W240">
        <v>1305.8599999999999</v>
      </c>
      <c r="AA240">
        <v>22.1891</v>
      </c>
      <c r="AB240">
        <v>4.8265000000000002</v>
      </c>
      <c r="AC240">
        <v>9.6204999999999998</v>
      </c>
      <c r="AD240">
        <v>1.7674000000000001</v>
      </c>
      <c r="AE240">
        <v>62.957000000000001</v>
      </c>
      <c r="AF240">
        <v>4.3006000000000002</v>
      </c>
      <c r="AG240">
        <v>4.6471</v>
      </c>
      <c r="AH240">
        <v>78.875600000000006</v>
      </c>
      <c r="AI240">
        <v>10.442600000000001</v>
      </c>
      <c r="AJ240">
        <v>1.5986</v>
      </c>
      <c r="AM240">
        <v>38.012999999999998</v>
      </c>
      <c r="AN240">
        <v>7.3840000000000003</v>
      </c>
      <c r="AO240">
        <v>1.1658999999999999</v>
      </c>
      <c r="AQ240">
        <v>17.229500000000002</v>
      </c>
      <c r="BO240">
        <f t="shared" si="16"/>
        <v>2018</v>
      </c>
      <c r="BP240">
        <f t="shared" si="15"/>
        <v>100</v>
      </c>
      <c r="BQ240" cm="1">
        <f t="array" aca="1" ref="BQ240" ca="1">1/INDEX($B240:$BB240,Var!$B$9)</f>
        <v>1.1874947304921335E-2</v>
      </c>
      <c r="BR240">
        <f t="shared" si="17"/>
        <v>7.3840000000000003</v>
      </c>
      <c r="BS240">
        <f t="shared" si="18"/>
        <v>0.13542795232936078</v>
      </c>
      <c r="BT240" cm="1">
        <f t="array" aca="1" ref="BT240" ca="1">1/INDEX(B240:BB240,Var!$O$9)</f>
        <v>4.5067172620791289E-2</v>
      </c>
      <c r="BU240" cm="1">
        <f t="array" aca="1" ref="BU240" ca="1">INDEX(B240:BB240,Var!$B$9)/INDEX(B240:BB240,Var!$O$9)</f>
        <v>3.795147166852193</v>
      </c>
      <c r="BV240">
        <f t="shared" ca="1" si="19"/>
        <v>0.26349439324363</v>
      </c>
      <c r="BW240" cm="1">
        <f t="array" aca="1" ref="BW240" ca="1">INDEX($B240:$BB240,Var!$B$9)/BW$1*100</f>
        <v>133.91275170986992</v>
      </c>
      <c r="BX240" cm="1">
        <f t="array" aca="1" ref="BX240" ca="1">INDEX($B240:$BB240,Var!$B$9)/BX$1*100</f>
        <v>77.013876250513277</v>
      </c>
      <c r="BY240" cm="1">
        <f t="array" aca="1" ref="BY240" ca="1">INDEX($B240:$BB240,Var!$O$9)/BY$1*100</f>
        <v>139.74216870504955</v>
      </c>
      <c r="BZ240" cm="1">
        <f t="array" aca="1" ref="BZ240" ca="1">INDEX($B240:$BB240,Var!$O$9)/BZ$1*100</f>
        <v>110.88728417580769</v>
      </c>
    </row>
    <row r="241" spans="1:78" x14ac:dyDescent="0.3">
      <c r="A241" s="35">
        <v>43374</v>
      </c>
      <c r="B241">
        <v>1.6157999999999999</v>
      </c>
      <c r="C241">
        <v>1.9558</v>
      </c>
      <c r="D241">
        <v>4.3246000000000002</v>
      </c>
      <c r="E241">
        <v>1.4935</v>
      </c>
      <c r="F241">
        <v>1.1413</v>
      </c>
      <c r="H241">
        <v>7.9481000000000002</v>
      </c>
      <c r="J241">
        <v>25.818999999999999</v>
      </c>
      <c r="K241">
        <v>7.4596999999999998</v>
      </c>
      <c r="M241">
        <v>0.88271999999999995</v>
      </c>
      <c r="O241">
        <v>9.0010999999999992</v>
      </c>
      <c r="P241">
        <v>7.4245000000000001</v>
      </c>
      <c r="Q241">
        <v>323.83999999999997</v>
      </c>
      <c r="R241">
        <v>17428.73</v>
      </c>
      <c r="S241">
        <v>4.1996000000000002</v>
      </c>
      <c r="T241">
        <v>84.544700000000006</v>
      </c>
      <c r="U241">
        <v>134.47</v>
      </c>
      <c r="V241">
        <v>129.62</v>
      </c>
      <c r="W241">
        <v>1300.0999999999999</v>
      </c>
      <c r="AA241">
        <v>21.995000000000001</v>
      </c>
      <c r="AB241">
        <v>4.7760999999999996</v>
      </c>
      <c r="AC241">
        <v>9.4793000000000003</v>
      </c>
      <c r="AD241">
        <v>1.7585999999999999</v>
      </c>
      <c r="AE241">
        <v>61.95</v>
      </c>
      <c r="AF241">
        <v>4.3045999999999998</v>
      </c>
      <c r="AG241">
        <v>4.6657999999999999</v>
      </c>
      <c r="AH241">
        <v>75.610200000000006</v>
      </c>
      <c r="AI241">
        <v>10.383900000000001</v>
      </c>
      <c r="AJ241">
        <v>1.5843</v>
      </c>
      <c r="AM241">
        <v>37.652000000000001</v>
      </c>
      <c r="AN241">
        <v>6.6919000000000004</v>
      </c>
      <c r="AO241">
        <v>1.1484000000000001</v>
      </c>
      <c r="AQ241">
        <v>16.654800000000002</v>
      </c>
      <c r="BO241">
        <f t="shared" si="16"/>
        <v>2018</v>
      </c>
      <c r="BP241">
        <f t="shared" si="15"/>
        <v>100</v>
      </c>
      <c r="BQ241" cm="1">
        <f t="array" aca="1" ref="BQ241" ca="1">1/INDEX($B241:$BB241,Var!$B$9)</f>
        <v>1.1828062551525997E-2</v>
      </c>
      <c r="BR241">
        <f t="shared" si="17"/>
        <v>6.6919000000000004</v>
      </c>
      <c r="BS241">
        <f t="shared" si="18"/>
        <v>0.14943439083070578</v>
      </c>
      <c r="BT241" cm="1">
        <f t="array" aca="1" ref="BT241" ca="1">1/INDEX(B241:BB241,Var!$O$9)</f>
        <v>4.546487838145033E-2</v>
      </c>
      <c r="BU241" cm="1">
        <f t="array" aca="1" ref="BU241" ca="1">INDEX(B241:BB241,Var!$B$9)/INDEX(B241:BB241,Var!$O$9)</f>
        <v>3.8438145032962039</v>
      </c>
      <c r="BV241">
        <f t="shared" ca="1" si="19"/>
        <v>0.26015823582081432</v>
      </c>
      <c r="BW241" cm="1">
        <f t="array" aca="1" ref="BW241" ca="1">INDEX($B241:$BB241,Var!$B$9)/BW$1*100</f>
        <v>134.44356276307985</v>
      </c>
      <c r="BX241" cm="1">
        <f t="array" aca="1" ref="BX241" ca="1">INDEX($B241:$BB241,Var!$B$9)/BX$1*100</f>
        <v>77.319148274591186</v>
      </c>
      <c r="BY241" cm="1">
        <f t="array" aca="1" ref="BY241" ca="1">INDEX($B241:$BB241,Var!$O$9)/BY$1*100</f>
        <v>138.51976874535538</v>
      </c>
      <c r="BZ241" cm="1">
        <f t="array" aca="1" ref="BZ241" ca="1">INDEX($B241:$BB241,Var!$O$9)/BZ$1*100</f>
        <v>109.917293420954</v>
      </c>
    </row>
    <row r="242" spans="1:78" x14ac:dyDescent="0.3">
      <c r="A242" s="35">
        <v>43405</v>
      </c>
      <c r="B242">
        <v>1.5681</v>
      </c>
      <c r="C242">
        <v>1.9558</v>
      </c>
      <c r="D242">
        <v>4.2972999999999999</v>
      </c>
      <c r="E242">
        <v>1.4998</v>
      </c>
      <c r="F242">
        <v>1.1376999999999999</v>
      </c>
      <c r="H242">
        <v>7.8879999999999999</v>
      </c>
      <c r="J242">
        <v>25.934999999999999</v>
      </c>
      <c r="K242">
        <v>7.4611000000000001</v>
      </c>
      <c r="M242">
        <v>0.88117999999999996</v>
      </c>
      <c r="O242">
        <v>8.9</v>
      </c>
      <c r="P242">
        <v>7.4280999999999997</v>
      </c>
      <c r="Q242">
        <v>322.33</v>
      </c>
      <c r="R242">
        <v>16651.71</v>
      </c>
      <c r="S242">
        <v>4.2122000000000002</v>
      </c>
      <c r="T242">
        <v>81.561099999999996</v>
      </c>
      <c r="U242">
        <v>139.78</v>
      </c>
      <c r="V242">
        <v>128.79</v>
      </c>
      <c r="W242">
        <v>1280.8900000000001</v>
      </c>
      <c r="AA242">
        <v>23.0062</v>
      </c>
      <c r="AB242">
        <v>4.7548000000000004</v>
      </c>
      <c r="AC242">
        <v>9.6272000000000002</v>
      </c>
      <c r="AD242">
        <v>1.6778999999999999</v>
      </c>
      <c r="AE242">
        <v>59.957999999999998</v>
      </c>
      <c r="AF242">
        <v>4.3018000000000001</v>
      </c>
      <c r="AG242">
        <v>4.6609999999999996</v>
      </c>
      <c r="AH242">
        <v>75.550799999999995</v>
      </c>
      <c r="AI242">
        <v>10.2918</v>
      </c>
      <c r="AJ242">
        <v>1.5629</v>
      </c>
      <c r="AM242">
        <v>37.47</v>
      </c>
      <c r="AN242">
        <v>6.0895999999999999</v>
      </c>
      <c r="AO242">
        <v>1.1367</v>
      </c>
      <c r="AQ242">
        <v>16.011399999999998</v>
      </c>
      <c r="BO242">
        <f t="shared" si="16"/>
        <v>2018</v>
      </c>
      <c r="BP242">
        <f t="shared" si="15"/>
        <v>100</v>
      </c>
      <c r="BQ242" cm="1">
        <f t="array" aca="1" ref="BQ242" ca="1">1/INDEX($B242:$BB242,Var!$B$9)</f>
        <v>1.2260746851133691E-2</v>
      </c>
      <c r="BR242">
        <f t="shared" si="17"/>
        <v>6.0895999999999999</v>
      </c>
      <c r="BS242">
        <f t="shared" si="18"/>
        <v>0.16421439831844456</v>
      </c>
      <c r="BT242" cm="1">
        <f t="array" aca="1" ref="BT242" ca="1">1/INDEX(B242:BB242,Var!$O$9)</f>
        <v>4.3466543801236192E-2</v>
      </c>
      <c r="BU242" cm="1">
        <f t="array" aca="1" ref="BU242" ca="1">INDEX(B242:BB242,Var!$B$9)/INDEX(B242:BB242,Var!$O$9)</f>
        <v>3.5451791256270049</v>
      </c>
      <c r="BV242">
        <f t="shared" ca="1" si="19"/>
        <v>0.28207319420655191</v>
      </c>
      <c r="BW242" cm="1">
        <f t="array" aca="1" ref="BW242" ca="1">INDEX($B242:$BB242,Var!$B$9)/BW$1*100</f>
        <v>129.69902154571287</v>
      </c>
      <c r="BX242" cm="1">
        <f t="array" aca="1" ref="BX242" ca="1">INDEX($B242:$BB242,Var!$B$9)/BX$1*100</f>
        <v>74.590539493767892</v>
      </c>
      <c r="BY242" cm="1">
        <f t="array" aca="1" ref="BY242" ca="1">INDEX($B242:$BB242,Var!$O$9)/BY$1*100</f>
        <v>144.88808837051127</v>
      </c>
      <c r="BZ242" cm="1">
        <f t="array" aca="1" ref="BZ242" ca="1">INDEX($B242:$BB242,Var!$O$9)/BZ$1*100</f>
        <v>114.97064041378276</v>
      </c>
    </row>
    <row r="243" spans="1:78" x14ac:dyDescent="0.3">
      <c r="A243" s="35">
        <v>43435</v>
      </c>
      <c r="B243">
        <v>1.5849</v>
      </c>
      <c r="C243">
        <v>1.9558</v>
      </c>
      <c r="D243">
        <v>4.4214000000000002</v>
      </c>
      <c r="E243">
        <v>1.5278</v>
      </c>
      <c r="F243">
        <v>1.1293</v>
      </c>
      <c r="H243">
        <v>7.8398000000000003</v>
      </c>
      <c r="J243">
        <v>25.835000000000001</v>
      </c>
      <c r="K243">
        <v>7.4653</v>
      </c>
      <c r="M243">
        <v>0.89773999999999998</v>
      </c>
      <c r="O243">
        <v>8.9025999999999996</v>
      </c>
      <c r="P243">
        <v>7.4040999999999997</v>
      </c>
      <c r="Q243">
        <v>322.74</v>
      </c>
      <c r="R243">
        <v>16512.150000000001</v>
      </c>
      <c r="S243">
        <v>4.2736000000000001</v>
      </c>
      <c r="T243">
        <v>80.616600000000005</v>
      </c>
      <c r="U243">
        <v>137.78</v>
      </c>
      <c r="V243">
        <v>127.88</v>
      </c>
      <c r="W243">
        <v>1278.1300000000001</v>
      </c>
      <c r="AA243">
        <v>22.8889</v>
      </c>
      <c r="AB243">
        <v>4.7458999999999998</v>
      </c>
      <c r="AC243">
        <v>9.8055000000000003</v>
      </c>
      <c r="AD243">
        <v>1.6675</v>
      </c>
      <c r="AE243">
        <v>60.134999999999998</v>
      </c>
      <c r="AF243">
        <v>4.29</v>
      </c>
      <c r="AG243">
        <v>4.6536</v>
      </c>
      <c r="AH243">
        <v>76.680400000000006</v>
      </c>
      <c r="AI243">
        <v>10.2766</v>
      </c>
      <c r="AJ243">
        <v>1.5595000000000001</v>
      </c>
      <c r="AM243">
        <v>37.238</v>
      </c>
      <c r="AN243">
        <v>6.0629999999999997</v>
      </c>
      <c r="AO243">
        <v>1.1384000000000001</v>
      </c>
      <c r="AQ243">
        <v>16.187000000000001</v>
      </c>
      <c r="BO243">
        <f t="shared" si="16"/>
        <v>2018</v>
      </c>
      <c r="BP243">
        <f t="shared" si="15"/>
        <v>100</v>
      </c>
      <c r="BQ243" cm="1">
        <f t="array" aca="1" ref="BQ243" ca="1">1/INDEX($B243:$BB243,Var!$B$9)</f>
        <v>1.2404393139874417E-2</v>
      </c>
      <c r="BR243">
        <f t="shared" si="17"/>
        <v>6.0629999999999997</v>
      </c>
      <c r="BS243">
        <f t="shared" si="18"/>
        <v>0.16493485073396008</v>
      </c>
      <c r="BT243" cm="1">
        <f t="array" aca="1" ref="BT243" ca="1">1/INDEX(B243:BB243,Var!$O$9)</f>
        <v>4.3689299179951853E-2</v>
      </c>
      <c r="BU243" cm="1">
        <f t="array" aca="1" ref="BU243" ca="1">INDEX(B243:BB243,Var!$B$9)/INDEX(B243:BB243,Var!$O$9)</f>
        <v>3.5220827562705068</v>
      </c>
      <c r="BV243">
        <f t="shared" ca="1" si="19"/>
        <v>0.28392291413927156</v>
      </c>
      <c r="BW243" cm="1">
        <f t="array" aca="1" ref="BW243" ca="1">INDEX($B243:$BB243,Var!$B$9)/BW$1*100</f>
        <v>128.19707115698682</v>
      </c>
      <c r="BX243" cm="1">
        <f t="array" aca="1" ref="BX243" ca="1">INDEX($B243:$BB243,Var!$B$9)/BX$1*100</f>
        <v>73.726760504128677</v>
      </c>
      <c r="BY243" cm="1">
        <f t="array" aca="1" ref="BY243" ca="1">INDEX($B243:$BB243,Var!$O$9)/BY$1*100</f>
        <v>144.14935825576563</v>
      </c>
      <c r="BZ243" cm="1">
        <f t="array" aca="1" ref="BZ243" ca="1">INDEX($B243:$BB243,Var!$O$9)/BZ$1*100</f>
        <v>114.38444816471352</v>
      </c>
    </row>
    <row r="244" spans="1:78" x14ac:dyDescent="0.3">
      <c r="A244" s="35">
        <v>43466</v>
      </c>
      <c r="B244">
        <v>1.5974999999999999</v>
      </c>
      <c r="C244">
        <v>1.9558</v>
      </c>
      <c r="D244">
        <v>4.2699999999999996</v>
      </c>
      <c r="E244">
        <v>1.5196000000000001</v>
      </c>
      <c r="F244">
        <v>1.1296999999999999</v>
      </c>
      <c r="H244">
        <v>7.7504</v>
      </c>
      <c r="J244">
        <v>25.65</v>
      </c>
      <c r="K244">
        <v>7.4657</v>
      </c>
      <c r="M244">
        <v>0.88602999999999998</v>
      </c>
      <c r="O244">
        <v>8.9527000000000001</v>
      </c>
      <c r="P244">
        <v>7.4286000000000003</v>
      </c>
      <c r="Q244">
        <v>319.8</v>
      </c>
      <c r="R244">
        <v>16164.77</v>
      </c>
      <c r="S244">
        <v>4.2074999999999996</v>
      </c>
      <c r="T244">
        <v>80.798299999999998</v>
      </c>
      <c r="U244">
        <v>136.66</v>
      </c>
      <c r="V244">
        <v>124.34</v>
      </c>
      <c r="W244">
        <v>1281.46</v>
      </c>
      <c r="AA244">
        <v>21.898499999999999</v>
      </c>
      <c r="AB244">
        <v>4.7000999999999999</v>
      </c>
      <c r="AC244">
        <v>9.7630999999999997</v>
      </c>
      <c r="AD244">
        <v>1.6850000000000001</v>
      </c>
      <c r="AE244">
        <v>59.881999999999998</v>
      </c>
      <c r="AF244">
        <v>4.2915999999999999</v>
      </c>
      <c r="AG244">
        <v>4.7061999999999999</v>
      </c>
      <c r="AH244">
        <v>76.305499999999995</v>
      </c>
      <c r="AI244">
        <v>10.2685</v>
      </c>
      <c r="AJ244">
        <v>1.5486</v>
      </c>
      <c r="AM244">
        <v>36.317999999999998</v>
      </c>
      <c r="AN244">
        <v>6.1364999999999998</v>
      </c>
      <c r="AO244">
        <v>1.1415999999999999</v>
      </c>
      <c r="AQ244">
        <v>15.817</v>
      </c>
      <c r="BO244">
        <f t="shared" si="16"/>
        <v>2019</v>
      </c>
      <c r="BP244">
        <f t="shared" si="15"/>
        <v>0</v>
      </c>
      <c r="BQ244" cm="1">
        <f t="array" aca="1" ref="BQ244" ca="1">1/INDEX($B244:$BB244,Var!$B$9)</f>
        <v>1.2376498020379142E-2</v>
      </c>
      <c r="BR244">
        <f t="shared" si="17"/>
        <v>6.1364999999999998</v>
      </c>
      <c r="BS244">
        <f t="shared" si="18"/>
        <v>0.16295934164425976</v>
      </c>
      <c r="BT244" cm="1">
        <f t="array" aca="1" ref="BT244" ca="1">1/INDEX(B244:BB244,Var!$O$9)</f>
        <v>4.5665228211977993E-2</v>
      </c>
      <c r="BU244" cm="1">
        <f t="array" aca="1" ref="BU244" ca="1">INDEX(B244:BB244,Var!$B$9)/INDEX(B244:BB244,Var!$O$9)</f>
        <v>3.6896728086398611</v>
      </c>
      <c r="BV244">
        <f t="shared" ca="1" si="19"/>
        <v>0.27102674189927262</v>
      </c>
      <c r="BW244" cm="1">
        <f t="array" aca="1" ref="BW244" ca="1">INDEX($B244:$BB244,Var!$B$9)/BW$1*100</f>
        <v>128.48601174526792</v>
      </c>
      <c r="BX244" cm="1">
        <f t="array" aca="1" ref="BX244" ca="1">INDEX($B244:$BB244,Var!$B$9)/BX$1*100</f>
        <v>73.892931644856503</v>
      </c>
      <c r="BY244" cm="1">
        <f t="array" aca="1" ref="BY244" ca="1">INDEX($B244:$BB244,Var!$O$9)/BY$1*100</f>
        <v>137.91203254694997</v>
      </c>
      <c r="BZ244" cm="1">
        <f t="array" aca="1" ref="BZ244" ca="1">INDEX($B244:$BB244,Var!$O$9)/BZ$1*100</f>
        <v>109.43504660053472</v>
      </c>
    </row>
    <row r="245" spans="1:78" x14ac:dyDescent="0.3">
      <c r="A245" s="35">
        <v>43497</v>
      </c>
      <c r="B245">
        <v>1.5894999999999999</v>
      </c>
      <c r="C245">
        <v>1.9558</v>
      </c>
      <c r="D245">
        <v>4.2233999999999998</v>
      </c>
      <c r="E245">
        <v>1.4995000000000001</v>
      </c>
      <c r="F245">
        <v>1.1368</v>
      </c>
      <c r="H245">
        <v>7.6485000000000003</v>
      </c>
      <c r="J245">
        <v>25.725999999999999</v>
      </c>
      <c r="K245">
        <v>7.4626999999999999</v>
      </c>
      <c r="M245">
        <v>0.87263999999999997</v>
      </c>
      <c r="O245">
        <v>8.9082000000000008</v>
      </c>
      <c r="P245">
        <v>7.4150999999999998</v>
      </c>
      <c r="Q245">
        <v>317.91000000000003</v>
      </c>
      <c r="R245">
        <v>15936.22</v>
      </c>
      <c r="S245">
        <v>4.1162000000000001</v>
      </c>
      <c r="T245">
        <v>80.860100000000003</v>
      </c>
      <c r="U245">
        <v>136.1</v>
      </c>
      <c r="V245">
        <v>125.28</v>
      </c>
      <c r="W245">
        <v>1274.32</v>
      </c>
      <c r="AA245">
        <v>21.776599999999998</v>
      </c>
      <c r="AB245">
        <v>4.6272000000000002</v>
      </c>
      <c r="AC245">
        <v>9.7444000000000006</v>
      </c>
      <c r="AD245">
        <v>1.6605000000000001</v>
      </c>
      <c r="AE245">
        <v>59.207000000000001</v>
      </c>
      <c r="AF245">
        <v>4.3174999999999999</v>
      </c>
      <c r="AG245">
        <v>4.7485999999999997</v>
      </c>
      <c r="AH245">
        <v>74.718400000000003</v>
      </c>
      <c r="AI245">
        <v>10.4986</v>
      </c>
      <c r="AJ245">
        <v>1.5365</v>
      </c>
      <c r="AM245">
        <v>35.531999999999996</v>
      </c>
      <c r="AN245">
        <v>5.9888000000000003</v>
      </c>
      <c r="AO245">
        <v>1.1351</v>
      </c>
      <c r="AQ245">
        <v>15.687900000000001</v>
      </c>
      <c r="BO245">
        <f t="shared" si="16"/>
        <v>2019</v>
      </c>
      <c r="BP245">
        <f t="shared" si="15"/>
        <v>0</v>
      </c>
      <c r="BQ245" cm="1">
        <f t="array" aca="1" ref="BQ245" ca="1">1/INDEX($B245:$BB245,Var!$B$9)</f>
        <v>1.236703887331329E-2</v>
      </c>
      <c r="BR245">
        <f t="shared" si="17"/>
        <v>5.9888000000000003</v>
      </c>
      <c r="BS245">
        <f t="shared" si="18"/>
        <v>0.16697835960459523</v>
      </c>
      <c r="BT245" cm="1">
        <f t="array" aca="1" ref="BT245" ca="1">1/INDEX(B245:BB245,Var!$O$9)</f>
        <v>4.5920850821524022E-2</v>
      </c>
      <c r="BU245" cm="1">
        <f t="array" aca="1" ref="BU245" ca="1">INDEX(B245:BB245,Var!$B$9)/INDEX(B245:BB245,Var!$O$9)</f>
        <v>3.7131645895135148</v>
      </c>
      <c r="BV245">
        <f t="shared" ca="1" si="19"/>
        <v>0.26931205872859421</v>
      </c>
      <c r="BW245" cm="1">
        <f t="array" aca="1" ref="BW245" ca="1">INDEX($B245:$BB245,Var!$B$9)/BW$1*100</f>
        <v>128.58428652983466</v>
      </c>
      <c r="BX245" cm="1">
        <f t="array" aca="1" ref="BX245" ca="1">INDEX($B245:$BB245,Var!$B$9)/BX$1*100</f>
        <v>73.949449952489871</v>
      </c>
      <c r="BY245" cm="1">
        <f t="array" aca="1" ref="BY245" ca="1">INDEX($B245:$BB245,Var!$O$9)/BY$1*100</f>
        <v>137.14433262378293</v>
      </c>
      <c r="BZ245" cm="1">
        <f t="array" aca="1" ref="BZ245" ca="1">INDEX($B245:$BB245,Var!$O$9)/BZ$1*100</f>
        <v>108.82586642012942</v>
      </c>
    </row>
    <row r="246" spans="1:78" x14ac:dyDescent="0.3">
      <c r="A246" s="35">
        <v>43525</v>
      </c>
      <c r="B246">
        <v>1.5959000000000001</v>
      </c>
      <c r="C246">
        <v>1.9558</v>
      </c>
      <c r="D246">
        <v>4.3369</v>
      </c>
      <c r="E246">
        <v>1.5104</v>
      </c>
      <c r="F246">
        <v>1.1311</v>
      </c>
      <c r="H246">
        <v>7.5868000000000002</v>
      </c>
      <c r="J246">
        <v>25.675999999999998</v>
      </c>
      <c r="K246">
        <v>7.4625000000000004</v>
      </c>
      <c r="M246">
        <v>0.85821999999999998</v>
      </c>
      <c r="O246">
        <v>8.8718000000000004</v>
      </c>
      <c r="P246">
        <v>7.4206000000000003</v>
      </c>
      <c r="Q246">
        <v>315.92</v>
      </c>
      <c r="R246">
        <v>16059.5</v>
      </c>
      <c r="S246">
        <v>4.0884999999999998</v>
      </c>
      <c r="T246">
        <v>78.560500000000005</v>
      </c>
      <c r="U246">
        <v>135.47999999999999</v>
      </c>
      <c r="V246">
        <v>125.67</v>
      </c>
      <c r="W246">
        <v>1279.67</v>
      </c>
      <c r="AA246">
        <v>21.7363</v>
      </c>
      <c r="AB246">
        <v>4.609</v>
      </c>
      <c r="AC246">
        <v>9.7180999999999997</v>
      </c>
      <c r="AD246">
        <v>1.6539999999999999</v>
      </c>
      <c r="AE246">
        <v>59.357999999999997</v>
      </c>
      <c r="AF246">
        <v>4.2968999999999999</v>
      </c>
      <c r="AG246">
        <v>4.7545999999999999</v>
      </c>
      <c r="AH246">
        <v>73.628799999999998</v>
      </c>
      <c r="AI246">
        <v>10.4999</v>
      </c>
      <c r="AJ246">
        <v>1.5306</v>
      </c>
      <c r="AM246">
        <v>35.869</v>
      </c>
      <c r="AN246">
        <v>6.1982999999999997</v>
      </c>
      <c r="AO246">
        <v>1.1302000000000001</v>
      </c>
      <c r="AQ246">
        <v>16.250699999999998</v>
      </c>
      <c r="BO246">
        <f t="shared" si="16"/>
        <v>2019</v>
      </c>
      <c r="BP246">
        <f t="shared" si="15"/>
        <v>0</v>
      </c>
      <c r="BQ246" cm="1">
        <f t="array" aca="1" ref="BQ246" ca="1">1/INDEX($B246:$BB246,Var!$B$9)</f>
        <v>1.2729043221466257E-2</v>
      </c>
      <c r="BR246">
        <f t="shared" si="17"/>
        <v>6.1982999999999997</v>
      </c>
      <c r="BS246">
        <f t="shared" si="18"/>
        <v>0.16133455947598535</v>
      </c>
      <c r="BT246" cm="1">
        <f t="array" aca="1" ref="BT246" ca="1">1/INDEX(B246:BB246,Var!$O$9)</f>
        <v>4.6005989979895384E-2</v>
      </c>
      <c r="BU246" cm="1">
        <f t="array" aca="1" ref="BU246" ca="1">INDEX(B246:BB246,Var!$B$9)/INDEX(B246:BB246,Var!$O$9)</f>
        <v>3.6142535758155714</v>
      </c>
      <c r="BV246">
        <f t="shared" ca="1" si="19"/>
        <v>0.27668230217475703</v>
      </c>
      <c r="BW246" cm="1">
        <f t="array" aca="1" ref="BW246" ca="1">INDEX($B246:$BB246,Var!$B$9)/BW$1*100</f>
        <v>124.92744681155573</v>
      </c>
      <c r="BX246" cm="1">
        <f t="array" aca="1" ref="BX246" ca="1">INDEX($B246:$BB246,Var!$B$9)/BX$1*100</f>
        <v>71.84638360566683</v>
      </c>
      <c r="BY246" cm="1">
        <f t="array" aca="1" ref="BY246" ca="1">INDEX($B246:$BB246,Var!$O$9)/BY$1*100</f>
        <v>136.89053191087373</v>
      </c>
      <c r="BZ246" cm="1">
        <f t="array" aca="1" ref="BZ246" ca="1">INDEX($B246:$BB246,Var!$O$9)/BZ$1*100</f>
        <v>108.62447215212015</v>
      </c>
    </row>
    <row r="247" spans="1:78" x14ac:dyDescent="0.3">
      <c r="A247" s="35">
        <v>43556</v>
      </c>
      <c r="B247">
        <v>1.5802</v>
      </c>
      <c r="C247">
        <v>1.9558</v>
      </c>
      <c r="D247">
        <v>4.3739999999999997</v>
      </c>
      <c r="E247">
        <v>1.5035000000000001</v>
      </c>
      <c r="F247">
        <v>1.1318999999999999</v>
      </c>
      <c r="H247">
        <v>7.5488999999999997</v>
      </c>
      <c r="J247">
        <v>25.677</v>
      </c>
      <c r="K247">
        <v>7.4649999999999999</v>
      </c>
      <c r="M247">
        <v>0.86178999999999994</v>
      </c>
      <c r="O247">
        <v>8.8163999999999998</v>
      </c>
      <c r="P247">
        <v>7.4282000000000004</v>
      </c>
      <c r="Q247">
        <v>321.18</v>
      </c>
      <c r="R247">
        <v>15899.18</v>
      </c>
      <c r="S247">
        <v>4.0412999999999997</v>
      </c>
      <c r="T247">
        <v>78.002700000000004</v>
      </c>
      <c r="U247">
        <v>135.34</v>
      </c>
      <c r="V247">
        <v>125.44</v>
      </c>
      <c r="W247">
        <v>1284.4100000000001</v>
      </c>
      <c r="AA247">
        <v>21.3367</v>
      </c>
      <c r="AB247">
        <v>4.6237000000000004</v>
      </c>
      <c r="AC247">
        <v>9.6233000000000004</v>
      </c>
      <c r="AD247">
        <v>1.6719999999999999</v>
      </c>
      <c r="AE247">
        <v>58.47</v>
      </c>
      <c r="AF247">
        <v>4.2864000000000004</v>
      </c>
      <c r="AG247">
        <v>4.7584</v>
      </c>
      <c r="AH247">
        <v>72.6571</v>
      </c>
      <c r="AI247">
        <v>10.4819</v>
      </c>
      <c r="AJ247">
        <v>1.5239</v>
      </c>
      <c r="AM247">
        <v>35.799999999999997</v>
      </c>
      <c r="AN247">
        <v>6.4706999999999999</v>
      </c>
      <c r="AO247">
        <v>1.1237999999999999</v>
      </c>
      <c r="AQ247">
        <v>15.895899999999999</v>
      </c>
      <c r="BO247">
        <f t="shared" si="16"/>
        <v>2019</v>
      </c>
      <c r="BP247">
        <f t="shared" si="15"/>
        <v>0</v>
      </c>
      <c r="BQ247" cm="1">
        <f t="array" aca="1" ref="BQ247" ca="1">1/INDEX($B247:$BB247,Var!$B$9)</f>
        <v>1.2820069048891897E-2</v>
      </c>
      <c r="BR247">
        <f t="shared" si="17"/>
        <v>6.4706999999999999</v>
      </c>
      <c r="BS247">
        <f t="shared" si="18"/>
        <v>0.15454278517007433</v>
      </c>
      <c r="BT247" cm="1">
        <f t="array" aca="1" ref="BT247" ca="1">1/INDEX(B247:BB247,Var!$O$9)</f>
        <v>4.6867603706290104E-2</v>
      </c>
      <c r="BU247" cm="1">
        <f t="array" aca="1" ref="BU247" ca="1">INDEX(B247:BB247,Var!$B$9)/INDEX(B247:BB247,Var!$O$9)</f>
        <v>3.6557996316206349</v>
      </c>
      <c r="BV247">
        <f t="shared" ca="1" si="19"/>
        <v>0.27353796727549173</v>
      </c>
      <c r="BW247" cm="1">
        <f t="array" aca="1" ref="BW247" ca="1">INDEX($B247:$BB247,Var!$B$9)/BW$1*100</f>
        <v>124.04042941946318</v>
      </c>
      <c r="BX247" cm="1">
        <f t="array" aca="1" ref="BX247" ca="1">INDEX($B247:$BB247,Var!$B$9)/BX$1*100</f>
        <v>71.33625557981108</v>
      </c>
      <c r="BY247" cm="1">
        <f t="array" aca="1" ref="BY247" ca="1">INDEX($B247:$BB247,Var!$O$9)/BY$1*100</f>
        <v>134.37393724887585</v>
      </c>
      <c r="BZ247" cm="1">
        <f t="array" aca="1" ref="BZ247" ca="1">INDEX($B247:$BB247,Var!$O$9)/BZ$1*100</f>
        <v>106.62752055171035</v>
      </c>
    </row>
    <row r="248" spans="1:78" x14ac:dyDescent="0.3">
      <c r="A248" s="35">
        <v>43586</v>
      </c>
      <c r="B248">
        <v>1.6115999999999999</v>
      </c>
      <c r="C248">
        <v>1.9558</v>
      </c>
      <c r="D248">
        <v>4.4797000000000002</v>
      </c>
      <c r="E248">
        <v>1.5058</v>
      </c>
      <c r="F248">
        <v>1.1304000000000001</v>
      </c>
      <c r="H248">
        <v>7.6736000000000004</v>
      </c>
      <c r="J248">
        <v>25.768000000000001</v>
      </c>
      <c r="K248">
        <v>7.4675000000000002</v>
      </c>
      <c r="M248">
        <v>0.87175999999999998</v>
      </c>
      <c r="O248">
        <v>8.7779000000000007</v>
      </c>
      <c r="P248">
        <v>7.4188999999999998</v>
      </c>
      <c r="Q248">
        <v>324.98</v>
      </c>
      <c r="R248">
        <v>16095.47</v>
      </c>
      <c r="S248">
        <v>4.0183999999999997</v>
      </c>
      <c r="T248">
        <v>78.079800000000006</v>
      </c>
      <c r="U248">
        <v>137.63999999999999</v>
      </c>
      <c r="V248">
        <v>122.95</v>
      </c>
      <c r="W248">
        <v>1325.2</v>
      </c>
      <c r="AA248">
        <v>21.392600000000002</v>
      </c>
      <c r="AB248">
        <v>4.6665000000000001</v>
      </c>
      <c r="AC248">
        <v>9.7794000000000008</v>
      </c>
      <c r="AD248">
        <v>1.7057</v>
      </c>
      <c r="AE248">
        <v>58.482999999999997</v>
      </c>
      <c r="AF248">
        <v>4.2957999999999998</v>
      </c>
      <c r="AG248">
        <v>4.7594000000000003</v>
      </c>
      <c r="AH248">
        <v>72.616399999999999</v>
      </c>
      <c r="AI248">
        <v>10.7372</v>
      </c>
      <c r="AJ248">
        <v>1.534</v>
      </c>
      <c r="AM248">
        <v>35.57</v>
      </c>
      <c r="AN248">
        <v>6.7694000000000001</v>
      </c>
      <c r="AO248">
        <v>1.1185</v>
      </c>
      <c r="AQ248">
        <v>16.1371</v>
      </c>
      <c r="BO248">
        <f t="shared" si="16"/>
        <v>2019</v>
      </c>
      <c r="BP248">
        <f t="shared" si="15"/>
        <v>0</v>
      </c>
      <c r="BQ248" cm="1">
        <f t="array" aca="1" ref="BQ248" ca="1">1/INDEX($B248:$BB248,Var!$B$9)</f>
        <v>1.2807409855045734E-2</v>
      </c>
      <c r="BR248">
        <f t="shared" si="17"/>
        <v>6.7694000000000001</v>
      </c>
      <c r="BS248">
        <f t="shared" si="18"/>
        <v>0.14772357963778179</v>
      </c>
      <c r="BT248" cm="1">
        <f t="array" aca="1" ref="BT248" ca="1">1/INDEX(B248:BB248,Var!$O$9)</f>
        <v>4.6745136168581655E-2</v>
      </c>
      <c r="BU248" cm="1">
        <f t="array" aca="1" ref="BU248" ca="1">INDEX(B248:BB248,Var!$B$9)/INDEX(B248:BB248,Var!$O$9)</f>
        <v>3.6498508830156222</v>
      </c>
      <c r="BV248">
        <f t="shared" ca="1" si="19"/>
        <v>0.27398379606505141</v>
      </c>
      <c r="BW248" cm="1">
        <f t="array" aca="1" ref="BW248" ca="1">INDEX($B248:$BB248,Var!$B$9)/BW$1*100</f>
        <v>124.16303436914109</v>
      </c>
      <c r="BX248" cm="1">
        <f t="array" aca="1" ref="BX248" ca="1">INDEX($B248:$BB248,Var!$B$9)/BX$1*100</f>
        <v>71.406766283994443</v>
      </c>
      <c r="BY248" cm="1">
        <f t="array" aca="1" ref="BY248" ca="1">INDEX($B248:$BB248,Var!$O$9)/BY$1*100</f>
        <v>134.72598339904022</v>
      </c>
      <c r="BZ248" cm="1">
        <f t="array" aca="1" ref="BZ248" ca="1">INDEX($B248:$BB248,Var!$O$9)/BZ$1*100</f>
        <v>106.90687389120713</v>
      </c>
    </row>
    <row r="249" spans="1:78" x14ac:dyDescent="0.3">
      <c r="A249" s="35">
        <v>43617</v>
      </c>
      <c r="B249">
        <v>1.6264000000000001</v>
      </c>
      <c r="C249">
        <v>1.9558</v>
      </c>
      <c r="D249">
        <v>4.3600000000000003</v>
      </c>
      <c r="E249">
        <v>1.5011000000000001</v>
      </c>
      <c r="F249">
        <v>1.1167</v>
      </c>
      <c r="H249">
        <v>7.7937000000000003</v>
      </c>
      <c r="J249">
        <v>25.605</v>
      </c>
      <c r="K249">
        <v>7.4668999999999999</v>
      </c>
      <c r="M249">
        <v>0.89107000000000003</v>
      </c>
      <c r="O249">
        <v>8.8383000000000003</v>
      </c>
      <c r="P249">
        <v>7.4078999999999997</v>
      </c>
      <c r="Q249">
        <v>322.56</v>
      </c>
      <c r="R249">
        <v>16060.27</v>
      </c>
      <c r="S249">
        <v>4.0624000000000002</v>
      </c>
      <c r="T249">
        <v>78.407799999999995</v>
      </c>
      <c r="U249">
        <v>140.82</v>
      </c>
      <c r="V249">
        <v>122.08</v>
      </c>
      <c r="W249">
        <v>1325.28</v>
      </c>
      <c r="AA249">
        <v>21.782699999999998</v>
      </c>
      <c r="AB249">
        <v>4.6967999999999996</v>
      </c>
      <c r="AC249">
        <v>9.7464999999999993</v>
      </c>
      <c r="AD249">
        <v>1.7119</v>
      </c>
      <c r="AE249">
        <v>58.424999999999997</v>
      </c>
      <c r="AF249">
        <v>4.2634999999999996</v>
      </c>
      <c r="AG249">
        <v>4.7249999999999996</v>
      </c>
      <c r="AH249">
        <v>72.402799999999999</v>
      </c>
      <c r="AI249">
        <v>10.626300000000001</v>
      </c>
      <c r="AJ249">
        <v>1.5389999999999999</v>
      </c>
      <c r="AM249">
        <v>35.139000000000003</v>
      </c>
      <c r="AN249">
        <v>6.5618999999999996</v>
      </c>
      <c r="AO249">
        <v>1.1293</v>
      </c>
      <c r="AQ249">
        <v>16.474900000000002</v>
      </c>
      <c r="BO249">
        <f t="shared" si="16"/>
        <v>2019</v>
      </c>
      <c r="BP249">
        <f t="shared" si="15"/>
        <v>0</v>
      </c>
      <c r="BQ249" cm="1">
        <f t="array" aca="1" ref="BQ249" ca="1">1/INDEX($B249:$BB249,Var!$B$9)</f>
        <v>1.2753833164557608E-2</v>
      </c>
      <c r="BR249">
        <f t="shared" si="17"/>
        <v>6.5618999999999996</v>
      </c>
      <c r="BS249">
        <f t="shared" si="18"/>
        <v>0.15239488562763834</v>
      </c>
      <c r="BT249" cm="1">
        <f t="array" aca="1" ref="BT249" ca="1">1/INDEX(B249:BB249,Var!$O$9)</f>
        <v>4.5907991204028886E-2</v>
      </c>
      <c r="BU249" cm="1">
        <f t="array" aca="1" ref="BU249" ca="1">INDEX(B249:BB249,Var!$B$9)/INDEX(B249:BB249,Var!$O$9)</f>
        <v>3.599544592727256</v>
      </c>
      <c r="BV249">
        <f t="shared" ca="1" si="19"/>
        <v>0.27781292167360899</v>
      </c>
      <c r="BW249" cm="1">
        <f t="array" aca="1" ref="BW249" ca="1">INDEX($B249:$BB249,Var!$B$9)/BW$1*100</f>
        <v>124.68462222250491</v>
      </c>
      <c r="BX249" cm="1">
        <f t="array" aca="1" ref="BX249" ca="1">INDEX($B249:$BB249,Var!$B$9)/BX$1*100</f>
        <v>71.706734000883429</v>
      </c>
      <c r="BY249" cm="1">
        <f t="array" aca="1" ref="BY249" ca="1">INDEX($B249:$BB249,Var!$O$9)/BY$1*100</f>
        <v>137.18274910886348</v>
      </c>
      <c r="BZ249" cm="1">
        <f t="array" aca="1" ref="BZ249" ca="1">INDEX($B249:$BB249,Var!$O$9)/BZ$1*100</f>
        <v>108.85635041603156</v>
      </c>
    </row>
    <row r="250" spans="1:78" x14ac:dyDescent="0.3">
      <c r="A250" s="35">
        <v>43647</v>
      </c>
      <c r="B250">
        <v>1.6061000000000001</v>
      </c>
      <c r="C250">
        <v>1.9558</v>
      </c>
      <c r="D250">
        <v>4.2416</v>
      </c>
      <c r="E250">
        <v>1.4693000000000001</v>
      </c>
      <c r="F250">
        <v>1.1075999999999999</v>
      </c>
      <c r="H250">
        <v>7.7150999999999996</v>
      </c>
      <c r="J250">
        <v>25.547999999999998</v>
      </c>
      <c r="K250">
        <v>7.4656000000000002</v>
      </c>
      <c r="M250">
        <v>0.89942</v>
      </c>
      <c r="O250">
        <v>8.7637999999999998</v>
      </c>
      <c r="P250">
        <v>7.3902999999999999</v>
      </c>
      <c r="Q250">
        <v>325.27</v>
      </c>
      <c r="R250">
        <v>15745.5</v>
      </c>
      <c r="S250">
        <v>3.9758</v>
      </c>
      <c r="T250">
        <v>77.127899999999997</v>
      </c>
      <c r="U250">
        <v>139.87</v>
      </c>
      <c r="V250">
        <v>121.41</v>
      </c>
      <c r="W250">
        <v>1320.29</v>
      </c>
      <c r="AA250">
        <v>21.3614</v>
      </c>
      <c r="AB250">
        <v>4.6257999999999999</v>
      </c>
      <c r="AC250">
        <v>9.6586999999999996</v>
      </c>
      <c r="AD250">
        <v>1.679</v>
      </c>
      <c r="AE250">
        <v>57.338000000000001</v>
      </c>
      <c r="AF250">
        <v>4.2595999999999998</v>
      </c>
      <c r="AG250">
        <v>4.7286000000000001</v>
      </c>
      <c r="AH250">
        <v>70.906800000000004</v>
      </c>
      <c r="AI250">
        <v>10.5604</v>
      </c>
      <c r="AJ250">
        <v>1.5267999999999999</v>
      </c>
      <c r="AM250">
        <v>34.549999999999997</v>
      </c>
      <c r="AN250">
        <v>6.3528000000000002</v>
      </c>
      <c r="AO250">
        <v>1.1217999999999999</v>
      </c>
      <c r="AQ250">
        <v>15.741199999999999</v>
      </c>
      <c r="BO250">
        <f t="shared" si="16"/>
        <v>2019</v>
      </c>
      <c r="BP250">
        <f t="shared" si="15"/>
        <v>0</v>
      </c>
      <c r="BQ250" cm="1">
        <f t="array" aca="1" ref="BQ250" ca="1">1/INDEX($B250:$BB250,Var!$B$9)</f>
        <v>1.2965476824858451E-2</v>
      </c>
      <c r="BR250">
        <f t="shared" si="17"/>
        <v>6.3528000000000002</v>
      </c>
      <c r="BS250">
        <f t="shared" si="18"/>
        <v>0.157410905427528</v>
      </c>
      <c r="BT250" cm="1">
        <f t="array" aca="1" ref="BT250" ca="1">1/INDEX(B250:BB250,Var!$O$9)</f>
        <v>4.6813411106013648E-2</v>
      </c>
      <c r="BU250" cm="1">
        <f t="array" aca="1" ref="BU250" ca="1">INDEX(B250:BB250,Var!$B$9)/INDEX(B250:BB250,Var!$O$9)</f>
        <v>3.61062009044351</v>
      </c>
      <c r="BV250">
        <f t="shared" ca="1" si="19"/>
        <v>0.27696073664653131</v>
      </c>
      <c r="BW250" cm="1">
        <f t="array" aca="1" ref="BW250" ca="1">INDEX($B250:$BB250,Var!$B$9)/BW$1*100</f>
        <v>122.6493164495769</v>
      </c>
      <c r="BX250" cm="1">
        <f t="array" aca="1" ref="BX250" ca="1">INDEX($B250:$BB250,Var!$B$9)/BX$1*100</f>
        <v>70.536219730010757</v>
      </c>
      <c r="BY250" cm="1">
        <f t="array" aca="1" ref="BY250" ca="1">INDEX($B250:$BB250,Var!$O$9)/BY$1*100</f>
        <v>134.52949252452987</v>
      </c>
      <c r="BZ250" cm="1">
        <f t="array" aca="1" ref="BZ250" ca="1">INDEX($B250:$BB250,Var!$O$9)/BZ$1*100</f>
        <v>106.75095574823217</v>
      </c>
    </row>
    <row r="251" spans="1:78" x14ac:dyDescent="0.3">
      <c r="A251" s="35">
        <v>43678</v>
      </c>
      <c r="B251">
        <v>1.6431</v>
      </c>
      <c r="C251">
        <v>1.9558</v>
      </c>
      <c r="D251">
        <v>4.4649000000000001</v>
      </c>
      <c r="E251">
        <v>1.4767999999999999</v>
      </c>
      <c r="F251">
        <v>1.0891999999999999</v>
      </c>
      <c r="H251">
        <v>7.8581000000000003</v>
      </c>
      <c r="J251">
        <v>25.802</v>
      </c>
      <c r="K251">
        <v>7.4602000000000004</v>
      </c>
      <c r="M251">
        <v>0.91554000000000002</v>
      </c>
      <c r="O251">
        <v>8.7242999999999995</v>
      </c>
      <c r="P251">
        <v>7.3897000000000004</v>
      </c>
      <c r="Q251">
        <v>326.91000000000003</v>
      </c>
      <c r="R251">
        <v>15838.62</v>
      </c>
      <c r="S251">
        <v>3.9045999999999998</v>
      </c>
      <c r="T251">
        <v>79.190200000000004</v>
      </c>
      <c r="U251">
        <v>137.66</v>
      </c>
      <c r="V251">
        <v>118.18</v>
      </c>
      <c r="W251">
        <v>1347.1</v>
      </c>
      <c r="AA251">
        <v>21.892499999999998</v>
      </c>
      <c r="AB251">
        <v>4.6599000000000004</v>
      </c>
      <c r="AC251">
        <v>9.9741999999999997</v>
      </c>
      <c r="AD251">
        <v>1.7302999999999999</v>
      </c>
      <c r="AE251">
        <v>58.075000000000003</v>
      </c>
      <c r="AF251">
        <v>4.3465999999999996</v>
      </c>
      <c r="AG251">
        <v>4.7279999999999998</v>
      </c>
      <c r="AH251">
        <v>73.216099999999997</v>
      </c>
      <c r="AI251">
        <v>10.7356</v>
      </c>
      <c r="AJ251">
        <v>1.5407999999999999</v>
      </c>
      <c r="AM251">
        <v>34.218000000000004</v>
      </c>
      <c r="AN251">
        <v>6.2869000000000002</v>
      </c>
      <c r="AO251">
        <v>1.1126</v>
      </c>
      <c r="AQ251">
        <v>16.863199999999999</v>
      </c>
      <c r="BO251">
        <f t="shared" si="16"/>
        <v>2019</v>
      </c>
      <c r="BP251">
        <f t="shared" si="15"/>
        <v>0</v>
      </c>
      <c r="BQ251" cm="1">
        <f t="array" aca="1" ref="BQ251" ca="1">1/INDEX($B251:$BB251,Var!$B$9)</f>
        <v>1.2627825160183962E-2</v>
      </c>
      <c r="BR251">
        <f t="shared" si="17"/>
        <v>6.2869000000000002</v>
      </c>
      <c r="BS251">
        <f t="shared" si="18"/>
        <v>0.15906090442030252</v>
      </c>
      <c r="BT251" cm="1">
        <f t="array" aca="1" ref="BT251" ca="1">1/INDEX(B251:BB251,Var!$O$9)</f>
        <v>4.567774351947014E-2</v>
      </c>
      <c r="BU251" cm="1">
        <f t="array" aca="1" ref="BU251" ca="1">INDEX(B251:BB251,Var!$B$9)/INDEX(B251:BB251,Var!$O$9)</f>
        <v>3.6172296448555445</v>
      </c>
      <c r="BV251">
        <f t="shared" ca="1" si="19"/>
        <v>0.27645466231932736</v>
      </c>
      <c r="BW251" cm="1">
        <f t="array" aca="1" ref="BW251" ca="1">INDEX($B251:$BB251,Var!$B$9)/BW$1*100</f>
        <v>125.92880007760211</v>
      </c>
      <c r="BX251" cm="1">
        <f t="array" aca="1" ref="BX251" ca="1">INDEX($B251:$BB251,Var!$B$9)/BX$1*100</f>
        <v>72.422266749950396</v>
      </c>
      <c r="BY251" cm="1">
        <f t="array" aca="1" ref="BY251" ca="1">INDEX($B251:$BB251,Var!$O$9)/BY$1*100</f>
        <v>137.87424584031336</v>
      </c>
      <c r="BZ251" cm="1">
        <f t="array" aca="1" ref="BZ251" ca="1">INDEX($B251:$BB251,Var!$O$9)/BZ$1*100</f>
        <v>109.4050623422703</v>
      </c>
    </row>
    <row r="252" spans="1:78" x14ac:dyDescent="0.3">
      <c r="A252" s="35">
        <v>43709</v>
      </c>
      <c r="B252">
        <v>1.6162000000000001</v>
      </c>
      <c r="C252">
        <v>1.9558</v>
      </c>
      <c r="D252">
        <v>4.5307000000000004</v>
      </c>
      <c r="E252">
        <v>1.4578</v>
      </c>
      <c r="F252">
        <v>1.0903</v>
      </c>
      <c r="H252">
        <v>7.8323</v>
      </c>
      <c r="J252">
        <v>25.867999999999999</v>
      </c>
      <c r="K252">
        <v>7.4634</v>
      </c>
      <c r="M252">
        <v>0.89092000000000005</v>
      </c>
      <c r="O252">
        <v>8.6224000000000007</v>
      </c>
      <c r="P252">
        <v>7.4012000000000002</v>
      </c>
      <c r="Q252">
        <v>332.45</v>
      </c>
      <c r="R252">
        <v>15511.84</v>
      </c>
      <c r="S252">
        <v>3.8769</v>
      </c>
      <c r="T252">
        <v>78.567800000000005</v>
      </c>
      <c r="U252">
        <v>137.57</v>
      </c>
      <c r="V252">
        <v>118.24</v>
      </c>
      <c r="W252">
        <v>1315.02</v>
      </c>
      <c r="AA252">
        <v>21.537400000000002</v>
      </c>
      <c r="AB252">
        <v>4.6055999999999999</v>
      </c>
      <c r="AC252">
        <v>9.9202999999999992</v>
      </c>
      <c r="AD252">
        <v>1.7344999999999999</v>
      </c>
      <c r="AE252">
        <v>57.305999999999997</v>
      </c>
      <c r="AF252">
        <v>4.3531000000000004</v>
      </c>
      <c r="AG252">
        <v>4.7381000000000002</v>
      </c>
      <c r="AH252">
        <v>71.410600000000002</v>
      </c>
      <c r="AI252">
        <v>10.6968</v>
      </c>
      <c r="AJ252">
        <v>1.5183</v>
      </c>
      <c r="AM252">
        <v>33.639000000000003</v>
      </c>
      <c r="AN252">
        <v>6.2765000000000004</v>
      </c>
      <c r="AO252">
        <v>1.1004</v>
      </c>
      <c r="AQ252">
        <v>16.320699999999999</v>
      </c>
      <c r="BO252">
        <f t="shared" si="16"/>
        <v>2019</v>
      </c>
      <c r="BP252">
        <f t="shared" si="15"/>
        <v>0</v>
      </c>
      <c r="BQ252" cm="1">
        <f t="array" aca="1" ref="BQ252" ca="1">1/INDEX($B252:$BB252,Var!$B$9)</f>
        <v>1.2727860523013244E-2</v>
      </c>
      <c r="BR252">
        <f t="shared" si="17"/>
        <v>6.2765000000000004</v>
      </c>
      <c r="BS252">
        <f t="shared" si="18"/>
        <v>0.15932446427148889</v>
      </c>
      <c r="BT252" cm="1">
        <f t="array" aca="1" ref="BT252" ca="1">1/INDEX(B252:BB252,Var!$O$9)</f>
        <v>4.6430859806661895E-2</v>
      </c>
      <c r="BU252" cm="1">
        <f t="array" aca="1" ref="BU252" ca="1">INDEX(B252:BB252,Var!$B$9)/INDEX(B252:BB252,Var!$O$9)</f>
        <v>3.6479705071178508</v>
      </c>
      <c r="BV252">
        <f t="shared" ca="1" si="19"/>
        <v>0.27412502322834548</v>
      </c>
      <c r="BW252" cm="1">
        <f t="array" aca="1" ref="BW252" ca="1">INDEX($B252:$BB252,Var!$B$9)/BW$1*100</f>
        <v>124.93905532170682</v>
      </c>
      <c r="BX252" cm="1">
        <f t="array" aca="1" ref="BX252" ca="1">INDEX($B252:$BB252,Var!$B$9)/BX$1*100</f>
        <v>71.853059716439063</v>
      </c>
      <c r="BY252" cm="1">
        <f t="array" aca="1" ref="BY252" ca="1">INDEX($B252:$BB252,Var!$O$9)/BY$1*100</f>
        <v>135.63790258587031</v>
      </c>
      <c r="BZ252" cm="1">
        <f t="array" aca="1" ref="BZ252" ca="1">INDEX($B252:$BB252,Var!$O$9)/BZ$1*100</f>
        <v>107.63049399065491</v>
      </c>
    </row>
    <row r="253" spans="1:78" x14ac:dyDescent="0.3">
      <c r="A253" s="35">
        <v>43739</v>
      </c>
      <c r="B253">
        <v>1.6271</v>
      </c>
      <c r="C253">
        <v>1.9558</v>
      </c>
      <c r="D253">
        <v>4.5212000000000003</v>
      </c>
      <c r="E253">
        <v>1.4581</v>
      </c>
      <c r="F253">
        <v>1.0981000000000001</v>
      </c>
      <c r="H253">
        <v>7.8446999999999996</v>
      </c>
      <c r="J253">
        <v>25.689</v>
      </c>
      <c r="K253">
        <v>7.4692999999999996</v>
      </c>
      <c r="M253">
        <v>0.87539</v>
      </c>
      <c r="O253">
        <v>8.6677999999999997</v>
      </c>
      <c r="P253">
        <v>7.4363000000000001</v>
      </c>
      <c r="Q253">
        <v>331.46</v>
      </c>
      <c r="R253">
        <v>15604.45</v>
      </c>
      <c r="S253">
        <v>3.8881999999999999</v>
      </c>
      <c r="T253">
        <v>78.517700000000005</v>
      </c>
      <c r="U253">
        <v>137.72999999999999</v>
      </c>
      <c r="V253">
        <v>119.51</v>
      </c>
      <c r="W253">
        <v>1308.6500000000001</v>
      </c>
      <c r="AA253">
        <v>21.3687</v>
      </c>
      <c r="AB253">
        <v>4.6283000000000003</v>
      </c>
      <c r="AC253">
        <v>10.1165</v>
      </c>
      <c r="AD253">
        <v>1.7455000000000001</v>
      </c>
      <c r="AE253">
        <v>56.86</v>
      </c>
      <c r="AF253">
        <v>4.3013000000000003</v>
      </c>
      <c r="AG253">
        <v>4.7538</v>
      </c>
      <c r="AH253">
        <v>71.085800000000006</v>
      </c>
      <c r="AI253">
        <v>10.802300000000001</v>
      </c>
      <c r="AJ253">
        <v>1.5149999999999999</v>
      </c>
      <c r="AM253">
        <v>33.558</v>
      </c>
      <c r="AN253">
        <v>6.4023000000000003</v>
      </c>
      <c r="AO253">
        <v>1.1052999999999999</v>
      </c>
      <c r="AQ253">
        <v>16.4939</v>
      </c>
      <c r="BO253">
        <f t="shared" si="16"/>
        <v>2019</v>
      </c>
      <c r="BP253">
        <f t="shared" si="15"/>
        <v>0</v>
      </c>
      <c r="BQ253" cm="1">
        <f t="array" aca="1" ref="BQ253" ca="1">1/INDEX($B253:$BB253,Var!$B$9)</f>
        <v>1.2735981823206741E-2</v>
      </c>
      <c r="BR253">
        <f t="shared" si="17"/>
        <v>6.4023000000000003</v>
      </c>
      <c r="BS253">
        <f t="shared" si="18"/>
        <v>0.15619386782874903</v>
      </c>
      <c r="BT253" cm="1">
        <f t="array" aca="1" ref="BT253" ca="1">1/INDEX(B253:BB253,Var!$O$9)</f>
        <v>4.6797418654387024E-2</v>
      </c>
      <c r="BU253" cm="1">
        <f t="array" aca="1" ref="BU253" ca="1">INDEX(B253:BB253,Var!$B$9)/INDEX(B253:BB253,Var!$O$9)</f>
        <v>3.6744256786795644</v>
      </c>
      <c r="BV253">
        <f t="shared" ca="1" si="19"/>
        <v>0.2721513747855579</v>
      </c>
      <c r="BW253" cm="1">
        <f t="array" aca="1" ref="BW253" ca="1">INDEX($B253:$BB253,Var!$B$9)/BW$1*100</f>
        <v>124.85938595751922</v>
      </c>
      <c r="BX253" cm="1">
        <f t="array" aca="1" ref="BX253" ca="1">INDEX($B253:$BB253,Var!$B$9)/BX$1*100</f>
        <v>71.807241476755706</v>
      </c>
      <c r="BY253" cm="1">
        <f t="array" aca="1" ref="BY253" ca="1">INDEX($B253:$BB253,Var!$O$9)/BY$1*100</f>
        <v>134.57546635093775</v>
      </c>
      <c r="BZ253" cm="1">
        <f t="array" aca="1" ref="BZ253" ca="1">INDEX($B253:$BB253,Var!$O$9)/BZ$1*100</f>
        <v>106.78743659578723</v>
      </c>
    </row>
    <row r="254" spans="1:78" x14ac:dyDescent="0.3">
      <c r="A254" s="35">
        <v>43770</v>
      </c>
      <c r="B254">
        <v>1.6181000000000001</v>
      </c>
      <c r="C254">
        <v>1.9558</v>
      </c>
      <c r="D254">
        <v>4.59</v>
      </c>
      <c r="E254">
        <v>1.4630000000000001</v>
      </c>
      <c r="F254">
        <v>1.0978000000000001</v>
      </c>
      <c r="H254">
        <v>7.7571000000000003</v>
      </c>
      <c r="J254">
        <v>25.530999999999999</v>
      </c>
      <c r="K254">
        <v>7.4720000000000004</v>
      </c>
      <c r="M254">
        <v>0.85760999999999998</v>
      </c>
      <c r="O254">
        <v>8.6510999999999996</v>
      </c>
      <c r="P254">
        <v>7.44</v>
      </c>
      <c r="Q254">
        <v>333.62</v>
      </c>
      <c r="R254">
        <v>15546.69</v>
      </c>
      <c r="S254">
        <v>3.8472</v>
      </c>
      <c r="T254">
        <v>78.979900000000001</v>
      </c>
      <c r="U254">
        <v>136.52000000000001</v>
      </c>
      <c r="V254">
        <v>120.34</v>
      </c>
      <c r="W254">
        <v>1291.19</v>
      </c>
      <c r="AA254">
        <v>21.3399</v>
      </c>
      <c r="AB254">
        <v>4.5937000000000001</v>
      </c>
      <c r="AC254">
        <v>10.108700000000001</v>
      </c>
      <c r="AD254">
        <v>1.7265999999999999</v>
      </c>
      <c r="AE254">
        <v>56.061999999999998</v>
      </c>
      <c r="AF254">
        <v>4.2854999999999999</v>
      </c>
      <c r="AG254">
        <v>4.7698</v>
      </c>
      <c r="AH254">
        <v>70.576999999999998</v>
      </c>
      <c r="AI254">
        <v>10.649699999999999</v>
      </c>
      <c r="AJ254">
        <v>1.5046999999999999</v>
      </c>
      <c r="AM254">
        <v>33.421999999999997</v>
      </c>
      <c r="AN254">
        <v>6.3419999999999996</v>
      </c>
      <c r="AO254">
        <v>1.1051</v>
      </c>
      <c r="AQ254">
        <v>16.3444</v>
      </c>
      <c r="BO254">
        <f t="shared" si="16"/>
        <v>2019</v>
      </c>
      <c r="BP254">
        <f t="shared" si="15"/>
        <v>0</v>
      </c>
      <c r="BQ254" cm="1">
        <f t="array" aca="1" ref="BQ254" ca="1">1/INDEX($B254:$BB254,Var!$B$9)</f>
        <v>1.2661449305456198E-2</v>
      </c>
      <c r="BR254">
        <f t="shared" si="17"/>
        <v>6.3419999999999996</v>
      </c>
      <c r="BS254">
        <f t="shared" si="18"/>
        <v>0.15767896562598549</v>
      </c>
      <c r="BT254" cm="1">
        <f t="array" aca="1" ref="BT254" ca="1">1/INDEX(B254:BB254,Var!$O$9)</f>
        <v>4.6860575729033405E-2</v>
      </c>
      <c r="BU254" cm="1">
        <f t="array" aca="1" ref="BU254" ca="1">INDEX(B254:BB254,Var!$B$9)/INDEX(B254:BB254,Var!$O$9)</f>
        <v>3.7010435850214858</v>
      </c>
      <c r="BV254">
        <f t="shared" ca="1" si="19"/>
        <v>0.27019406203350471</v>
      </c>
      <c r="BW254" cm="1">
        <f t="array" aca="1" ref="BW254" ca="1">INDEX($B254:$BB254,Var!$B$9)/BW$1*100</f>
        <v>125.59437957283863</v>
      </c>
      <c r="BX254" cm="1">
        <f t="array" aca="1" ref="BX254" ca="1">INDEX($B254:$BB254,Var!$B$9)/BX$1*100</f>
        <v>72.229939887566971</v>
      </c>
      <c r="BY254" cm="1">
        <f t="array" aca="1" ref="BY254" ca="1">INDEX($B254:$BB254,Var!$O$9)/BY$1*100</f>
        <v>134.39409015908203</v>
      </c>
      <c r="BZ254" cm="1">
        <f t="array" aca="1" ref="BZ254" ca="1">INDEX($B254:$BB254,Var!$O$9)/BZ$1*100</f>
        <v>106.64351215611802</v>
      </c>
    </row>
    <row r="255" spans="1:78" x14ac:dyDescent="0.3">
      <c r="A255" s="35">
        <v>43800</v>
      </c>
      <c r="B255">
        <v>1.6153999999999999</v>
      </c>
      <c r="C255">
        <v>1.9558</v>
      </c>
      <c r="D255">
        <v>4.57</v>
      </c>
      <c r="E255">
        <v>1.464</v>
      </c>
      <c r="F255">
        <v>1.0925</v>
      </c>
      <c r="H255">
        <v>7.7973999999999997</v>
      </c>
      <c r="J255">
        <v>25.497</v>
      </c>
      <c r="K255">
        <v>7.4720000000000004</v>
      </c>
      <c r="M255">
        <v>0.84731000000000001</v>
      </c>
      <c r="O255">
        <v>8.6744000000000003</v>
      </c>
      <c r="P255">
        <v>7.4416000000000002</v>
      </c>
      <c r="Q255">
        <v>330.71</v>
      </c>
      <c r="R255">
        <v>15568.87</v>
      </c>
      <c r="S255">
        <v>3.863</v>
      </c>
      <c r="T255">
        <v>79.109200000000001</v>
      </c>
      <c r="U255">
        <v>135.63</v>
      </c>
      <c r="V255">
        <v>121.24</v>
      </c>
      <c r="W255">
        <v>1306.19</v>
      </c>
      <c r="AA255">
        <v>21.263999999999999</v>
      </c>
      <c r="AB255">
        <v>4.6093000000000002</v>
      </c>
      <c r="AC255">
        <v>10.042899999999999</v>
      </c>
      <c r="AD255">
        <v>1.6863999999999999</v>
      </c>
      <c r="AE255">
        <v>56.432000000000002</v>
      </c>
      <c r="AF255">
        <v>4.2725999999999997</v>
      </c>
      <c r="AG255">
        <v>4.7778999999999998</v>
      </c>
      <c r="AH255">
        <v>69.986699999999999</v>
      </c>
      <c r="AI255">
        <v>10.482699999999999</v>
      </c>
      <c r="AJ255">
        <v>1.5081</v>
      </c>
      <c r="AM255">
        <v>33.561999999999998</v>
      </c>
      <c r="AN255">
        <v>6.5022000000000002</v>
      </c>
      <c r="AO255">
        <v>1.1113</v>
      </c>
      <c r="AQ255">
        <v>16.0502</v>
      </c>
      <c r="BO255">
        <f t="shared" si="16"/>
        <v>2019</v>
      </c>
      <c r="BP255">
        <f t="shared" si="15"/>
        <v>0</v>
      </c>
      <c r="BQ255" cm="1">
        <f t="array" aca="1" ref="BQ255" ca="1">1/INDEX($B255:$BB255,Var!$B$9)</f>
        <v>1.2640754804750902E-2</v>
      </c>
      <c r="BR255">
        <f t="shared" si="17"/>
        <v>6.5022000000000002</v>
      </c>
      <c r="BS255">
        <f t="shared" si="18"/>
        <v>0.15379410045830641</v>
      </c>
      <c r="BT255" cm="1">
        <f t="array" aca="1" ref="BT255" ca="1">1/INDEX(B255:BB255,Var!$O$9)</f>
        <v>4.7027840481565088E-2</v>
      </c>
      <c r="BU255" cm="1">
        <f t="array" aca="1" ref="BU255" ca="1">INDEX(B255:BB255,Var!$B$9)/INDEX(B255:BB255,Var!$O$9)</f>
        <v>3.7203348382242289</v>
      </c>
      <c r="BV255">
        <f t="shared" ca="1" si="19"/>
        <v>0.26879301016822316</v>
      </c>
      <c r="BW255" cm="1">
        <f t="array" aca="1" ref="BW255" ca="1">INDEX($B255:$BB255,Var!$B$9)/BW$1*100</f>
        <v>125.79999332113114</v>
      </c>
      <c r="BX255" cm="1">
        <f t="array" aca="1" ref="BX255" ca="1">INDEX($B255:$BB255,Var!$B$9)/BX$1*100</f>
        <v>72.348189356450348</v>
      </c>
      <c r="BY255" cm="1">
        <f t="array" aca="1" ref="BY255" ca="1">INDEX($B255:$BB255,Var!$O$9)/BY$1*100</f>
        <v>133.91608832012898</v>
      </c>
      <c r="BZ255" cm="1">
        <f t="array" aca="1" ref="BZ255" ca="1">INDEX($B255:$BB255,Var!$O$9)/BZ$1*100</f>
        <v>106.26421128907324</v>
      </c>
    </row>
    <row r="256" spans="1:78" x14ac:dyDescent="0.3">
      <c r="A256" s="35">
        <v>43831</v>
      </c>
      <c r="B256">
        <v>1.6189</v>
      </c>
      <c r="C256">
        <v>1.9558</v>
      </c>
      <c r="D256">
        <v>4.6020000000000003</v>
      </c>
      <c r="E256">
        <v>1.4522999999999999</v>
      </c>
      <c r="F256">
        <v>1.0765</v>
      </c>
      <c r="H256">
        <v>7.6832000000000003</v>
      </c>
      <c r="J256">
        <v>25.216000000000001</v>
      </c>
      <c r="K256">
        <v>7.4729000000000001</v>
      </c>
      <c r="M256">
        <v>0.84926999999999997</v>
      </c>
      <c r="O256">
        <v>8.6282999999999994</v>
      </c>
      <c r="P256">
        <v>7.4428999999999998</v>
      </c>
      <c r="Q256">
        <v>334.38</v>
      </c>
      <c r="R256">
        <v>15236.08</v>
      </c>
      <c r="S256">
        <v>3.8416999999999999</v>
      </c>
      <c r="T256">
        <v>79.134200000000007</v>
      </c>
      <c r="U256">
        <v>137.1</v>
      </c>
      <c r="V256">
        <v>121.36</v>
      </c>
      <c r="W256">
        <v>1296.1199999999999</v>
      </c>
      <c r="AA256">
        <v>20.8733</v>
      </c>
      <c r="AB256">
        <v>4.5278999999999998</v>
      </c>
      <c r="AC256">
        <v>9.9383999999999997</v>
      </c>
      <c r="AD256">
        <v>1.6811</v>
      </c>
      <c r="AE256">
        <v>56.436</v>
      </c>
      <c r="AF256">
        <v>4.2507000000000001</v>
      </c>
      <c r="AG256">
        <v>4.7788000000000004</v>
      </c>
      <c r="AH256">
        <v>68.769000000000005</v>
      </c>
      <c r="AI256">
        <v>10.554399999999999</v>
      </c>
      <c r="AJ256">
        <v>1.5003</v>
      </c>
      <c r="AM256">
        <v>33.814</v>
      </c>
      <c r="AN256">
        <v>6.5808</v>
      </c>
      <c r="AO256">
        <v>1.1100000000000001</v>
      </c>
      <c r="AQ256">
        <v>16.0091</v>
      </c>
      <c r="BO256">
        <f t="shared" si="16"/>
        <v>2020</v>
      </c>
      <c r="BP256">
        <f t="shared" si="15"/>
        <v>100</v>
      </c>
      <c r="BQ256" cm="1">
        <f t="array" aca="1" ref="BQ256" ca="1">1/INDEX($B256:$BB256,Var!$B$9)</f>
        <v>1.2636761349707206E-2</v>
      </c>
      <c r="BR256">
        <f t="shared" si="17"/>
        <v>6.5808</v>
      </c>
      <c r="BS256">
        <f t="shared" si="18"/>
        <v>0.15195720884998784</v>
      </c>
      <c r="BT256" cm="1">
        <f t="array" aca="1" ref="BT256" ca="1">1/INDEX(B256:BB256,Var!$O$9)</f>
        <v>4.7908093114169777E-2</v>
      </c>
      <c r="BU256" cm="1">
        <f t="array" aca="1" ref="BU256" ca="1">INDEX(B256:BB256,Var!$B$9)/INDEX(B256:BB256,Var!$O$9)</f>
        <v>3.7911686221153342</v>
      </c>
      <c r="BV256">
        <f t="shared" ca="1" si="19"/>
        <v>0.26377091068084341</v>
      </c>
      <c r="BW256" cm="1">
        <f t="array" aca="1" ref="BW256" ca="1">INDEX($B256:$BB256,Var!$B$9)/BW$1*100</f>
        <v>125.83974849288144</v>
      </c>
      <c r="BX256" cm="1">
        <f t="array" aca="1" ref="BX256" ca="1">INDEX($B256:$BB256,Var!$B$9)/BX$1*100</f>
        <v>72.371052749505921</v>
      </c>
      <c r="BY256" cm="1">
        <f t="array" aca="1" ref="BY256" ca="1">INDEX($B256:$BB256,Var!$O$9)/BY$1*100</f>
        <v>131.45554393964204</v>
      </c>
      <c r="BZ256" cm="1">
        <f t="array" aca="1" ref="BZ256" ca="1">INDEX($B256:$BB256,Var!$O$9)/BZ$1*100</f>
        <v>104.31173633842232</v>
      </c>
    </row>
    <row r="257" spans="1:78" x14ac:dyDescent="0.3">
      <c r="A257" s="35">
        <v>43862</v>
      </c>
      <c r="B257">
        <v>1.6355999999999999</v>
      </c>
      <c r="C257">
        <v>1.9558</v>
      </c>
      <c r="D257">
        <v>4.7327000000000004</v>
      </c>
      <c r="E257">
        <v>1.4484999999999999</v>
      </c>
      <c r="F257">
        <v>1.0648</v>
      </c>
      <c r="H257">
        <v>7.6302000000000003</v>
      </c>
      <c r="J257">
        <v>25.050999999999998</v>
      </c>
      <c r="K257">
        <v>7.4713000000000003</v>
      </c>
      <c r="M257">
        <v>0.84094999999999998</v>
      </c>
      <c r="O257">
        <v>8.4785000000000004</v>
      </c>
      <c r="P257">
        <v>7.4542999999999999</v>
      </c>
      <c r="Q257">
        <v>337.17</v>
      </c>
      <c r="R257">
        <v>15032.66</v>
      </c>
      <c r="S257">
        <v>3.7431999999999999</v>
      </c>
      <c r="T257">
        <v>77.981800000000007</v>
      </c>
      <c r="U257">
        <v>138.22999999999999</v>
      </c>
      <c r="V257">
        <v>120.03</v>
      </c>
      <c r="W257">
        <v>1303.58</v>
      </c>
      <c r="AA257">
        <v>20.535599999999999</v>
      </c>
      <c r="AB257">
        <v>4.5391000000000004</v>
      </c>
      <c r="AC257">
        <v>10.1327</v>
      </c>
      <c r="AD257">
        <v>1.7063999999999999</v>
      </c>
      <c r="AE257">
        <v>55.369</v>
      </c>
      <c r="AF257">
        <v>4.2766000000000002</v>
      </c>
      <c r="AG257">
        <v>4.7836999999999996</v>
      </c>
      <c r="AH257">
        <v>69.910700000000006</v>
      </c>
      <c r="AI257">
        <v>10.5679</v>
      </c>
      <c r="AJ257">
        <v>1.5157</v>
      </c>
      <c r="AM257">
        <v>34.162999999999997</v>
      </c>
      <c r="AN257">
        <v>6.6195000000000004</v>
      </c>
      <c r="AO257">
        <v>1.0905</v>
      </c>
      <c r="AQ257">
        <v>16.364000000000001</v>
      </c>
      <c r="BO257">
        <f t="shared" si="16"/>
        <v>2020</v>
      </c>
      <c r="BP257">
        <f t="shared" si="15"/>
        <v>100</v>
      </c>
      <c r="BQ257" cm="1">
        <f t="array" aca="1" ref="BQ257" ca="1">1/INDEX($B257:$BB257,Var!$B$9)</f>
        <v>1.2823504971672877E-2</v>
      </c>
      <c r="BR257">
        <f t="shared" si="17"/>
        <v>6.6195000000000004</v>
      </c>
      <c r="BS257">
        <f t="shared" si="18"/>
        <v>0.15106881184379484</v>
      </c>
      <c r="BT257" cm="1">
        <f t="array" aca="1" ref="BT257" ca="1">1/INDEX(B257:BB257,Var!$O$9)</f>
        <v>4.8695923177311598E-2</v>
      </c>
      <c r="BU257" cm="1">
        <f t="array" aca="1" ref="BU257" ca="1">INDEX(B257:BB257,Var!$B$9)/INDEX(B257:BB257,Var!$O$9)</f>
        <v>3.7973957420284781</v>
      </c>
      <c r="BV257">
        <f t="shared" ca="1" si="19"/>
        <v>0.26333836869628552</v>
      </c>
      <c r="BW257" cm="1">
        <f t="array" aca="1" ref="BW257" ca="1">INDEX($B257:$BB257,Var!$B$9)/BW$1*100</f>
        <v>124.00719409587995</v>
      </c>
      <c r="BX257" cm="1">
        <f t="array" aca="1" ref="BX257" ca="1">INDEX($B257:$BB257,Var!$B$9)/BX$1*100</f>
        <v>71.317141783216627</v>
      </c>
      <c r="BY257" cm="1">
        <f t="array" aca="1" ref="BY257" ca="1">INDEX($B257:$BB257,Var!$O$9)/BY$1*100</f>
        <v>129.32878213444511</v>
      </c>
      <c r="BZ257" cm="1">
        <f t="array" aca="1" ref="BZ257" ca="1">INDEX($B257:$BB257,Var!$O$9)/BZ$1*100</f>
        <v>102.62412233577372</v>
      </c>
    </row>
    <row r="258" spans="1:78" x14ac:dyDescent="0.3">
      <c r="A258" s="35">
        <v>43891</v>
      </c>
      <c r="B258">
        <v>1.7787999999999999</v>
      </c>
      <c r="C258">
        <v>1.9558</v>
      </c>
      <c r="D258">
        <v>5.3986000000000001</v>
      </c>
      <c r="E258">
        <v>1.5417000000000001</v>
      </c>
      <c r="F258">
        <v>1.0590999999999999</v>
      </c>
      <c r="H258">
        <v>7.7675000000000001</v>
      </c>
      <c r="J258">
        <v>26.574999999999999</v>
      </c>
      <c r="K258">
        <v>7.4702999999999999</v>
      </c>
      <c r="M258">
        <v>0.89459999999999995</v>
      </c>
      <c r="O258">
        <v>8.5907</v>
      </c>
      <c r="P258">
        <v>7.5705999999999998</v>
      </c>
      <c r="Q258">
        <v>345.68</v>
      </c>
      <c r="R258">
        <v>16851.13</v>
      </c>
      <c r="S258">
        <v>3.9860000000000002</v>
      </c>
      <c r="T258">
        <v>82.437399999999997</v>
      </c>
      <c r="U258">
        <v>149.11000000000001</v>
      </c>
      <c r="V258">
        <v>118.9</v>
      </c>
      <c r="W258">
        <v>1347.99</v>
      </c>
      <c r="AA258">
        <v>24.725000000000001</v>
      </c>
      <c r="AB258">
        <v>4.7549000000000001</v>
      </c>
      <c r="AC258">
        <v>11.2943</v>
      </c>
      <c r="AD258">
        <v>1.8275999999999999</v>
      </c>
      <c r="AE258">
        <v>56.453000000000003</v>
      </c>
      <c r="AF258">
        <v>4.4405999999999999</v>
      </c>
      <c r="AG258">
        <v>4.8281999999999998</v>
      </c>
      <c r="AH258">
        <v>82.426400000000001</v>
      </c>
      <c r="AI258">
        <v>10.8751</v>
      </c>
      <c r="AJ258">
        <v>1.5670999999999999</v>
      </c>
      <c r="AM258">
        <v>35.499000000000002</v>
      </c>
      <c r="AN258">
        <v>7.0170000000000003</v>
      </c>
      <c r="AO258">
        <v>1.1063000000000001</v>
      </c>
      <c r="AQ258">
        <v>18.4175</v>
      </c>
      <c r="BO258">
        <f t="shared" si="16"/>
        <v>2020</v>
      </c>
      <c r="BP258">
        <f t="shared" si="15"/>
        <v>100</v>
      </c>
      <c r="BQ258" cm="1">
        <f t="array" aca="1" ref="BQ258" ca="1">1/INDEX($B258:$BB258,Var!$B$9)</f>
        <v>1.2130416534242953E-2</v>
      </c>
      <c r="BR258">
        <f t="shared" si="17"/>
        <v>7.0170000000000003</v>
      </c>
      <c r="BS258">
        <f t="shared" si="18"/>
        <v>0.14251104460595695</v>
      </c>
      <c r="BT258" cm="1">
        <f t="array" aca="1" ref="BT258" ca="1">1/INDEX(B258:BB258,Var!$O$9)</f>
        <v>4.0444893832153689E-2</v>
      </c>
      <c r="BU258" cm="1">
        <f t="array" aca="1" ref="BU258" ca="1">INDEX(B258:BB258,Var!$B$9)/INDEX(B258:BB258,Var!$O$9)</f>
        <v>3.3341718907987863</v>
      </c>
      <c r="BV258">
        <f t="shared" ca="1" si="19"/>
        <v>0.29992454880915703</v>
      </c>
      <c r="BW258" cm="1">
        <f t="array" aca="1" ref="BW258" ca="1">INDEX($B258:$BB258,Var!$B$9)/BW$1*100</f>
        <v>131.09251982590416</v>
      </c>
      <c r="BX258" cm="1">
        <f t="array" aca="1" ref="BX258" ca="1">INDEX($B258:$BB258,Var!$B$9)/BX$1*100</f>
        <v>75.391947147151541</v>
      </c>
      <c r="BY258" cm="1">
        <f t="array" aca="1" ref="BY258" ca="1">INDEX($B258:$BB258,Var!$O$9)/BY$1*100</f>
        <v>155.71272026501077</v>
      </c>
      <c r="BZ258" cm="1">
        <f t="array" aca="1" ref="BZ258" ca="1">INDEX($B258:$BB258,Var!$O$9)/BZ$1*100</f>
        <v>123.5601309312611</v>
      </c>
    </row>
    <row r="259" spans="1:78" x14ac:dyDescent="0.3">
      <c r="A259" s="35">
        <v>43922</v>
      </c>
      <c r="B259">
        <v>1.7271000000000001</v>
      </c>
      <c r="C259">
        <v>1.9558</v>
      </c>
      <c r="D259">
        <v>5.7807000000000004</v>
      </c>
      <c r="E259">
        <v>1.5286999999999999</v>
      </c>
      <c r="F259">
        <v>1.0545</v>
      </c>
      <c r="H259">
        <v>7.6858000000000004</v>
      </c>
      <c r="J259">
        <v>27.262</v>
      </c>
      <c r="K259">
        <v>7.4617000000000004</v>
      </c>
      <c r="M259">
        <v>0.87546999999999997</v>
      </c>
      <c r="O259">
        <v>8.4193999999999996</v>
      </c>
      <c r="P259">
        <v>7.5928000000000004</v>
      </c>
      <c r="Q259">
        <v>356.69</v>
      </c>
      <c r="R259">
        <v>17178.89</v>
      </c>
      <c r="S259">
        <v>3.8771</v>
      </c>
      <c r="T259">
        <v>82.786900000000003</v>
      </c>
      <c r="U259">
        <v>157.11000000000001</v>
      </c>
      <c r="V259">
        <v>116.97</v>
      </c>
      <c r="W259">
        <v>1328.89</v>
      </c>
      <c r="AA259">
        <v>26.360700000000001</v>
      </c>
      <c r="AB259">
        <v>4.7306999999999997</v>
      </c>
      <c r="AC259">
        <v>11.336499999999999</v>
      </c>
      <c r="AD259">
        <v>1.8109</v>
      </c>
      <c r="AE259">
        <v>55.064999999999998</v>
      </c>
      <c r="AF259">
        <v>4.5437000000000003</v>
      </c>
      <c r="AG259">
        <v>4.8371000000000004</v>
      </c>
      <c r="AH259">
        <v>81.745400000000004</v>
      </c>
      <c r="AI259">
        <v>10.884499999999999</v>
      </c>
      <c r="AJ259">
        <v>1.5474000000000001</v>
      </c>
      <c r="AM259">
        <v>35.445999999999998</v>
      </c>
      <c r="AN259">
        <v>7.4617000000000004</v>
      </c>
      <c r="AO259">
        <v>1.0862000000000001</v>
      </c>
      <c r="AQ259">
        <v>20.182200000000002</v>
      </c>
      <c r="BO259">
        <f t="shared" si="16"/>
        <v>2020</v>
      </c>
      <c r="BP259">
        <f t="shared" si="15"/>
        <v>100</v>
      </c>
      <c r="BQ259" cm="1">
        <f t="array" aca="1" ref="BQ259" ca="1">1/INDEX($B259:$BB259,Var!$B$9)</f>
        <v>1.2079205768062339E-2</v>
      </c>
      <c r="BR259">
        <f t="shared" si="17"/>
        <v>7.4617000000000004</v>
      </c>
      <c r="BS259">
        <f t="shared" si="18"/>
        <v>0.1340177171422062</v>
      </c>
      <c r="BT259" cm="1">
        <f t="array" aca="1" ref="BT259" ca="1">1/INDEX(B259:BB259,Var!$O$9)</f>
        <v>3.7935259685820177E-2</v>
      </c>
      <c r="BU259" cm="1">
        <f t="array" aca="1" ref="BU259" ca="1">INDEX(B259:BB259,Var!$B$9)/INDEX(B259:BB259,Var!$O$9)</f>
        <v>3.1405425500840267</v>
      </c>
      <c r="BV259">
        <f t="shared" ca="1" si="19"/>
        <v>0.31841631949016086</v>
      </c>
      <c r="BW259" cm="1">
        <f t="array" aca="1" ref="BW259" ca="1">INDEX($B259:$BB259,Var!$B$9)/BW$1*100</f>
        <v>131.64829712697326</v>
      </c>
      <c r="BX259" cm="1">
        <f t="array" aca="1" ref="BX259" ca="1">INDEX($B259:$BB259,Var!$B$9)/BX$1*100</f>
        <v>75.711577382068327</v>
      </c>
      <c r="BY259" cm="1">
        <f t="array" aca="1" ref="BY259" ca="1">INDEX($B259:$BB259,Var!$O$9)/BY$1*100</f>
        <v>166.01400627259329</v>
      </c>
      <c r="BZ259" cm="1">
        <f t="array" aca="1" ref="BZ259" ca="1">INDEX($B259:$BB259,Var!$O$9)/BZ$1*100</f>
        <v>131.73433947177733</v>
      </c>
    </row>
    <row r="260" spans="1:78" x14ac:dyDescent="0.3">
      <c r="A260" s="35">
        <v>43952</v>
      </c>
      <c r="B260">
        <v>1.6724000000000001</v>
      </c>
      <c r="C260">
        <v>1.9558</v>
      </c>
      <c r="D260">
        <v>6.1498999999999997</v>
      </c>
      <c r="E260">
        <v>1.5219</v>
      </c>
      <c r="F260">
        <v>1.0573999999999999</v>
      </c>
      <c r="H260">
        <v>7.7481999999999998</v>
      </c>
      <c r="J260">
        <v>27.268999999999998</v>
      </c>
      <c r="K260">
        <v>7.4577</v>
      </c>
      <c r="M260">
        <v>0.88685000000000003</v>
      </c>
      <c r="O260">
        <v>8.4511000000000003</v>
      </c>
      <c r="P260">
        <v>7.5749000000000004</v>
      </c>
      <c r="Q260">
        <v>350.76</v>
      </c>
      <c r="R260">
        <v>16198.23</v>
      </c>
      <c r="S260">
        <v>3.8348</v>
      </c>
      <c r="T260">
        <v>82.4983</v>
      </c>
      <c r="U260">
        <v>156.61000000000001</v>
      </c>
      <c r="V260">
        <v>116.87</v>
      </c>
      <c r="W260">
        <v>1340.44</v>
      </c>
      <c r="AA260">
        <v>25.565200000000001</v>
      </c>
      <c r="AB260">
        <v>4.7331000000000003</v>
      </c>
      <c r="AC260">
        <v>10.9862</v>
      </c>
      <c r="AD260">
        <v>1.7889999999999999</v>
      </c>
      <c r="AE260">
        <v>55.121000000000002</v>
      </c>
      <c r="AF260">
        <v>4.5251000000000001</v>
      </c>
      <c r="AG260">
        <v>4.8371000000000004</v>
      </c>
      <c r="AH260">
        <v>79.233199999999997</v>
      </c>
      <c r="AI260">
        <v>10.597</v>
      </c>
      <c r="AJ260">
        <v>1.5461</v>
      </c>
      <c r="AM260">
        <v>34.953000000000003</v>
      </c>
      <c r="AN260">
        <v>7.5526999999999997</v>
      </c>
      <c r="AO260">
        <v>1.0902000000000001</v>
      </c>
      <c r="AQ260">
        <v>19.7453</v>
      </c>
      <c r="BO260">
        <f t="shared" si="16"/>
        <v>2020</v>
      </c>
      <c r="BP260">
        <f t="shared" ref="BP260:BP323" si="20">IF(ISEVEN(YEAR($A260))=TRUE,100,0)</f>
        <v>100</v>
      </c>
      <c r="BQ260" cm="1">
        <f t="array" aca="1" ref="BQ260" ca="1">1/INDEX($B260:$BB260,Var!$B$9)</f>
        <v>1.21214618967906E-2</v>
      </c>
      <c r="BR260">
        <f t="shared" si="17"/>
        <v>7.5526999999999997</v>
      </c>
      <c r="BS260">
        <f t="shared" si="18"/>
        <v>0.13240298171514822</v>
      </c>
      <c r="BT260" cm="1">
        <f t="array" aca="1" ref="BT260" ca="1">1/INDEX(B260:BB260,Var!$O$9)</f>
        <v>3.9115672867804673E-2</v>
      </c>
      <c r="BU260" cm="1">
        <f t="array" aca="1" ref="BU260" ca="1">INDEX(B260:BB260,Var!$B$9)/INDEX(B260:BB260,Var!$O$9)</f>
        <v>3.2269765149500103</v>
      </c>
      <c r="BV260">
        <f t="shared" ca="1" si="19"/>
        <v>0.30988759768383106</v>
      </c>
      <c r="BW260" cm="1">
        <f t="array" aca="1" ref="BW260" ca="1">INDEX($B260:$BB260,Var!$B$9)/BW$1*100</f>
        <v>131.18936342428788</v>
      </c>
      <c r="BX260" cm="1">
        <f t="array" aca="1" ref="BX260" ca="1">INDEX($B260:$BB260,Var!$B$9)/BX$1*100</f>
        <v>75.447642372634888</v>
      </c>
      <c r="BY260" cm="1">
        <f t="array" aca="1" ref="BY260" ca="1">INDEX($B260:$BB260,Var!$O$9)/BY$1*100</f>
        <v>161.00411875102338</v>
      </c>
      <c r="BZ260" cm="1">
        <f t="array" aca="1" ref="BZ260" ca="1">INDEX($B260:$BB260,Var!$O$9)/BZ$1*100</f>
        <v>127.75892656355414</v>
      </c>
    </row>
    <row r="261" spans="1:78" x14ac:dyDescent="0.3">
      <c r="A261" s="35">
        <v>43983</v>
      </c>
      <c r="B261">
        <v>1.6322000000000001</v>
      </c>
      <c r="C261">
        <v>1.9558</v>
      </c>
      <c r="D261">
        <v>5.8376999999999999</v>
      </c>
      <c r="E261">
        <v>1.5254000000000001</v>
      </c>
      <c r="F261">
        <v>1.0711999999999999</v>
      </c>
      <c r="H261">
        <v>7.9733999999999998</v>
      </c>
      <c r="J261">
        <v>26.681000000000001</v>
      </c>
      <c r="K261">
        <v>7.4547999999999996</v>
      </c>
      <c r="M261">
        <v>0.89878000000000002</v>
      </c>
      <c r="O261">
        <v>8.7225999999999999</v>
      </c>
      <c r="P261">
        <v>7.5682</v>
      </c>
      <c r="Q261">
        <v>347.69</v>
      </c>
      <c r="R261">
        <v>15987.12</v>
      </c>
      <c r="S261">
        <v>3.8893</v>
      </c>
      <c r="T261">
        <v>85.221199999999996</v>
      </c>
      <c r="U261">
        <v>152.71</v>
      </c>
      <c r="V261">
        <v>121.12</v>
      </c>
      <c r="W261">
        <v>1358.75</v>
      </c>
      <c r="AA261">
        <v>25.082799999999999</v>
      </c>
      <c r="AB261">
        <v>4.8117999999999999</v>
      </c>
      <c r="AC261">
        <v>10.729799999999999</v>
      </c>
      <c r="AD261">
        <v>1.7473000000000001</v>
      </c>
      <c r="AE261">
        <v>56.332999999999998</v>
      </c>
      <c r="AF261">
        <v>4.4450000000000003</v>
      </c>
      <c r="AG261">
        <v>4.8391999999999999</v>
      </c>
      <c r="AH261">
        <v>78.010300000000001</v>
      </c>
      <c r="AI261">
        <v>10.4869</v>
      </c>
      <c r="AJ261">
        <v>1.5686</v>
      </c>
      <c r="AM261">
        <v>35.076999999999998</v>
      </c>
      <c r="AN261">
        <v>7.6806999999999999</v>
      </c>
      <c r="AO261">
        <v>1.1254999999999999</v>
      </c>
      <c r="AQ261">
        <v>19.272600000000001</v>
      </c>
      <c r="BO261">
        <f t="shared" ref="BO261:BO324" si="21">YEAR(A261)</f>
        <v>2020</v>
      </c>
      <c r="BP261">
        <f t="shared" si="20"/>
        <v>100</v>
      </c>
      <c r="BQ261" cm="1">
        <f t="array" aca="1" ref="BQ261" ca="1">1/INDEX($B261:$BB261,Var!$B$9)</f>
        <v>1.1734169432019263E-2</v>
      </c>
      <c r="BR261">
        <f t="shared" ref="BR261:BR324" si="22">AN261</f>
        <v>7.6806999999999999</v>
      </c>
      <c r="BS261">
        <f t="shared" ref="BS261:BS324" si="23">1/BR261</f>
        <v>0.13019646646790006</v>
      </c>
      <c r="BT261" cm="1">
        <f t="array" aca="1" ref="BT261" ca="1">1/INDEX(B261:BB261,Var!$O$9)</f>
        <v>3.9867957325338481E-2</v>
      </c>
      <c r="BU261" cm="1">
        <f t="array" aca="1" ref="BU261" ca="1">INDEX(B261:BB261,Var!$B$9)/INDEX(B261:BB261,Var!$O$9)</f>
        <v>3.3975951648141356</v>
      </c>
      <c r="BV261">
        <f t="shared" ref="BV261:BV324" ca="1" si="24">1/BU261</f>
        <v>0.29432582502945276</v>
      </c>
      <c r="BW261" cm="1">
        <f t="array" aca="1" ref="BW261" ca="1">INDEX($B261:$BB261,Var!$B$9)/BW$1*100</f>
        <v>135.51933771064279</v>
      </c>
      <c r="BX261" cm="1">
        <f t="array" aca="1" ref="BX261" ca="1">INDEX($B261:$BB261,Var!$B$9)/BX$1*100</f>
        <v>77.937831690674756</v>
      </c>
      <c r="BY261" cm="1">
        <f t="array" aca="1" ref="BY261" ca="1">INDEX($B261:$BB261,Var!$O$9)/BY$1*100</f>
        <v>157.96606753744032</v>
      </c>
      <c r="BZ261" cm="1">
        <f t="array" aca="1" ref="BZ261" ca="1">INDEX($B261:$BB261,Var!$O$9)/BZ$1*100</f>
        <v>125.34819219909548</v>
      </c>
    </row>
    <row r="262" spans="1:78" x14ac:dyDescent="0.3">
      <c r="A262" s="35">
        <v>44013</v>
      </c>
      <c r="B262">
        <v>1.6304000000000001</v>
      </c>
      <c r="C262">
        <v>1.9558</v>
      </c>
      <c r="D262">
        <v>6.0590000000000002</v>
      </c>
      <c r="E262">
        <v>1.5481</v>
      </c>
      <c r="F262">
        <v>1.0710999999999999</v>
      </c>
      <c r="H262">
        <v>8.0351999999999997</v>
      </c>
      <c r="J262">
        <v>26.513999999999999</v>
      </c>
      <c r="K262">
        <v>7.4466999999999999</v>
      </c>
      <c r="M262">
        <v>0.90466999999999997</v>
      </c>
      <c r="O262">
        <v>8.8854000000000006</v>
      </c>
      <c r="P262">
        <v>7.5296000000000003</v>
      </c>
      <c r="Q262">
        <v>351.16</v>
      </c>
      <c r="R262">
        <v>16659.27</v>
      </c>
      <c r="S262">
        <v>3.9331</v>
      </c>
      <c r="T262">
        <v>85.884699999999995</v>
      </c>
      <c r="U262">
        <v>158.49</v>
      </c>
      <c r="V262">
        <v>122.38</v>
      </c>
      <c r="W262">
        <v>1374.16</v>
      </c>
      <c r="AA262">
        <v>25.6999</v>
      </c>
      <c r="AB262">
        <v>4.8878000000000004</v>
      </c>
      <c r="AC262">
        <v>10.654400000000001</v>
      </c>
      <c r="AD262">
        <v>1.7405999999999999</v>
      </c>
      <c r="AE262">
        <v>56.619</v>
      </c>
      <c r="AF262">
        <v>4.4493</v>
      </c>
      <c r="AG262">
        <v>4.8383000000000003</v>
      </c>
      <c r="AH262">
        <v>82.017099999999999</v>
      </c>
      <c r="AI262">
        <v>10.3538</v>
      </c>
      <c r="AJ262">
        <v>1.5906</v>
      </c>
      <c r="AM262">
        <v>36.014000000000003</v>
      </c>
      <c r="AN262">
        <v>7.8842999999999996</v>
      </c>
      <c r="AO262">
        <v>1.1463000000000001</v>
      </c>
      <c r="AQ262">
        <v>19.217400000000001</v>
      </c>
      <c r="BO262">
        <f t="shared" si="21"/>
        <v>2020</v>
      </c>
      <c r="BP262">
        <f t="shared" si="20"/>
        <v>100</v>
      </c>
      <c r="BQ262" cm="1">
        <f t="array" aca="1" ref="BQ262" ca="1">1/INDEX($B262:$BB262,Var!$B$9)</f>
        <v>1.1643517413462468E-2</v>
      </c>
      <c r="BR262">
        <f t="shared" si="22"/>
        <v>7.8842999999999996</v>
      </c>
      <c r="BS262">
        <f t="shared" si="23"/>
        <v>0.12683434166634958</v>
      </c>
      <c r="BT262" cm="1">
        <f t="array" aca="1" ref="BT262" ca="1">1/INDEX(B262:BB262,Var!$O$9)</f>
        <v>3.8910657239911439E-2</v>
      </c>
      <c r="BU262" cm="1">
        <f t="array" aca="1" ref="BU262" ca="1">INDEX(B262:BB262,Var!$B$9)/INDEX(B262:BB262,Var!$O$9)</f>
        <v>3.3418301238526218</v>
      </c>
      <c r="BV262">
        <f t="shared" ca="1" si="24"/>
        <v>0.29923723317424411</v>
      </c>
      <c r="BW262" cm="1">
        <f t="array" aca="1" ref="BW262" ca="1">INDEX($B262:$BB262,Var!$B$9)/BW$1*100</f>
        <v>136.57443996889555</v>
      </c>
      <c r="BX262" cm="1">
        <f t="array" aca="1" ref="BX262" ca="1">INDEX($B262:$BB262,Var!$B$9)/BX$1*100</f>
        <v>78.544626142369424</v>
      </c>
      <c r="BY262" cm="1">
        <f t="array" aca="1" ref="BY262" ca="1">INDEX($B262:$BB262,Var!$O$9)/BY$1*100</f>
        <v>161.85243031501517</v>
      </c>
      <c r="BZ262" cm="1">
        <f t="array" aca="1" ref="BZ262" ca="1">INDEX($B262:$BB262,Var!$O$9)/BZ$1*100</f>
        <v>128.43207316159015</v>
      </c>
    </row>
    <row r="263" spans="1:78" x14ac:dyDescent="0.3">
      <c r="A263" s="35">
        <v>44044</v>
      </c>
      <c r="B263">
        <v>1.6433</v>
      </c>
      <c r="C263">
        <v>1.9558</v>
      </c>
      <c r="D263">
        <v>6.4381000000000004</v>
      </c>
      <c r="E263">
        <v>1.5653999999999999</v>
      </c>
      <c r="F263">
        <v>1.0767</v>
      </c>
      <c r="H263">
        <v>8.1953999999999994</v>
      </c>
      <c r="J263">
        <v>26.167000000000002</v>
      </c>
      <c r="K263">
        <v>7.4459999999999997</v>
      </c>
      <c r="M263">
        <v>0.90081</v>
      </c>
      <c r="O263">
        <v>9.1670999999999996</v>
      </c>
      <c r="P263">
        <v>7.5076999999999998</v>
      </c>
      <c r="Q263">
        <v>348.93</v>
      </c>
      <c r="R263">
        <v>17402.53</v>
      </c>
      <c r="S263">
        <v>4.0213999999999999</v>
      </c>
      <c r="T263">
        <v>88.230900000000005</v>
      </c>
      <c r="U263">
        <v>161.77000000000001</v>
      </c>
      <c r="V263">
        <v>125.4</v>
      </c>
      <c r="W263">
        <v>1403.44</v>
      </c>
      <c r="AA263">
        <v>26.2544</v>
      </c>
      <c r="AB263">
        <v>4.9505999999999997</v>
      </c>
      <c r="AC263">
        <v>10.579700000000001</v>
      </c>
      <c r="AD263">
        <v>1.7930999999999999</v>
      </c>
      <c r="AE263">
        <v>57.682000000000002</v>
      </c>
      <c r="AF263">
        <v>4.3994999999999997</v>
      </c>
      <c r="AG263">
        <v>4.8376000000000001</v>
      </c>
      <c r="AH263">
        <v>87.352000000000004</v>
      </c>
      <c r="AI263">
        <v>10.3087</v>
      </c>
      <c r="AJ263">
        <v>1.6194999999999999</v>
      </c>
      <c r="AM263">
        <v>36.911000000000001</v>
      </c>
      <c r="AN263">
        <v>8.6143999999999998</v>
      </c>
      <c r="AO263">
        <v>1.1828000000000001</v>
      </c>
      <c r="AQ263">
        <v>20.383600000000001</v>
      </c>
      <c r="BO263">
        <f t="shared" si="21"/>
        <v>2020</v>
      </c>
      <c r="BP263">
        <f t="shared" si="20"/>
        <v>100</v>
      </c>
      <c r="BQ263" cm="1">
        <f t="array" aca="1" ref="BQ263" ca="1">1/INDEX($B263:$BB263,Var!$B$9)</f>
        <v>1.1333897761441853E-2</v>
      </c>
      <c r="BR263">
        <f t="shared" si="22"/>
        <v>8.6143999999999998</v>
      </c>
      <c r="BS263">
        <f t="shared" si="23"/>
        <v>0.11608469539375929</v>
      </c>
      <c r="BT263" cm="1">
        <f t="array" aca="1" ref="BT263" ca="1">1/INDEX(B263:BB263,Var!$O$9)</f>
        <v>3.8088853677859712E-2</v>
      </c>
      <c r="BU263" cm="1">
        <f t="array" aca="1" ref="BU263" ca="1">INDEX(B263:BB263,Var!$B$9)/INDEX(B263:BB263,Var!$O$9)</f>
        <v>3.3606138399658727</v>
      </c>
      <c r="BV263">
        <f t="shared" ca="1" si="24"/>
        <v>0.29756468538799896</v>
      </c>
      <c r="BW263" cm="1">
        <f t="array" aca="1" ref="BW263" ca="1">INDEX($B263:$BB263,Var!$B$9)/BW$1*100</f>
        <v>140.30538332731706</v>
      </c>
      <c r="BX263" cm="1">
        <f t="array" aca="1" ref="BX263" ca="1">INDEX($B263:$BB263,Var!$B$9)/BX$1*100</f>
        <v>80.690309853848049</v>
      </c>
      <c r="BY263" cm="1">
        <f t="array" aca="1" ref="BY263" ca="1">INDEX($B263:$BB263,Var!$O$9)/BY$1*100</f>
        <v>165.34455178668145</v>
      </c>
      <c r="BZ263" cm="1">
        <f t="array" aca="1" ref="BZ263" ca="1">INDEX($B263:$BB263,Var!$O$9)/BZ$1*100</f>
        <v>131.2031183628595</v>
      </c>
    </row>
    <row r="264" spans="1:78" x14ac:dyDescent="0.3">
      <c r="A264" s="35">
        <v>44075</v>
      </c>
      <c r="B264">
        <v>1.6307</v>
      </c>
      <c r="C264">
        <v>1.9558</v>
      </c>
      <c r="D264">
        <v>6.3662999999999998</v>
      </c>
      <c r="E264">
        <v>1.5586</v>
      </c>
      <c r="F264">
        <v>1.0786</v>
      </c>
      <c r="H264">
        <v>8.0333000000000006</v>
      </c>
      <c r="J264">
        <v>26.741</v>
      </c>
      <c r="K264">
        <v>7.4417999999999997</v>
      </c>
      <c r="M264">
        <v>0.90947</v>
      </c>
      <c r="O264">
        <v>9.1393000000000004</v>
      </c>
      <c r="P264">
        <v>7.5416999999999996</v>
      </c>
      <c r="Q264">
        <v>360.61</v>
      </c>
      <c r="R264">
        <v>17491.990000000002</v>
      </c>
      <c r="S264">
        <v>4.0350000000000001</v>
      </c>
      <c r="T264">
        <v>86.726600000000005</v>
      </c>
      <c r="U264">
        <v>162.69</v>
      </c>
      <c r="V264">
        <v>124.5</v>
      </c>
      <c r="W264">
        <v>1388.68</v>
      </c>
      <c r="AA264">
        <v>25.536100000000001</v>
      </c>
      <c r="AB264">
        <v>4.8935000000000004</v>
      </c>
      <c r="AC264">
        <v>10.776899999999999</v>
      </c>
      <c r="AD264">
        <v>1.7681</v>
      </c>
      <c r="AE264">
        <v>57.222999999999999</v>
      </c>
      <c r="AF264">
        <v>4.4726999999999997</v>
      </c>
      <c r="AG264">
        <v>4.8601999999999999</v>
      </c>
      <c r="AH264">
        <v>89.599699999999999</v>
      </c>
      <c r="AI264">
        <v>10.427899999999999</v>
      </c>
      <c r="AJ264">
        <v>1.6104000000000001</v>
      </c>
      <c r="AM264">
        <v>36.997</v>
      </c>
      <c r="AN264">
        <v>8.9084000000000003</v>
      </c>
      <c r="AO264">
        <v>1.1792</v>
      </c>
      <c r="AQ264">
        <v>19.733799999999999</v>
      </c>
      <c r="BO264">
        <f t="shared" si="21"/>
        <v>2020</v>
      </c>
      <c r="BP264">
        <f t="shared" si="20"/>
        <v>100</v>
      </c>
      <c r="BQ264" cm="1">
        <f t="array" aca="1" ref="BQ264" ca="1">1/INDEX($B264:$BB264,Var!$B$9)</f>
        <v>1.1530487762693336E-2</v>
      </c>
      <c r="BR264">
        <f t="shared" si="22"/>
        <v>8.9084000000000003</v>
      </c>
      <c r="BS264">
        <f t="shared" si="23"/>
        <v>0.11225360334066724</v>
      </c>
      <c r="BT264" cm="1">
        <f t="array" aca="1" ref="BT264" ca="1">1/INDEX(B264:BB264,Var!$O$9)</f>
        <v>3.9160247649406135E-2</v>
      </c>
      <c r="BU264" cm="1">
        <f t="array" aca="1" ref="BU264" ca="1">INDEX(B264:BB264,Var!$B$9)/INDEX(B264:BB264,Var!$O$9)</f>
        <v>3.3962351337909862</v>
      </c>
      <c r="BV264">
        <f t="shared" ca="1" si="24"/>
        <v>0.29444368855691333</v>
      </c>
      <c r="BW264" cm="1">
        <f t="array" aca="1" ref="BW264" ca="1">INDEX($B264:$BB264,Var!$B$9)/BW$1*100</f>
        <v>137.91323513275842</v>
      </c>
      <c r="BX264" cm="1">
        <f t="array" aca="1" ref="BX264" ca="1">INDEX($B264:$BB264,Var!$B$9)/BX$1*100</f>
        <v>79.314573766908623</v>
      </c>
      <c r="BY264" cm="1">
        <f t="array" aca="1" ref="BY264" ca="1">INDEX($B264:$BB264,Var!$O$9)/BY$1*100</f>
        <v>160.82085322383585</v>
      </c>
      <c r="BZ264" cm="1">
        <f t="array" aca="1" ref="BZ264" ca="1">INDEX($B264:$BB264,Var!$O$9)/BZ$1*100</f>
        <v>127.61350291097173</v>
      </c>
    </row>
    <row r="265" spans="1:78" x14ac:dyDescent="0.3">
      <c r="A265" s="35">
        <v>44105</v>
      </c>
      <c r="B265">
        <v>1.6520999999999999</v>
      </c>
      <c r="C265">
        <v>1.9558</v>
      </c>
      <c r="D265">
        <v>6.617</v>
      </c>
      <c r="E265">
        <v>1.5559000000000001</v>
      </c>
      <c r="F265">
        <v>1.0739000000000001</v>
      </c>
      <c r="H265">
        <v>7.9225000000000003</v>
      </c>
      <c r="J265">
        <v>27.213000000000001</v>
      </c>
      <c r="K265">
        <v>7.4424000000000001</v>
      </c>
      <c r="M265">
        <v>0.90741000000000005</v>
      </c>
      <c r="O265">
        <v>9.1262000000000008</v>
      </c>
      <c r="P265">
        <v>7.5746000000000002</v>
      </c>
      <c r="Q265">
        <v>362.53</v>
      </c>
      <c r="R265">
        <v>17348.27</v>
      </c>
      <c r="S265">
        <v>3.9965999999999999</v>
      </c>
      <c r="T265">
        <v>86.589100000000002</v>
      </c>
      <c r="U265">
        <v>163.65</v>
      </c>
      <c r="V265">
        <v>123.89</v>
      </c>
      <c r="W265">
        <v>1347.03</v>
      </c>
      <c r="AA265">
        <v>25.061299999999999</v>
      </c>
      <c r="AB265">
        <v>4.8891</v>
      </c>
      <c r="AC265">
        <v>10.922000000000001</v>
      </c>
      <c r="AD265">
        <v>1.7736000000000001</v>
      </c>
      <c r="AE265">
        <v>57.106999999999999</v>
      </c>
      <c r="AF265">
        <v>4.5414000000000003</v>
      </c>
      <c r="AG265">
        <v>4.8746999999999998</v>
      </c>
      <c r="AH265">
        <v>91.432000000000002</v>
      </c>
      <c r="AI265">
        <v>10.396699999999999</v>
      </c>
      <c r="AJ265">
        <v>1.6008</v>
      </c>
      <c r="AM265">
        <v>36.795999999999999</v>
      </c>
      <c r="AN265">
        <v>9.3701000000000008</v>
      </c>
      <c r="AO265">
        <v>1.1775</v>
      </c>
      <c r="AQ265">
        <v>19.3657</v>
      </c>
      <c r="BO265">
        <f t="shared" si="21"/>
        <v>2020</v>
      </c>
      <c r="BP265">
        <f t="shared" si="20"/>
        <v>100</v>
      </c>
      <c r="BQ265" cm="1">
        <f t="array" aca="1" ref="BQ265" ca="1">1/INDEX($B265:$BB265,Var!$B$9)</f>
        <v>1.1548797712414148E-2</v>
      </c>
      <c r="BR265">
        <f t="shared" si="22"/>
        <v>9.3701000000000008</v>
      </c>
      <c r="BS265">
        <f t="shared" si="23"/>
        <v>0.10672244693226325</v>
      </c>
      <c r="BT265" cm="1">
        <f t="array" aca="1" ref="BT265" ca="1">1/INDEX(B265:BB265,Var!$O$9)</f>
        <v>3.9902159903915602E-2</v>
      </c>
      <c r="BU265" cm="1">
        <f t="array" aca="1" ref="BU265" ca="1">INDEX(B265:BB265,Var!$B$9)/INDEX(B265:BB265,Var!$O$9)</f>
        <v>3.4550921141361384</v>
      </c>
      <c r="BV265">
        <f t="shared" ca="1" si="24"/>
        <v>0.28942788411012471</v>
      </c>
      <c r="BW265" cm="1">
        <f t="array" aca="1" ref="BW265" ca="1">INDEX($B265:$BB265,Var!$B$9)/BW$1*100</f>
        <v>137.69458168813179</v>
      </c>
      <c r="BX265" cm="1">
        <f t="array" aca="1" ref="BX265" ca="1">INDEX($B265:$BB265,Var!$B$9)/BX$1*100</f>
        <v>79.188825105103021</v>
      </c>
      <c r="BY265" cm="1">
        <f t="array" aca="1" ref="BY265" ca="1">INDEX($B265:$BB265,Var!$O$9)/BY$1*100</f>
        <v>157.83066517199248</v>
      </c>
      <c r="BZ265" cm="1">
        <f t="array" aca="1" ref="BZ265" ca="1">INDEX($B265:$BB265,Var!$O$9)/BZ$1*100</f>
        <v>125.24074860698133</v>
      </c>
    </row>
    <row r="266" spans="1:78" x14ac:dyDescent="0.3">
      <c r="A266" s="35">
        <v>44136</v>
      </c>
      <c r="B266">
        <v>1.6266</v>
      </c>
      <c r="C266">
        <v>1.9558</v>
      </c>
      <c r="D266">
        <v>6.4324000000000003</v>
      </c>
      <c r="E266">
        <v>1.5471999999999999</v>
      </c>
      <c r="F266">
        <v>1.0785</v>
      </c>
      <c r="H266">
        <v>7.8151999999999999</v>
      </c>
      <c r="J266">
        <v>26.466000000000001</v>
      </c>
      <c r="K266">
        <v>7.4459</v>
      </c>
      <c r="M266">
        <v>0.89605000000000001</v>
      </c>
      <c r="O266">
        <v>9.1775000000000002</v>
      </c>
      <c r="P266">
        <v>7.5622999999999996</v>
      </c>
      <c r="Q266">
        <v>359.84</v>
      </c>
      <c r="R266">
        <v>16824.32</v>
      </c>
      <c r="S266">
        <v>3.9773000000000001</v>
      </c>
      <c r="T266">
        <v>87.8553</v>
      </c>
      <c r="U266">
        <v>161.9</v>
      </c>
      <c r="V266">
        <v>123.61</v>
      </c>
      <c r="W266">
        <v>1319.66</v>
      </c>
      <c r="AA266">
        <v>24.1554</v>
      </c>
      <c r="AB266">
        <v>4.8673000000000002</v>
      </c>
      <c r="AC266">
        <v>10.7453</v>
      </c>
      <c r="AD266">
        <v>1.7237</v>
      </c>
      <c r="AE266">
        <v>57.127000000000002</v>
      </c>
      <c r="AF266">
        <v>4.4949000000000003</v>
      </c>
      <c r="AG266">
        <v>4.8704000000000001</v>
      </c>
      <c r="AH266">
        <v>91.009699999999995</v>
      </c>
      <c r="AI266">
        <v>10.2311</v>
      </c>
      <c r="AJ266">
        <v>1.5944</v>
      </c>
      <c r="AM266">
        <v>36.040999999999997</v>
      </c>
      <c r="AN266">
        <v>9.4521999999999995</v>
      </c>
      <c r="AO266">
        <v>1.1838</v>
      </c>
      <c r="AQ266">
        <v>18.401900000000001</v>
      </c>
      <c r="BO266">
        <f t="shared" si="21"/>
        <v>2020</v>
      </c>
      <c r="BP266">
        <f t="shared" si="20"/>
        <v>100</v>
      </c>
      <c r="BQ266" cm="1">
        <f t="array" aca="1" ref="BQ266" ca="1">1/INDEX($B266:$BB266,Var!$B$9)</f>
        <v>1.1382352572923887E-2</v>
      </c>
      <c r="BR266">
        <f t="shared" si="22"/>
        <v>9.4521999999999995</v>
      </c>
      <c r="BS266">
        <f t="shared" si="23"/>
        <v>0.10579547618543832</v>
      </c>
      <c r="BT266" cm="1">
        <f t="array" aca="1" ref="BT266" ca="1">1/INDEX(B266:BB266,Var!$O$9)</f>
        <v>4.1398610662626165E-2</v>
      </c>
      <c r="BU266" cm="1">
        <f t="array" aca="1" ref="BU266" ca="1">INDEX(B266:BB266,Var!$B$9)/INDEX(B266:BB266,Var!$O$9)</f>
        <v>3.6370873593482203</v>
      </c>
      <c r="BV266">
        <f t="shared" ca="1" si="24"/>
        <v>0.27494527934000568</v>
      </c>
      <c r="BW266" cm="1">
        <f t="array" aca="1" ref="BW266" ca="1">INDEX($B266:$BB266,Var!$B$9)/BW$1*100</f>
        <v>139.70810162694065</v>
      </c>
      <c r="BX266" cm="1">
        <f t="array" aca="1" ref="BX266" ca="1">INDEX($B266:$BB266,Var!$B$9)/BX$1*100</f>
        <v>80.346810236581248</v>
      </c>
      <c r="BY266" cm="1">
        <f t="array" aca="1" ref="BY266" ca="1">INDEX($B266:$BB266,Var!$O$9)/BY$1*100</f>
        <v>152.12550224830906</v>
      </c>
      <c r="BZ266" cm="1">
        <f t="array" aca="1" ref="BZ266" ca="1">INDEX($B266:$BB266,Var!$O$9)/BZ$1*100</f>
        <v>120.71362534669299</v>
      </c>
    </row>
    <row r="267" spans="1:78" x14ac:dyDescent="0.3">
      <c r="A267" s="35">
        <v>44166</v>
      </c>
      <c r="B267">
        <v>1.6166</v>
      </c>
      <c r="C267">
        <v>1.9558</v>
      </c>
      <c r="D267">
        <v>6.2657999999999996</v>
      </c>
      <c r="E267">
        <v>1.5595000000000001</v>
      </c>
      <c r="F267">
        <v>1.0813999999999999</v>
      </c>
      <c r="H267">
        <v>7.9602000000000004</v>
      </c>
      <c r="J267">
        <v>26.311</v>
      </c>
      <c r="K267">
        <v>7.4412000000000003</v>
      </c>
      <c r="M267">
        <v>0.90624000000000005</v>
      </c>
      <c r="O267">
        <v>9.4341000000000008</v>
      </c>
      <c r="P267">
        <v>7.5416999999999996</v>
      </c>
      <c r="Q267">
        <v>359.02</v>
      </c>
      <c r="R267">
        <v>17226.830000000002</v>
      </c>
      <c r="S267">
        <v>3.9512999999999998</v>
      </c>
      <c r="T267">
        <v>89.608099999999993</v>
      </c>
      <c r="U267">
        <v>155.13</v>
      </c>
      <c r="V267">
        <v>126.28</v>
      </c>
      <c r="W267">
        <v>1332.54</v>
      </c>
      <c r="AA267">
        <v>24.291399999999999</v>
      </c>
      <c r="AB267">
        <v>4.9363000000000001</v>
      </c>
      <c r="AC267">
        <v>10.6008</v>
      </c>
      <c r="AD267">
        <v>1.7161</v>
      </c>
      <c r="AE267">
        <v>58.527000000000001</v>
      </c>
      <c r="AF267">
        <v>4.4786000000000001</v>
      </c>
      <c r="AG267">
        <v>4.8703000000000003</v>
      </c>
      <c r="AH267">
        <v>90.239800000000002</v>
      </c>
      <c r="AI267">
        <v>10.1736</v>
      </c>
      <c r="AJ267">
        <v>1.6217999999999999</v>
      </c>
      <c r="AM267">
        <v>36.61</v>
      </c>
      <c r="AN267">
        <v>9.3817000000000004</v>
      </c>
      <c r="AO267">
        <v>1.2170000000000001</v>
      </c>
      <c r="AQ267">
        <v>18.128599999999999</v>
      </c>
      <c r="BO267">
        <f t="shared" si="21"/>
        <v>2020</v>
      </c>
      <c r="BP267">
        <f t="shared" si="20"/>
        <v>100</v>
      </c>
      <c r="BQ267" cm="1">
        <f t="array" aca="1" ref="BQ267" ca="1">1/INDEX($B267:$BB267,Var!$B$9)</f>
        <v>1.1159705428415512E-2</v>
      </c>
      <c r="BR267">
        <f t="shared" si="22"/>
        <v>9.3817000000000004</v>
      </c>
      <c r="BS267">
        <f t="shared" si="23"/>
        <v>0.1065904899964825</v>
      </c>
      <c r="BT267" cm="1">
        <f t="array" aca="1" ref="BT267" ca="1">1/INDEX(B267:BB267,Var!$O$9)</f>
        <v>4.1166832706225252E-2</v>
      </c>
      <c r="BU267" cm="1">
        <f t="array" aca="1" ref="BU267" ca="1">INDEX(B267:BB267,Var!$B$9)/INDEX(B267:BB267,Var!$O$9)</f>
        <v>3.6888816618227023</v>
      </c>
      <c r="BV267">
        <f t="shared" ca="1" si="24"/>
        <v>0.27108486844381258</v>
      </c>
      <c r="BW267" cm="1">
        <f t="array" aca="1" ref="BW267" ca="1">INDEX($B267:$BB267,Var!$B$9)/BW$1*100</f>
        <v>142.49541622869717</v>
      </c>
      <c r="BX267" cm="1">
        <f t="array" aca="1" ref="BX267" ca="1">INDEX($B267:$BB267,Var!$B$9)/BX$1*100</f>
        <v>81.949808450492981</v>
      </c>
      <c r="BY267" cm="1">
        <f t="array" aca="1" ref="BY267" ca="1">INDEX($B267:$BB267,Var!$O$9)/BY$1*100</f>
        <v>152.98200093207208</v>
      </c>
      <c r="BZ267" cm="1">
        <f t="array" aca="1" ref="BZ267" ca="1">INDEX($B267:$BB267,Var!$O$9)/BZ$1*100</f>
        <v>121.39326853401964</v>
      </c>
    </row>
    <row r="268" spans="1:78" x14ac:dyDescent="0.3">
      <c r="A268" s="35">
        <v>44197</v>
      </c>
      <c r="B268">
        <v>1.5764</v>
      </c>
      <c r="C268">
        <v>1.9558</v>
      </c>
      <c r="D268">
        <v>6.5102000000000002</v>
      </c>
      <c r="E268">
        <v>1.5494000000000001</v>
      </c>
      <c r="F268">
        <v>1.0793999999999999</v>
      </c>
      <c r="H268">
        <v>7.8730000000000002</v>
      </c>
      <c r="J268">
        <v>26.140999999999998</v>
      </c>
      <c r="K268">
        <v>7.4386999999999999</v>
      </c>
      <c r="M268">
        <v>0.89266999999999996</v>
      </c>
      <c r="O268">
        <v>9.4361999999999995</v>
      </c>
      <c r="P268">
        <v>7.5652999999999997</v>
      </c>
      <c r="Q268">
        <v>359.19</v>
      </c>
      <c r="R268">
        <v>17111.98</v>
      </c>
      <c r="S268">
        <v>3.9249000000000001</v>
      </c>
      <c r="T268">
        <v>88.993600000000001</v>
      </c>
      <c r="U268">
        <v>156.47999999999999</v>
      </c>
      <c r="V268">
        <v>126.31</v>
      </c>
      <c r="W268">
        <v>1338.64</v>
      </c>
      <c r="AA268">
        <v>24.2483</v>
      </c>
      <c r="AB268">
        <v>4.9154</v>
      </c>
      <c r="AC268">
        <v>10.366099999999999</v>
      </c>
      <c r="AD268">
        <v>1.6923999999999999</v>
      </c>
      <c r="AE268">
        <v>58.497999999999998</v>
      </c>
      <c r="AF268">
        <v>4.5332999999999997</v>
      </c>
      <c r="AG268">
        <v>4.8731999999999998</v>
      </c>
      <c r="AH268">
        <v>90.569699999999997</v>
      </c>
      <c r="AI268">
        <v>10.0952</v>
      </c>
      <c r="AJ268">
        <v>1.6140000000000001</v>
      </c>
      <c r="AM268">
        <v>36.527999999999999</v>
      </c>
      <c r="AN268">
        <v>9.0059000000000005</v>
      </c>
      <c r="AO268">
        <v>1.2171000000000001</v>
      </c>
      <c r="AQ268">
        <v>18.429500000000001</v>
      </c>
      <c r="BO268">
        <f t="shared" si="21"/>
        <v>2021</v>
      </c>
      <c r="BP268">
        <f t="shared" si="20"/>
        <v>0</v>
      </c>
      <c r="BQ268" cm="1">
        <f t="array" aca="1" ref="BQ268" ca="1">1/INDEX($B268:$BB268,Var!$B$9)</f>
        <v>1.1236763093076356E-2</v>
      </c>
      <c r="BR268">
        <f t="shared" si="22"/>
        <v>9.0059000000000005</v>
      </c>
      <c r="BS268">
        <f t="shared" si="23"/>
        <v>0.11103831932399871</v>
      </c>
      <c r="BT268" cm="1">
        <f t="array" aca="1" ref="BT268" ca="1">1/INDEX(B268:BB268,Var!$O$9)</f>
        <v>4.1240004453920481E-2</v>
      </c>
      <c r="BU268" cm="1">
        <f t="array" aca="1" ref="BU268" ca="1">INDEX(B268:BB268,Var!$B$9)/INDEX(B268:BB268,Var!$O$9)</f>
        <v>3.6700964603704178</v>
      </c>
      <c r="BV268">
        <f t="shared" ca="1" si="24"/>
        <v>0.27247240250984339</v>
      </c>
      <c r="BW268" cm="1">
        <f t="array" aca="1" ref="BW268" ca="1">INDEX($B268:$BB268,Var!$B$9)/BW$1*100</f>
        <v>141.51823410707499</v>
      </c>
      <c r="BX268" cm="1">
        <f t="array" aca="1" ref="BX268" ca="1">INDEX($B268:$BB268,Var!$B$9)/BX$1*100</f>
        <v>81.387826249187199</v>
      </c>
      <c r="BY268" cm="1">
        <f t="array" aca="1" ref="BY268" ca="1">INDEX($B268:$BB268,Var!$O$9)/BY$1*100</f>
        <v>152.71056642273248</v>
      </c>
      <c r="BZ268" cm="1">
        <f t="array" aca="1" ref="BZ268" ca="1">INDEX($B268:$BB268,Var!$O$9)/BZ$1*100</f>
        <v>121.17788161215361</v>
      </c>
    </row>
    <row r="269" spans="1:78" x14ac:dyDescent="0.3">
      <c r="A269" s="35">
        <v>44228</v>
      </c>
      <c r="B269">
        <v>1.5605</v>
      </c>
      <c r="C269">
        <v>1.9558</v>
      </c>
      <c r="D269">
        <v>6.5434000000000001</v>
      </c>
      <c r="E269">
        <v>1.5354000000000001</v>
      </c>
      <c r="F269">
        <v>1.0858000000000001</v>
      </c>
      <c r="H269">
        <v>7.8136000000000001</v>
      </c>
      <c r="J269">
        <v>25.876000000000001</v>
      </c>
      <c r="K269">
        <v>7.4367000000000001</v>
      </c>
      <c r="M269">
        <v>0.87268000000000001</v>
      </c>
      <c r="O269">
        <v>9.3794000000000004</v>
      </c>
      <c r="P269">
        <v>7.5728999999999997</v>
      </c>
      <c r="Q269">
        <v>358.15</v>
      </c>
      <c r="R269">
        <v>17002.560000000001</v>
      </c>
      <c r="S269">
        <v>3.9581</v>
      </c>
      <c r="T269">
        <v>88.075599999999994</v>
      </c>
      <c r="U269">
        <v>155.26</v>
      </c>
      <c r="V269">
        <v>127.49</v>
      </c>
      <c r="W269">
        <v>1345.06</v>
      </c>
      <c r="AA269">
        <v>24.555700000000002</v>
      </c>
      <c r="AB269">
        <v>4.8944000000000001</v>
      </c>
      <c r="AC269">
        <v>10.2791</v>
      </c>
      <c r="AD269">
        <v>1.6701999999999999</v>
      </c>
      <c r="AE269">
        <v>58.401000000000003</v>
      </c>
      <c r="AF269">
        <v>4.4968000000000004</v>
      </c>
      <c r="AG269">
        <v>4.875</v>
      </c>
      <c r="AH269">
        <v>89.955399999999997</v>
      </c>
      <c r="AI269">
        <v>10.088699999999999</v>
      </c>
      <c r="AJ269">
        <v>1.6060000000000001</v>
      </c>
      <c r="AM269">
        <v>36.307000000000002</v>
      </c>
      <c r="AN269">
        <v>8.5785</v>
      </c>
      <c r="AO269">
        <v>1.2098</v>
      </c>
      <c r="AQ269">
        <v>17.8629</v>
      </c>
      <c r="BO269">
        <f t="shared" si="21"/>
        <v>2021</v>
      </c>
      <c r="BP269">
        <f t="shared" si="20"/>
        <v>0</v>
      </c>
      <c r="BQ269" cm="1">
        <f t="array" aca="1" ref="BQ269" ca="1">1/INDEX($B269:$BB269,Var!$B$9)</f>
        <v>1.1353882346529573E-2</v>
      </c>
      <c r="BR269">
        <f t="shared" si="22"/>
        <v>8.5785</v>
      </c>
      <c r="BS269">
        <f t="shared" si="23"/>
        <v>0.11657049600746051</v>
      </c>
      <c r="BT269" cm="1">
        <f t="array" aca="1" ref="BT269" ca="1">1/INDEX(B269:BB269,Var!$O$9)</f>
        <v>4.0723742349026905E-2</v>
      </c>
      <c r="BU269" cm="1">
        <f t="array" aca="1" ref="BU269" ca="1">INDEX(B269:BB269,Var!$B$9)/INDEX(B269:BB269,Var!$O$9)</f>
        <v>3.5867680416359535</v>
      </c>
      <c r="BV269">
        <f t="shared" ca="1" si="24"/>
        <v>0.27880252873667627</v>
      </c>
      <c r="BW269" cm="1">
        <f t="array" aca="1" ref="BW269" ca="1">INDEX($B269:$BB269,Var!$B$9)/BW$1*100</f>
        <v>140.05842420040423</v>
      </c>
      <c r="BX269" cm="1">
        <f t="array" aca="1" ref="BX269" ca="1">INDEX($B269:$BB269,Var!$B$9)/BX$1*100</f>
        <v>80.548282456186868</v>
      </c>
      <c r="BY269" cm="1">
        <f t="array" aca="1" ref="BY269" ca="1">INDEX($B269:$BB269,Var!$O$9)/BY$1*100</f>
        <v>154.64650535941456</v>
      </c>
      <c r="BZ269" cm="1">
        <f t="array" aca="1" ref="BZ269" ca="1">INDEX($B269:$BB269,Var!$O$9)/BZ$1*100</f>
        <v>122.71407511056695</v>
      </c>
    </row>
    <row r="270" spans="1:78" x14ac:dyDescent="0.3">
      <c r="A270" s="35">
        <v>44256</v>
      </c>
      <c r="B270">
        <v>1.5444</v>
      </c>
      <c r="C270">
        <v>1.9558</v>
      </c>
      <c r="D270">
        <v>6.7247000000000003</v>
      </c>
      <c r="E270">
        <v>1.4970000000000001</v>
      </c>
      <c r="F270">
        <v>1.1065</v>
      </c>
      <c r="H270">
        <v>7.7465000000000002</v>
      </c>
      <c r="J270">
        <v>26.178000000000001</v>
      </c>
      <c r="K270">
        <v>7.4363000000000001</v>
      </c>
      <c r="M270">
        <v>0.85872999999999999</v>
      </c>
      <c r="O270">
        <v>9.24</v>
      </c>
      <c r="P270">
        <v>7.5782999999999996</v>
      </c>
      <c r="Q270">
        <v>365.61</v>
      </c>
      <c r="R270">
        <v>17135.25</v>
      </c>
      <c r="S270">
        <v>3.9401999999999999</v>
      </c>
      <c r="T270">
        <v>86.655000000000001</v>
      </c>
      <c r="U270">
        <v>151.51</v>
      </c>
      <c r="V270">
        <v>129.38</v>
      </c>
      <c r="W270">
        <v>1345.58</v>
      </c>
      <c r="AA270">
        <v>24.745100000000001</v>
      </c>
      <c r="AB270">
        <v>4.8906999999999998</v>
      </c>
      <c r="AC270">
        <v>10.1469</v>
      </c>
      <c r="AD270">
        <v>1.6686000000000001</v>
      </c>
      <c r="AE270">
        <v>57.783000000000001</v>
      </c>
      <c r="AF270">
        <v>4.5991</v>
      </c>
      <c r="AG270">
        <v>4.8883999999999999</v>
      </c>
      <c r="AH270">
        <v>88.632599999999996</v>
      </c>
      <c r="AI270">
        <v>10.1692</v>
      </c>
      <c r="AJ270">
        <v>1.5974999999999999</v>
      </c>
      <c r="AM270">
        <v>36.631999999999998</v>
      </c>
      <c r="AN270">
        <v>9.1301000000000005</v>
      </c>
      <c r="AO270">
        <v>1.1899</v>
      </c>
      <c r="AQ270">
        <v>17.828399999999998</v>
      </c>
      <c r="BO270">
        <f t="shared" si="21"/>
        <v>2021</v>
      </c>
      <c r="BP270">
        <f t="shared" si="20"/>
        <v>0</v>
      </c>
      <c r="BQ270" cm="1">
        <f t="array" aca="1" ref="BQ270" ca="1">1/INDEX($B270:$BB270,Var!$B$9)</f>
        <v>1.1540015002019503E-2</v>
      </c>
      <c r="BR270">
        <f t="shared" si="22"/>
        <v>9.1301000000000005</v>
      </c>
      <c r="BS270">
        <f t="shared" si="23"/>
        <v>0.10952782554407947</v>
      </c>
      <c r="BT270" cm="1">
        <f t="array" aca="1" ref="BT270" ca="1">1/INDEX(B270:BB270,Var!$O$9)</f>
        <v>4.0412041171787545E-2</v>
      </c>
      <c r="BU270" cm="1">
        <f t="array" aca="1" ref="BU270" ca="1">INDEX(B270:BB270,Var!$B$9)/INDEX(B270:BB270,Var!$O$9)</f>
        <v>3.5019054277412498</v>
      </c>
      <c r="BV270">
        <f t="shared" ca="1" si="24"/>
        <v>0.2855588252264728</v>
      </c>
      <c r="BW270" cm="1">
        <f t="array" aca="1" ref="BW270" ca="1">INDEX($B270:$BB270,Var!$B$9)/BW$1*100</f>
        <v>137.79937632086558</v>
      </c>
      <c r="BX270" cm="1">
        <f t="array" aca="1" ref="BX270" ca="1">INDEX($B270:$BB270,Var!$B$9)/BX$1*100</f>
        <v>79.24909300919748</v>
      </c>
      <c r="BY270" cm="1">
        <f t="array" aca="1" ref="BY270" ca="1">INDEX($B270:$BB270,Var!$O$9)/BY$1*100</f>
        <v>155.83930573224342</v>
      </c>
      <c r="BZ270" cm="1">
        <f t="array" aca="1" ref="BZ270" ca="1">INDEX($B270:$BB270,Var!$O$9)/BZ$1*100</f>
        <v>123.66057819644686</v>
      </c>
    </row>
    <row r="271" spans="1:78" x14ac:dyDescent="0.3">
      <c r="A271" s="35">
        <v>44287</v>
      </c>
      <c r="B271">
        <v>1.5544</v>
      </c>
      <c r="C271">
        <v>1.9558</v>
      </c>
      <c r="D271">
        <v>6.6565000000000003</v>
      </c>
      <c r="E271">
        <v>1.4975000000000001</v>
      </c>
      <c r="F271">
        <v>1.1031</v>
      </c>
      <c r="H271">
        <v>7.8051000000000004</v>
      </c>
      <c r="J271">
        <v>25.923999999999999</v>
      </c>
      <c r="K271">
        <v>7.4367000000000001</v>
      </c>
      <c r="M271">
        <v>0.86526999999999998</v>
      </c>
      <c r="O271">
        <v>9.3064</v>
      </c>
      <c r="P271">
        <v>7.5678999999999998</v>
      </c>
      <c r="Q271">
        <v>360.58</v>
      </c>
      <c r="R271">
        <v>17414.37</v>
      </c>
      <c r="S271">
        <v>3.9205000000000001</v>
      </c>
      <c r="T271">
        <v>89.421000000000006</v>
      </c>
      <c r="U271">
        <v>150.75</v>
      </c>
      <c r="V271">
        <v>130.49</v>
      </c>
      <c r="W271">
        <v>1337.96</v>
      </c>
      <c r="AA271">
        <v>24.000499999999999</v>
      </c>
      <c r="AB271">
        <v>4.9358000000000004</v>
      </c>
      <c r="AC271">
        <v>10.037599999999999</v>
      </c>
      <c r="AD271">
        <v>1.6788000000000001</v>
      </c>
      <c r="AE271">
        <v>58.067</v>
      </c>
      <c r="AF271">
        <v>4.5614999999999997</v>
      </c>
      <c r="AG271">
        <v>4.9230999999999998</v>
      </c>
      <c r="AH271">
        <v>91.144599999999997</v>
      </c>
      <c r="AI271">
        <v>10.162000000000001</v>
      </c>
      <c r="AJ271">
        <v>1.5974999999999999</v>
      </c>
      <c r="AM271">
        <v>37.551000000000002</v>
      </c>
      <c r="AN271">
        <v>9.7935999999999996</v>
      </c>
      <c r="AO271">
        <v>1.1979</v>
      </c>
      <c r="AQ271">
        <v>17.2486</v>
      </c>
      <c r="BO271">
        <f t="shared" si="21"/>
        <v>2021</v>
      </c>
      <c r="BP271">
        <f t="shared" si="20"/>
        <v>0</v>
      </c>
      <c r="BQ271" cm="1">
        <f t="array" aca="1" ref="BQ271" ca="1">1/INDEX($B271:$BB271,Var!$B$9)</f>
        <v>1.1183055434405788E-2</v>
      </c>
      <c r="BR271">
        <f t="shared" si="22"/>
        <v>9.7935999999999996</v>
      </c>
      <c r="BS271">
        <f t="shared" si="23"/>
        <v>0.10210749877471002</v>
      </c>
      <c r="BT271" cm="1">
        <f t="array" aca="1" ref="BT271" ca="1">1/INDEX(B271:BB271,Var!$O$9)</f>
        <v>4.1665798629195228E-2</v>
      </c>
      <c r="BU271" cm="1">
        <f t="array" aca="1" ref="BU271" ca="1">INDEX(B271:BB271,Var!$B$9)/INDEX(B271:BB271,Var!$O$9)</f>
        <v>3.7257973792212669</v>
      </c>
      <c r="BV271">
        <f t="shared" ca="1" si="24"/>
        <v>0.2683989219534561</v>
      </c>
      <c r="BW271" cm="1">
        <f t="array" aca="1" ref="BW271" ca="1">INDEX($B271:$BB271,Var!$B$9)/BW$1*100</f>
        <v>142.197888523318</v>
      </c>
      <c r="BX271" cm="1">
        <f t="array" aca="1" ref="BX271" ca="1">INDEX($B271:$BB271,Var!$B$9)/BX$1*100</f>
        <v>81.778698816865131</v>
      </c>
      <c r="BY271" cm="1">
        <f t="array" aca="1" ref="BY271" ca="1">INDEX($B271:$BB271,Var!$O$9)/BY$1*100</f>
        <v>151.14997543864069</v>
      </c>
      <c r="BZ271" cm="1">
        <f t="array" aca="1" ref="BZ271" ca="1">INDEX($B271:$BB271,Var!$O$9)/BZ$1*100</f>
        <v>119.93953174583342</v>
      </c>
    </row>
    <row r="272" spans="1:78" x14ac:dyDescent="0.3">
      <c r="A272" s="35">
        <v>44317</v>
      </c>
      <c r="B272">
        <v>1.5652999999999999</v>
      </c>
      <c r="C272">
        <v>1.9558</v>
      </c>
      <c r="D272">
        <v>6.4462000000000002</v>
      </c>
      <c r="E272">
        <v>1.4732000000000001</v>
      </c>
      <c r="F272">
        <v>1.0968</v>
      </c>
      <c r="H272">
        <v>7.8109000000000002</v>
      </c>
      <c r="J272">
        <v>25.558</v>
      </c>
      <c r="K272">
        <v>7.4362000000000004</v>
      </c>
      <c r="M272">
        <v>0.86258000000000001</v>
      </c>
      <c r="O272">
        <v>9.4316999999999993</v>
      </c>
      <c r="P272">
        <v>7.5225999999999997</v>
      </c>
      <c r="Q272">
        <v>353.65</v>
      </c>
      <c r="R272">
        <v>17393.13</v>
      </c>
      <c r="S272">
        <v>3.9622999999999999</v>
      </c>
      <c r="T272">
        <v>88.917100000000005</v>
      </c>
      <c r="U272">
        <v>149.66</v>
      </c>
      <c r="V272">
        <v>132.57</v>
      </c>
      <c r="W272">
        <v>1364.47</v>
      </c>
      <c r="AA272">
        <v>24.2682</v>
      </c>
      <c r="AB272">
        <v>5.0141999999999998</v>
      </c>
      <c r="AC272">
        <v>10.0931</v>
      </c>
      <c r="AD272">
        <v>1.6817</v>
      </c>
      <c r="AE272">
        <v>58.222000000000001</v>
      </c>
      <c r="AF272">
        <v>4.5281000000000002</v>
      </c>
      <c r="AG272">
        <v>4.9249999999999998</v>
      </c>
      <c r="AH272">
        <v>89.873699999999999</v>
      </c>
      <c r="AI272">
        <v>10.1471</v>
      </c>
      <c r="AJ272">
        <v>1.6153</v>
      </c>
      <c r="AM272">
        <v>37.991999999999997</v>
      </c>
      <c r="AN272">
        <v>10.1852</v>
      </c>
      <c r="AO272">
        <v>1.2145999999999999</v>
      </c>
      <c r="AQ272">
        <v>17.076599999999999</v>
      </c>
      <c r="BO272">
        <f t="shared" si="21"/>
        <v>2021</v>
      </c>
      <c r="BP272">
        <f t="shared" si="20"/>
        <v>0</v>
      </c>
      <c r="BQ272" cm="1">
        <f t="array" aca="1" ref="BQ272" ca="1">1/INDEX($B272:$BB272,Var!$B$9)</f>
        <v>1.1246430664067992E-2</v>
      </c>
      <c r="BR272">
        <f t="shared" si="22"/>
        <v>10.1852</v>
      </c>
      <c r="BS272">
        <f t="shared" si="23"/>
        <v>9.8181675372108548E-2</v>
      </c>
      <c r="BT272" cm="1">
        <f t="array" aca="1" ref="BT272" ca="1">1/INDEX(B272:BB272,Var!$O$9)</f>
        <v>4.1206187521118168E-2</v>
      </c>
      <c r="BU272" cm="1">
        <f t="array" aca="1" ref="BU272" ca="1">INDEX(B272:BB272,Var!$B$9)/INDEX(B272:BB272,Var!$O$9)</f>
        <v>3.6639346964340165</v>
      </c>
      <c r="BV272">
        <f t="shared" ca="1" si="24"/>
        <v>0.27293062864173484</v>
      </c>
      <c r="BW272" cm="1">
        <f t="array" aca="1" ref="BW272" ca="1">INDEX($B272:$BB272,Var!$B$9)/BW$1*100</f>
        <v>141.3965832815191</v>
      </c>
      <c r="BX272" cm="1">
        <f t="array" aca="1" ref="BX272" ca="1">INDEX($B272:$BB272,Var!$B$9)/BX$1*100</f>
        <v>81.317864266437184</v>
      </c>
      <c r="BY272" cm="1">
        <f t="array" aca="1" ref="BY272" ca="1">INDEX($B272:$BB272,Var!$O$9)/BY$1*100</f>
        <v>152.83589233307723</v>
      </c>
      <c r="BZ272" cm="1">
        <f t="array" aca="1" ref="BZ272" ca="1">INDEX($B272:$BB272,Var!$O$9)/BZ$1*100</f>
        <v>121.2773294020639</v>
      </c>
    </row>
    <row r="273" spans="1:78" x14ac:dyDescent="0.3">
      <c r="A273" s="35">
        <v>44348</v>
      </c>
      <c r="B273">
        <v>1.5761000000000001</v>
      </c>
      <c r="C273">
        <v>1.9558</v>
      </c>
      <c r="D273">
        <v>6.0693000000000001</v>
      </c>
      <c r="E273">
        <v>1.4713000000000001</v>
      </c>
      <c r="F273">
        <v>1.0940000000000001</v>
      </c>
      <c r="H273">
        <v>7.7390999999999996</v>
      </c>
      <c r="J273">
        <v>25.454000000000001</v>
      </c>
      <c r="K273">
        <v>7.4363999999999999</v>
      </c>
      <c r="M273">
        <v>0.85872000000000004</v>
      </c>
      <c r="O273">
        <v>9.3506999999999998</v>
      </c>
      <c r="P273">
        <v>7.4980000000000002</v>
      </c>
      <c r="Q273">
        <v>349.94</v>
      </c>
      <c r="R273">
        <v>17295.86</v>
      </c>
      <c r="S273">
        <v>3.9178999999999999</v>
      </c>
      <c r="T273">
        <v>88.629800000000003</v>
      </c>
      <c r="U273">
        <v>146.84</v>
      </c>
      <c r="V273">
        <v>132.63</v>
      </c>
      <c r="W273">
        <v>1352.47</v>
      </c>
      <c r="AA273">
        <v>24.1066</v>
      </c>
      <c r="AB273">
        <v>4.9808000000000003</v>
      </c>
      <c r="AC273">
        <v>10.144399999999999</v>
      </c>
      <c r="AD273">
        <v>1.6943999999999999</v>
      </c>
      <c r="AE273">
        <v>58.04</v>
      </c>
      <c r="AF273">
        <v>4.5004999999999997</v>
      </c>
      <c r="AG273">
        <v>4.9238</v>
      </c>
      <c r="AH273">
        <v>87.456100000000006</v>
      </c>
      <c r="AI273">
        <v>10.1172</v>
      </c>
      <c r="AJ273">
        <v>1.6062000000000001</v>
      </c>
      <c r="AM273">
        <v>37.872999999999998</v>
      </c>
      <c r="AN273">
        <v>10.382300000000001</v>
      </c>
      <c r="AO273">
        <v>1.2047000000000001</v>
      </c>
      <c r="AQ273">
        <v>16.754000000000001</v>
      </c>
      <c r="BO273">
        <f t="shared" si="21"/>
        <v>2021</v>
      </c>
      <c r="BP273">
        <f t="shared" si="20"/>
        <v>0</v>
      </c>
      <c r="BQ273" cm="1">
        <f t="array" aca="1" ref="BQ273" ca="1">1/INDEX($B273:$BB273,Var!$B$9)</f>
        <v>1.1282886794283638E-2</v>
      </c>
      <c r="BR273">
        <f t="shared" si="22"/>
        <v>10.382300000000001</v>
      </c>
      <c r="BS273">
        <f t="shared" si="23"/>
        <v>9.6317771592036444E-2</v>
      </c>
      <c r="BT273" cm="1">
        <f t="array" aca="1" ref="BT273" ca="1">1/INDEX(B273:BB273,Var!$O$9)</f>
        <v>4.1482415604025456E-2</v>
      </c>
      <c r="BU273" cm="1">
        <f t="array" aca="1" ref="BU273" ca="1">INDEX(B273:BB273,Var!$B$9)/INDEX(B273:BB273,Var!$O$9)</f>
        <v>3.6765781985016552</v>
      </c>
      <c r="BV273">
        <f t="shared" ca="1" si="24"/>
        <v>0.27199203879507794</v>
      </c>
      <c r="BW273" cm="1">
        <f t="array" aca="1" ref="BW273" ca="1">INDEX($B273:$BB273,Var!$B$9)/BW$1*100</f>
        <v>140.93971684776471</v>
      </c>
      <c r="BX273" cm="1">
        <f t="array" aca="1" ref="BX273" ca="1">INDEX($B273:$BB273,Var!$B$9)/BX$1*100</f>
        <v>81.055118153442635</v>
      </c>
      <c r="BY273" cm="1">
        <f t="array" aca="1" ref="BY273" ca="1">INDEX($B273:$BB273,Var!$O$9)/BY$1*100</f>
        <v>151.81817036766466</v>
      </c>
      <c r="BZ273" cm="1">
        <f t="array" aca="1" ref="BZ273" ca="1">INDEX($B273:$BB273,Var!$O$9)/BZ$1*100</f>
        <v>120.46975337947576</v>
      </c>
    </row>
    <row r="274" spans="1:78" x14ac:dyDescent="0.3">
      <c r="A274" s="35">
        <v>44378</v>
      </c>
      <c r="B274">
        <v>1.5926</v>
      </c>
      <c r="C274">
        <v>1.9558</v>
      </c>
      <c r="D274">
        <v>6.093</v>
      </c>
      <c r="E274">
        <v>1.4805999999999999</v>
      </c>
      <c r="F274">
        <v>1.0855999999999999</v>
      </c>
      <c r="H274">
        <v>7.6536</v>
      </c>
      <c r="J274">
        <v>25.635999999999999</v>
      </c>
      <c r="K274">
        <v>7.4372999999999996</v>
      </c>
      <c r="M274">
        <v>0.85612999999999995</v>
      </c>
      <c r="O274">
        <v>9.1861999999999995</v>
      </c>
      <c r="P274">
        <v>7.5026999999999999</v>
      </c>
      <c r="Q274">
        <v>357.26</v>
      </c>
      <c r="R274">
        <v>17148.3</v>
      </c>
      <c r="S274">
        <v>3.8668</v>
      </c>
      <c r="T274">
        <v>88.113399999999999</v>
      </c>
      <c r="U274">
        <v>147.1</v>
      </c>
      <c r="V274">
        <v>130.35</v>
      </c>
      <c r="W274">
        <v>1354.46</v>
      </c>
      <c r="AA274">
        <v>23.610099999999999</v>
      </c>
      <c r="AB274">
        <v>4.968</v>
      </c>
      <c r="AC274">
        <v>10.3767</v>
      </c>
      <c r="AD274">
        <v>1.6933</v>
      </c>
      <c r="AE274">
        <v>59.264000000000003</v>
      </c>
      <c r="AF274">
        <v>4.5616000000000003</v>
      </c>
      <c r="AG274">
        <v>4.9255000000000004</v>
      </c>
      <c r="AH274">
        <v>87.397000000000006</v>
      </c>
      <c r="AI274">
        <v>10.197900000000001</v>
      </c>
      <c r="AJ274">
        <v>1.6019000000000001</v>
      </c>
      <c r="AM274">
        <v>38.585999999999999</v>
      </c>
      <c r="AN274">
        <v>10.1587</v>
      </c>
      <c r="AO274">
        <v>1.1821999999999999</v>
      </c>
      <c r="AQ274">
        <v>17.1648</v>
      </c>
      <c r="BO274">
        <f t="shared" si="21"/>
        <v>2021</v>
      </c>
      <c r="BP274">
        <f t="shared" si="20"/>
        <v>0</v>
      </c>
      <c r="BQ274" cm="1">
        <f t="array" aca="1" ref="BQ274" ca="1">1/INDEX($B274:$BB274,Var!$B$9)</f>
        <v>1.1349011614578486E-2</v>
      </c>
      <c r="BR274">
        <f t="shared" si="22"/>
        <v>10.1587</v>
      </c>
      <c r="BS274">
        <f t="shared" si="23"/>
        <v>9.8437792237195704E-2</v>
      </c>
      <c r="BT274" cm="1">
        <f t="array" aca="1" ref="BT274" ca="1">1/INDEX(B274:BB274,Var!$O$9)</f>
        <v>4.2354754956565203E-2</v>
      </c>
      <c r="BU274" cm="1">
        <f t="array" aca="1" ref="BU274" ca="1">INDEX(B274:BB274,Var!$B$9)/INDEX(B274:BB274,Var!$O$9)</f>
        <v>3.7320214653898121</v>
      </c>
      <c r="BV274">
        <f t="shared" ca="1" si="24"/>
        <v>0.26795129912135951</v>
      </c>
      <c r="BW274" cm="1">
        <f t="array" aca="1" ref="BW274" ca="1">INDEX($B274:$BB274,Var!$B$9)/BW$1*100</f>
        <v>140.11853402009066</v>
      </c>
      <c r="BX274" cm="1">
        <f t="array" aca="1" ref="BX274" ca="1">INDEX($B274:$BB274,Var!$B$9)/BX$1*100</f>
        <v>80.58285190648688</v>
      </c>
      <c r="BY274" cm="1">
        <f t="array" aca="1" ref="BY274" ca="1">INDEX($B274:$BB274,Var!$O$9)/BY$1*100</f>
        <v>148.69132039348557</v>
      </c>
      <c r="BZ274" cm="1">
        <f t="array" aca="1" ref="BZ274" ca="1">INDEX($B274:$BB274,Var!$O$9)/BZ$1*100</f>
        <v>117.98855600809574</v>
      </c>
    </row>
    <row r="275" spans="1:78" x14ac:dyDescent="0.3">
      <c r="A275" s="35">
        <v>44409</v>
      </c>
      <c r="B275">
        <v>1.6117999999999999</v>
      </c>
      <c r="C275">
        <v>1.9558</v>
      </c>
      <c r="D275">
        <v>6.1883999999999997</v>
      </c>
      <c r="E275">
        <v>1.4826999999999999</v>
      </c>
      <c r="F275">
        <v>1.0762</v>
      </c>
      <c r="H275">
        <v>7.6237000000000004</v>
      </c>
      <c r="J275">
        <v>25.47</v>
      </c>
      <c r="K275">
        <v>7.4368999999999996</v>
      </c>
      <c r="M275">
        <v>0.85287000000000002</v>
      </c>
      <c r="O275">
        <v>9.1632999999999996</v>
      </c>
      <c r="P275">
        <v>7.4960000000000004</v>
      </c>
      <c r="Q275">
        <v>351.84</v>
      </c>
      <c r="R275">
        <v>16926.939999999999</v>
      </c>
      <c r="S275">
        <v>3.7942</v>
      </c>
      <c r="T275">
        <v>87.257300000000001</v>
      </c>
      <c r="U275">
        <v>148.44999999999999</v>
      </c>
      <c r="V275">
        <v>129.28</v>
      </c>
      <c r="W275">
        <v>1366.74</v>
      </c>
      <c r="AA275">
        <v>23.623699999999999</v>
      </c>
      <c r="AB275">
        <v>4.9660000000000002</v>
      </c>
      <c r="AC275">
        <v>10.419499999999999</v>
      </c>
      <c r="AD275">
        <v>1.6872</v>
      </c>
      <c r="AE275">
        <v>59.088000000000001</v>
      </c>
      <c r="AF275">
        <v>4.5686999999999998</v>
      </c>
      <c r="AG275">
        <v>4.9231999999999996</v>
      </c>
      <c r="AH275">
        <v>86.606700000000004</v>
      </c>
      <c r="AI275">
        <v>10.2157</v>
      </c>
      <c r="AJ275">
        <v>1.5947</v>
      </c>
      <c r="AM275">
        <v>38.956000000000003</v>
      </c>
      <c r="AN275">
        <v>9.9787999999999997</v>
      </c>
      <c r="AO275">
        <v>1.1772</v>
      </c>
      <c r="AQ275">
        <v>17.3827</v>
      </c>
      <c r="BO275">
        <f t="shared" si="21"/>
        <v>2021</v>
      </c>
      <c r="BP275">
        <f t="shared" si="20"/>
        <v>0</v>
      </c>
      <c r="BQ275" cm="1">
        <f t="array" aca="1" ref="BQ275" ca="1">1/INDEX($B275:$BB275,Var!$B$9)</f>
        <v>1.1460359190577751E-2</v>
      </c>
      <c r="BR275">
        <f t="shared" si="22"/>
        <v>9.9787999999999997</v>
      </c>
      <c r="BS275">
        <f t="shared" si="23"/>
        <v>0.10021245039483706</v>
      </c>
      <c r="BT275" cm="1">
        <f t="array" aca="1" ref="BT275" ca="1">1/INDEX(B275:BB275,Var!$O$9)</f>
        <v>4.2330371618332439E-2</v>
      </c>
      <c r="BU275" cm="1">
        <f t="array" aca="1" ref="BU275" ca="1">INDEX(B275:BB275,Var!$B$9)/INDEX(B275:BB275,Var!$O$9)</f>
        <v>3.6936339354123189</v>
      </c>
      <c r="BV275">
        <f t="shared" ca="1" si="24"/>
        <v>0.27073608741045163</v>
      </c>
      <c r="BW275" cm="1">
        <f t="array" aca="1" ref="BW275" ca="1">INDEX($B275:$BB275,Var!$B$9)/BW$1*100</f>
        <v>138.75715791867364</v>
      </c>
      <c r="BX275" cm="1">
        <f t="array" aca="1" ref="BX275" ca="1">INDEX($B275:$BB275,Var!$B$9)/BX$1*100</f>
        <v>79.799917874692142</v>
      </c>
      <c r="BY275" cm="1">
        <f t="array" aca="1" ref="BY275" ca="1">INDEX($B275:$BB275,Var!$O$9)/BY$1*100</f>
        <v>148.77697026186186</v>
      </c>
      <c r="BZ275" cm="1">
        <f t="array" aca="1" ref="BZ275" ca="1">INDEX($B275:$BB275,Var!$O$9)/BZ$1*100</f>
        <v>118.05652032682841</v>
      </c>
    </row>
    <row r="276" spans="1:78" x14ac:dyDescent="0.3">
      <c r="A276" s="35">
        <v>44440</v>
      </c>
      <c r="B276">
        <v>1.6087</v>
      </c>
      <c r="C276">
        <v>1.9558</v>
      </c>
      <c r="D276">
        <v>6.1966000000000001</v>
      </c>
      <c r="E276">
        <v>1.4910000000000001</v>
      </c>
      <c r="F276">
        <v>1.0857000000000001</v>
      </c>
      <c r="H276">
        <v>7.6006999999999998</v>
      </c>
      <c r="J276">
        <v>25.391999999999999</v>
      </c>
      <c r="K276">
        <v>7.4360999999999997</v>
      </c>
      <c r="M276">
        <v>0.85682999999999998</v>
      </c>
      <c r="O276">
        <v>9.1583000000000006</v>
      </c>
      <c r="P276">
        <v>7.4923999999999999</v>
      </c>
      <c r="Q276">
        <v>352.51</v>
      </c>
      <c r="R276">
        <v>16781.39</v>
      </c>
      <c r="S276">
        <v>3.7744</v>
      </c>
      <c r="T276">
        <v>86.632999999999996</v>
      </c>
      <c r="U276">
        <v>150.96</v>
      </c>
      <c r="V276">
        <v>129.66</v>
      </c>
      <c r="W276">
        <v>1380.51</v>
      </c>
      <c r="AA276">
        <v>23.567499999999999</v>
      </c>
      <c r="AB276">
        <v>4.9054000000000002</v>
      </c>
      <c r="AC276">
        <v>10.1861</v>
      </c>
      <c r="AD276">
        <v>1.6676</v>
      </c>
      <c r="AE276">
        <v>59.115000000000002</v>
      </c>
      <c r="AF276">
        <v>4.5681000000000003</v>
      </c>
      <c r="AG276">
        <v>4.9470999999999998</v>
      </c>
      <c r="AH276">
        <v>85.774000000000001</v>
      </c>
      <c r="AI276">
        <v>10.170999999999999</v>
      </c>
      <c r="AJ276">
        <v>1.5864</v>
      </c>
      <c r="AM276">
        <v>38.918999999999997</v>
      </c>
      <c r="AN276">
        <v>10.069100000000001</v>
      </c>
      <c r="AO276">
        <v>1.177</v>
      </c>
      <c r="AQ276">
        <v>17.1373</v>
      </c>
      <c r="BO276">
        <f t="shared" si="21"/>
        <v>2021</v>
      </c>
      <c r="BP276">
        <f t="shared" si="20"/>
        <v>0</v>
      </c>
      <c r="BQ276" cm="1">
        <f t="array" aca="1" ref="BQ276" ca="1">1/INDEX($B276:$BB276,Var!$B$9)</f>
        <v>1.1542945528840051E-2</v>
      </c>
      <c r="BR276">
        <f t="shared" si="22"/>
        <v>10.069100000000001</v>
      </c>
      <c r="BS276">
        <f t="shared" si="23"/>
        <v>9.9313742042486414E-2</v>
      </c>
      <c r="BT276" cm="1">
        <f t="array" aca="1" ref="BT276" ca="1">1/INDEX(B276:BB276,Var!$O$9)</f>
        <v>4.2431314309960756E-2</v>
      </c>
      <c r="BU276" cm="1">
        <f t="array" aca="1" ref="BU276" ca="1">INDEX(B276:BB276,Var!$B$9)/INDEX(B276:BB276,Var!$O$9)</f>
        <v>3.6759520526148295</v>
      </c>
      <c r="BV276">
        <f t="shared" ca="1" si="24"/>
        <v>0.2720383687509379</v>
      </c>
      <c r="BW276" cm="1">
        <f t="array" aca="1" ref="BW276" ca="1">INDEX($B276:$BB276,Var!$B$9)/BW$1*100</f>
        <v>137.76439176972531</v>
      </c>
      <c r="BX276" cm="1">
        <f t="array" aca="1" ref="BX276" ca="1">INDEX($B276:$BB276,Var!$B$9)/BX$1*100</f>
        <v>79.228973223308586</v>
      </c>
      <c r="BY276" cm="1">
        <f t="array" aca="1" ref="BY276" ca="1">INDEX($B276:$BB276,Var!$O$9)/BY$1*100</f>
        <v>148.42303477636568</v>
      </c>
      <c r="BZ276" cm="1">
        <f t="array" aca="1" ref="BZ276" ca="1">INDEX($B276:$BB276,Var!$O$9)/BZ$1*100</f>
        <v>117.77566777441841</v>
      </c>
    </row>
    <row r="277" spans="1:78" x14ac:dyDescent="0.3">
      <c r="A277" s="35">
        <v>44470</v>
      </c>
      <c r="B277">
        <v>1.5669</v>
      </c>
      <c r="C277">
        <v>1.9558</v>
      </c>
      <c r="D277">
        <v>6.4203999999999999</v>
      </c>
      <c r="E277">
        <v>1.4436</v>
      </c>
      <c r="F277">
        <v>1.0708</v>
      </c>
      <c r="H277">
        <v>7.45</v>
      </c>
      <c r="J277">
        <v>25.495999999999999</v>
      </c>
      <c r="K277">
        <v>7.4398</v>
      </c>
      <c r="M277">
        <v>0.84694000000000003</v>
      </c>
      <c r="O277">
        <v>9.0257000000000005</v>
      </c>
      <c r="P277">
        <v>7.5134999999999996</v>
      </c>
      <c r="Q277">
        <v>360.82</v>
      </c>
      <c r="R277">
        <v>16450.02</v>
      </c>
      <c r="S277">
        <v>3.7292000000000001</v>
      </c>
      <c r="T277">
        <v>86.957099999999997</v>
      </c>
      <c r="U277">
        <v>149.66</v>
      </c>
      <c r="V277">
        <v>131.21</v>
      </c>
      <c r="W277">
        <v>1371.23</v>
      </c>
      <c r="AA277">
        <v>23.730799999999999</v>
      </c>
      <c r="AB277">
        <v>4.8307000000000002</v>
      </c>
      <c r="AC277">
        <v>9.8142999999999994</v>
      </c>
      <c r="AD277">
        <v>1.6452</v>
      </c>
      <c r="AE277">
        <v>58.835000000000001</v>
      </c>
      <c r="AF277">
        <v>4.5909000000000004</v>
      </c>
      <c r="AG277">
        <v>4.9480000000000004</v>
      </c>
      <c r="AH277">
        <v>82.7727</v>
      </c>
      <c r="AI277">
        <v>10.0557</v>
      </c>
      <c r="AJ277">
        <v>1.5672999999999999</v>
      </c>
      <c r="AM277">
        <v>38.813000000000002</v>
      </c>
      <c r="AN277">
        <v>10.680899999999999</v>
      </c>
      <c r="AO277">
        <v>1.1600999999999999</v>
      </c>
      <c r="AQ277">
        <v>17.23</v>
      </c>
      <c r="BO277">
        <f t="shared" si="21"/>
        <v>2021</v>
      </c>
      <c r="BP277">
        <f t="shared" si="20"/>
        <v>0</v>
      </c>
      <c r="BQ277" cm="1">
        <f t="array" aca="1" ref="BQ277" ca="1">1/INDEX($B277:$BB277,Var!$B$9)</f>
        <v>1.1499923525508556E-2</v>
      </c>
      <c r="BR277">
        <f t="shared" si="22"/>
        <v>10.680899999999999</v>
      </c>
      <c r="BS277">
        <f t="shared" si="23"/>
        <v>9.3625069048488427E-2</v>
      </c>
      <c r="BT277" cm="1">
        <f t="array" aca="1" ref="BT277" ca="1">1/INDEX(B277:BB277,Var!$O$9)</f>
        <v>4.2139329478989331E-2</v>
      </c>
      <c r="BU277" cm="1">
        <f t="array" aca="1" ref="BU277" ca="1">INDEX(B277:BB277,Var!$B$9)/INDEX(B277:BB277,Var!$O$9)</f>
        <v>3.664313887437423</v>
      </c>
      <c r="BV277">
        <f t="shared" ca="1" si="24"/>
        <v>0.27290238519913845</v>
      </c>
      <c r="BW277" cm="1">
        <f t="array" aca="1" ref="BW277" ca="1">INDEX($B277:$BB277,Var!$B$9)/BW$1*100</f>
        <v>138.27977781629613</v>
      </c>
      <c r="BX277" cm="1">
        <f t="array" aca="1" ref="BX277" ca="1">INDEX($B277:$BB277,Var!$B$9)/BX$1*100</f>
        <v>79.525374250880915</v>
      </c>
      <c r="BY277" cm="1">
        <f t="array" aca="1" ref="BY277" ca="1">INDEX($B277:$BB277,Var!$O$9)/BY$1*100</f>
        <v>149.45146297532528</v>
      </c>
      <c r="BZ277" cm="1">
        <f t="array" aca="1" ref="BZ277" ca="1">INDEX($B277:$BB277,Var!$O$9)/BZ$1*100</f>
        <v>118.59173933684815</v>
      </c>
    </row>
    <row r="278" spans="1:78" x14ac:dyDescent="0.3">
      <c r="A278" s="35">
        <v>44501</v>
      </c>
      <c r="B278">
        <v>1.5615000000000001</v>
      </c>
      <c r="C278">
        <v>1.9558</v>
      </c>
      <c r="D278">
        <v>6.3433999999999999</v>
      </c>
      <c r="E278">
        <v>1.4339</v>
      </c>
      <c r="F278">
        <v>1.0522</v>
      </c>
      <c r="H278">
        <v>7.2927</v>
      </c>
      <c r="J278">
        <v>25.390999999999998</v>
      </c>
      <c r="K278">
        <v>7.4372999999999996</v>
      </c>
      <c r="M278">
        <v>0.84785999999999995</v>
      </c>
      <c r="O278">
        <v>8.8922000000000008</v>
      </c>
      <c r="P278">
        <v>7.5194999999999999</v>
      </c>
      <c r="Q278">
        <v>364.5</v>
      </c>
      <c r="R278">
        <v>16298.12</v>
      </c>
      <c r="S278">
        <v>3.5588000000000002</v>
      </c>
      <c r="T278">
        <v>85.003799999999998</v>
      </c>
      <c r="U278">
        <v>149.16</v>
      </c>
      <c r="V278">
        <v>130.12</v>
      </c>
      <c r="W278">
        <v>1351.74</v>
      </c>
      <c r="AA278">
        <v>23.811299999999999</v>
      </c>
      <c r="AB278">
        <v>4.7694999999999999</v>
      </c>
      <c r="AC278">
        <v>9.9661000000000008</v>
      </c>
      <c r="AD278">
        <v>1.6261000000000001</v>
      </c>
      <c r="AE278">
        <v>57.472999999999999</v>
      </c>
      <c r="AF278">
        <v>4.6462000000000003</v>
      </c>
      <c r="AG278">
        <v>4.9493999999999998</v>
      </c>
      <c r="AH278">
        <v>83.111099999999993</v>
      </c>
      <c r="AI278">
        <v>10.0459</v>
      </c>
      <c r="AJ278">
        <v>1.5487</v>
      </c>
      <c r="AM278">
        <v>37.773000000000003</v>
      </c>
      <c r="AN278">
        <v>12.2361</v>
      </c>
      <c r="AO278">
        <v>1.1414</v>
      </c>
      <c r="AQ278">
        <v>17.705500000000001</v>
      </c>
      <c r="BO278">
        <f t="shared" si="21"/>
        <v>2021</v>
      </c>
      <c r="BP278">
        <f t="shared" si="20"/>
        <v>0</v>
      </c>
      <c r="BQ278" cm="1">
        <f t="array" aca="1" ref="BQ278" ca="1">1/INDEX($B278:$BB278,Var!$B$9)</f>
        <v>1.1764179954307926E-2</v>
      </c>
      <c r="BR278">
        <f t="shared" si="22"/>
        <v>12.2361</v>
      </c>
      <c r="BS278">
        <f t="shared" si="23"/>
        <v>8.1725386356764004E-2</v>
      </c>
      <c r="BT278" cm="1">
        <f t="array" aca="1" ref="BT278" ca="1">1/INDEX(B278:BB278,Var!$O$9)</f>
        <v>4.1996867033719285E-2</v>
      </c>
      <c r="BU278" cm="1">
        <f t="array" aca="1" ref="BU278" ca="1">INDEX(B278:BB278,Var!$B$9)/INDEX(B278:BB278,Var!$O$9)</f>
        <v>3.5698932859608674</v>
      </c>
      <c r="BV278">
        <f t="shared" ca="1" si="24"/>
        <v>0.2801204181460123</v>
      </c>
      <c r="BW278" cm="1">
        <f t="array" aca="1" ref="BW278" ca="1">INDEX($B278:$BB278,Var!$B$9)/BW$1*100</f>
        <v>135.17362673710224</v>
      </c>
      <c r="BX278" cm="1">
        <f t="array" aca="1" ref="BX278" ca="1">INDEX($B278:$BB278,Var!$B$9)/BX$1*100</f>
        <v>77.739011624663561</v>
      </c>
      <c r="BY278" cm="1">
        <f t="array" aca="1" ref="BY278" ca="1">INDEX($B278:$BB278,Var!$O$9)/BY$1*100</f>
        <v>149.95843462269974</v>
      </c>
      <c r="BZ278" cm="1">
        <f t="array" aca="1" ref="BZ278" ca="1">INDEX($B278:$BB278,Var!$O$9)/BZ$1*100</f>
        <v>118.99402813522899</v>
      </c>
    </row>
    <row r="279" spans="1:78" x14ac:dyDescent="0.3">
      <c r="A279" s="35">
        <v>44531</v>
      </c>
      <c r="B279">
        <v>1.5781000000000001</v>
      </c>
      <c r="C279">
        <v>1.9558</v>
      </c>
      <c r="D279">
        <v>6.3841000000000001</v>
      </c>
      <c r="E279">
        <v>1.4462999999999999</v>
      </c>
      <c r="F279">
        <v>1.0407999999999999</v>
      </c>
      <c r="H279">
        <v>7.1993</v>
      </c>
      <c r="J279">
        <v>25.245999999999999</v>
      </c>
      <c r="K279">
        <v>7.4362000000000004</v>
      </c>
      <c r="M279">
        <v>0.84875</v>
      </c>
      <c r="O279">
        <v>8.8155000000000001</v>
      </c>
      <c r="P279">
        <v>7.5201000000000002</v>
      </c>
      <c r="Q279">
        <v>367.5</v>
      </c>
      <c r="R279">
        <v>16184.17</v>
      </c>
      <c r="S279">
        <v>3.5426000000000002</v>
      </c>
      <c r="T279">
        <v>85.176199999999994</v>
      </c>
      <c r="U279">
        <v>147.15</v>
      </c>
      <c r="V279">
        <v>128.80000000000001</v>
      </c>
      <c r="W279">
        <v>1338.49</v>
      </c>
      <c r="AA279">
        <v>23.6159</v>
      </c>
      <c r="AB279">
        <v>4.7599</v>
      </c>
      <c r="AC279">
        <v>10.130800000000001</v>
      </c>
      <c r="AD279">
        <v>1.6649</v>
      </c>
      <c r="AE279">
        <v>56.917000000000002</v>
      </c>
      <c r="AF279">
        <v>4.6136999999999997</v>
      </c>
      <c r="AG279">
        <v>4.9492000000000003</v>
      </c>
      <c r="AH279">
        <v>83.491299999999995</v>
      </c>
      <c r="AI279">
        <v>10.272600000000001</v>
      </c>
      <c r="AJ279">
        <v>1.5403</v>
      </c>
      <c r="AM279">
        <v>37.930999999999997</v>
      </c>
      <c r="AN279">
        <v>15.404500000000001</v>
      </c>
      <c r="AO279">
        <v>1.1304000000000001</v>
      </c>
      <c r="AQ279">
        <v>17.9331</v>
      </c>
      <c r="BO279">
        <f t="shared" si="21"/>
        <v>2021</v>
      </c>
      <c r="BP279">
        <f t="shared" si="20"/>
        <v>0</v>
      </c>
      <c r="BQ279" cm="1">
        <f t="array" aca="1" ref="BQ279" ca="1">1/INDEX($B279:$BB279,Var!$B$9)</f>
        <v>1.1740368788464383E-2</v>
      </c>
      <c r="BR279">
        <f t="shared" si="22"/>
        <v>15.404500000000001</v>
      </c>
      <c r="BS279">
        <f t="shared" si="23"/>
        <v>6.4916095945989807E-2</v>
      </c>
      <c r="BT279" cm="1">
        <f t="array" aca="1" ref="BT279" ca="1">1/INDEX(B279:BB279,Var!$O$9)</f>
        <v>4.2344352745396108E-2</v>
      </c>
      <c r="BU279" cm="1">
        <f t="array" aca="1" ref="BU279" ca="1">INDEX(B279:BB279,Var!$B$9)/INDEX(B279:BB279,Var!$O$9)</f>
        <v>3.6067310583124081</v>
      </c>
      <c r="BV279">
        <f t="shared" ca="1" si="24"/>
        <v>0.27725937527149602</v>
      </c>
      <c r="BW279" cm="1">
        <f t="array" aca="1" ref="BW279" ca="1">INDEX($B279:$BB279,Var!$B$9)/BW$1*100</f>
        <v>135.44777840149226</v>
      </c>
      <c r="BX279" cm="1">
        <f t="array" aca="1" ref="BX279" ca="1">INDEX($B279:$BB279,Var!$B$9)/BX$1*100</f>
        <v>77.896677583174736</v>
      </c>
      <c r="BY279" cm="1">
        <f t="array" aca="1" ref="BY279" ca="1">INDEX($B279:$BB279,Var!$O$9)/BY$1*100</f>
        <v>148.7278475432343</v>
      </c>
      <c r="BZ279" cm="1">
        <f t="array" aca="1" ref="BZ279" ca="1">INDEX($B279:$BB279,Var!$O$9)/BZ$1*100</f>
        <v>118.01754079108468</v>
      </c>
    </row>
    <row r="280" spans="1:78" x14ac:dyDescent="0.3">
      <c r="A280" s="35">
        <v>44562</v>
      </c>
      <c r="B280">
        <v>1.577</v>
      </c>
      <c r="C280">
        <v>1.9558</v>
      </c>
      <c r="D280">
        <v>6.2672999999999996</v>
      </c>
      <c r="E280">
        <v>1.4281999999999999</v>
      </c>
      <c r="F280">
        <v>1.0401</v>
      </c>
      <c r="H280">
        <v>7.1921999999999997</v>
      </c>
      <c r="J280">
        <v>24.47</v>
      </c>
      <c r="K280">
        <v>7.4410999999999996</v>
      </c>
      <c r="M280">
        <v>0.83503000000000005</v>
      </c>
      <c r="O280">
        <v>8.8165999999999993</v>
      </c>
      <c r="P280">
        <v>7.5247000000000002</v>
      </c>
      <c r="Q280">
        <v>358.68</v>
      </c>
      <c r="R280">
        <v>16227.12</v>
      </c>
      <c r="S280">
        <v>3.5487000000000002</v>
      </c>
      <c r="T280">
        <v>84.2273</v>
      </c>
      <c r="U280">
        <v>146.09</v>
      </c>
      <c r="V280">
        <v>130.01</v>
      </c>
      <c r="W280">
        <v>1353.61</v>
      </c>
      <c r="AA280">
        <v>23.1891</v>
      </c>
      <c r="AB280">
        <v>4.7404999999999999</v>
      </c>
      <c r="AC280">
        <v>10.007</v>
      </c>
      <c r="AD280">
        <v>1.6789000000000001</v>
      </c>
      <c r="AE280">
        <v>58</v>
      </c>
      <c r="AF280">
        <v>4.5522</v>
      </c>
      <c r="AG280">
        <v>4.9454000000000002</v>
      </c>
      <c r="AH280">
        <v>86.555199999999999</v>
      </c>
      <c r="AI280">
        <v>10.357900000000001</v>
      </c>
      <c r="AJ280">
        <v>1.5286</v>
      </c>
      <c r="AM280">
        <v>37.606999999999999</v>
      </c>
      <c r="AN280">
        <v>15.352499999999999</v>
      </c>
      <c r="AO280">
        <v>1.1314</v>
      </c>
      <c r="AQ280">
        <v>17.528600000000001</v>
      </c>
      <c r="BO280">
        <f t="shared" si="21"/>
        <v>2022</v>
      </c>
      <c r="BP280">
        <f t="shared" si="20"/>
        <v>100</v>
      </c>
      <c r="BQ280" cm="1">
        <f t="array" aca="1" ref="BQ280" ca="1">1/INDEX($B280:$BB280,Var!$B$9)</f>
        <v>1.1872635119492136E-2</v>
      </c>
      <c r="BR280">
        <f t="shared" si="22"/>
        <v>15.352499999999999</v>
      </c>
      <c r="BS280">
        <f t="shared" si="23"/>
        <v>6.5135971340172613E-2</v>
      </c>
      <c r="BT280" cm="1">
        <f t="array" aca="1" ref="BT280" ca="1">1/INDEX(B280:BB280,Var!$O$9)</f>
        <v>4.312370898396229E-2</v>
      </c>
      <c r="BU280" cm="1">
        <f t="array" aca="1" ref="BU280" ca="1">INDEX(B280:BB280,Var!$B$9)/INDEX(B280:BB280,Var!$O$9)</f>
        <v>3.6321935737048872</v>
      </c>
      <c r="BV280">
        <f t="shared" ca="1" si="24"/>
        <v>0.2753157230494151</v>
      </c>
      <c r="BW280" cm="1">
        <f t="array" aca="1" ref="BW280" ca="1">INDEX($B280:$BB280,Var!$B$9)/BW$1*100</f>
        <v>133.93883110253813</v>
      </c>
      <c r="BX280" cm="1">
        <f t="array" aca="1" ref="BX280" ca="1">INDEX($B280:$BB280,Var!$B$9)/BX$1*100</f>
        <v>77.028874636357742</v>
      </c>
      <c r="BY280" cm="1">
        <f t="array" aca="1" ref="BY280" ca="1">INDEX($B280:$BB280,Var!$O$9)/BY$1*100</f>
        <v>146.03995314448377</v>
      </c>
      <c r="BZ280" cm="1">
        <f t="array" aca="1" ref="BZ280" ca="1">INDEX($B280:$BB280,Var!$O$9)/BZ$1*100</f>
        <v>115.88466055320956</v>
      </c>
    </row>
    <row r="281" spans="1:78" x14ac:dyDescent="0.3">
      <c r="A281" s="35">
        <v>44593</v>
      </c>
      <c r="B281">
        <v>1.5825</v>
      </c>
      <c r="C281">
        <v>1.9558</v>
      </c>
      <c r="D281">
        <v>5.8902999999999999</v>
      </c>
      <c r="E281">
        <v>1.4421999999999999</v>
      </c>
      <c r="F281">
        <v>1.0461</v>
      </c>
      <c r="H281">
        <v>7.1957000000000004</v>
      </c>
      <c r="J281">
        <v>24.437000000000001</v>
      </c>
      <c r="K281">
        <v>7.4408000000000003</v>
      </c>
      <c r="M281">
        <v>0.83787</v>
      </c>
      <c r="O281">
        <v>8.8460999999999999</v>
      </c>
      <c r="P281">
        <v>7.5338000000000003</v>
      </c>
      <c r="Q281">
        <v>356.97</v>
      </c>
      <c r="R281">
        <v>16271.78</v>
      </c>
      <c r="S281">
        <v>3.6452</v>
      </c>
      <c r="T281">
        <v>85.031199999999998</v>
      </c>
      <c r="U281">
        <v>141.99</v>
      </c>
      <c r="V281">
        <v>130.66</v>
      </c>
      <c r="W281">
        <v>1358.53</v>
      </c>
      <c r="AA281">
        <v>23.180800000000001</v>
      </c>
      <c r="AB281">
        <v>4.7492000000000001</v>
      </c>
      <c r="AC281">
        <v>10.054399999999999</v>
      </c>
      <c r="AD281">
        <v>1.6981999999999999</v>
      </c>
      <c r="AE281">
        <v>58.162999999999997</v>
      </c>
      <c r="AF281">
        <v>4.5487000000000002</v>
      </c>
      <c r="AG281">
        <v>4.9458000000000002</v>
      </c>
      <c r="AH281">
        <v>88.891000000000005</v>
      </c>
      <c r="AI281">
        <v>10.5342</v>
      </c>
      <c r="AJ281">
        <v>1.5274000000000001</v>
      </c>
      <c r="AM281">
        <v>37.014000000000003</v>
      </c>
      <c r="AN281">
        <v>15.4901</v>
      </c>
      <c r="AO281">
        <v>1.1342000000000001</v>
      </c>
      <c r="AQ281">
        <v>17.266300000000001</v>
      </c>
      <c r="BO281">
        <f t="shared" si="21"/>
        <v>2022</v>
      </c>
      <c r="BP281">
        <f t="shared" si="20"/>
        <v>100</v>
      </c>
      <c r="BQ281" cm="1">
        <f t="array" aca="1" ref="BQ281" ca="1">1/INDEX($B281:$BB281,Var!$B$9)</f>
        <v>1.1760389127755459E-2</v>
      </c>
      <c r="BR281">
        <f t="shared" si="22"/>
        <v>15.4901</v>
      </c>
      <c r="BS281">
        <f t="shared" si="23"/>
        <v>6.4557362444399968E-2</v>
      </c>
      <c r="BT281" cm="1">
        <f t="array" aca="1" ref="BT281" ca="1">1/INDEX(B281:BB281,Var!$O$9)</f>
        <v>4.3139149641082272E-2</v>
      </c>
      <c r="BU281" cm="1">
        <f t="array" aca="1" ref="BU281" ca="1">INDEX(B281:BB281,Var!$B$9)/INDEX(B281:BB281,Var!$O$9)</f>
        <v>3.6681736609607949</v>
      </c>
      <c r="BV281">
        <f t="shared" ca="1" si="24"/>
        <v>0.27261522829267376</v>
      </c>
      <c r="BW281" cm="1">
        <f t="array" aca="1" ref="BW281" ca="1">INDEX($B281:$BB281,Var!$B$9)/BW$1*100</f>
        <v>135.21719840534055</v>
      </c>
      <c r="BX281" cm="1">
        <f t="array" aca="1" ref="BX281" ca="1">INDEX($B281:$BB281,Var!$B$9)/BX$1*100</f>
        <v>77.764069903452466</v>
      </c>
      <c r="BY281" cm="1">
        <f t="array" aca="1" ref="BY281" ca="1">INDEX($B281:$BB281,Var!$O$9)/BY$1*100</f>
        <v>145.98768153363648</v>
      </c>
      <c r="BZ281" cm="1">
        <f t="array" aca="1" ref="BZ281" ca="1">INDEX($B281:$BB281,Var!$O$9)/BZ$1*100</f>
        <v>115.84318232927713</v>
      </c>
    </row>
    <row r="282" spans="1:78" x14ac:dyDescent="0.3">
      <c r="A282" s="35">
        <v>44621</v>
      </c>
      <c r="B282">
        <v>1.4945999999999999</v>
      </c>
      <c r="C282">
        <v>1.9558</v>
      </c>
      <c r="D282">
        <v>5.4884000000000004</v>
      </c>
      <c r="E282">
        <v>1.395</v>
      </c>
      <c r="F282">
        <v>1.0245</v>
      </c>
      <c r="H282">
        <v>6.9916</v>
      </c>
      <c r="J282">
        <v>25.007000000000001</v>
      </c>
      <c r="K282">
        <v>7.4404000000000003</v>
      </c>
      <c r="M282">
        <v>0.83638000000000001</v>
      </c>
      <c r="O282">
        <v>8.6198999999999995</v>
      </c>
      <c r="P282">
        <v>7.5711000000000004</v>
      </c>
      <c r="Q282">
        <v>376.64</v>
      </c>
      <c r="R282">
        <v>15802.12</v>
      </c>
      <c r="S282">
        <v>3.5710000000000002</v>
      </c>
      <c r="T282">
        <v>83.993300000000005</v>
      </c>
      <c r="U282">
        <v>143.38999999999999</v>
      </c>
      <c r="V282">
        <v>130.71</v>
      </c>
      <c r="W282">
        <v>1345.66</v>
      </c>
      <c r="AA282">
        <v>22.647600000000001</v>
      </c>
      <c r="AB282">
        <v>4.6276999999999999</v>
      </c>
      <c r="AC282">
        <v>9.7367000000000008</v>
      </c>
      <c r="AD282">
        <v>1.6049</v>
      </c>
      <c r="AE282">
        <v>57.414999999999999</v>
      </c>
      <c r="AF282">
        <v>4.7522000000000002</v>
      </c>
      <c r="AG282">
        <v>4.9481999999999999</v>
      </c>
      <c r="AH282">
        <v>119.40599130434801</v>
      </c>
      <c r="AI282">
        <v>10.5463</v>
      </c>
      <c r="AJ282">
        <v>1.4972000000000001</v>
      </c>
      <c r="AM282">
        <v>36.648000000000003</v>
      </c>
      <c r="AN282">
        <v>16.1233</v>
      </c>
      <c r="AO282">
        <v>1.1019000000000001</v>
      </c>
      <c r="AQ282">
        <v>16.5138</v>
      </c>
      <c r="BO282">
        <f t="shared" si="21"/>
        <v>2022</v>
      </c>
      <c r="BP282">
        <f t="shared" si="20"/>
        <v>100</v>
      </c>
      <c r="BQ282" cm="1">
        <f t="array" aca="1" ref="BQ282" ca="1">1/INDEX($B282:$BB282,Var!$B$9)</f>
        <v>1.1905711526990843E-2</v>
      </c>
      <c r="BR282">
        <f t="shared" si="22"/>
        <v>16.1233</v>
      </c>
      <c r="BS282">
        <f t="shared" si="23"/>
        <v>6.2022042633952106E-2</v>
      </c>
      <c r="BT282" cm="1">
        <f t="array" aca="1" ref="BT282" ca="1">1/INDEX(B282:BB282,Var!$O$9)</f>
        <v>4.4154789028418018E-2</v>
      </c>
      <c r="BU282" cm="1">
        <f t="array" aca="1" ref="BU282" ca="1">INDEX(B282:BB282,Var!$B$9)/INDEX(B282:BB282,Var!$O$9)</f>
        <v>3.7087064413006234</v>
      </c>
      <c r="BV282">
        <f t="shared" ca="1" si="24"/>
        <v>0.26963579237867785</v>
      </c>
      <c r="BW282" cm="1">
        <f t="array" aca="1" ref="BW282" ca="1">INDEX($B282:$BB282,Var!$B$9)/BW$1*100</f>
        <v>133.56672269495539</v>
      </c>
      <c r="BX282" cm="1">
        <f t="array" aca="1" ref="BX282" ca="1">INDEX($B282:$BB282,Var!$B$9)/BX$1*100</f>
        <v>76.814873277357648</v>
      </c>
      <c r="BY282" cm="1">
        <f t="array" aca="1" ref="BY282" ca="1">INDEX($B282:$BB282,Var!$O$9)/BY$1*100</f>
        <v>142.62970287053014</v>
      </c>
      <c r="BZ282" cm="1">
        <f t="array" aca="1" ref="BZ282" ca="1">INDEX($B282:$BB282,Var!$O$9)/BZ$1*100</f>
        <v>113.17858124484646</v>
      </c>
    </row>
    <row r="283" spans="1:78" x14ac:dyDescent="0.3">
      <c r="A283" s="35">
        <v>44652</v>
      </c>
      <c r="B283">
        <v>1.4662999999999999</v>
      </c>
      <c r="C283">
        <v>1.9558</v>
      </c>
      <c r="D283">
        <v>5.1341999999999999</v>
      </c>
      <c r="E283">
        <v>1.3652</v>
      </c>
      <c r="F283">
        <v>1.0210999999999999</v>
      </c>
      <c r="H283">
        <v>6.9604999999999997</v>
      </c>
      <c r="J283">
        <v>24.434999999999999</v>
      </c>
      <c r="K283">
        <v>7.4390999999999998</v>
      </c>
      <c r="M283">
        <v>0.83655000000000002</v>
      </c>
      <c r="O283">
        <v>8.4827999999999992</v>
      </c>
      <c r="P283">
        <v>7.5576999999999996</v>
      </c>
      <c r="Q283">
        <v>374.87</v>
      </c>
      <c r="R283">
        <v>15566.64</v>
      </c>
      <c r="S283">
        <v>3.5106000000000002</v>
      </c>
      <c r="T283">
        <v>82.403300000000002</v>
      </c>
      <c r="U283">
        <v>139.83000000000001</v>
      </c>
      <c r="V283">
        <v>136.61000000000001</v>
      </c>
      <c r="W283">
        <v>1337.58</v>
      </c>
      <c r="AA283">
        <v>21.720600000000001</v>
      </c>
      <c r="AB283">
        <v>4.6208</v>
      </c>
      <c r="AC283">
        <v>9.6190999999999995</v>
      </c>
      <c r="AD283">
        <v>1.5978000000000001</v>
      </c>
      <c r="AE283">
        <v>56.264000000000003</v>
      </c>
      <c r="AF283">
        <v>4.6485000000000003</v>
      </c>
      <c r="AG283">
        <v>4.9442000000000004</v>
      </c>
      <c r="AH283">
        <v>86.338990476190503</v>
      </c>
      <c r="AI283">
        <v>10.317500000000001</v>
      </c>
      <c r="AJ283">
        <v>1.4775</v>
      </c>
      <c r="AM283">
        <v>36.558999999999997</v>
      </c>
      <c r="AN283">
        <v>15.931100000000001</v>
      </c>
      <c r="AO283">
        <v>1.0819000000000001</v>
      </c>
      <c r="AQ283">
        <v>16.279599999999999</v>
      </c>
      <c r="BO283">
        <f t="shared" si="21"/>
        <v>2022</v>
      </c>
      <c r="BP283">
        <f t="shared" si="20"/>
        <v>100</v>
      </c>
      <c r="BQ283" cm="1">
        <f t="array" aca="1" ref="BQ283" ca="1">1/INDEX($B283:$BB283,Var!$B$9)</f>
        <v>1.2135436323545294E-2</v>
      </c>
      <c r="BR283">
        <f t="shared" si="22"/>
        <v>15.931100000000001</v>
      </c>
      <c r="BS283">
        <f t="shared" si="23"/>
        <v>6.2770304624288342E-2</v>
      </c>
      <c r="BT283" cm="1">
        <f t="array" aca="1" ref="BT283" ca="1">1/INDEX(B283:BB283,Var!$O$9)</f>
        <v>4.603924385145898E-2</v>
      </c>
      <c r="BU283" cm="1">
        <f t="array" aca="1" ref="BU283" ca="1">INDEX(B283:BB283,Var!$B$9)/INDEX(B283:BB283,Var!$O$9)</f>
        <v>3.79378562286493</v>
      </c>
      <c r="BV283">
        <f t="shared" ca="1" si="24"/>
        <v>0.26358895820919792</v>
      </c>
      <c r="BW283" cm="1">
        <f t="array" aca="1" ref="BW283" ca="1">INDEX($B283:$BB283,Var!$B$9)/BW$1*100</f>
        <v>131.03829377163677</v>
      </c>
      <c r="BX283" cm="1">
        <f t="array" aca="1" ref="BX283" ca="1">INDEX($B283:$BB283,Var!$B$9)/BX$1*100</f>
        <v>75.360761479023751</v>
      </c>
      <c r="BY283" cm="1">
        <f t="array" aca="1" ref="BY283" ca="1">INDEX($B283:$BB283,Var!$O$9)/BY$1*100</f>
        <v>136.79165669517462</v>
      </c>
      <c r="BZ283" cm="1">
        <f t="array" aca="1" ref="BZ283" ca="1">INDEX($B283:$BB283,Var!$O$9)/BZ$1*100</f>
        <v>108.54601334299494</v>
      </c>
    </row>
    <row r="284" spans="1:78" x14ac:dyDescent="0.3">
      <c r="A284" s="35">
        <v>44682</v>
      </c>
      <c r="B284">
        <v>1.4995000000000001</v>
      </c>
      <c r="C284">
        <v>1.9558</v>
      </c>
      <c r="D284">
        <v>5.2460000000000004</v>
      </c>
      <c r="E284">
        <v>1.3588</v>
      </c>
      <c r="F284">
        <v>1.0355000000000001</v>
      </c>
      <c r="H284">
        <v>7.0830000000000002</v>
      </c>
      <c r="J284">
        <v>24.75</v>
      </c>
      <c r="K284">
        <v>7.4405000000000001</v>
      </c>
      <c r="M284">
        <v>0.84968999999999995</v>
      </c>
      <c r="O284">
        <v>8.3030000000000008</v>
      </c>
      <c r="P284">
        <v>7.5355999999999996</v>
      </c>
      <c r="Q284">
        <v>384.45</v>
      </c>
      <c r="R284">
        <v>15422.62</v>
      </c>
      <c r="S284">
        <v>3.5758000000000001</v>
      </c>
      <c r="T284">
        <v>81.782799999999995</v>
      </c>
      <c r="U284">
        <v>138.46</v>
      </c>
      <c r="V284">
        <v>136.24</v>
      </c>
      <c r="W284">
        <v>1340.1</v>
      </c>
      <c r="AA284">
        <v>21.1861</v>
      </c>
      <c r="AB284">
        <v>4.6344000000000003</v>
      </c>
      <c r="AC284">
        <v>10.145300000000001</v>
      </c>
      <c r="AD284">
        <v>1.6515</v>
      </c>
      <c r="AE284">
        <v>55.420999999999999</v>
      </c>
      <c r="AF284">
        <v>4.6485000000000003</v>
      </c>
      <c r="AG284">
        <v>4.9459999999999997</v>
      </c>
      <c r="AH284">
        <v>68.575900000000004</v>
      </c>
      <c r="AI284">
        <v>10.4956</v>
      </c>
      <c r="AJ284">
        <v>1.4621</v>
      </c>
      <c r="AM284">
        <v>36.392000000000003</v>
      </c>
      <c r="AN284">
        <v>16.5412</v>
      </c>
      <c r="AO284">
        <v>1.0579000000000001</v>
      </c>
      <c r="AQ284">
        <v>16.813099999999999</v>
      </c>
      <c r="BO284">
        <f t="shared" si="21"/>
        <v>2022</v>
      </c>
      <c r="BP284">
        <f t="shared" si="20"/>
        <v>100</v>
      </c>
      <c r="BQ284" cm="1">
        <f t="array" aca="1" ref="BQ284" ca="1">1/INDEX($B284:$BB284,Var!$B$9)</f>
        <v>1.2227509940965582E-2</v>
      </c>
      <c r="BR284">
        <f t="shared" si="22"/>
        <v>16.5412</v>
      </c>
      <c r="BS284">
        <f t="shared" si="23"/>
        <v>6.045510603825599E-2</v>
      </c>
      <c r="BT284" cm="1">
        <f t="array" aca="1" ref="BT284" ca="1">1/INDEX(B284:BB284,Var!$O$9)</f>
        <v>4.7200758988204528E-2</v>
      </c>
      <c r="BU284" cm="1">
        <f t="array" aca="1" ref="BU284" ca="1">INDEX(B284:BB284,Var!$B$9)/INDEX(B284:BB284,Var!$O$9)</f>
        <v>3.8602102321805334</v>
      </c>
      <c r="BV284">
        <f t="shared" ca="1" si="24"/>
        <v>0.25905324836029092</v>
      </c>
      <c r="BW284" cm="1">
        <f t="array" aca="1" ref="BW284" ca="1">INDEX($B284:$BB284,Var!$B$9)/BW$1*100</f>
        <v>130.05157040879448</v>
      </c>
      <c r="BX284" cm="1">
        <f t="array" aca="1" ref="BX284" ca="1">INDEX($B284:$BB284,Var!$B$9)/BX$1*100</f>
        <v>74.793292063384627</v>
      </c>
      <c r="BY284" cm="1">
        <f t="array" aca="1" ref="BY284" ca="1">INDEX($B284:$BB284,Var!$O$9)/BY$1*100</f>
        <v>133.42549091229705</v>
      </c>
      <c r="BZ284" cm="1">
        <f t="array" aca="1" ref="BZ284" ca="1">INDEX($B284:$BB284,Var!$O$9)/BZ$1*100</f>
        <v>105.87491566927363</v>
      </c>
    </row>
    <row r="285" spans="1:78" x14ac:dyDescent="0.3">
      <c r="A285" s="35">
        <v>44713</v>
      </c>
      <c r="B285">
        <v>1.5044</v>
      </c>
      <c r="C285">
        <v>1.9558</v>
      </c>
      <c r="D285">
        <v>5.3209</v>
      </c>
      <c r="E285">
        <v>1.3536999999999999</v>
      </c>
      <c r="F285">
        <v>1.0245</v>
      </c>
      <c r="H285">
        <v>7.0734000000000004</v>
      </c>
      <c r="J285">
        <v>24.719000000000001</v>
      </c>
      <c r="K285">
        <v>7.4391999999999996</v>
      </c>
      <c r="M285">
        <v>0.85758999999999996</v>
      </c>
      <c r="O285">
        <v>8.2921999999999993</v>
      </c>
      <c r="P285">
        <v>7.5251999999999999</v>
      </c>
      <c r="Q285">
        <v>396.66</v>
      </c>
      <c r="R285">
        <v>15531.74</v>
      </c>
      <c r="S285">
        <v>3.6038000000000001</v>
      </c>
      <c r="T285">
        <v>82.511200000000002</v>
      </c>
      <c r="U285">
        <v>138.47</v>
      </c>
      <c r="V285">
        <v>141.57</v>
      </c>
      <c r="W285">
        <v>1351.47</v>
      </c>
      <c r="AA285">
        <v>21.123999999999999</v>
      </c>
      <c r="AB285">
        <v>4.6496000000000004</v>
      </c>
      <c r="AC285">
        <v>10.2972</v>
      </c>
      <c r="AD285">
        <v>1.6639999999999999</v>
      </c>
      <c r="AE285">
        <v>56.756</v>
      </c>
      <c r="AF285">
        <v>4.6471</v>
      </c>
      <c r="AG285">
        <v>4.9443999999999999</v>
      </c>
      <c r="AH285">
        <v>61.009618181818198</v>
      </c>
      <c r="AI285">
        <v>10.6005</v>
      </c>
      <c r="AJ285">
        <v>1.4623999999999999</v>
      </c>
      <c r="AM285">
        <v>36.927999999999997</v>
      </c>
      <c r="AN285">
        <v>17.959900000000001</v>
      </c>
      <c r="AO285">
        <v>1.0566</v>
      </c>
      <c r="AQ285">
        <v>16.696100000000001</v>
      </c>
      <c r="BO285">
        <f t="shared" si="21"/>
        <v>2022</v>
      </c>
      <c r="BP285">
        <f t="shared" si="20"/>
        <v>100</v>
      </c>
      <c r="BQ285" cm="1">
        <f t="array" aca="1" ref="BQ285" ca="1">1/INDEX($B285:$BB285,Var!$B$9)</f>
        <v>1.2119566798204365E-2</v>
      </c>
      <c r="BR285">
        <f t="shared" si="22"/>
        <v>17.959900000000001</v>
      </c>
      <c r="BS285">
        <f t="shared" si="23"/>
        <v>5.5679597325152139E-2</v>
      </c>
      <c r="BT285" cm="1">
        <f t="array" aca="1" ref="BT285" ca="1">1/INDEX(B285:BB285,Var!$O$9)</f>
        <v>4.7339519030486651E-2</v>
      </c>
      <c r="BU285" cm="1">
        <f t="array" aca="1" ref="BU285" ca="1">INDEX(B285:BB285,Var!$B$9)/INDEX(B285:BB285,Var!$O$9)</f>
        <v>3.9060405226282904</v>
      </c>
      <c r="BV285">
        <f t="shared" ca="1" si="24"/>
        <v>0.25601372904526898</v>
      </c>
      <c r="BW285" cm="1">
        <f t="array" aca="1" ref="BW285" ca="1">INDEX($B285:$BB285,Var!$B$9)/BW$1*100</f>
        <v>131.209877092911</v>
      </c>
      <c r="BX285" cm="1">
        <f t="array" aca="1" ref="BX285" ca="1">INDEX($B285:$BB285,Var!$B$9)/BX$1*100</f>
        <v>75.45943988345158</v>
      </c>
      <c r="BY285" cm="1">
        <f t="array" aca="1" ref="BY285" ca="1">INDEX($B285:$BB285,Var!$O$9)/BY$1*100</f>
        <v>133.0343984986082</v>
      </c>
      <c r="BZ285" cm="1">
        <f t="array" aca="1" ref="BZ285" ca="1">INDEX($B285:$BB285,Var!$O$9)/BZ$1*100</f>
        <v>105.56457859623696</v>
      </c>
    </row>
    <row r="286" spans="1:78" x14ac:dyDescent="0.3">
      <c r="A286" s="35">
        <v>44743</v>
      </c>
      <c r="B286">
        <v>1.4856</v>
      </c>
      <c r="C286">
        <v>1.9558</v>
      </c>
      <c r="D286">
        <v>5.4718</v>
      </c>
      <c r="E286">
        <v>1.3180000000000001</v>
      </c>
      <c r="F286">
        <v>0.98760000000000003</v>
      </c>
      <c r="H286">
        <v>6.8537999999999997</v>
      </c>
      <c r="J286">
        <v>24.594000000000001</v>
      </c>
      <c r="K286">
        <v>7.4425999999999997</v>
      </c>
      <c r="M286">
        <v>0.84955000000000003</v>
      </c>
      <c r="O286">
        <v>7.9894999999999996</v>
      </c>
      <c r="P286">
        <v>7.5185000000000004</v>
      </c>
      <c r="Q286">
        <v>404.1</v>
      </c>
      <c r="R286">
        <v>15258.22</v>
      </c>
      <c r="S286">
        <v>3.5308999999999999</v>
      </c>
      <c r="T286">
        <v>81.018199999999993</v>
      </c>
      <c r="U286">
        <v>139.05000000000001</v>
      </c>
      <c r="V286">
        <v>139.16999999999999</v>
      </c>
      <c r="W286">
        <v>1332</v>
      </c>
      <c r="AA286">
        <v>20.895499999999998</v>
      </c>
      <c r="AB286">
        <v>4.5197000000000003</v>
      </c>
      <c r="AC286">
        <v>10.1823</v>
      </c>
      <c r="AD286">
        <v>1.6435999999999999</v>
      </c>
      <c r="AE286">
        <v>56.917000000000002</v>
      </c>
      <c r="AF286">
        <v>4.7682000000000002</v>
      </c>
      <c r="AG286">
        <v>4.9396000000000004</v>
      </c>
      <c r="AH286">
        <v>60.753880952381003</v>
      </c>
      <c r="AI286">
        <v>10.575200000000001</v>
      </c>
      <c r="AJ286">
        <v>1.4211</v>
      </c>
      <c r="AM286">
        <v>37.027999999999999</v>
      </c>
      <c r="AN286">
        <v>17.7896</v>
      </c>
      <c r="AO286">
        <v>1.0179</v>
      </c>
      <c r="AQ286">
        <v>17.160599999999999</v>
      </c>
      <c r="BO286">
        <f t="shared" si="21"/>
        <v>2022</v>
      </c>
      <c r="BP286">
        <f t="shared" si="20"/>
        <v>100</v>
      </c>
      <c r="BQ286" cm="1">
        <f t="array" aca="1" ref="BQ286" ca="1">1/INDEX($B286:$BB286,Var!$B$9)</f>
        <v>1.2342905668109142E-2</v>
      </c>
      <c r="BR286">
        <f t="shared" si="22"/>
        <v>17.7896</v>
      </c>
      <c r="BS286">
        <f t="shared" si="23"/>
        <v>5.6212618608625267E-2</v>
      </c>
      <c r="BT286" cm="1">
        <f t="array" aca="1" ref="BT286" ca="1">1/INDEX(B286:BB286,Var!$O$9)</f>
        <v>4.7857194132708003E-2</v>
      </c>
      <c r="BU286" cm="1">
        <f t="array" aca="1" ref="BU286" ca="1">INDEX(B286:BB286,Var!$B$9)/INDEX(B286:BB286,Var!$O$9)</f>
        <v>3.8773037256825633</v>
      </c>
      <c r="BV286">
        <f t="shared" ca="1" si="24"/>
        <v>0.25791118538797453</v>
      </c>
      <c r="BW286" cm="1">
        <f t="array" aca="1" ref="BW286" ca="1">INDEX($B286:$BB286,Var!$B$9)/BW$1*100</f>
        <v>128.8356982359835</v>
      </c>
      <c r="BX286" cm="1">
        <f t="array" aca="1" ref="BX286" ca="1">INDEX($B286:$BB286,Var!$B$9)/BX$1*100</f>
        <v>74.094038050173253</v>
      </c>
      <c r="BY286" cm="1">
        <f t="array" aca="1" ref="BY286" ca="1">INDEX($B286:$BB286,Var!$O$9)/BY$1*100</f>
        <v>131.59535475419744</v>
      </c>
      <c r="BZ286" cm="1">
        <f t="array" aca="1" ref="BZ286" ca="1">INDEX($B286:$BB286,Var!$O$9)/BZ$1*100</f>
        <v>104.42267809400063</v>
      </c>
    </row>
    <row r="287" spans="1:78" x14ac:dyDescent="0.3">
      <c r="A287" s="35">
        <v>44774</v>
      </c>
      <c r="B287">
        <v>1.4550000000000001</v>
      </c>
      <c r="C287">
        <v>1.9558</v>
      </c>
      <c r="D287">
        <v>5.2111000000000001</v>
      </c>
      <c r="E287">
        <v>1.3078000000000001</v>
      </c>
      <c r="F287">
        <v>0.96899999999999997</v>
      </c>
      <c r="H287">
        <v>6.8883999999999999</v>
      </c>
      <c r="J287">
        <v>24.568000000000001</v>
      </c>
      <c r="K287">
        <v>7.4393000000000002</v>
      </c>
      <c r="M287">
        <v>0.84499000000000002</v>
      </c>
      <c r="O287">
        <v>7.9473000000000003</v>
      </c>
      <c r="P287">
        <v>7.5137999999999998</v>
      </c>
      <c r="Q287">
        <v>402.1</v>
      </c>
      <c r="R287">
        <v>15024.16</v>
      </c>
      <c r="S287">
        <v>3.3408000000000002</v>
      </c>
      <c r="T287">
        <v>80.556299999999993</v>
      </c>
      <c r="U287">
        <v>140.12</v>
      </c>
      <c r="V287">
        <v>136.85</v>
      </c>
      <c r="W287">
        <v>1337.9</v>
      </c>
      <c r="AA287">
        <v>20.390899999999998</v>
      </c>
      <c r="AB287">
        <v>4.5232999999999999</v>
      </c>
      <c r="AC287">
        <v>9.8308999999999997</v>
      </c>
      <c r="AD287">
        <v>1.6157999999999999</v>
      </c>
      <c r="AE287">
        <v>56.542000000000002</v>
      </c>
      <c r="AF287">
        <v>4.7233000000000001</v>
      </c>
      <c r="AG287">
        <v>4.8943000000000003</v>
      </c>
      <c r="AH287">
        <v>61.736243478260903</v>
      </c>
      <c r="AI287">
        <v>10.5021</v>
      </c>
      <c r="AJ287">
        <v>1.4016</v>
      </c>
      <c r="AM287">
        <v>36.305999999999997</v>
      </c>
      <c r="AN287">
        <v>18.270099999999999</v>
      </c>
      <c r="AO287">
        <v>1.0127999999999999</v>
      </c>
      <c r="AQ287">
        <v>16.918199999999999</v>
      </c>
      <c r="BO287">
        <f t="shared" si="21"/>
        <v>2022</v>
      </c>
      <c r="BP287">
        <f t="shared" si="20"/>
        <v>100</v>
      </c>
      <c r="BQ287" cm="1">
        <f t="array" aca="1" ref="BQ287" ca="1">1/INDEX($B287:$BB287,Var!$B$9)</f>
        <v>1.2413678383937695E-2</v>
      </c>
      <c r="BR287">
        <f t="shared" si="22"/>
        <v>18.270099999999999</v>
      </c>
      <c r="BS287">
        <f t="shared" si="23"/>
        <v>5.473423790783849E-2</v>
      </c>
      <c r="BT287" cm="1">
        <f t="array" aca="1" ref="BT287" ca="1">1/INDEX(B287:BB287,Var!$O$9)</f>
        <v>4.9041484191477573E-2</v>
      </c>
      <c r="BU287" cm="1">
        <f t="array" aca="1" ref="BU287" ca="1">INDEX(B287:BB287,Var!$B$9)/INDEX(B287:BB287,Var!$O$9)</f>
        <v>3.9506005129739248</v>
      </c>
      <c r="BV287">
        <f t="shared" ca="1" si="24"/>
        <v>0.25312607455903507</v>
      </c>
      <c r="BW287" cm="1">
        <f t="array" aca="1" ref="BW287" ca="1">INDEX($B287:$BB287,Var!$B$9)/BW$1*100</f>
        <v>128.1011816827251</v>
      </c>
      <c r="BX287" cm="1">
        <f t="array" aca="1" ref="BX287" ca="1">INDEX($B287:$BB287,Var!$B$9)/BX$1*100</f>
        <v>73.671614000078648</v>
      </c>
      <c r="BY287" cm="1">
        <f t="array" aca="1" ref="BY287" ca="1">INDEX($B287:$BB287,Var!$O$9)/BY$1*100</f>
        <v>128.41749272605895</v>
      </c>
      <c r="BZ287" cm="1">
        <f t="array" aca="1" ref="BZ287" ca="1">INDEX($B287:$BB287,Var!$O$9)/BZ$1*100</f>
        <v>101.90100197396366</v>
      </c>
    </row>
    <row r="288" spans="1:78" x14ac:dyDescent="0.3">
      <c r="A288" s="35">
        <v>44805</v>
      </c>
      <c r="B288">
        <v>1.482</v>
      </c>
      <c r="C288">
        <v>1.9558</v>
      </c>
      <c r="D288">
        <v>5.1791</v>
      </c>
      <c r="E288">
        <v>1.3187</v>
      </c>
      <c r="F288">
        <v>0.96399999999999997</v>
      </c>
      <c r="H288">
        <v>6.9508000000000001</v>
      </c>
      <c r="J288">
        <v>24.576000000000001</v>
      </c>
      <c r="K288">
        <v>7.4366000000000003</v>
      </c>
      <c r="M288">
        <v>0.87463000000000002</v>
      </c>
      <c r="O288">
        <v>7.7737999999999996</v>
      </c>
      <c r="P288">
        <v>7.5221999999999998</v>
      </c>
      <c r="Q288">
        <v>404.19</v>
      </c>
      <c r="R288">
        <v>14847.4</v>
      </c>
      <c r="S288">
        <v>3.4180999999999999</v>
      </c>
      <c r="T288">
        <v>79.455799999999996</v>
      </c>
      <c r="U288">
        <v>140.35</v>
      </c>
      <c r="V288">
        <v>141.57</v>
      </c>
      <c r="W288">
        <v>1381.71</v>
      </c>
      <c r="AA288">
        <v>19.8718</v>
      </c>
      <c r="AB288">
        <v>4.5004999999999997</v>
      </c>
      <c r="AC288">
        <v>10.169700000000001</v>
      </c>
      <c r="AD288">
        <v>1.6691</v>
      </c>
      <c r="AE288">
        <v>57.073999999999998</v>
      </c>
      <c r="AF288">
        <v>4.7413999999999996</v>
      </c>
      <c r="AG288">
        <v>4.9097</v>
      </c>
      <c r="AH288">
        <v>59.503104545454498</v>
      </c>
      <c r="AI288">
        <v>10.784000000000001</v>
      </c>
      <c r="AJ288">
        <v>1.3998999999999999</v>
      </c>
      <c r="AM288">
        <v>36.67</v>
      </c>
      <c r="AN288">
        <v>18.1465</v>
      </c>
      <c r="AO288">
        <v>0.99039999999999995</v>
      </c>
      <c r="AQ288">
        <v>17.3828</v>
      </c>
      <c r="BO288">
        <f t="shared" si="21"/>
        <v>2022</v>
      </c>
      <c r="BP288">
        <f t="shared" si="20"/>
        <v>100</v>
      </c>
      <c r="BQ288" cm="1">
        <f t="array" aca="1" ref="BQ288" ca="1">1/INDEX($B288:$BB288,Var!$B$9)</f>
        <v>1.2585613636764088E-2</v>
      </c>
      <c r="BR288">
        <f t="shared" si="22"/>
        <v>18.1465</v>
      </c>
      <c r="BS288">
        <f t="shared" si="23"/>
        <v>5.5107045435758964E-2</v>
      </c>
      <c r="BT288" cm="1">
        <f t="array" aca="1" ref="BT288" ca="1">1/INDEX(B288:BB288,Var!$O$9)</f>
        <v>5.0322567658692217E-2</v>
      </c>
      <c r="BU288" cm="1">
        <f t="array" aca="1" ref="BU288" ca="1">INDEX(B288:BB288,Var!$B$9)/INDEX(B288:BB288,Var!$O$9)</f>
        <v>3.9984198713755168</v>
      </c>
      <c r="BV288">
        <f t="shared" ca="1" si="24"/>
        <v>0.25009879706704863</v>
      </c>
      <c r="BW288" cm="1">
        <f t="array" aca="1" ref="BW288" ca="1">INDEX($B288:$BB288,Var!$B$9)/BW$1*100</f>
        <v>126.3511590222772</v>
      </c>
      <c r="BX288" cm="1">
        <f t="array" aca="1" ref="BX288" ca="1">INDEX($B288:$BB288,Var!$B$9)/BX$1*100</f>
        <v>72.665167437772695</v>
      </c>
      <c r="BY288" cm="1">
        <f t="array" aca="1" ref="BY288" ca="1">INDEX($B288:$BB288,Var!$O$9)/BY$1*100</f>
        <v>125.14831282354868</v>
      </c>
      <c r="BZ288" cm="1">
        <f t="array" aca="1" ref="BZ288" ca="1">INDEX($B288:$BB288,Var!$O$9)/BZ$1*100</f>
        <v>99.30686389645436</v>
      </c>
    </row>
    <row r="289" spans="1:78" x14ac:dyDescent="0.3">
      <c r="A289" s="35">
        <v>44835</v>
      </c>
      <c r="B289">
        <v>1.5474000000000001</v>
      </c>
      <c r="C289">
        <v>1.9558</v>
      </c>
      <c r="D289">
        <v>5.1657999999999999</v>
      </c>
      <c r="E289">
        <v>1.3476999999999999</v>
      </c>
      <c r="F289">
        <v>0.97909999999999997</v>
      </c>
      <c r="H289">
        <v>7.0686999999999998</v>
      </c>
      <c r="J289">
        <v>24.527999999999999</v>
      </c>
      <c r="K289">
        <v>7.4389000000000003</v>
      </c>
      <c r="M289">
        <v>0.87058000000000002</v>
      </c>
      <c r="O289">
        <v>7.7127999999999997</v>
      </c>
      <c r="P289">
        <v>7.5297999999999998</v>
      </c>
      <c r="Q289">
        <v>418.31</v>
      </c>
      <c r="R289">
        <v>15172.93</v>
      </c>
      <c r="S289">
        <v>3.4823</v>
      </c>
      <c r="T289">
        <v>80.918000000000006</v>
      </c>
      <c r="U289">
        <v>141.5</v>
      </c>
      <c r="V289">
        <v>144.72999999999999</v>
      </c>
      <c r="W289">
        <v>1403.51</v>
      </c>
      <c r="AA289">
        <v>19.648099999999999</v>
      </c>
      <c r="AB289">
        <v>4.6127000000000002</v>
      </c>
      <c r="AC289">
        <v>10.3919</v>
      </c>
      <c r="AD289">
        <v>1.7299</v>
      </c>
      <c r="AE289">
        <v>57.738</v>
      </c>
      <c r="AF289">
        <v>4.8040000000000003</v>
      </c>
      <c r="AG289">
        <v>4.9259000000000004</v>
      </c>
      <c r="AH289">
        <v>61.013276190476198</v>
      </c>
      <c r="AI289">
        <v>10.9503</v>
      </c>
      <c r="AJ289">
        <v>1.4003000000000001</v>
      </c>
      <c r="AM289">
        <v>37.286000000000001</v>
      </c>
      <c r="AN289">
        <v>18.265499999999999</v>
      </c>
      <c r="AO289">
        <v>0.98260000000000003</v>
      </c>
      <c r="AQ289">
        <v>17.821400000000001</v>
      </c>
      <c r="BO289">
        <f t="shared" si="21"/>
        <v>2022</v>
      </c>
      <c r="BP289">
        <f t="shared" si="20"/>
        <v>100</v>
      </c>
      <c r="BQ289" cm="1">
        <f t="array" aca="1" ref="BQ289" ca="1">1/INDEX($B289:$BB289,Var!$B$9)</f>
        <v>1.2358189772362143E-2</v>
      </c>
      <c r="BR289">
        <f t="shared" si="22"/>
        <v>18.265499999999999</v>
      </c>
      <c r="BS289">
        <f t="shared" si="23"/>
        <v>5.4748022227697028E-2</v>
      </c>
      <c r="BT289" cm="1">
        <f t="array" aca="1" ref="BT289" ca="1">1/INDEX(B289:BB289,Var!$O$9)</f>
        <v>5.0895506435736787E-2</v>
      </c>
      <c r="BU289" cm="1">
        <f t="array" aca="1" ref="BU289" ca="1">INDEX(B289:BB289,Var!$B$9)/INDEX(B289:BB289,Var!$O$9)</f>
        <v>4.1183625897669502</v>
      </c>
      <c r="BV289">
        <f t="shared" ca="1" si="24"/>
        <v>0.2428149484663486</v>
      </c>
      <c r="BW289" cm="1">
        <f t="array" aca="1" ref="BW289" ca="1">INDEX($B289:$BB289,Var!$B$9)/BW$1*100</f>
        <v>128.67635950760837</v>
      </c>
      <c r="BX289" cm="1">
        <f t="array" aca="1" ref="BX289" ca="1">INDEX($B289:$BB289,Var!$B$9)/BX$1*100</f>
        <v>74.002401570806569</v>
      </c>
      <c r="BY289" cm="1">
        <f t="array" aca="1" ref="BY289" ca="1">INDEX($B289:$BB289,Var!$O$9)/BY$1*100</f>
        <v>123.73949844444722</v>
      </c>
      <c r="BZ289" cm="1">
        <f t="array" aca="1" ref="BZ289" ca="1">INDEX($B289:$BB289,Var!$O$9)/BZ$1*100</f>
        <v>98.188950800829559</v>
      </c>
    </row>
    <row r="290" spans="1:78" x14ac:dyDescent="0.3">
      <c r="A290" s="35">
        <v>44866</v>
      </c>
      <c r="B290">
        <v>1.5455000000000001</v>
      </c>
      <c r="C290">
        <v>1.9558</v>
      </c>
      <c r="D290">
        <v>5.3845999999999998</v>
      </c>
      <c r="E290">
        <v>1.3708</v>
      </c>
      <c r="F290">
        <v>0.98419999999999996</v>
      </c>
      <c r="H290">
        <v>7.3170999999999999</v>
      </c>
      <c r="J290">
        <v>24.369</v>
      </c>
      <c r="K290">
        <v>7.4386999999999999</v>
      </c>
      <c r="M290">
        <v>0.86892000000000003</v>
      </c>
      <c r="O290">
        <v>7.9873000000000003</v>
      </c>
      <c r="P290">
        <v>7.5426000000000002</v>
      </c>
      <c r="Q290">
        <v>406.68</v>
      </c>
      <c r="R290">
        <v>15975.07</v>
      </c>
      <c r="S290">
        <v>3.5488</v>
      </c>
      <c r="T290">
        <v>83.338399999999993</v>
      </c>
      <c r="U290">
        <v>146.97999999999999</v>
      </c>
      <c r="V290">
        <v>145.12</v>
      </c>
      <c r="W290">
        <v>1384.19</v>
      </c>
      <c r="AA290">
        <v>19.839300000000001</v>
      </c>
      <c r="AB290">
        <v>4.7001999999999997</v>
      </c>
      <c r="AC290">
        <v>10.335699999999999</v>
      </c>
      <c r="AD290">
        <v>1.6828000000000001</v>
      </c>
      <c r="AE290">
        <v>58.655000000000001</v>
      </c>
      <c r="AF290">
        <v>4.6963999999999997</v>
      </c>
      <c r="AG290">
        <v>4.9142000000000001</v>
      </c>
      <c r="AH290">
        <v>62.302318181818201</v>
      </c>
      <c r="AI290">
        <v>10.879799999999999</v>
      </c>
      <c r="AJ290">
        <v>1.4144000000000001</v>
      </c>
      <c r="AM290">
        <v>37.087000000000003</v>
      </c>
      <c r="AN290">
        <v>18.9877</v>
      </c>
      <c r="AO290">
        <v>1.0201</v>
      </c>
      <c r="AQ290">
        <v>17.832799999999999</v>
      </c>
      <c r="BO290">
        <f t="shared" si="21"/>
        <v>2022</v>
      </c>
      <c r="BP290">
        <f t="shared" si="20"/>
        <v>100</v>
      </c>
      <c r="BQ290" cm="1">
        <f t="array" aca="1" ref="BQ290" ca="1">1/INDEX($B290:$BB290,Var!$B$9)</f>
        <v>1.1999270444356985E-2</v>
      </c>
      <c r="BR290">
        <f t="shared" si="22"/>
        <v>18.9877</v>
      </c>
      <c r="BS290">
        <f t="shared" si="23"/>
        <v>5.2665673040968627E-2</v>
      </c>
      <c r="BT290" cm="1">
        <f t="array" aca="1" ref="BT290" ca="1">1/INDEX(B290:BB290,Var!$O$9)</f>
        <v>5.0405004208817848E-2</v>
      </c>
      <c r="BU290" cm="1">
        <f t="array" aca="1" ref="BU290" ca="1">INDEX(B290:BB290,Var!$B$9)/INDEX(B290:BB290,Var!$O$9)</f>
        <v>4.2006724027561448</v>
      </c>
      <c r="BV290">
        <f t="shared" ca="1" si="24"/>
        <v>0.23805712612673155</v>
      </c>
      <c r="BW290" cm="1">
        <f t="array" aca="1" ref="BW290" ca="1">INDEX($B290:$BB290,Var!$B$9)/BW$1*100</f>
        <v>132.52529621578469</v>
      </c>
      <c r="BX290" cm="1">
        <f t="array" aca="1" ref="BX290" ca="1">INDEX($B290:$BB290,Var!$B$9)/BX$1*100</f>
        <v>76.215943832874075</v>
      </c>
      <c r="BY290" cm="1">
        <f t="array" aca="1" ref="BY290" ca="1">INDEX($B290:$BB290,Var!$O$9)/BY$1*100</f>
        <v>124.94363482926707</v>
      </c>
      <c r="BZ290" cm="1">
        <f t="array" aca="1" ref="BZ290" ca="1">INDEX($B290:$BB290,Var!$O$9)/BZ$1*100</f>
        <v>99.144449164188813</v>
      </c>
    </row>
    <row r="291" spans="1:78" x14ac:dyDescent="0.3">
      <c r="A291" s="35">
        <v>44896</v>
      </c>
      <c r="B291">
        <v>1.5685</v>
      </c>
      <c r="C291">
        <v>1.9558</v>
      </c>
      <c r="D291">
        <v>5.5589000000000004</v>
      </c>
      <c r="E291">
        <v>1.4379</v>
      </c>
      <c r="F291">
        <v>0.98650000000000004</v>
      </c>
      <c r="H291">
        <v>7.3859000000000004</v>
      </c>
      <c r="J291">
        <v>24.268999999999998</v>
      </c>
      <c r="K291">
        <v>7.4377000000000004</v>
      </c>
      <c r="M291">
        <v>0.86950000000000005</v>
      </c>
      <c r="O291">
        <v>8.2433999999999994</v>
      </c>
      <c r="P291">
        <v>7.5448000000000004</v>
      </c>
      <c r="Q291">
        <v>407.68</v>
      </c>
      <c r="R291">
        <v>16503.3</v>
      </c>
      <c r="S291">
        <v>3.6562000000000001</v>
      </c>
      <c r="T291">
        <v>87.338099999999997</v>
      </c>
      <c r="U291">
        <v>150.76</v>
      </c>
      <c r="V291">
        <v>142.82</v>
      </c>
      <c r="W291">
        <v>1370.59</v>
      </c>
      <c r="AA291">
        <v>20.7608</v>
      </c>
      <c r="AB291">
        <v>4.6721000000000004</v>
      </c>
      <c r="AC291">
        <v>10.448</v>
      </c>
      <c r="AD291">
        <v>1.6659999999999999</v>
      </c>
      <c r="AE291">
        <v>58.887999999999998</v>
      </c>
      <c r="AF291">
        <v>4.6832000000000003</v>
      </c>
      <c r="AG291">
        <v>4.9223999999999997</v>
      </c>
      <c r="AH291">
        <v>70.528499999999994</v>
      </c>
      <c r="AI291">
        <v>10.985900000000001</v>
      </c>
      <c r="AJ291">
        <v>1.4313</v>
      </c>
      <c r="AM291">
        <v>36.817</v>
      </c>
      <c r="AN291">
        <v>19.761299999999999</v>
      </c>
      <c r="AO291">
        <v>1.0589</v>
      </c>
      <c r="AQ291">
        <v>18.303599999999999</v>
      </c>
      <c r="BO291">
        <f t="shared" si="21"/>
        <v>2022</v>
      </c>
      <c r="BP291">
        <f t="shared" si="20"/>
        <v>100</v>
      </c>
      <c r="BQ291" cm="1">
        <f t="array" aca="1" ref="BQ291" ca="1">1/INDEX($B291:$BB291,Var!$B$9)</f>
        <v>1.1449756749917848E-2</v>
      </c>
      <c r="BR291">
        <f t="shared" si="22"/>
        <v>19.761299999999999</v>
      </c>
      <c r="BS291">
        <f t="shared" si="23"/>
        <v>5.0603958241613664E-2</v>
      </c>
      <c r="BT291" cm="1">
        <f t="array" aca="1" ref="BT291" ca="1">1/INDEX(B291:BB291,Var!$O$9)</f>
        <v>4.8167700666640979E-2</v>
      </c>
      <c r="BU291" cm="1">
        <f t="array" aca="1" ref="BU291" ca="1">INDEX(B291:BB291,Var!$B$9)/INDEX(B291:BB291,Var!$O$9)</f>
        <v>4.2068754575931564</v>
      </c>
      <c r="BV291">
        <f t="shared" ca="1" si="24"/>
        <v>0.23770610993369445</v>
      </c>
      <c r="BW291" cm="1">
        <f t="array" aca="1" ref="BW291" ca="1">INDEX($B291:$BB291,Var!$B$9)/BW$1*100</f>
        <v>138.88564663377059</v>
      </c>
      <c r="BX291" cm="1">
        <f t="array" aca="1" ref="BX291" ca="1">INDEX($B291:$BB291,Var!$B$9)/BX$1*100</f>
        <v>79.873812361047726</v>
      </c>
      <c r="BY291" cm="1">
        <f t="array" aca="1" ref="BY291" ca="1">INDEX($B291:$BB291,Var!$O$9)/BY$1*100</f>
        <v>130.74704319020566</v>
      </c>
      <c r="BZ291" cm="1">
        <f t="array" aca="1" ref="BZ291" ca="1">INDEX($B291:$BB291,Var!$O$9)/BZ$1*100</f>
        <v>103.74953149596462</v>
      </c>
    </row>
    <row r="292" spans="1:78" x14ac:dyDescent="0.3">
      <c r="A292" s="35">
        <v>44927</v>
      </c>
      <c r="B292">
        <v>1.5523</v>
      </c>
      <c r="C292">
        <v>1.9558</v>
      </c>
      <c r="D292">
        <v>5.6047000000000002</v>
      </c>
      <c r="E292">
        <v>1.4474</v>
      </c>
      <c r="F292">
        <v>0.99609999999999999</v>
      </c>
      <c r="H292">
        <v>7.3173000000000004</v>
      </c>
      <c r="J292">
        <v>23.957999999999998</v>
      </c>
      <c r="K292">
        <v>7.4382999999999999</v>
      </c>
      <c r="M292">
        <v>0.88212000000000002</v>
      </c>
      <c r="O292">
        <v>8.4216999999999995</v>
      </c>
      <c r="Q292">
        <v>396.03</v>
      </c>
      <c r="R292">
        <v>16427.04</v>
      </c>
      <c r="S292">
        <v>3.7126000000000001</v>
      </c>
      <c r="T292">
        <v>88.144099999999995</v>
      </c>
      <c r="U292">
        <v>154.06</v>
      </c>
      <c r="V292">
        <v>140.54</v>
      </c>
      <c r="W292">
        <v>1341.38</v>
      </c>
      <c r="AA292">
        <v>20.4573</v>
      </c>
      <c r="AB292">
        <v>4.6589</v>
      </c>
      <c r="AC292">
        <v>10.7149</v>
      </c>
      <c r="AD292">
        <v>1.6851</v>
      </c>
      <c r="AE292">
        <v>59.161999999999999</v>
      </c>
      <c r="AF292">
        <v>4.6974</v>
      </c>
      <c r="AG292">
        <v>4.9241999999999999</v>
      </c>
      <c r="AH292">
        <v>75.368890909090894</v>
      </c>
      <c r="AI292">
        <v>11.2051</v>
      </c>
      <c r="AJ292">
        <v>1.4282999999999999</v>
      </c>
      <c r="AM292">
        <v>35.840000000000003</v>
      </c>
      <c r="AN292">
        <v>20.231200000000001</v>
      </c>
      <c r="AO292">
        <v>1.0769</v>
      </c>
      <c r="AQ292">
        <v>18.431999999999999</v>
      </c>
      <c r="BO292">
        <f t="shared" si="21"/>
        <v>2023</v>
      </c>
      <c r="BP292">
        <f t="shared" si="20"/>
        <v>0</v>
      </c>
      <c r="BQ292" cm="1">
        <f t="array" aca="1" ref="BQ292" ca="1">1/INDEX($B292:$BB292,Var!$B$9)</f>
        <v>1.1345058829802563E-2</v>
      </c>
      <c r="BR292">
        <f t="shared" si="22"/>
        <v>20.231200000000001</v>
      </c>
      <c r="BS292">
        <f t="shared" si="23"/>
        <v>4.9428605322472216E-2</v>
      </c>
      <c r="BT292" cm="1">
        <f t="array" aca="1" ref="BT292" ca="1">1/INDEX(B292:BB292,Var!$O$9)</f>
        <v>4.8882306071671239E-2</v>
      </c>
      <c r="BU292" cm="1">
        <f t="array" aca="1" ref="BU292" ca="1">INDEX(B292:BB292,Var!$B$9)/INDEX(B292:BB292,Var!$O$9)</f>
        <v>4.3086868746119968</v>
      </c>
      <c r="BV292">
        <f t="shared" ca="1" si="24"/>
        <v>0.23208927199891993</v>
      </c>
      <c r="BW292" cm="1">
        <f t="array" aca="1" ref="BW292" ca="1">INDEX($B292:$BB292,Var!$B$9)/BW$1*100</f>
        <v>140.16735337100002</v>
      </c>
      <c r="BX292" cm="1">
        <f t="array" aca="1" ref="BX292" ca="1">INDEX($B292:$BB292,Var!$B$9)/BX$1*100</f>
        <v>80.610928153159122</v>
      </c>
      <c r="BY292" cm="1">
        <f t="array" aca="1" ref="BY292" ca="1">INDEX($B292:$BB292,Var!$O$9)/BY$1*100</f>
        <v>128.8356656128374</v>
      </c>
      <c r="BZ292" cm="1">
        <f t="array" aca="1" ref="BZ292" ca="1">INDEX($B292:$BB292,Var!$O$9)/BZ$1*100</f>
        <v>102.23282776542315</v>
      </c>
    </row>
    <row r="293" spans="1:78" x14ac:dyDescent="0.3">
      <c r="A293" s="35">
        <v>44958</v>
      </c>
      <c r="B293">
        <v>1.5513999999999999</v>
      </c>
      <c r="C293">
        <v>1.9558</v>
      </c>
      <c r="D293">
        <v>5.5385999999999997</v>
      </c>
      <c r="E293">
        <v>1.44</v>
      </c>
      <c r="F293">
        <v>0.99050000000000005</v>
      </c>
      <c r="H293">
        <v>7.3243999999999998</v>
      </c>
      <c r="J293">
        <v>23.712</v>
      </c>
      <c r="K293">
        <v>7.4447000000000001</v>
      </c>
      <c r="M293">
        <v>0.88549999999999995</v>
      </c>
      <c r="O293">
        <v>8.4077000000000002</v>
      </c>
      <c r="Q293">
        <v>384.91</v>
      </c>
      <c r="R293">
        <v>16232.58</v>
      </c>
      <c r="S293">
        <v>3.7974999999999999</v>
      </c>
      <c r="T293">
        <v>88.500399999999999</v>
      </c>
      <c r="U293">
        <v>153.11000000000001</v>
      </c>
      <c r="V293">
        <v>142.38</v>
      </c>
      <c r="W293">
        <v>1368.77</v>
      </c>
      <c r="AA293">
        <v>19.9543</v>
      </c>
      <c r="AB293">
        <v>4.6794000000000002</v>
      </c>
      <c r="AC293">
        <v>10.9529</v>
      </c>
      <c r="AD293">
        <v>1.7016</v>
      </c>
      <c r="AE293">
        <v>58.743000000000002</v>
      </c>
      <c r="AF293">
        <v>4.7415000000000003</v>
      </c>
      <c r="AG293">
        <v>4.9086999999999996</v>
      </c>
      <c r="AH293">
        <v>78.732249999999993</v>
      </c>
      <c r="AI293">
        <v>11.172499999999999</v>
      </c>
      <c r="AJ293">
        <v>1.4261999999999999</v>
      </c>
      <c r="AM293">
        <v>36.485999999999997</v>
      </c>
      <c r="AN293">
        <v>20.1981</v>
      </c>
      <c r="AO293">
        <v>1.0714999999999999</v>
      </c>
      <c r="AQ293">
        <v>19.176500000000001</v>
      </c>
      <c r="BO293">
        <f t="shared" si="21"/>
        <v>2023</v>
      </c>
      <c r="BP293">
        <f t="shared" si="20"/>
        <v>0</v>
      </c>
      <c r="BQ293" cm="1">
        <f t="array" aca="1" ref="BQ293" ca="1">1/INDEX($B293:$BB293,Var!$B$9)</f>
        <v>1.1299383957586633E-2</v>
      </c>
      <c r="BR293">
        <f t="shared" si="22"/>
        <v>20.1981</v>
      </c>
      <c r="BS293">
        <f t="shared" si="23"/>
        <v>4.9509607339304193E-2</v>
      </c>
      <c r="BT293" cm="1">
        <f t="array" aca="1" ref="BT293" ca="1">1/INDEX(B293:BB293,Var!$O$9)</f>
        <v>5.0114511659141138E-2</v>
      </c>
      <c r="BU293" cm="1">
        <f t="array" aca="1" ref="BU293" ca="1">INDEX(B293:BB293,Var!$B$9)/INDEX(B293:BB293,Var!$O$9)</f>
        <v>4.4351543276386547</v>
      </c>
      <c r="BV293">
        <f t="shared" ca="1" si="24"/>
        <v>0.22547129730487092</v>
      </c>
      <c r="BW293" cm="1">
        <f t="array" aca="1" ref="BW293" ca="1">INDEX($B293:$BB293,Var!$B$9)/BW$1*100</f>
        <v>140.73394407878521</v>
      </c>
      <c r="BX293" cm="1">
        <f t="array" aca="1" ref="BX293" ca="1">INDEX($B293:$BB293,Var!$B$9)/BX$1*100</f>
        <v>80.936777230987033</v>
      </c>
      <c r="BY293" cm="1">
        <f t="array" aca="1" ref="BY293" ca="1">INDEX($B293:$BB293,Var!$O$9)/BY$1*100</f>
        <v>125.66788003980199</v>
      </c>
      <c r="BZ293" cm="1">
        <f t="array" aca="1" ref="BZ293" ca="1">INDEX($B293:$BB293,Var!$O$9)/BZ$1*100</f>
        <v>99.719147447590018</v>
      </c>
    </row>
    <row r="294" spans="1:78" x14ac:dyDescent="0.3">
      <c r="A294" s="35">
        <v>44986</v>
      </c>
      <c r="B294">
        <v>1.6033999999999999</v>
      </c>
      <c r="C294">
        <v>1.9558</v>
      </c>
      <c r="D294">
        <v>5.5784000000000002</v>
      </c>
      <c r="E294">
        <v>1.4649000000000001</v>
      </c>
      <c r="F294">
        <v>0.99080000000000001</v>
      </c>
      <c r="H294">
        <v>7.3807</v>
      </c>
      <c r="J294">
        <v>23.683</v>
      </c>
      <c r="K294">
        <v>7.4455999999999998</v>
      </c>
      <c r="M294">
        <v>0.88192000000000004</v>
      </c>
      <c r="O294">
        <v>8.4025999999999996</v>
      </c>
      <c r="Q294">
        <v>385.01</v>
      </c>
      <c r="R294">
        <v>16364.98</v>
      </c>
      <c r="S294">
        <v>3.8742000000000001</v>
      </c>
      <c r="T294">
        <v>88.115899999999996</v>
      </c>
      <c r="U294">
        <v>149.88999999999999</v>
      </c>
      <c r="V294">
        <v>143.01</v>
      </c>
      <c r="W294">
        <v>1398.25</v>
      </c>
      <c r="AA294">
        <v>19.7242</v>
      </c>
      <c r="AB294">
        <v>4.7816000000000001</v>
      </c>
      <c r="AC294">
        <v>11.2858</v>
      </c>
      <c r="AD294">
        <v>1.7242</v>
      </c>
      <c r="AE294">
        <v>58.581000000000003</v>
      </c>
      <c r="AF294">
        <v>4.6893000000000002</v>
      </c>
      <c r="AG294">
        <v>4.9263000000000003</v>
      </c>
      <c r="AH294">
        <v>81.814682608695605</v>
      </c>
      <c r="AI294">
        <v>11.227600000000001</v>
      </c>
      <c r="AJ294">
        <v>1.4354</v>
      </c>
      <c r="AM294">
        <v>36.911999999999999</v>
      </c>
      <c r="AN294">
        <v>20.3491</v>
      </c>
      <c r="AO294">
        <v>1.0706</v>
      </c>
      <c r="AQ294">
        <v>19.560199999999998</v>
      </c>
      <c r="BO294">
        <f t="shared" si="21"/>
        <v>2023</v>
      </c>
      <c r="BP294">
        <f t="shared" si="20"/>
        <v>0</v>
      </c>
      <c r="BQ294" cm="1">
        <f t="array" aca="1" ref="BQ294" ca="1">1/INDEX($B294:$BB294,Var!$B$9)</f>
        <v>1.1348689623552616E-2</v>
      </c>
      <c r="BR294">
        <f t="shared" si="22"/>
        <v>20.3491</v>
      </c>
      <c r="BS294">
        <f t="shared" si="23"/>
        <v>4.9142222506155062E-2</v>
      </c>
      <c r="BT294" cm="1">
        <f t="array" aca="1" ref="BT294" ca="1">1/INDEX(B294:BB294,Var!$O$9)</f>
        <v>5.0699141156548812E-2</v>
      </c>
      <c r="BU294" cm="1">
        <f t="array" aca="1" ref="BU294" ca="1">INDEX(B294:BB294,Var!$B$9)/INDEX(B294:BB294,Var!$O$9)</f>
        <v>4.4674004522363386</v>
      </c>
      <c r="BV294">
        <f t="shared" ca="1" si="24"/>
        <v>0.22384382387287655</v>
      </c>
      <c r="BW294" cm="1">
        <f t="array" aca="1" ref="BW294" ca="1">INDEX($B294:$BB294,Var!$B$9)/BW$1*100</f>
        <v>140.12250953726567</v>
      </c>
      <c r="BX294" cm="1">
        <f t="array" aca="1" ref="BX294" ca="1">INDEX($B294:$BB294,Var!$B$9)/BX$1*100</f>
        <v>80.585138245792436</v>
      </c>
      <c r="BY294" cm="1">
        <f t="array" aca="1" ref="BY294" ca="1">INDEX($B294:$BB294,Var!$O$9)/BY$1*100</f>
        <v>124.21875984028819</v>
      </c>
      <c r="BZ294" cm="1">
        <f t="array" aca="1" ref="BZ294" ca="1">INDEX($B294:$BB294,Var!$O$9)/BZ$1*100</f>
        <v>98.569251143149842</v>
      </c>
    </row>
    <row r="295" spans="1:78" x14ac:dyDescent="0.3">
      <c r="A295" s="35">
        <v>45017</v>
      </c>
      <c r="B295">
        <v>1.6389</v>
      </c>
      <c r="C295">
        <v>1.9558</v>
      </c>
      <c r="D295">
        <v>5.4995000000000003</v>
      </c>
      <c r="E295">
        <v>1.4792000000000001</v>
      </c>
      <c r="F295">
        <v>0.98460000000000003</v>
      </c>
      <c r="H295">
        <v>7.5560999999999998</v>
      </c>
      <c r="J295">
        <v>23.437000000000001</v>
      </c>
      <c r="K295">
        <v>7.4518000000000004</v>
      </c>
      <c r="M295">
        <v>0.88114999999999999</v>
      </c>
      <c r="O295">
        <v>8.6092999999999993</v>
      </c>
      <c r="Q295">
        <v>375.34</v>
      </c>
      <c r="R295">
        <v>16313.2</v>
      </c>
      <c r="S295">
        <v>3.9876999999999998</v>
      </c>
      <c r="T295">
        <v>89.931100000000001</v>
      </c>
      <c r="U295">
        <v>149.62</v>
      </c>
      <c r="V295">
        <v>146.51</v>
      </c>
      <c r="W295">
        <v>1452.07</v>
      </c>
      <c r="AA295">
        <v>19.819500000000001</v>
      </c>
      <c r="AB295">
        <v>4.8560999999999996</v>
      </c>
      <c r="AC295">
        <v>11.518700000000001</v>
      </c>
      <c r="AD295">
        <v>1.7673000000000001</v>
      </c>
      <c r="AE295">
        <v>60.807000000000002</v>
      </c>
      <c r="AF295">
        <v>4.6319999999999997</v>
      </c>
      <c r="AG295">
        <v>4.9364999999999997</v>
      </c>
      <c r="AH295">
        <v>89.116979999999998</v>
      </c>
      <c r="AI295">
        <v>11.337</v>
      </c>
      <c r="AJ295">
        <v>1.4609000000000001</v>
      </c>
      <c r="AM295">
        <v>37.548999999999999</v>
      </c>
      <c r="AN295">
        <v>21.226700000000001</v>
      </c>
      <c r="AO295">
        <v>1.0968</v>
      </c>
      <c r="AQ295">
        <v>19.920500000000001</v>
      </c>
      <c r="BO295">
        <f t="shared" si="21"/>
        <v>2023</v>
      </c>
      <c r="BP295">
        <f t="shared" si="20"/>
        <v>0</v>
      </c>
      <c r="BQ295" cm="1">
        <f t="array" aca="1" ref="BQ295" ca="1">1/INDEX($B295:$BB295,Var!$B$9)</f>
        <v>1.1119623800887568E-2</v>
      </c>
      <c r="BR295">
        <f t="shared" si="22"/>
        <v>21.226700000000001</v>
      </c>
      <c r="BS295">
        <f t="shared" si="23"/>
        <v>4.711047878379588E-2</v>
      </c>
      <c r="BT295" cm="1">
        <f t="array" aca="1" ref="BT295" ca="1">1/INDEX(B295:BB295,Var!$O$9)</f>
        <v>5.0455359620575693E-2</v>
      </c>
      <c r="BU295" cm="1">
        <f t="array" aca="1" ref="BU295" ca="1">INDEX(B295:BB295,Var!$B$9)/INDEX(B295:BB295,Var!$O$9)</f>
        <v>4.5375059915739548</v>
      </c>
      <c r="BV295">
        <f t="shared" ca="1" si="24"/>
        <v>0.22038538392169116</v>
      </c>
      <c r="BW295" cm="1">
        <f t="array" aca="1" ref="BW295" ca="1">INDEX($B295:$BB295,Var!$B$9)/BW$1*100</f>
        <v>143.00905304771098</v>
      </c>
      <c r="BX295" cm="1">
        <f t="array" aca="1" ref="BX295" ca="1">INDEX($B295:$BB295,Var!$B$9)/BX$1*100</f>
        <v>82.245203488770869</v>
      </c>
      <c r="BY295" cm="1">
        <f t="array" aca="1" ref="BY295" ca="1">INDEX($B295:$BB295,Var!$O$9)/BY$1*100</f>
        <v>124.81893869736626</v>
      </c>
      <c r="BZ295" cm="1">
        <f t="array" aca="1" ref="BZ295" ca="1">INDEX($B295:$BB295,Var!$O$9)/BZ$1*100</f>
        <v>99.045501111916252</v>
      </c>
    </row>
    <row r="296" spans="1:78" x14ac:dyDescent="0.3">
      <c r="A296" s="35">
        <v>45047</v>
      </c>
      <c r="B296">
        <v>1.6346000000000001</v>
      </c>
      <c r="C296">
        <v>1.9558</v>
      </c>
      <c r="D296">
        <v>5.4092000000000002</v>
      </c>
      <c r="E296">
        <v>1.4686999999999999</v>
      </c>
      <c r="F296">
        <v>0.97509999999999997</v>
      </c>
      <c r="H296">
        <v>7.5948000000000002</v>
      </c>
      <c r="J296">
        <v>23.594999999999999</v>
      </c>
      <c r="K296">
        <v>7.4485000000000001</v>
      </c>
      <c r="M296">
        <v>0.87041000000000002</v>
      </c>
      <c r="O296">
        <v>8.5167000000000002</v>
      </c>
      <c r="Q296">
        <v>372.37</v>
      </c>
      <c r="R296">
        <v>16116.84</v>
      </c>
      <c r="S296">
        <v>3.9863</v>
      </c>
      <c r="T296">
        <v>89.4602</v>
      </c>
      <c r="U296">
        <v>150.47</v>
      </c>
      <c r="V296">
        <v>148.93</v>
      </c>
      <c r="W296">
        <v>1442.31</v>
      </c>
      <c r="AA296">
        <v>19.275500000000001</v>
      </c>
      <c r="AB296">
        <v>4.9119000000000002</v>
      </c>
      <c r="AC296">
        <v>11.733000000000001</v>
      </c>
      <c r="AD296">
        <v>1.7481</v>
      </c>
      <c r="AE296">
        <v>60.603999999999999</v>
      </c>
      <c r="AF296">
        <v>4.5345000000000004</v>
      </c>
      <c r="AG296">
        <v>4.9477000000000002</v>
      </c>
      <c r="AH296">
        <v>86.066791304347802</v>
      </c>
      <c r="AI296">
        <v>11.3697</v>
      </c>
      <c r="AJ296">
        <v>1.4555</v>
      </c>
      <c r="AM296">
        <v>37.165999999999997</v>
      </c>
      <c r="AN296">
        <v>21.491800000000001</v>
      </c>
      <c r="AO296">
        <v>1.0868</v>
      </c>
      <c r="AQ296">
        <v>20.686399999999999</v>
      </c>
      <c r="BO296">
        <f t="shared" si="21"/>
        <v>2023</v>
      </c>
      <c r="BP296">
        <f t="shared" si="20"/>
        <v>0</v>
      </c>
      <c r="BQ296" cm="1">
        <f t="array" aca="1" ref="BQ296" ca="1">1/INDEX($B296:$BB296,Var!$B$9)</f>
        <v>1.1178155201978086E-2</v>
      </c>
      <c r="BR296">
        <f t="shared" si="22"/>
        <v>21.491800000000001</v>
      </c>
      <c r="BS296">
        <f t="shared" si="23"/>
        <v>4.6529373993802282E-2</v>
      </c>
      <c r="BT296" cm="1">
        <f t="array" aca="1" ref="BT296" ca="1">1/INDEX(B296:BB296,Var!$O$9)</f>
        <v>5.1879328681486862E-2</v>
      </c>
      <c r="BU296" cm="1">
        <f t="array" aca="1" ref="BU296" ca="1">INDEX(B296:BB296,Var!$B$9)/INDEX(B296:BB296,Var!$O$9)</f>
        <v>4.6411351197115511</v>
      </c>
      <c r="BV296">
        <f t="shared" ca="1" si="24"/>
        <v>0.21546453059572859</v>
      </c>
      <c r="BW296" cm="1">
        <f t="array" aca="1" ref="BW296" ca="1">INDEX($B296:$BB296,Var!$B$9)/BW$1*100</f>
        <v>142.26022463262245</v>
      </c>
      <c r="BX296" cm="1">
        <f t="array" aca="1" ref="BX296" ca="1">INDEX($B296:$BB296,Var!$B$9)/BX$1*100</f>
        <v>81.814548617176257</v>
      </c>
      <c r="BY296" cm="1">
        <f t="array" aca="1" ref="BY296" ca="1">INDEX($B296:$BB296,Var!$O$9)/BY$1*100</f>
        <v>121.39294396231406</v>
      </c>
      <c r="BZ296" cm="1">
        <f t="array" aca="1" ref="BZ296" ca="1">INDEX($B296:$BB296,Var!$O$9)/BZ$1*100</f>
        <v>96.326928362609635</v>
      </c>
    </row>
    <row r="297" spans="1:78" x14ac:dyDescent="0.3">
      <c r="A297" s="35">
        <v>45078</v>
      </c>
      <c r="B297">
        <v>1.6156999999999999</v>
      </c>
      <c r="C297">
        <v>1.9558</v>
      </c>
      <c r="D297">
        <v>5.2694999999999999</v>
      </c>
      <c r="E297">
        <v>1.4414</v>
      </c>
      <c r="F297">
        <v>0.97640000000000005</v>
      </c>
      <c r="H297">
        <v>7.7652999999999999</v>
      </c>
      <c r="J297">
        <v>23.695</v>
      </c>
      <c r="K297">
        <v>7.4492000000000003</v>
      </c>
      <c r="M297">
        <v>0.85860999999999998</v>
      </c>
      <c r="O297">
        <v>8.4899000000000004</v>
      </c>
      <c r="Q297">
        <v>370.6</v>
      </c>
      <c r="R297">
        <v>16194.88</v>
      </c>
      <c r="S297">
        <v>3.9502000000000002</v>
      </c>
      <c r="T297">
        <v>89.113399999999999</v>
      </c>
      <c r="U297">
        <v>149.35</v>
      </c>
      <c r="V297">
        <v>153.15</v>
      </c>
      <c r="W297">
        <v>1406.43</v>
      </c>
      <c r="AA297">
        <v>18.699300000000001</v>
      </c>
      <c r="AB297">
        <v>5.0208000000000004</v>
      </c>
      <c r="AC297">
        <v>11.7164</v>
      </c>
      <c r="AD297">
        <v>1.7685999999999999</v>
      </c>
      <c r="AE297">
        <v>60.475000000000001</v>
      </c>
      <c r="AF297">
        <v>4.4607999999999999</v>
      </c>
      <c r="AG297">
        <v>4.96</v>
      </c>
      <c r="AH297">
        <v>90.952077272727294</v>
      </c>
      <c r="AI297">
        <v>11.676600000000001</v>
      </c>
      <c r="AJ297">
        <v>1.4596</v>
      </c>
      <c r="AM297">
        <v>37.851999999999997</v>
      </c>
      <c r="AN297">
        <v>25.7697</v>
      </c>
      <c r="AO297">
        <v>1.0840000000000001</v>
      </c>
      <c r="AQ297">
        <v>20.3033</v>
      </c>
      <c r="BO297">
        <f t="shared" si="21"/>
        <v>2023</v>
      </c>
      <c r="BP297">
        <f t="shared" si="20"/>
        <v>0</v>
      </c>
      <c r="BQ297" cm="1">
        <f t="array" aca="1" ref="BQ297" ca="1">1/INDEX($B297:$BB297,Var!$B$9)</f>
        <v>1.1221656900084611E-2</v>
      </c>
      <c r="BR297">
        <f t="shared" si="22"/>
        <v>25.7697</v>
      </c>
      <c r="BS297">
        <f t="shared" si="23"/>
        <v>3.880526354594737E-2</v>
      </c>
      <c r="BT297" cm="1">
        <f t="array" aca="1" ref="BT297" ca="1">1/INDEX(B297:BB297,Var!$O$9)</f>
        <v>5.347793767681143E-2</v>
      </c>
      <c r="BU297" cm="1">
        <f t="array" aca="1" ref="BU297" ca="1">INDEX(B297:BB297,Var!$B$9)/INDEX(B297:BB297,Var!$O$9)</f>
        <v>4.7656008513687675</v>
      </c>
      <c r="BV297">
        <f t="shared" ca="1" si="24"/>
        <v>0.20983712887175218</v>
      </c>
      <c r="BW297" cm="1">
        <f t="array" aca="1" ref="BW297" ca="1">INDEX($B297:$BB297,Var!$B$9)/BW$1*100</f>
        <v>141.7087408901024</v>
      </c>
      <c r="BX297" cm="1">
        <f t="array" aca="1" ref="BX297" ca="1">INDEX($B297:$BB297,Var!$B$9)/BX$1*100</f>
        <v>81.497387628709475</v>
      </c>
      <c r="BY297" cm="1">
        <f t="array" aca="1" ref="BY297" ca="1">INDEX($B297:$BB297,Var!$O$9)/BY$1*100</f>
        <v>117.76416056831206</v>
      </c>
      <c r="BZ297" cm="1">
        <f t="array" aca="1" ref="BZ297" ca="1">INDEX($B297:$BB297,Var!$O$9)/BZ$1*100</f>
        <v>93.447440093950675</v>
      </c>
    </row>
    <row r="298" spans="1:78" x14ac:dyDescent="0.3">
      <c r="A298" s="35">
        <v>45108</v>
      </c>
      <c r="B298">
        <v>1.6423000000000001</v>
      </c>
      <c r="C298">
        <v>1.9558</v>
      </c>
      <c r="D298">
        <v>5.3098999999999998</v>
      </c>
      <c r="E298">
        <v>1.4618</v>
      </c>
      <c r="F298">
        <v>0.96630000000000005</v>
      </c>
      <c r="H298">
        <v>7.9481999999999999</v>
      </c>
      <c r="J298">
        <v>23.891999999999999</v>
      </c>
      <c r="K298">
        <v>7.4508000000000001</v>
      </c>
      <c r="M298">
        <v>0.85855999999999999</v>
      </c>
      <c r="O298">
        <v>8.6437000000000008</v>
      </c>
      <c r="Q298">
        <v>379.04</v>
      </c>
      <c r="R298">
        <v>16639.990000000002</v>
      </c>
      <c r="S298">
        <v>4.0545999999999998</v>
      </c>
      <c r="T298">
        <v>90.839500000000001</v>
      </c>
      <c r="U298">
        <v>146.79</v>
      </c>
      <c r="V298">
        <v>155.94</v>
      </c>
      <c r="W298">
        <v>1419.16</v>
      </c>
      <c r="AA298">
        <v>18.708500000000001</v>
      </c>
      <c r="AB298">
        <v>5.0754000000000001</v>
      </c>
      <c r="AC298">
        <v>11.3474</v>
      </c>
      <c r="AD298">
        <v>1.7758</v>
      </c>
      <c r="AE298">
        <v>60.69</v>
      </c>
      <c r="AF298">
        <v>4.4431000000000003</v>
      </c>
      <c r="AG298">
        <v>4.9410999999999996</v>
      </c>
      <c r="AH298">
        <v>100.20109047619</v>
      </c>
      <c r="AI298">
        <v>11.6343</v>
      </c>
      <c r="AJ298">
        <v>1.4753000000000001</v>
      </c>
      <c r="AM298">
        <v>38.243000000000002</v>
      </c>
      <c r="AN298">
        <v>29.321200000000001</v>
      </c>
      <c r="AO298">
        <v>1.1057999999999999</v>
      </c>
      <c r="AQ298">
        <v>20.107399999999998</v>
      </c>
      <c r="BO298">
        <f t="shared" si="21"/>
        <v>2023</v>
      </c>
      <c r="BP298">
        <f t="shared" si="20"/>
        <v>0</v>
      </c>
      <c r="BQ298" cm="1">
        <f t="array" aca="1" ref="BQ298" ca="1">1/INDEX($B298:$BB298,Var!$B$9)</f>
        <v>1.100842695083086E-2</v>
      </c>
      <c r="BR298">
        <f t="shared" si="22"/>
        <v>29.321200000000001</v>
      </c>
      <c r="BS298">
        <f t="shared" si="23"/>
        <v>3.4105016165777664E-2</v>
      </c>
      <c r="BT298" cm="1">
        <f t="array" aca="1" ref="BT298" ca="1">1/INDEX(B298:BB298,Var!$O$9)</f>
        <v>5.3451639629045616E-2</v>
      </c>
      <c r="BU298" cm="1">
        <f t="array" aca="1" ref="BU298" ca="1">INDEX(B298:BB298,Var!$B$9)/INDEX(B298:BB298,Var!$O$9)</f>
        <v>4.85552021808269</v>
      </c>
      <c r="BV298">
        <f t="shared" ca="1" si="24"/>
        <v>0.20595115560961916</v>
      </c>
      <c r="BW298" cm="1">
        <f t="array" aca="1" ref="BW298" ca="1">INDEX($B298:$BB298,Var!$B$9)/BW$1*100</f>
        <v>144.45359696842962</v>
      </c>
      <c r="BX298" cm="1">
        <f t="array" aca="1" ref="BX298" ca="1">INDEX($B298:$BB298,Var!$B$9)/BX$1*100</f>
        <v>83.075967738837861</v>
      </c>
      <c r="BY298" cm="1">
        <f t="array" aca="1" ref="BY298" ca="1">INDEX($B298:$BB298,Var!$O$9)/BY$1*100</f>
        <v>117.82210018515487</v>
      </c>
      <c r="BZ298" cm="1">
        <f t="array" aca="1" ref="BZ298" ca="1">INDEX($B298:$BB298,Var!$O$9)/BZ$1*100</f>
        <v>93.493415956622769</v>
      </c>
    </row>
    <row r="299" spans="1:78" x14ac:dyDescent="0.3">
      <c r="A299" s="35">
        <v>45139</v>
      </c>
      <c r="B299">
        <v>1.6818</v>
      </c>
      <c r="C299">
        <v>1.9558</v>
      </c>
      <c r="D299">
        <v>5.3426999999999998</v>
      </c>
      <c r="E299">
        <v>1.4702999999999999</v>
      </c>
      <c r="F299">
        <v>0.95879999999999999</v>
      </c>
      <c r="H299">
        <v>7.9096000000000002</v>
      </c>
      <c r="J299">
        <v>24.108000000000001</v>
      </c>
      <c r="K299">
        <v>7.4522000000000004</v>
      </c>
      <c r="M299">
        <v>0.85892000000000002</v>
      </c>
      <c r="O299">
        <v>8.5370000000000008</v>
      </c>
      <c r="Q299">
        <v>385.05</v>
      </c>
      <c r="R299">
        <v>16639.400000000001</v>
      </c>
      <c r="S299">
        <v>4.0861000000000001</v>
      </c>
      <c r="T299">
        <v>90.351799999999997</v>
      </c>
      <c r="U299">
        <v>143.87</v>
      </c>
      <c r="V299">
        <v>157.96</v>
      </c>
      <c r="W299">
        <v>1443.24</v>
      </c>
      <c r="AA299">
        <v>18.520199999999999</v>
      </c>
      <c r="AB299">
        <v>5.0293999999999999</v>
      </c>
      <c r="AC299">
        <v>11.412699999999999</v>
      </c>
      <c r="AD299">
        <v>1.8194999999999999</v>
      </c>
      <c r="AE299">
        <v>61.460999999999999</v>
      </c>
      <c r="AF299">
        <v>4.4600999999999997</v>
      </c>
      <c r="AG299">
        <v>4.9410999999999996</v>
      </c>
      <c r="AH299">
        <v>104.43491304347801</v>
      </c>
      <c r="AI299">
        <v>11.8117</v>
      </c>
      <c r="AJ299">
        <v>1.4735</v>
      </c>
      <c r="AM299">
        <v>38.195</v>
      </c>
      <c r="AN299">
        <v>29.378799999999998</v>
      </c>
      <c r="AO299">
        <v>1.0909</v>
      </c>
      <c r="AQ299">
        <v>20.472300000000001</v>
      </c>
      <c r="BO299">
        <f t="shared" si="21"/>
        <v>2023</v>
      </c>
      <c r="BP299">
        <f t="shared" si="20"/>
        <v>0</v>
      </c>
      <c r="BQ299" cm="1">
        <f t="array" aca="1" ref="BQ299" ca="1">1/INDEX($B299:$BB299,Var!$B$9)</f>
        <v>1.1067848122560923E-2</v>
      </c>
      <c r="BR299">
        <f t="shared" si="22"/>
        <v>29.378799999999998</v>
      </c>
      <c r="BS299">
        <f t="shared" si="23"/>
        <v>3.4038149958473457E-2</v>
      </c>
      <c r="BT299" cm="1">
        <f t="array" aca="1" ref="BT299" ca="1">1/INDEX(B299:BB299,Var!$O$9)</f>
        <v>5.399509724517014E-2</v>
      </c>
      <c r="BU299" cm="1">
        <f t="array" aca="1" ref="BU299" ca="1">INDEX(B299:BB299,Var!$B$9)/INDEX(B299:BB299,Var!$O$9)</f>
        <v>4.8785542272761635</v>
      </c>
      <c r="BV299">
        <f t="shared" ca="1" si="24"/>
        <v>0.20497876079945279</v>
      </c>
      <c r="BW299" cm="1">
        <f t="array" aca="1" ref="BW299" ca="1">INDEX($B299:$BB299,Var!$B$9)/BW$1*100</f>
        <v>143.67805307792489</v>
      </c>
      <c r="BX299" cm="1">
        <f t="array" aca="1" ref="BX299" ca="1">INDEX($B299:$BB299,Var!$B$9)/BX$1*100</f>
        <v>82.629948667109915</v>
      </c>
      <c r="BY299" cm="1">
        <f t="array" aca="1" ref="BY299" ca="1">INDEX($B299:$BB299,Var!$O$9)/BY$1*100</f>
        <v>116.6362273752094</v>
      </c>
      <c r="BZ299" cm="1">
        <f t="array" aca="1" ref="BZ299" ca="1">INDEX($B299:$BB299,Var!$O$9)/BZ$1*100</f>
        <v>92.552409984758</v>
      </c>
    </row>
    <row r="300" spans="1:78" x14ac:dyDescent="0.3">
      <c r="A300" s="35">
        <v>45170</v>
      </c>
      <c r="B300">
        <v>1.6621999999999999</v>
      </c>
      <c r="C300">
        <v>1.9558</v>
      </c>
      <c r="D300">
        <v>5.2770000000000001</v>
      </c>
      <c r="E300">
        <v>1.4458</v>
      </c>
      <c r="F300">
        <v>0.96</v>
      </c>
      <c r="H300">
        <v>7.7967000000000004</v>
      </c>
      <c r="J300">
        <v>24.38</v>
      </c>
      <c r="K300">
        <v>7.4565999999999999</v>
      </c>
      <c r="M300">
        <v>0.86158000000000001</v>
      </c>
      <c r="O300">
        <v>8.3640000000000008</v>
      </c>
      <c r="Q300">
        <v>386.43</v>
      </c>
      <c r="R300">
        <v>16424.669999999998</v>
      </c>
      <c r="S300">
        <v>4.0792999999999999</v>
      </c>
      <c r="T300">
        <v>88.737200000000001</v>
      </c>
      <c r="U300">
        <v>144.46</v>
      </c>
      <c r="V300">
        <v>157.80000000000001</v>
      </c>
      <c r="W300">
        <v>1424.53</v>
      </c>
      <c r="AA300">
        <v>18.4757</v>
      </c>
      <c r="AB300">
        <v>5.0023999999999997</v>
      </c>
      <c r="AC300">
        <v>11.452500000000001</v>
      </c>
      <c r="AD300">
        <v>1.8011999999999999</v>
      </c>
      <c r="AE300">
        <v>60.664999999999999</v>
      </c>
      <c r="AF300">
        <v>4.5980999999999996</v>
      </c>
      <c r="AG300">
        <v>4.9656000000000002</v>
      </c>
      <c r="AH300">
        <v>103.259619047619</v>
      </c>
      <c r="AI300">
        <v>11.841699999999999</v>
      </c>
      <c r="AJ300">
        <v>1.4561999999999999</v>
      </c>
      <c r="AM300">
        <v>38.301000000000002</v>
      </c>
      <c r="AN300">
        <v>28.8643</v>
      </c>
      <c r="AO300">
        <v>1.0684</v>
      </c>
      <c r="AQ300">
        <v>20.277999999999999</v>
      </c>
      <c r="BO300">
        <f t="shared" si="21"/>
        <v>2023</v>
      </c>
      <c r="BP300">
        <f t="shared" si="20"/>
        <v>0</v>
      </c>
      <c r="BQ300" cm="1">
        <f t="array" aca="1" ref="BQ300" ca="1">1/INDEX($B300:$BB300,Var!$B$9)</f>
        <v>1.1269230942603552E-2</v>
      </c>
      <c r="BR300">
        <f t="shared" si="22"/>
        <v>28.8643</v>
      </c>
      <c r="BS300">
        <f t="shared" si="23"/>
        <v>3.4644872732060017E-2</v>
      </c>
      <c r="BT300" cm="1">
        <f t="array" aca="1" ref="BT300" ca="1">1/INDEX(B300:BB300,Var!$O$9)</f>
        <v>5.4125148167593111E-2</v>
      </c>
      <c r="BU300" cm="1">
        <f t="array" aca="1" ref="BU300" ca="1">INDEX(B300:BB300,Var!$B$9)/INDEX(B300:BB300,Var!$O$9)</f>
        <v>4.802914097977343</v>
      </c>
      <c r="BV300">
        <f t="shared" ca="1" si="24"/>
        <v>0.20820693012626046</v>
      </c>
      <c r="BW300" cm="1">
        <f t="array" aca="1" ref="BW300" ca="1">INDEX($B300:$BB300,Var!$B$9)/BW$1*100</f>
        <v>141.11050506560397</v>
      </c>
      <c r="BX300" cm="1">
        <f t="array" aca="1" ref="BX300" ca="1">INDEX($B300:$BB300,Var!$B$9)/BX$1*100</f>
        <v>81.153339290009342</v>
      </c>
      <c r="BY300" cm="1">
        <f t="array" aca="1" ref="BY300" ca="1">INDEX($B300:$BB300,Var!$O$9)/BY$1*100</f>
        <v>116.35597596765457</v>
      </c>
      <c r="BZ300" cm="1">
        <f t="array" aca="1" ref="BZ300" ca="1">INDEX($B300:$BB300,Var!$O$9)/BZ$1*100</f>
        <v>92.330026735963628</v>
      </c>
    </row>
    <row r="301" spans="1:78" x14ac:dyDescent="0.3">
      <c r="A301" s="35">
        <v>45200</v>
      </c>
      <c r="B301">
        <v>1.6637</v>
      </c>
      <c r="C301">
        <v>1.9558</v>
      </c>
      <c r="D301">
        <v>5.3509000000000002</v>
      </c>
      <c r="E301">
        <v>1.4474</v>
      </c>
      <c r="F301">
        <v>0.95469999999999999</v>
      </c>
      <c r="H301">
        <v>7.72</v>
      </c>
      <c r="J301">
        <v>24.584</v>
      </c>
      <c r="K301">
        <v>7.4603999999999999</v>
      </c>
      <c r="M301">
        <v>0.86797999999999997</v>
      </c>
      <c r="O301">
        <v>8.2647999999999993</v>
      </c>
      <c r="Q301">
        <v>385.33</v>
      </c>
      <c r="R301">
        <v>16646.669999999998</v>
      </c>
      <c r="S301">
        <v>4.2034000000000002</v>
      </c>
      <c r="T301">
        <v>87.893699999999995</v>
      </c>
      <c r="U301">
        <v>146.5</v>
      </c>
      <c r="V301">
        <v>158.04</v>
      </c>
      <c r="W301">
        <v>1427.33</v>
      </c>
      <c r="AA301">
        <v>19.088200000000001</v>
      </c>
      <c r="AB301">
        <v>5.0141999999999998</v>
      </c>
      <c r="AC301">
        <v>11.628399999999999</v>
      </c>
      <c r="AD301">
        <v>1.7916000000000001</v>
      </c>
      <c r="AE301">
        <v>59.994</v>
      </c>
      <c r="AF301">
        <v>4.5124000000000004</v>
      </c>
      <c r="AG301">
        <v>4.9682000000000004</v>
      </c>
      <c r="AH301">
        <v>102.476718181818</v>
      </c>
      <c r="AI301">
        <v>11.6472</v>
      </c>
      <c r="AJ301">
        <v>1.4461999999999999</v>
      </c>
      <c r="AM301">
        <v>38.548999999999999</v>
      </c>
      <c r="AN301">
        <v>29.450600000000001</v>
      </c>
      <c r="AO301">
        <v>1.0563</v>
      </c>
      <c r="AQ301">
        <v>20.138999999999999</v>
      </c>
      <c r="BO301">
        <f t="shared" si="21"/>
        <v>2023</v>
      </c>
      <c r="BP301">
        <f t="shared" si="20"/>
        <v>0</v>
      </c>
      <c r="BQ301" cm="1">
        <f t="array" aca="1" ref="BQ301" ca="1">1/INDEX($B301:$BB301,Var!$B$9)</f>
        <v>1.1377379721185934E-2</v>
      </c>
      <c r="BR301">
        <f t="shared" si="22"/>
        <v>29.450600000000001</v>
      </c>
      <c r="BS301">
        <f t="shared" si="23"/>
        <v>3.3955165599342627E-2</v>
      </c>
      <c r="BT301" cm="1">
        <f t="array" aca="1" ref="BT301" ca="1">1/INDEX(B301:BB301,Var!$O$9)</f>
        <v>5.2388386542471264E-2</v>
      </c>
      <c r="BU301" cm="1">
        <f t="array" aca="1" ref="BU301" ca="1">INDEX(B301:BB301,Var!$B$9)/INDEX(B301:BB301,Var!$O$9)</f>
        <v>4.6046091302480061</v>
      </c>
      <c r="BV301">
        <f t="shared" ca="1" si="24"/>
        <v>0.21717369959394134</v>
      </c>
      <c r="BW301" cm="1">
        <f t="array" aca="1" ref="BW301" ca="1">INDEX($B301:$BB301,Var!$B$9)/BW$1*100</f>
        <v>139.76916557074907</v>
      </c>
      <c r="BX301" cm="1">
        <f t="array" aca="1" ref="BX301" ca="1">INDEX($B301:$BB301,Var!$B$9)/BX$1*100</f>
        <v>80.381928408314579</v>
      </c>
      <c r="BY301" cm="1">
        <f t="array" aca="1" ref="BY301" ca="1">INDEX($B301:$BB301,Var!$O$9)/BY$1*100</f>
        <v>120.21336893680802</v>
      </c>
      <c r="BZ301" cm="1">
        <f t="array" aca="1" ref="BZ301" ca="1">INDEX($B301:$BB301,Var!$O$9)/BZ$1*100</f>
        <v>95.390919767122256</v>
      </c>
    </row>
    <row r="302" spans="1:78" x14ac:dyDescent="0.3">
      <c r="A302" s="35">
        <v>45231</v>
      </c>
      <c r="B302">
        <v>1.6634</v>
      </c>
      <c r="C302">
        <v>1.9558</v>
      </c>
      <c r="D302">
        <v>5.2962999999999996</v>
      </c>
      <c r="E302">
        <v>1.4827999999999999</v>
      </c>
      <c r="F302">
        <v>0.96340000000000003</v>
      </c>
      <c r="H302">
        <v>7.8087</v>
      </c>
      <c r="J302">
        <v>24.484999999999999</v>
      </c>
      <c r="K302">
        <v>7.4581</v>
      </c>
      <c r="M302">
        <v>0.87044999999999995</v>
      </c>
      <c r="O302">
        <v>8.4380000000000006</v>
      </c>
      <c r="Q302">
        <v>379.19</v>
      </c>
      <c r="R302">
        <v>16853.560000000001</v>
      </c>
      <c r="S302">
        <v>4.1117999999999997</v>
      </c>
      <c r="T302">
        <v>90.010199999999998</v>
      </c>
      <c r="U302">
        <v>151.44</v>
      </c>
      <c r="V302">
        <v>161.84</v>
      </c>
      <c r="W302">
        <v>1412.57</v>
      </c>
      <c r="AA302">
        <v>18.787700000000001</v>
      </c>
      <c r="AB302">
        <v>5.0667</v>
      </c>
      <c r="AC302">
        <v>11.7958</v>
      </c>
      <c r="AD302">
        <v>1.8032999999999999</v>
      </c>
      <c r="AE302">
        <v>60.284999999999997</v>
      </c>
      <c r="AF302">
        <v>4.4020000000000001</v>
      </c>
      <c r="AG302">
        <v>4.9702999999999999</v>
      </c>
      <c r="AH302">
        <v>97.758222727272695</v>
      </c>
      <c r="AI302">
        <v>11.547499999999999</v>
      </c>
      <c r="AJ302">
        <v>1.4575</v>
      </c>
      <c r="AM302">
        <v>38.326999999999998</v>
      </c>
      <c r="AN302">
        <v>30.9786</v>
      </c>
      <c r="AO302">
        <v>1.0808</v>
      </c>
      <c r="AQ302">
        <v>20.0397</v>
      </c>
      <c r="BO302">
        <f t="shared" si="21"/>
        <v>2023</v>
      </c>
      <c r="BP302">
        <f t="shared" si="20"/>
        <v>0</v>
      </c>
      <c r="BQ302" cm="1">
        <f t="array" aca="1" ref="BQ302" ca="1">1/INDEX($B302:$BB302,Var!$B$9)</f>
        <v>1.110985199455173E-2</v>
      </c>
      <c r="BR302">
        <f t="shared" si="22"/>
        <v>30.9786</v>
      </c>
      <c r="BS302">
        <f t="shared" si="23"/>
        <v>3.2280348369519603E-2</v>
      </c>
      <c r="BT302" cm="1">
        <f t="array" aca="1" ref="BT302" ca="1">1/INDEX(B302:BB302,Var!$O$9)</f>
        <v>5.3226312960074941E-2</v>
      </c>
      <c r="BU302" cm="1">
        <f t="array" aca="1" ref="BU302" ca="1">INDEX(B302:BB302,Var!$B$9)/INDEX(B302:BB302,Var!$O$9)</f>
        <v>4.7909110747989372</v>
      </c>
      <c r="BV302">
        <f t="shared" ca="1" si="24"/>
        <v>0.20872856631803952</v>
      </c>
      <c r="BW302" cm="1">
        <f t="array" aca="1" ref="BW302" ca="1">INDEX($B302:$BB302,Var!$B$9)/BW$1*100</f>
        <v>143.1348384111289</v>
      </c>
      <c r="BX302" cm="1">
        <f t="array" aca="1" ref="BX302" ca="1">INDEX($B302:$BB302,Var!$B$9)/BX$1*100</f>
        <v>82.31754326439868</v>
      </c>
      <c r="BY302" cm="1">
        <f t="array" aca="1" ref="BY302" ca="1">INDEX($B302:$BB302,Var!$O$9)/BY$1*100</f>
        <v>118.32088471275806</v>
      </c>
      <c r="BZ302" cm="1">
        <f t="array" aca="1" ref="BZ302" ca="1">INDEX($B302:$BB302,Var!$O$9)/BZ$1*100</f>
        <v>93.889208165713001</v>
      </c>
    </row>
    <row r="303" spans="1:78" x14ac:dyDescent="0.3">
      <c r="A303" s="35">
        <v>45261</v>
      </c>
      <c r="B303">
        <v>1.6321000000000001</v>
      </c>
      <c r="C303">
        <v>1.9558</v>
      </c>
      <c r="D303">
        <v>5.3428000000000004</v>
      </c>
      <c r="E303">
        <v>1.4653</v>
      </c>
      <c r="F303">
        <v>0.94410000000000005</v>
      </c>
      <c r="H303">
        <v>7.7869999999999999</v>
      </c>
      <c r="J303">
        <v>24.478000000000002</v>
      </c>
      <c r="K303">
        <v>7.4555999999999996</v>
      </c>
      <c r="M303">
        <v>0.86168</v>
      </c>
      <c r="O303">
        <v>8.5152000000000001</v>
      </c>
      <c r="Q303">
        <v>381.8</v>
      </c>
      <c r="R303">
        <v>16910.330000000002</v>
      </c>
      <c r="S303">
        <v>4.0057</v>
      </c>
      <c r="T303">
        <v>90.800899999999999</v>
      </c>
      <c r="U303">
        <v>150.55000000000001</v>
      </c>
      <c r="V303">
        <v>157.21</v>
      </c>
      <c r="W303">
        <v>1423.13</v>
      </c>
      <c r="AA303">
        <v>18.766500000000001</v>
      </c>
      <c r="AB303">
        <v>5.0826000000000002</v>
      </c>
      <c r="AC303">
        <v>11.533300000000001</v>
      </c>
      <c r="AD303">
        <v>1.7556</v>
      </c>
      <c r="AE303">
        <v>60.593000000000004</v>
      </c>
      <c r="AF303">
        <v>4.3334999999999999</v>
      </c>
      <c r="AG303">
        <v>4.9706999999999999</v>
      </c>
      <c r="AH303">
        <v>99.3159428571429</v>
      </c>
      <c r="AI303">
        <v>11.2028</v>
      </c>
      <c r="AJ303">
        <v>1.4533</v>
      </c>
      <c r="AM303">
        <v>38.176000000000002</v>
      </c>
      <c r="AN303">
        <v>31.724299999999999</v>
      </c>
      <c r="AO303">
        <v>1.0903</v>
      </c>
      <c r="AQ303">
        <v>20.337299999999999</v>
      </c>
      <c r="BO303">
        <f t="shared" si="21"/>
        <v>2023</v>
      </c>
      <c r="BP303">
        <f t="shared" si="20"/>
        <v>0</v>
      </c>
      <c r="BQ303" cm="1">
        <f t="array" aca="1" ref="BQ303" ca="1">1/INDEX($B303:$BB303,Var!$B$9)</f>
        <v>1.1013106698281625E-2</v>
      </c>
      <c r="BR303">
        <f t="shared" si="22"/>
        <v>31.724299999999999</v>
      </c>
      <c r="BS303">
        <f t="shared" si="23"/>
        <v>3.1521578096285814E-2</v>
      </c>
      <c r="BT303" cm="1">
        <f t="array" aca="1" ref="BT303" ca="1">1/INDEX(B303:BB303,Var!$O$9)</f>
        <v>5.3286441265020114E-2</v>
      </c>
      <c r="BU303" cm="1">
        <f t="array" aca="1" ref="BU303" ca="1">INDEX(B303:BB303,Var!$B$9)/INDEX(B303:BB303,Var!$O$9)</f>
        <v>4.8384568246609652</v>
      </c>
      <c r="BV303">
        <f t="shared" ca="1" si="24"/>
        <v>0.2066774668533021</v>
      </c>
      <c r="BW303" cm="1">
        <f t="array" aca="1" ref="BW303" ca="1">INDEX($B303:$BB303,Var!$B$9)/BW$1*100</f>
        <v>144.39221498324716</v>
      </c>
      <c r="BX303" cm="1">
        <f t="array" aca="1" ref="BX303" ca="1">INDEX($B303:$BB303,Var!$B$9)/BX$1*100</f>
        <v>83.040666659960067</v>
      </c>
      <c r="BY303" cm="1">
        <f t="array" aca="1" ref="BY303" ca="1">INDEX($B303:$BB303,Var!$O$9)/BY$1*100</f>
        <v>118.18737168264204</v>
      </c>
      <c r="BZ303" cm="1">
        <f t="array" aca="1" ref="BZ303" ca="1">INDEX($B303:$BB303,Var!$O$9)/BZ$1*100</f>
        <v>93.78326378651208</v>
      </c>
    </row>
    <row r="304" spans="1:78" x14ac:dyDescent="0.3">
      <c r="A304" s="35">
        <v>45292</v>
      </c>
      <c r="B304">
        <v>1.6422000000000001</v>
      </c>
      <c r="C304">
        <v>1.9558</v>
      </c>
      <c r="D304">
        <v>5.3569000000000004</v>
      </c>
      <c r="E304">
        <v>1.4631000000000001</v>
      </c>
      <c r="F304">
        <v>0.93679999999999997</v>
      </c>
      <c r="H304">
        <v>7.8201000000000001</v>
      </c>
      <c r="J304">
        <v>24.716000000000001</v>
      </c>
      <c r="K304">
        <v>7.4572000000000003</v>
      </c>
      <c r="M304">
        <v>0.85872999999999999</v>
      </c>
      <c r="O304">
        <v>8.5244</v>
      </c>
      <c r="Q304">
        <v>382.04</v>
      </c>
      <c r="R304">
        <v>17049.43</v>
      </c>
      <c r="S304">
        <v>4.0492999999999997</v>
      </c>
      <c r="T304">
        <v>90.634699999999995</v>
      </c>
      <c r="U304">
        <v>149.43</v>
      </c>
      <c r="V304">
        <v>159.46</v>
      </c>
      <c r="W304">
        <v>1447.18</v>
      </c>
      <c r="AA304">
        <v>18.626799999999999</v>
      </c>
      <c r="AB304">
        <v>5.1105</v>
      </c>
      <c r="AC304">
        <v>11.350099999999999</v>
      </c>
      <c r="AD304">
        <v>1.7673000000000001</v>
      </c>
      <c r="AE304">
        <v>61.09</v>
      </c>
      <c r="AF304">
        <v>4.3647999999999998</v>
      </c>
      <c r="AG304">
        <v>4.9748999999999999</v>
      </c>
      <c r="AH304">
        <v>97.596530434782593</v>
      </c>
      <c r="AI304">
        <v>11.2834</v>
      </c>
      <c r="AJ304">
        <v>1.4569000000000001</v>
      </c>
      <c r="AM304">
        <v>38.401000000000003</v>
      </c>
      <c r="AN304">
        <v>32.816499999999998</v>
      </c>
      <c r="AO304">
        <v>1.0905</v>
      </c>
      <c r="AQ304">
        <v>20.516100000000002</v>
      </c>
      <c r="BO304">
        <f t="shared" si="21"/>
        <v>2024</v>
      </c>
      <c r="BP304">
        <f t="shared" si="20"/>
        <v>100</v>
      </c>
      <c r="BQ304" cm="1">
        <f t="array" aca="1" ref="BQ304" ca="1">1/INDEX($B304:$BB304,Var!$B$9)</f>
        <v>1.1033301814867816E-2</v>
      </c>
      <c r="BR304">
        <f t="shared" si="22"/>
        <v>32.816499999999998</v>
      </c>
      <c r="BS304">
        <f t="shared" si="23"/>
        <v>3.0472475736291197E-2</v>
      </c>
      <c r="BT304" cm="1">
        <f t="array" aca="1" ref="BT304" ca="1">1/INDEX(B304:BB304,Var!$O$9)</f>
        <v>5.3686086713767261E-2</v>
      </c>
      <c r="BU304" cm="1">
        <f t="array" aca="1" ref="BU304" ca="1">INDEX(B304:BB304,Var!$B$9)/INDEX(B304:BB304,Var!$O$9)</f>
        <v>4.8658223634762816</v>
      </c>
      <c r="BV304">
        <f t="shared" ca="1" si="24"/>
        <v>0.20551510624517982</v>
      </c>
      <c r="BW304" cm="1">
        <f t="array" aca="1" ref="BW304" ca="1">INDEX($B304:$BB304,Var!$B$9)/BW$1*100</f>
        <v>144.12792260145122</v>
      </c>
      <c r="BX304" cm="1">
        <f t="array" aca="1" ref="BX304" ca="1">INDEX($B304:$BB304,Var!$B$9)/BX$1*100</f>
        <v>82.88867082292667</v>
      </c>
      <c r="BY304" cm="1">
        <f t="array" aca="1" ref="BY304" ca="1">INDEX($B304:$BB304,Var!$O$9)/BY$1*100</f>
        <v>117.30757119645307</v>
      </c>
      <c r="BZ304" cm="1">
        <f t="array" aca="1" ref="BZ304" ca="1">INDEX($B304:$BB304,Var!$O$9)/BZ$1*100</f>
        <v>93.085130306589036</v>
      </c>
    </row>
    <row r="305" spans="1:78" x14ac:dyDescent="0.3">
      <c r="A305" s="35">
        <v>45323</v>
      </c>
      <c r="B305">
        <v>1.6533</v>
      </c>
      <c r="C305">
        <v>1.9558</v>
      </c>
      <c r="D305">
        <v>5.3559000000000001</v>
      </c>
      <c r="E305">
        <v>1.4563999999999999</v>
      </c>
      <c r="F305">
        <v>0.94620000000000004</v>
      </c>
      <c r="H305">
        <v>7.7651000000000003</v>
      </c>
      <c r="J305">
        <v>25.231999999999999</v>
      </c>
      <c r="K305">
        <v>7.4550000000000001</v>
      </c>
      <c r="M305">
        <v>0.85465999999999998</v>
      </c>
      <c r="O305">
        <v>8.4431999999999992</v>
      </c>
      <c r="Q305">
        <v>388.04</v>
      </c>
      <c r="R305">
        <v>16898.59</v>
      </c>
      <c r="S305">
        <v>3.9344999999999999</v>
      </c>
      <c r="T305">
        <v>89.5608</v>
      </c>
      <c r="U305">
        <v>148.68</v>
      </c>
      <c r="V305">
        <v>161.38</v>
      </c>
      <c r="W305">
        <v>1437.37</v>
      </c>
      <c r="AA305">
        <v>18.442499999999999</v>
      </c>
      <c r="AB305">
        <v>5.1467999999999998</v>
      </c>
      <c r="AC305">
        <v>11.3843</v>
      </c>
      <c r="AD305">
        <v>1.7618</v>
      </c>
      <c r="AE305">
        <v>60.485999999999997</v>
      </c>
      <c r="AF305">
        <v>4.3255999999999997</v>
      </c>
      <c r="AG305">
        <v>4.9745999999999997</v>
      </c>
      <c r="AH305">
        <v>98.955290476190498</v>
      </c>
      <c r="AI305">
        <v>11.25</v>
      </c>
      <c r="AJ305">
        <v>1.4513</v>
      </c>
      <c r="AM305">
        <v>38.709000000000003</v>
      </c>
      <c r="AN305">
        <v>33.264400000000002</v>
      </c>
      <c r="AO305">
        <v>1.0794999999999999</v>
      </c>
      <c r="AQ305">
        <v>20.508199999999999</v>
      </c>
      <c r="BO305">
        <f t="shared" si="21"/>
        <v>2024</v>
      </c>
      <c r="BP305">
        <f t="shared" si="20"/>
        <v>100</v>
      </c>
      <c r="BQ305" cm="1">
        <f t="array" aca="1" ref="BQ305" ca="1">1/INDEX($B305:$BB305,Var!$B$9)</f>
        <v>1.1165599235379764E-2</v>
      </c>
      <c r="BR305">
        <f t="shared" si="22"/>
        <v>33.264400000000002</v>
      </c>
      <c r="BS305">
        <f t="shared" si="23"/>
        <v>3.0062168564591575E-2</v>
      </c>
      <c r="BT305" cm="1">
        <f t="array" aca="1" ref="BT305" ca="1">1/INDEX(B305:BB305,Var!$O$9)</f>
        <v>5.4222583706113596E-2</v>
      </c>
      <c r="BU305" cm="1">
        <f t="array" aca="1" ref="BU305" ca="1">INDEX(B305:BB305,Var!$B$9)/INDEX(B305:BB305,Var!$O$9)</f>
        <v>4.8562179747864986</v>
      </c>
      <c r="BV305">
        <f t="shared" ca="1" si="24"/>
        <v>0.20592156389849131</v>
      </c>
      <c r="BW305" cm="1">
        <f t="array" aca="1" ref="BW305" ca="1">INDEX($B305:$BB305,Var!$B$9)/BW$1*100</f>
        <v>142.42019944374564</v>
      </c>
      <c r="BX305" cm="1">
        <f t="array" aca="1" ref="BX305" ca="1">INDEX($B305:$BB305,Var!$B$9)/BX$1*100</f>
        <v>81.906550910831854</v>
      </c>
      <c r="BY305" cm="1">
        <f t="array" aca="1" ref="BY305" ca="1">INDEX($B305:$BB305,Var!$O$9)/BY$1*100</f>
        <v>116.14688952426535</v>
      </c>
      <c r="BZ305" cm="1">
        <f t="array" aca="1" ref="BZ305" ca="1">INDEX($B305:$BB305,Var!$O$9)/BZ$1*100</f>
        <v>92.164113840233881</v>
      </c>
    </row>
    <row r="306" spans="1:78" x14ac:dyDescent="0.3">
      <c r="A306" s="35">
        <v>45352</v>
      </c>
      <c r="B306">
        <v>1.6586000000000001</v>
      </c>
      <c r="C306">
        <v>1.9558</v>
      </c>
      <c r="D306">
        <v>5.4157000000000002</v>
      </c>
      <c r="E306">
        <v>1.4725999999999999</v>
      </c>
      <c r="F306">
        <v>0.96560000000000001</v>
      </c>
      <c r="H306">
        <v>7.8296999999999999</v>
      </c>
      <c r="J306">
        <v>25.292000000000002</v>
      </c>
      <c r="K306">
        <v>7.4565999999999999</v>
      </c>
      <c r="M306">
        <v>0.85524</v>
      </c>
      <c r="O306">
        <v>8.5048999999999992</v>
      </c>
      <c r="Q306">
        <v>395.09</v>
      </c>
      <c r="R306">
        <v>17063.66</v>
      </c>
      <c r="S306">
        <v>3.9441999999999999</v>
      </c>
      <c r="T306">
        <v>90.251499999999993</v>
      </c>
      <c r="U306">
        <v>149.04</v>
      </c>
      <c r="V306">
        <v>162.77000000000001</v>
      </c>
      <c r="W306">
        <v>1448.12</v>
      </c>
      <c r="AA306">
        <v>18.260999999999999</v>
      </c>
      <c r="AB306">
        <v>5.1272000000000002</v>
      </c>
      <c r="AC306">
        <v>11.5214</v>
      </c>
      <c r="AD306">
        <v>1.7868999999999999</v>
      </c>
      <c r="AE306">
        <v>60.735999999999997</v>
      </c>
      <c r="AF306">
        <v>4.3068999999999997</v>
      </c>
      <c r="AG306">
        <v>4.9707999999999997</v>
      </c>
      <c r="AH306">
        <v>99.794600000000003</v>
      </c>
      <c r="AI306">
        <v>11.305400000000001</v>
      </c>
      <c r="AJ306">
        <v>1.4573</v>
      </c>
      <c r="AM306">
        <v>39.079000000000001</v>
      </c>
      <c r="AN306">
        <v>34.822899999999997</v>
      </c>
      <c r="AO306">
        <v>1.0871999999999999</v>
      </c>
      <c r="AQ306">
        <v>20.4955</v>
      </c>
      <c r="BO306">
        <f t="shared" si="21"/>
        <v>2024</v>
      </c>
      <c r="BP306">
        <f t="shared" si="20"/>
        <v>100</v>
      </c>
      <c r="BQ306" cm="1">
        <f t="array" aca="1" ref="BQ306" ca="1">1/INDEX($B306:$BB306,Var!$B$9)</f>
        <v>1.1080148252383617E-2</v>
      </c>
      <c r="BR306">
        <f t="shared" si="22"/>
        <v>34.822899999999997</v>
      </c>
      <c r="BS306">
        <f t="shared" si="23"/>
        <v>2.8716735251802697E-2</v>
      </c>
      <c r="BT306" cm="1">
        <f t="array" aca="1" ref="BT306" ca="1">1/INDEX(B306:BB306,Var!$O$9)</f>
        <v>5.4761513608236133E-2</v>
      </c>
      <c r="BU306" cm="1">
        <f t="array" aca="1" ref="BU306" ca="1">INDEX(B306:BB306,Var!$B$9)/INDEX(B306:BB306,Var!$O$9)</f>
        <v>4.9423087454137233</v>
      </c>
      <c r="BV306">
        <f t="shared" ca="1" si="24"/>
        <v>0.20233458723677722</v>
      </c>
      <c r="BW306" cm="1">
        <f t="array" aca="1" ref="BW306" ca="1">INDEX($B306:$BB306,Var!$B$9)/BW$1*100</f>
        <v>143.5185553288627</v>
      </c>
      <c r="BX306" cm="1">
        <f t="array" aca="1" ref="BX306" ca="1">INDEX($B306:$BB306,Var!$B$9)/BX$1*100</f>
        <v>82.538220734170977</v>
      </c>
      <c r="BY306" cm="1">
        <f t="array" aca="1" ref="BY306" ca="1">INDEX($B306:$BB306,Var!$O$9)/BY$1*100</f>
        <v>115.00384164850806</v>
      </c>
      <c r="BZ306" cm="1">
        <f t="array" aca="1" ref="BZ306" ca="1">INDEX($B306:$BB306,Var!$O$9)/BZ$1*100</f>
        <v>91.25709002773543</v>
      </c>
    </row>
    <row r="307" spans="1:78" x14ac:dyDescent="0.3">
      <c r="A307" s="35">
        <v>45383</v>
      </c>
      <c r="B307">
        <v>1.6469</v>
      </c>
      <c r="C307">
        <v>1.9558</v>
      </c>
      <c r="D307">
        <v>5.4974999999999996</v>
      </c>
      <c r="E307">
        <v>1.4661</v>
      </c>
      <c r="F307">
        <v>0.97609999999999997</v>
      </c>
      <c r="H307">
        <v>7.7657999999999996</v>
      </c>
      <c r="J307">
        <v>25.277999999999999</v>
      </c>
      <c r="K307">
        <v>7.4596</v>
      </c>
      <c r="M307">
        <v>0.85658000000000001</v>
      </c>
      <c r="O307">
        <v>8.4006000000000007</v>
      </c>
      <c r="Q307">
        <v>392.41</v>
      </c>
      <c r="R307">
        <v>17258.77</v>
      </c>
      <c r="S307">
        <v>4.024</v>
      </c>
      <c r="T307">
        <v>89.467600000000004</v>
      </c>
      <c r="U307">
        <v>150.35</v>
      </c>
      <c r="V307">
        <v>165.03</v>
      </c>
      <c r="W307">
        <v>1469.42</v>
      </c>
      <c r="AA307">
        <v>18.006599999999999</v>
      </c>
      <c r="AB307">
        <v>5.1139000000000001</v>
      </c>
      <c r="AC307">
        <v>11.6828</v>
      </c>
      <c r="AD307">
        <v>1.7991999999999999</v>
      </c>
      <c r="AE307">
        <v>61.170999999999999</v>
      </c>
      <c r="AF307">
        <v>4.3026</v>
      </c>
      <c r="AG307">
        <v>4.9729999999999999</v>
      </c>
      <c r="AH307">
        <v>99.812963636363605</v>
      </c>
      <c r="AI307">
        <v>11.590999999999999</v>
      </c>
      <c r="AJ307">
        <v>1.4554</v>
      </c>
      <c r="AM307">
        <v>39.454000000000001</v>
      </c>
      <c r="AN307">
        <v>34.692599999999999</v>
      </c>
      <c r="AO307">
        <v>1.0728</v>
      </c>
      <c r="AQ307">
        <v>20.2378</v>
      </c>
      <c r="BO307">
        <f t="shared" si="21"/>
        <v>2024</v>
      </c>
      <c r="BP307">
        <f t="shared" si="20"/>
        <v>100</v>
      </c>
      <c r="BQ307" cm="1">
        <f t="array" aca="1" ref="BQ307" ca="1">1/INDEX($B307:$BB307,Var!$B$9)</f>
        <v>1.1177230639918809E-2</v>
      </c>
      <c r="BR307">
        <f t="shared" si="22"/>
        <v>34.692599999999999</v>
      </c>
      <c r="BS307">
        <f t="shared" si="23"/>
        <v>2.8824590834933099E-2</v>
      </c>
      <c r="BT307" cm="1">
        <f t="array" aca="1" ref="BT307" ca="1">1/INDEX(B307:BB307,Var!$O$9)</f>
        <v>5.5535192651583312E-2</v>
      </c>
      <c r="BU307" cm="1">
        <f t="array" aca="1" ref="BU307" ca="1">INDEX(B307:BB307,Var!$B$9)/INDEX(B307:BB307,Var!$O$9)</f>
        <v>4.9686004020747951</v>
      </c>
      <c r="BV307">
        <f t="shared" ca="1" si="24"/>
        <v>0.20126392124076201</v>
      </c>
      <c r="BW307" cm="1">
        <f t="array" aca="1" ref="BW307" ca="1">INDEX($B307:$BB307,Var!$B$9)/BW$1*100</f>
        <v>142.27199216346054</v>
      </c>
      <c r="BX307" cm="1">
        <f t="array" aca="1" ref="BX307" ca="1">INDEX($B307:$BB307,Var!$B$9)/BX$1*100</f>
        <v>81.821316181520714</v>
      </c>
      <c r="BY307" cm="1">
        <f t="array" aca="1" ref="BY307" ca="1">INDEX($B307:$BB307,Var!$O$9)/BY$1*100</f>
        <v>113.40168528711598</v>
      </c>
      <c r="BZ307" cm="1">
        <f t="array" aca="1" ref="BZ307" ca="1">INDEX($B307:$BB307,Var!$O$9)/BZ$1*100</f>
        <v>89.985757477324398</v>
      </c>
    </row>
    <row r="308" spans="1:78" x14ac:dyDescent="0.3">
      <c r="A308" s="35">
        <v>45413</v>
      </c>
      <c r="B308">
        <v>1.6316999999999999</v>
      </c>
      <c r="C308">
        <v>1.9558</v>
      </c>
      <c r="D308">
        <v>5.5529000000000002</v>
      </c>
      <c r="E308">
        <v>1.478</v>
      </c>
      <c r="F308">
        <v>0.98299999999999998</v>
      </c>
      <c r="H308">
        <v>7.8205999999999998</v>
      </c>
      <c r="J308">
        <v>24.818999999999999</v>
      </c>
      <c r="K308">
        <v>7.4606000000000003</v>
      </c>
      <c r="M308">
        <v>0.85563999999999996</v>
      </c>
      <c r="O308">
        <v>8.4458000000000002</v>
      </c>
      <c r="Q308">
        <v>387.18</v>
      </c>
      <c r="R308">
        <v>17375.669999999998</v>
      </c>
      <c r="S308">
        <v>4.0061999999999998</v>
      </c>
      <c r="T308">
        <v>90.157300000000006</v>
      </c>
      <c r="U308">
        <v>150</v>
      </c>
      <c r="V308">
        <v>168.54</v>
      </c>
      <c r="W308">
        <v>1474.96</v>
      </c>
      <c r="AA308">
        <v>18.154900000000001</v>
      </c>
      <c r="AB308">
        <v>5.0971000000000002</v>
      </c>
      <c r="AC308">
        <v>11.598800000000001</v>
      </c>
      <c r="AD308">
        <v>1.7819</v>
      </c>
      <c r="AE308">
        <v>62.523000000000003</v>
      </c>
      <c r="AF308">
        <v>4.2796000000000003</v>
      </c>
      <c r="AG308">
        <v>4.9753999999999996</v>
      </c>
      <c r="AH308">
        <v>98.483391304347805</v>
      </c>
      <c r="AI308">
        <v>11.618600000000001</v>
      </c>
      <c r="AJ308">
        <v>1.4605999999999999</v>
      </c>
      <c r="AM308">
        <v>39.606999999999999</v>
      </c>
      <c r="AN308">
        <v>34.860500000000002</v>
      </c>
      <c r="AO308">
        <v>1.0811999999999999</v>
      </c>
      <c r="AQ308">
        <v>19.907900000000001</v>
      </c>
      <c r="BN308" t="s">
        <v>227</v>
      </c>
      <c r="BO308">
        <f t="shared" si="21"/>
        <v>2024</v>
      </c>
      <c r="BP308">
        <f t="shared" si="20"/>
        <v>100</v>
      </c>
      <c r="BQ308" cm="1">
        <f t="array" aca="1" ref="BQ308" ca="1">1/INDEX($B308:$BB308,Var!$B$9)</f>
        <v>1.1091725240219039E-2</v>
      </c>
      <c r="BR308">
        <f t="shared" si="22"/>
        <v>34.860500000000002</v>
      </c>
      <c r="BS308">
        <f t="shared" si="23"/>
        <v>2.8685761822119588E-2</v>
      </c>
      <c r="BT308" cm="1">
        <f t="array" aca="1" ref="BT308" ca="1">1/INDEX(B308:BB308,Var!$O$9)</f>
        <v>5.5081548232157704E-2</v>
      </c>
      <c r="BU308" cm="1">
        <f t="array" aca="1" ref="BU308" ca="1">INDEX(B308:BB308,Var!$B$9)/INDEX(B308:BB308,Var!$O$9)</f>
        <v>4.966003668431112</v>
      </c>
      <c r="BV308">
        <f t="shared" ca="1" si="24"/>
        <v>0.20136916256365264</v>
      </c>
      <c r="BW308" cm="1">
        <f t="array" aca="1" ref="BW308" ca="1">INDEX($B308:$BB308,Var!$B$9)/BW$1*100</f>
        <v>143.36875784170763</v>
      </c>
      <c r="BX308" cm="1">
        <f t="array" aca="1" ref="BX308" ca="1">INDEX($B308:$BB308,Var!$B$9)/BX$1*100</f>
        <v>82.452071469137621</v>
      </c>
      <c r="BY308" cm="1">
        <f t="array" aca="1" ref="BY308" ca="1">INDEX($B308:$BB308,Var!$O$9)/BY$1*100</f>
        <v>114.33564671948409</v>
      </c>
      <c r="BZ308" cm="1">
        <f t="array" aca="1" ref="BZ308" ca="1">INDEX($B308:$BB308,Var!$O$9)/BZ$1*100</f>
        <v>90.726868394093103</v>
      </c>
    </row>
    <row r="309" spans="1:78" x14ac:dyDescent="0.3">
      <c r="A309" s="35">
        <v>45444</v>
      </c>
      <c r="B309">
        <v>1.6206</v>
      </c>
      <c r="C309">
        <v>1.9558</v>
      </c>
      <c r="D309">
        <v>5.7884000000000002</v>
      </c>
      <c r="E309">
        <v>1.4750000000000001</v>
      </c>
      <c r="F309">
        <v>0.96160000000000001</v>
      </c>
      <c r="H309">
        <v>7.8051000000000004</v>
      </c>
      <c r="J309">
        <v>24.779</v>
      </c>
      <c r="K309">
        <v>7.4592000000000001</v>
      </c>
      <c r="M309">
        <v>0.84643000000000002</v>
      </c>
      <c r="O309">
        <v>8.4023000000000003</v>
      </c>
      <c r="Q309">
        <v>394.76</v>
      </c>
      <c r="R309">
        <v>17595.939999999999</v>
      </c>
      <c r="S309">
        <v>4.0073999999999996</v>
      </c>
      <c r="T309">
        <v>89.810599999999994</v>
      </c>
      <c r="U309">
        <v>149.36000000000001</v>
      </c>
      <c r="V309">
        <v>169.81</v>
      </c>
      <c r="W309">
        <v>1485.38</v>
      </c>
      <c r="AA309">
        <v>19.613399999999999</v>
      </c>
      <c r="AB309">
        <v>5.0679999999999996</v>
      </c>
      <c r="AC309">
        <v>11.4178</v>
      </c>
      <c r="AD309">
        <v>1.7539</v>
      </c>
      <c r="AE309">
        <v>63.177</v>
      </c>
      <c r="AF309">
        <v>4.3209</v>
      </c>
      <c r="AG309">
        <v>4.9767000000000001</v>
      </c>
      <c r="AH309">
        <v>94.845060000000004</v>
      </c>
      <c r="AI309">
        <v>11.2851</v>
      </c>
      <c r="AJ309">
        <v>1.4547000000000001</v>
      </c>
      <c r="AM309">
        <v>39.491999999999997</v>
      </c>
      <c r="AN309">
        <v>35.066699999999997</v>
      </c>
      <c r="AO309">
        <v>1.0759000000000001</v>
      </c>
      <c r="AQ309">
        <v>19.814399999999999</v>
      </c>
      <c r="BO309">
        <f t="shared" si="21"/>
        <v>2024</v>
      </c>
      <c r="BP309">
        <f t="shared" si="20"/>
        <v>100</v>
      </c>
      <c r="BQ309" cm="1">
        <f t="array" aca="1" ref="BQ309" ca="1">1/INDEX($B309:$BB309,Var!$B$9)</f>
        <v>1.1134543138560483E-2</v>
      </c>
      <c r="BR309">
        <f t="shared" si="22"/>
        <v>35.066699999999997</v>
      </c>
      <c r="BS309">
        <f t="shared" si="23"/>
        <v>2.85170831586662E-2</v>
      </c>
      <c r="BT309" cm="1">
        <f t="array" aca="1" ref="BT309" ca="1">1/INDEX(B309:BB309,Var!$O$9)</f>
        <v>5.098555069493306E-2</v>
      </c>
      <c r="BU309" cm="1">
        <f t="array" aca="1" ref="BU309" ca="1">INDEX(B309:BB309,Var!$B$9)/INDEX(B309:BB309,Var!$O$9)</f>
        <v>4.5790428992423546</v>
      </c>
      <c r="BV309">
        <f t="shared" ca="1" si="24"/>
        <v>0.21838624839384216</v>
      </c>
      <c r="BW309" cm="1">
        <f t="array" aca="1" ref="BW309" ca="1">INDEX($B309:$BB309,Var!$B$9)/BW$1*100</f>
        <v>142.81743311987455</v>
      </c>
      <c r="BX309" cm="1">
        <f t="array" aca="1" ref="BX309" ca="1">INDEX($B309:$BB309,Var!$B$9)/BX$1*100</f>
        <v>82.13500193424305</v>
      </c>
      <c r="BY309" cm="1">
        <f t="array" aca="1" ref="BY309" ca="1">INDEX($B309:$BB309,Var!$O$9)/BY$1*100</f>
        <v>123.52096532439887</v>
      </c>
      <c r="BZ309" cm="1">
        <f t="array" aca="1" ref="BZ309" ca="1">INDEX($B309:$BB309,Var!$O$9)/BZ$1*100</f>
        <v>98.015541840533714</v>
      </c>
    </row>
    <row r="310" spans="1:78" x14ac:dyDescent="0.3">
      <c r="A310" s="35">
        <v>45474</v>
      </c>
      <c r="B310">
        <v>1.6256999999999999</v>
      </c>
      <c r="C310">
        <v>1.9558</v>
      </c>
      <c r="D310">
        <v>6.0053000000000001</v>
      </c>
      <c r="E310">
        <v>1.4867999999999999</v>
      </c>
      <c r="F310">
        <v>0.96760000000000002</v>
      </c>
      <c r="H310">
        <v>7.875</v>
      </c>
      <c r="J310">
        <v>25.298999999999999</v>
      </c>
      <c r="K310">
        <v>7.4606000000000003</v>
      </c>
      <c r="M310">
        <v>0.84331999999999996</v>
      </c>
      <c r="O310">
        <v>8.4684000000000008</v>
      </c>
      <c r="Q310">
        <v>392.84</v>
      </c>
      <c r="R310">
        <v>17623.29</v>
      </c>
      <c r="S310">
        <v>3.9902000000000002</v>
      </c>
      <c r="T310">
        <v>90.655699999999996</v>
      </c>
      <c r="U310">
        <v>149.43</v>
      </c>
      <c r="V310">
        <v>171.17</v>
      </c>
      <c r="W310">
        <v>1499.62</v>
      </c>
      <c r="AA310">
        <v>19.639700000000001</v>
      </c>
      <c r="AB310">
        <v>5.0736999999999997</v>
      </c>
      <c r="AC310">
        <v>11.715999999999999</v>
      </c>
      <c r="AD310">
        <v>1.7985</v>
      </c>
      <c r="AE310">
        <v>63.415999999999997</v>
      </c>
      <c r="AF310">
        <v>4.2816999999999998</v>
      </c>
      <c r="AG310">
        <v>4.9729999999999999</v>
      </c>
      <c r="AH310">
        <v>94.834447826087001</v>
      </c>
      <c r="AI310">
        <v>11.532400000000001</v>
      </c>
      <c r="AJ310">
        <v>1.4601999999999999</v>
      </c>
      <c r="AM310">
        <v>39.323999999999998</v>
      </c>
      <c r="AN310">
        <v>35.696899999999999</v>
      </c>
      <c r="AO310">
        <v>1.0844</v>
      </c>
      <c r="AQ310">
        <v>19.795000000000002</v>
      </c>
      <c r="BO310">
        <f t="shared" si="21"/>
        <v>2024</v>
      </c>
      <c r="BP310">
        <f t="shared" si="20"/>
        <v>100</v>
      </c>
      <c r="BQ310" cm="1">
        <f t="array" aca="1" ref="BQ310" ca="1">1/INDEX($B310:$BB310,Var!$B$9)</f>
        <v>1.1030745998321122E-2</v>
      </c>
      <c r="BR310">
        <f t="shared" si="22"/>
        <v>35.696899999999999</v>
      </c>
      <c r="BS310">
        <f t="shared" si="23"/>
        <v>2.8013637038510349E-2</v>
      </c>
      <c r="BT310" cm="1">
        <f t="array" aca="1" ref="BT310" ca="1">1/INDEX(B310:BB310,Var!$O$9)</f>
        <v>5.0917274703788748E-2</v>
      </c>
      <c r="BU310" cm="1">
        <f t="array" aca="1" ref="BU310" ca="1">INDEX(B310:BB310,Var!$B$9)/INDEX(B310:BB310,Var!$O$9)</f>
        <v>4.6159411803642616</v>
      </c>
      <c r="BV310">
        <f t="shared" ca="1" si="24"/>
        <v>0.21664054218322734</v>
      </c>
      <c r="BW310" cm="1">
        <f t="array" aca="1" ref="BW310" ca="1">INDEX($B310:$BB310,Var!$B$9)/BW$1*100</f>
        <v>144.16131694572144</v>
      </c>
      <c r="BX310" cm="1">
        <f t="array" aca="1" ref="BX310" ca="1">INDEX($B310:$BB310,Var!$B$9)/BX$1*100</f>
        <v>82.907876073093348</v>
      </c>
      <c r="BY310" cm="1">
        <f t="array" aca="1" ref="BY310" ca="1">INDEX($B310:$BB310,Var!$O$9)/BY$1*100</f>
        <v>123.68659705515601</v>
      </c>
      <c r="BZ310" cm="1">
        <f t="array" aca="1" ref="BZ310" ca="1">INDEX($B310:$BB310,Var!$O$9)/BZ$1*100</f>
        <v>98.146972839259391</v>
      </c>
    </row>
    <row r="311" spans="1:78" x14ac:dyDescent="0.3">
      <c r="A311" s="35">
        <v>45505</v>
      </c>
      <c r="B311">
        <v>1.6558999999999999</v>
      </c>
      <c r="C311">
        <v>1.9558</v>
      </c>
      <c r="D311">
        <v>6.1193</v>
      </c>
      <c r="E311">
        <v>1.5048999999999999</v>
      </c>
      <c r="F311">
        <v>0.94499999999999995</v>
      </c>
      <c r="H311">
        <v>7.8735999999999997</v>
      </c>
      <c r="J311">
        <v>25.178999999999998</v>
      </c>
      <c r="K311">
        <v>7.4614000000000003</v>
      </c>
      <c r="M311">
        <v>0.85150000000000003</v>
      </c>
      <c r="O311">
        <v>8.5848999999999993</v>
      </c>
      <c r="Q311">
        <v>394.7</v>
      </c>
      <c r="R311">
        <v>17347.75</v>
      </c>
      <c r="S311">
        <v>4.1078999999999999</v>
      </c>
      <c r="T311">
        <v>92.406199999999998</v>
      </c>
      <c r="U311">
        <v>151.84</v>
      </c>
      <c r="V311">
        <v>161.06</v>
      </c>
      <c r="W311">
        <v>1488.61</v>
      </c>
      <c r="AA311">
        <v>21.0823</v>
      </c>
      <c r="AB311">
        <v>4.8605</v>
      </c>
      <c r="AC311">
        <v>11.7895</v>
      </c>
      <c r="AD311">
        <v>1.8111999999999999</v>
      </c>
      <c r="AE311">
        <v>62.71</v>
      </c>
      <c r="AF311">
        <v>4.2916999999999996</v>
      </c>
      <c r="AG311">
        <v>4.9766000000000004</v>
      </c>
      <c r="AH311">
        <v>98.531672727272706</v>
      </c>
      <c r="AI311">
        <v>11.4557</v>
      </c>
      <c r="AJ311">
        <v>1.4488000000000001</v>
      </c>
      <c r="AM311">
        <v>38.262999999999998</v>
      </c>
      <c r="AN311">
        <v>37.1098</v>
      </c>
      <c r="AO311">
        <v>1.1012</v>
      </c>
      <c r="AQ311">
        <v>19.865100000000002</v>
      </c>
      <c r="BO311">
        <f t="shared" si="21"/>
        <v>2024</v>
      </c>
      <c r="BP311">
        <f t="shared" si="20"/>
        <v>100</v>
      </c>
      <c r="BQ311" cm="1">
        <f t="array" aca="1" ref="BQ311" ca="1">1/INDEX($B311:$BB311,Var!$B$9)</f>
        <v>1.0821784685443184E-2</v>
      </c>
      <c r="BR311">
        <f t="shared" si="22"/>
        <v>37.1098</v>
      </c>
      <c r="BS311">
        <f t="shared" si="23"/>
        <v>2.6947059806304532E-2</v>
      </c>
      <c r="BT311" cm="1">
        <f t="array" aca="1" ref="BT311" ca="1">1/INDEX(B311:BB311,Var!$O$9)</f>
        <v>4.7433154826560672E-2</v>
      </c>
      <c r="BU311" cm="1">
        <f t="array" aca="1" ref="BU311" ca="1">INDEX(B311:BB311,Var!$B$9)/INDEX(B311:BB311,Var!$O$9)</f>
        <v>4.3831175915341305</v>
      </c>
      <c r="BV311">
        <f t="shared" ca="1" si="24"/>
        <v>0.22814811127391885</v>
      </c>
      <c r="BW311" cm="1">
        <f t="array" aca="1" ref="BW311" ca="1">INDEX($B311:$BB311,Var!$B$9)/BW$1*100</f>
        <v>146.94497407167697</v>
      </c>
      <c r="BX311" cm="1">
        <f t="array" aca="1" ref="BX311" ca="1">INDEX($B311:$BB311,Var!$B$9)/BX$1*100</f>
        <v>84.508770854843974</v>
      </c>
      <c r="BY311" cm="1">
        <f t="array" aca="1" ref="BY311" ca="1">INDEX($B311:$BB311,Var!$O$9)/BY$1*100</f>
        <v>132.77178088748377</v>
      </c>
      <c r="BZ311" cm="1">
        <f t="array" aca="1" ref="BZ311" ca="1">INDEX($B311:$BB311,Var!$O$9)/BZ$1*100</f>
        <v>105.35618800129932</v>
      </c>
    </row>
    <row r="312" spans="1:78" x14ac:dyDescent="0.3">
      <c r="A312" s="35">
        <v>45536</v>
      </c>
      <c r="B312">
        <v>1.6397999999999999</v>
      </c>
      <c r="C312">
        <v>1.9558</v>
      </c>
      <c r="D312">
        <v>6.1528</v>
      </c>
      <c r="E312">
        <v>1.5037</v>
      </c>
      <c r="F312">
        <v>0.94140000000000001</v>
      </c>
      <c r="H312">
        <v>7.8611000000000004</v>
      </c>
      <c r="J312">
        <v>25.099</v>
      </c>
      <c r="K312">
        <v>7.46</v>
      </c>
      <c r="M312">
        <v>0.84021000000000001</v>
      </c>
      <c r="O312">
        <v>8.6527999999999992</v>
      </c>
      <c r="Q312">
        <v>394.86</v>
      </c>
      <c r="R312">
        <v>17020.23</v>
      </c>
      <c r="S312">
        <v>4.1452</v>
      </c>
      <c r="T312">
        <v>93.080799999999996</v>
      </c>
      <c r="U312">
        <v>152.21</v>
      </c>
      <c r="V312">
        <v>159.08000000000001</v>
      </c>
      <c r="W312">
        <v>1478.72</v>
      </c>
      <c r="AA312">
        <v>21.762499999999999</v>
      </c>
      <c r="AB312">
        <v>4.7340999999999998</v>
      </c>
      <c r="AC312">
        <v>11.7852</v>
      </c>
      <c r="AD312">
        <v>1.7845</v>
      </c>
      <c r="AE312">
        <v>62.256</v>
      </c>
      <c r="AF312">
        <v>4.2760999999999996</v>
      </c>
      <c r="AG312">
        <v>4.9744000000000002</v>
      </c>
      <c r="AH312">
        <v>101.41215238095199</v>
      </c>
      <c r="AI312">
        <v>11.357699999999999</v>
      </c>
      <c r="AJ312">
        <v>1.4396</v>
      </c>
      <c r="AM312">
        <v>37.012</v>
      </c>
      <c r="AN312">
        <v>37.823799999999999</v>
      </c>
      <c r="AO312">
        <v>1.1106</v>
      </c>
      <c r="AQ312">
        <v>19.563400000000001</v>
      </c>
      <c r="BO312">
        <f t="shared" si="21"/>
        <v>2024</v>
      </c>
      <c r="BP312">
        <f t="shared" si="20"/>
        <v>100</v>
      </c>
      <c r="BQ312" cm="1">
        <f t="array" aca="1" ref="BQ312" ca="1">1/INDEX($B312:$BB312,Var!$B$9)</f>
        <v>1.0743354161115935E-2</v>
      </c>
      <c r="BR312">
        <f t="shared" si="22"/>
        <v>37.823799999999999</v>
      </c>
      <c r="BS312">
        <f t="shared" si="23"/>
        <v>2.6438380067576501E-2</v>
      </c>
      <c r="BT312" cm="1">
        <f t="array" aca="1" ref="BT312" ca="1">1/INDEX(B312:BB312,Var!$O$9)</f>
        <v>4.595060310166571E-2</v>
      </c>
      <c r="BU312" cm="1">
        <f t="array" aca="1" ref="BU312" ca="1">INDEX(B312:BB312,Var!$B$9)/INDEX(B312:BB312,Var!$O$9)</f>
        <v>4.2771188971855256</v>
      </c>
      <c r="BV312">
        <f t="shared" ca="1" si="24"/>
        <v>0.23380224493128551</v>
      </c>
      <c r="BW312" cm="1">
        <f t="array" aca="1" ref="BW312" ca="1">INDEX($B312:$BB312,Var!$B$9)/BW$1*100</f>
        <v>148.01772762618688</v>
      </c>
      <c r="BX312" cm="1">
        <f t="array" aca="1" ref="BX312" ca="1">INDEX($B312:$BB312,Var!$B$9)/BX$1*100</f>
        <v>85.125716653055321</v>
      </c>
      <c r="BY312" cm="1">
        <f t="array" aca="1" ref="BY312" ca="1">INDEX($B312:$BB312,Var!$O$9)/BY$1*100</f>
        <v>137.05553386318692</v>
      </c>
      <c r="BZ312" cm="1">
        <f t="array" aca="1" ref="BZ312" ca="1">INDEX($B312:$BB312,Var!$O$9)/BZ$1*100</f>
        <v>108.75540341320806</v>
      </c>
    </row>
    <row r="313" spans="1:78" x14ac:dyDescent="0.3">
      <c r="A313" s="35">
        <v>45566</v>
      </c>
      <c r="B313">
        <v>1.625</v>
      </c>
      <c r="C313">
        <v>1.9558</v>
      </c>
      <c r="D313">
        <v>6.1195000000000004</v>
      </c>
      <c r="E313">
        <v>1.4993000000000001</v>
      </c>
      <c r="F313">
        <v>0.93859999999999999</v>
      </c>
      <c r="H313">
        <v>7.7275999999999998</v>
      </c>
      <c r="J313">
        <v>25.297999999999998</v>
      </c>
      <c r="K313">
        <v>7.4592999999999998</v>
      </c>
      <c r="M313">
        <v>0.83496000000000004</v>
      </c>
      <c r="O313">
        <v>8.4725999999999999</v>
      </c>
      <c r="Q313">
        <v>401.9</v>
      </c>
      <c r="R313">
        <v>16988.189999999999</v>
      </c>
      <c r="S313">
        <v>4.1020000000000003</v>
      </c>
      <c r="T313">
        <v>91.626599999999996</v>
      </c>
      <c r="U313">
        <v>149.07</v>
      </c>
      <c r="V313">
        <v>163.19999999999999</v>
      </c>
      <c r="W313">
        <v>1484.59</v>
      </c>
      <c r="AA313">
        <v>21.4603</v>
      </c>
      <c r="AB313">
        <v>4.6882999999999999</v>
      </c>
      <c r="AC313">
        <v>11.790699999999999</v>
      </c>
      <c r="AD313">
        <v>1.7917000000000001</v>
      </c>
      <c r="AE313">
        <v>62.655000000000001</v>
      </c>
      <c r="AF313">
        <v>4.3170000000000002</v>
      </c>
      <c r="AG313">
        <v>4.9749999999999996</v>
      </c>
      <c r="AH313">
        <v>105.094339130435</v>
      </c>
      <c r="AI313">
        <v>11.4048</v>
      </c>
      <c r="AJ313">
        <v>1.4282999999999999</v>
      </c>
      <c r="AM313">
        <v>36.411000000000001</v>
      </c>
      <c r="AN313">
        <v>37.347299999999997</v>
      </c>
      <c r="AO313">
        <v>1.0904</v>
      </c>
      <c r="AQ313">
        <v>19.160900000000002</v>
      </c>
      <c r="BO313">
        <f t="shared" si="21"/>
        <v>2024</v>
      </c>
      <c r="BP313">
        <f t="shared" si="20"/>
        <v>100</v>
      </c>
      <c r="BQ313" cm="1">
        <f t="array" aca="1" ref="BQ313" ca="1">1/INDEX($B313:$BB313,Var!$B$9)</f>
        <v>1.0913861258630137E-2</v>
      </c>
      <c r="BR313">
        <f t="shared" si="22"/>
        <v>37.347299999999997</v>
      </c>
      <c r="BS313">
        <f t="shared" si="23"/>
        <v>2.6775697306097097E-2</v>
      </c>
      <c r="BT313" cm="1">
        <f t="array" aca="1" ref="BT313" ca="1">1/INDEX(B313:BB313,Var!$O$9)</f>
        <v>4.6597671048400999E-2</v>
      </c>
      <c r="BU313" cm="1">
        <f t="array" aca="1" ref="BU313" ca="1">INDEX(B313:BB313,Var!$B$9)/INDEX(B313:BB313,Var!$O$9)</f>
        <v>4.2695861660834193</v>
      </c>
      <c r="BV313">
        <f t="shared" ca="1" si="24"/>
        <v>0.23421473676858029</v>
      </c>
      <c r="BW313" cm="1">
        <f t="array" aca="1" ref="BW313" ca="1">INDEX($B313:$BB313,Var!$B$9)/BW$1*100</f>
        <v>145.70524879581583</v>
      </c>
      <c r="BX313" cm="1">
        <f t="array" aca="1" ref="BX313" ca="1">INDEX($B313:$BB313,Var!$B$9)/BX$1*100</f>
        <v>83.795798805799251</v>
      </c>
      <c r="BY313" cm="1">
        <f t="array" aca="1" ref="BY313" ca="1">INDEX($B313:$BB313,Var!$O$9)/BY$1*100</f>
        <v>135.1523434055899</v>
      </c>
      <c r="BZ313" cm="1">
        <f t="array" aca="1" ref="BZ313" ca="1">INDEX($B313:$BB313,Var!$O$9)/BZ$1*100</f>
        <v>107.24519627195721</v>
      </c>
    </row>
    <row r="314" spans="1:78" x14ac:dyDescent="0.3">
      <c r="A314" s="35">
        <v>45597</v>
      </c>
      <c r="B314">
        <v>1.6267</v>
      </c>
      <c r="C314">
        <v>1.9558</v>
      </c>
      <c r="D314">
        <v>6.1729000000000003</v>
      </c>
      <c r="E314">
        <v>1.4855</v>
      </c>
      <c r="F314">
        <v>0.9355</v>
      </c>
      <c r="H314">
        <v>7.6616999999999997</v>
      </c>
      <c r="J314">
        <v>25.300999999999998</v>
      </c>
      <c r="K314">
        <v>7.4583000000000004</v>
      </c>
      <c r="M314">
        <v>0.83379000000000003</v>
      </c>
      <c r="O314">
        <v>8.2698999999999998</v>
      </c>
      <c r="Q314">
        <v>409.25</v>
      </c>
      <c r="R314">
        <v>16817.07</v>
      </c>
      <c r="S314">
        <v>3.9523000000000001</v>
      </c>
      <c r="T314">
        <v>89.671700000000001</v>
      </c>
      <c r="U314">
        <v>146.72</v>
      </c>
      <c r="V314">
        <v>163.22999999999999</v>
      </c>
      <c r="W314">
        <v>1482.25</v>
      </c>
      <c r="AA314">
        <v>21.615200000000002</v>
      </c>
      <c r="AB314">
        <v>4.7141000000000002</v>
      </c>
      <c r="AC314">
        <v>11.7408</v>
      </c>
      <c r="AD314">
        <v>1.7967</v>
      </c>
      <c r="AE314">
        <v>62.41</v>
      </c>
      <c r="AF314">
        <v>4.3316999999999997</v>
      </c>
      <c r="AG314">
        <v>4.9762000000000004</v>
      </c>
      <c r="AH314">
        <v>107.413876190476</v>
      </c>
      <c r="AI314">
        <v>11.582800000000001</v>
      </c>
      <c r="AJ314">
        <v>1.4206000000000001</v>
      </c>
      <c r="AM314">
        <v>36.595999999999997</v>
      </c>
      <c r="AN314">
        <v>36.623699999999999</v>
      </c>
      <c r="AO314">
        <v>1.0629999999999999</v>
      </c>
      <c r="AQ314">
        <v>19.055299999999999</v>
      </c>
      <c r="BO314">
        <f t="shared" si="21"/>
        <v>2024</v>
      </c>
      <c r="BP314">
        <f t="shared" si="20"/>
        <v>100</v>
      </c>
      <c r="BQ314" cm="1">
        <f t="array" aca="1" ref="BQ314" ca="1">1/INDEX($B314:$BB314,Var!$B$9)</f>
        <v>1.1151790364184018E-2</v>
      </c>
      <c r="BR314">
        <f t="shared" si="22"/>
        <v>36.623699999999999</v>
      </c>
      <c r="BS314">
        <f t="shared" si="23"/>
        <v>2.7304723444108597E-2</v>
      </c>
      <c r="BT314" cm="1">
        <f t="array" aca="1" ref="BT314" ca="1">1/INDEX(B314:BB314,Var!$O$9)</f>
        <v>4.6263740330878267E-2</v>
      </c>
      <c r="BU314" cm="1">
        <f t="array" aca="1" ref="BU314" ca="1">INDEX(B314:BB314,Var!$B$9)/INDEX(B314:BB314,Var!$O$9)</f>
        <v>4.1485482438284169</v>
      </c>
      <c r="BV314">
        <f t="shared" ca="1" si="24"/>
        <v>0.24104817907991039</v>
      </c>
      <c r="BW314" cm="1">
        <f t="array" aca="1" ref="BW314" ca="1">INDEX($B314:$BB314,Var!$B$9)/BW$1*100</f>
        <v>142.59655338562993</v>
      </c>
      <c r="BX314" cm="1">
        <f t="array" aca="1" ref="BX314" ca="1">INDEX($B314:$BB314,Var!$B$9)/BX$1*100</f>
        <v>82.007972922426333</v>
      </c>
      <c r="BY314" cm="1">
        <f t="array" aca="1" ref="BY314" ca="1">INDEX($B314:$BB314,Var!$O$9)/BY$1*100</f>
        <v>136.12787021525827</v>
      </c>
      <c r="BZ314" cm="1">
        <f t="array" aca="1" ref="BZ314" ca="1">INDEX($B314:$BB314,Var!$O$9)/BZ$1*100</f>
        <v>108.01928987281677</v>
      </c>
    </row>
    <row r="315" spans="1:78" x14ac:dyDescent="0.3">
      <c r="A315" s="35">
        <v>45627</v>
      </c>
      <c r="B315">
        <v>1.6529</v>
      </c>
      <c r="C315">
        <v>1.9558</v>
      </c>
      <c r="D315">
        <v>6.3842999999999996</v>
      </c>
      <c r="E315">
        <v>1.4915</v>
      </c>
      <c r="F315">
        <v>0.93389999999999995</v>
      </c>
      <c r="H315">
        <v>7.6298000000000004</v>
      </c>
      <c r="J315">
        <v>25.135999999999999</v>
      </c>
      <c r="K315">
        <v>7.4588999999999999</v>
      </c>
      <c r="M315">
        <v>0.82804</v>
      </c>
      <c r="O315">
        <v>8.1458999999999993</v>
      </c>
      <c r="Q315">
        <v>411.99</v>
      </c>
      <c r="R315">
        <v>16810.95</v>
      </c>
      <c r="S315">
        <v>3.7896000000000001</v>
      </c>
      <c r="T315">
        <v>89.045299999999997</v>
      </c>
      <c r="U315">
        <v>145.24</v>
      </c>
      <c r="V315">
        <v>161.08000000000001</v>
      </c>
      <c r="W315">
        <v>1506.85</v>
      </c>
      <c r="AA315">
        <v>21.233799999999999</v>
      </c>
      <c r="AB315">
        <v>4.6727999999999996</v>
      </c>
      <c r="AC315">
        <v>11.7447</v>
      </c>
      <c r="AD315">
        <v>1.8217000000000001</v>
      </c>
      <c r="AE315">
        <v>61.203000000000003</v>
      </c>
      <c r="AF315">
        <v>4.2704000000000004</v>
      </c>
      <c r="AG315">
        <v>4.9748999999999999</v>
      </c>
      <c r="AH315">
        <v>108.379804545455</v>
      </c>
      <c r="AI315">
        <v>11.504</v>
      </c>
      <c r="AJ315">
        <v>1.4144000000000001</v>
      </c>
      <c r="AM315">
        <v>35.793999999999997</v>
      </c>
      <c r="AN315">
        <v>36.658799999999999</v>
      </c>
      <c r="AO315">
        <v>1.0479000000000001</v>
      </c>
      <c r="AQ315">
        <v>19.060600000000001</v>
      </c>
      <c r="BO315">
        <f t="shared" si="21"/>
        <v>2024</v>
      </c>
      <c r="BP315">
        <f t="shared" si="20"/>
        <v>100</v>
      </c>
      <c r="BQ315" cm="1">
        <f t="array" aca="1" ref="BQ315" ca="1">1/INDEX($B315:$BB315,Var!$B$9)</f>
        <v>1.1230238990715962E-2</v>
      </c>
      <c r="BR315">
        <f t="shared" si="22"/>
        <v>36.658799999999999</v>
      </c>
      <c r="BS315">
        <f t="shared" si="23"/>
        <v>2.7278579768022958E-2</v>
      </c>
      <c r="BT315" cm="1">
        <f t="array" aca="1" ref="BT315" ca="1">1/INDEX(B315:BB315,Var!$O$9)</f>
        <v>4.7094726332545286E-2</v>
      </c>
      <c r="BU315" cm="1">
        <f t="array" aca="1" ref="BU315" ca="1">INDEX(B315:BB315,Var!$B$9)/INDEX(B315:BB315,Var!$O$9)</f>
        <v>4.1935640346993948</v>
      </c>
      <c r="BV315">
        <f t="shared" ca="1" si="24"/>
        <v>0.23846064868106456</v>
      </c>
      <c r="BW315" cm="1">
        <f t="array" aca="1" ref="BW315" ca="1">INDEX($B315:$BB315,Var!$B$9)/BW$1*100</f>
        <v>141.60044780225459</v>
      </c>
      <c r="BX315" cm="1">
        <f t="array" aca="1" ref="BX315" ca="1">INDEX($B315:$BB315,Var!$B$9)/BX$1*100</f>
        <v>81.435107746026119</v>
      </c>
      <c r="BY315" cm="1">
        <f t="array" aca="1" ref="BY315" ca="1">INDEX($B315:$BB315,Var!$O$9)/BY$1*100</f>
        <v>133.72589523005806</v>
      </c>
      <c r="BZ315" cm="1">
        <f t="array" aca="1" ref="BZ315" ca="1">INDEX($B315:$BB315,Var!$O$9)/BZ$1*100</f>
        <v>106.11329052247569</v>
      </c>
    </row>
    <row r="316" spans="1:78" x14ac:dyDescent="0.3">
      <c r="A316" s="35">
        <v>45658</v>
      </c>
      <c r="B316">
        <v>1.6626000000000001</v>
      </c>
      <c r="C316">
        <v>1.9558</v>
      </c>
      <c r="D316">
        <v>6.2408000000000001</v>
      </c>
      <c r="E316">
        <v>1.4903999999999999</v>
      </c>
      <c r="F316">
        <v>0.94140000000000001</v>
      </c>
      <c r="H316">
        <v>7.556</v>
      </c>
      <c r="J316">
        <v>25.163</v>
      </c>
      <c r="K316">
        <v>7.4608999999999996</v>
      </c>
      <c r="M316">
        <v>0.83908000000000005</v>
      </c>
      <c r="O316">
        <v>8.0604999999999993</v>
      </c>
      <c r="Q316">
        <v>411.73</v>
      </c>
      <c r="R316">
        <v>16832.400000000001</v>
      </c>
      <c r="S316">
        <v>3.7450000000000001</v>
      </c>
      <c r="T316">
        <v>89.341800000000006</v>
      </c>
      <c r="U316">
        <v>145.4</v>
      </c>
      <c r="V316">
        <v>161.91999999999999</v>
      </c>
      <c r="W316">
        <v>1503.6</v>
      </c>
      <c r="AA316">
        <v>21.295100000000001</v>
      </c>
      <c r="AB316">
        <v>4.6231999999999998</v>
      </c>
      <c r="AC316">
        <v>11.7456</v>
      </c>
      <c r="AD316">
        <v>1.8392999999999999</v>
      </c>
      <c r="AE316">
        <v>60.478999999999999</v>
      </c>
      <c r="AF316">
        <v>4.2466999999999997</v>
      </c>
      <c r="AG316">
        <v>4.9752000000000001</v>
      </c>
      <c r="AH316">
        <v>106.369130434783</v>
      </c>
      <c r="AI316">
        <v>11.479699999999999</v>
      </c>
      <c r="AJ316">
        <v>1.4092</v>
      </c>
      <c r="AM316">
        <v>35.444000000000003</v>
      </c>
      <c r="AN316">
        <v>36.809100000000001</v>
      </c>
      <c r="AO316">
        <v>1.0354000000000001</v>
      </c>
      <c r="AQ316">
        <v>19.382100000000001</v>
      </c>
      <c r="BO316">
        <f t="shared" si="21"/>
        <v>2025</v>
      </c>
      <c r="BP316">
        <f t="shared" si="20"/>
        <v>0</v>
      </c>
      <c r="BQ316" cm="1">
        <f t="array" aca="1" ref="BQ316" ca="1">1/INDEX($B316:$BB316,Var!$B$9)</f>
        <v>1.1192969024577521E-2</v>
      </c>
      <c r="BR316">
        <f t="shared" si="22"/>
        <v>36.809100000000001</v>
      </c>
      <c r="BS316">
        <f t="shared" si="23"/>
        <v>2.7167195068610751E-2</v>
      </c>
      <c r="BT316" cm="1">
        <f t="array" aca="1" ref="BT316" ca="1">1/INDEX(B316:BB316,Var!$O$9)</f>
        <v>4.6959159618879455E-2</v>
      </c>
      <c r="BU316" cm="1">
        <f t="array" aca="1" ref="BU316" ca="1">INDEX(B316:BB316,Var!$B$9)/INDEX(B316:BB316,Var!$O$9)</f>
        <v>4.1954158468380047</v>
      </c>
      <c r="BV316">
        <f t="shared" ca="1" si="24"/>
        <v>0.2383553946752808</v>
      </c>
      <c r="BW316" cm="1">
        <f t="array" aca="1" ref="BW316" ca="1">INDEX($B316:$BB316,Var!$B$9)/BW$1*100</f>
        <v>142.07194413921306</v>
      </c>
      <c r="BX316" cm="1">
        <f t="array" aca="1" ref="BX316" ca="1">INDEX($B316:$BB316,Var!$B$9)/BX$1*100</f>
        <v>81.70626758766511</v>
      </c>
      <c r="BY316" cm="1">
        <f t="array" aca="1" ref="BY316" ca="1">INDEX($B316:$BB316,Var!$O$9)/BY$1*100</f>
        <v>134.11194941619539</v>
      </c>
      <c r="BZ316" cm="1">
        <f t="array" aca="1" ref="BZ316" ca="1">INDEX($B316:$BB316,Var!$O$9)/BZ$1*100</f>
        <v>106.41962969441043</v>
      </c>
    </row>
    <row r="317" spans="1:78" x14ac:dyDescent="0.3">
      <c r="A317" s="35">
        <v>45689</v>
      </c>
      <c r="B317">
        <v>1.6528</v>
      </c>
      <c r="C317">
        <v>1.9558</v>
      </c>
      <c r="D317">
        <v>6.0053000000000001</v>
      </c>
      <c r="E317">
        <v>1.4893000000000001</v>
      </c>
      <c r="F317">
        <v>0.94130000000000003</v>
      </c>
      <c r="H317">
        <v>7.5749000000000004</v>
      </c>
      <c r="J317">
        <v>25.077000000000002</v>
      </c>
      <c r="K317">
        <v>7.4592000000000001</v>
      </c>
      <c r="M317">
        <v>0.83070999999999995</v>
      </c>
      <c r="O317">
        <v>8.1030999999999995</v>
      </c>
      <c r="Q317">
        <v>403.13</v>
      </c>
      <c r="R317">
        <v>17020.419999999998</v>
      </c>
      <c r="S317">
        <v>3.7149000000000001</v>
      </c>
      <c r="T317">
        <v>90.634600000000006</v>
      </c>
      <c r="U317">
        <v>146.26</v>
      </c>
      <c r="V317">
        <v>158.09</v>
      </c>
      <c r="W317">
        <v>1505.02</v>
      </c>
      <c r="AA317">
        <v>21.326799999999999</v>
      </c>
      <c r="AB317">
        <v>4.6261000000000001</v>
      </c>
      <c r="AC317">
        <v>11.657400000000001</v>
      </c>
      <c r="AD317">
        <v>1.8337000000000001</v>
      </c>
      <c r="AE317">
        <v>60.442999999999998</v>
      </c>
      <c r="AF317">
        <v>4.1722000000000001</v>
      </c>
      <c r="AG317">
        <v>4.9770000000000003</v>
      </c>
      <c r="AH317">
        <v>96.185500000000005</v>
      </c>
      <c r="AI317">
        <v>11.247400000000001</v>
      </c>
      <c r="AJ317">
        <v>1.4021999999999999</v>
      </c>
      <c r="AM317">
        <v>35.189</v>
      </c>
      <c r="AN317">
        <v>37.692700000000002</v>
      </c>
      <c r="AO317">
        <v>1.0412999999999999</v>
      </c>
      <c r="AQ317">
        <v>19.245100000000001</v>
      </c>
      <c r="BO317">
        <f t="shared" si="21"/>
        <v>2025</v>
      </c>
      <c r="BP317">
        <f t="shared" si="20"/>
        <v>0</v>
      </c>
      <c r="BQ317" cm="1">
        <f t="array" aca="1" ref="BQ317" ca="1">1/INDEX($B317:$BB317,Var!$B$9)</f>
        <v>1.103331398825614E-2</v>
      </c>
      <c r="BR317">
        <f t="shared" si="22"/>
        <v>37.692700000000002</v>
      </c>
      <c r="BS317">
        <f t="shared" si="23"/>
        <v>2.6530336112828214E-2</v>
      </c>
      <c r="BT317" cm="1">
        <f t="array" aca="1" ref="BT317" ca="1">1/INDEX(B317:BB317,Var!$O$9)</f>
        <v>4.6889359866459104E-2</v>
      </c>
      <c r="BU317" cm="1">
        <f t="array" aca="1" ref="BU317" ca="1">INDEX(B317:BB317,Var!$B$9)/INDEX(B317:BB317,Var!$O$9)</f>
        <v>4.249798375752575</v>
      </c>
      <c r="BV317">
        <f t="shared" ca="1" si="24"/>
        <v>0.23530528076474103</v>
      </c>
      <c r="BW317" cm="1">
        <f t="array" aca="1" ref="BW317" ca="1">INDEX($B317:$BB317,Var!$B$9)/BW$1*100</f>
        <v>144.12776358076422</v>
      </c>
      <c r="BX317" cm="1">
        <f t="array" aca="1" ref="BX317" ca="1">INDEX($B317:$BB317,Var!$B$9)/BX$1*100</f>
        <v>82.88857936935446</v>
      </c>
      <c r="BY317" cm="1">
        <f t="array" aca="1" ref="BY317" ca="1">INDEX($B317:$BB317,Var!$O$9)/BY$1*100</f>
        <v>134.31158918292542</v>
      </c>
      <c r="BZ317" cm="1">
        <f t="array" aca="1" ref="BZ317" ca="1">INDEX($B317:$BB317,Var!$O$9)/BZ$1*100</f>
        <v>106.57804652557405</v>
      </c>
    </row>
    <row r="318" spans="1:78" x14ac:dyDescent="0.3">
      <c r="A318" s="35">
        <v>45717</v>
      </c>
      <c r="B318">
        <v>1.7158</v>
      </c>
      <c r="C318">
        <v>1.9558</v>
      </c>
      <c r="D318">
        <v>6.2367999999999997</v>
      </c>
      <c r="E318">
        <v>1.5518000000000001</v>
      </c>
      <c r="F318">
        <v>0.95479999999999998</v>
      </c>
      <c r="H318">
        <v>7.8353000000000002</v>
      </c>
      <c r="J318">
        <v>25.001000000000001</v>
      </c>
      <c r="K318">
        <v>7.4596999999999998</v>
      </c>
      <c r="M318">
        <v>0.83703000000000005</v>
      </c>
      <c r="O318">
        <v>8.4</v>
      </c>
      <c r="Q318">
        <v>399.81</v>
      </c>
      <c r="R318">
        <v>17800.79</v>
      </c>
      <c r="S318">
        <v>3.9523000000000001</v>
      </c>
      <c r="T318">
        <v>93.498500000000007</v>
      </c>
      <c r="U318">
        <v>145.26</v>
      </c>
      <c r="V318">
        <v>161.16999999999999</v>
      </c>
      <c r="W318">
        <v>1576.45</v>
      </c>
      <c r="AA318">
        <v>21.876000000000001</v>
      </c>
      <c r="AB318">
        <v>4.7927</v>
      </c>
      <c r="AC318">
        <v>11.5472</v>
      </c>
      <c r="AD318">
        <v>1.8878999999999999</v>
      </c>
      <c r="AE318">
        <v>62.012999999999998</v>
      </c>
      <c r="AF318">
        <v>4.1820000000000004</v>
      </c>
      <c r="AG318">
        <v>4.9767999999999999</v>
      </c>
      <c r="AH318">
        <v>92.848795238095207</v>
      </c>
      <c r="AI318">
        <v>10.967499999999999</v>
      </c>
      <c r="AJ318">
        <v>1.4440999999999999</v>
      </c>
      <c r="AM318">
        <v>36.521999999999998</v>
      </c>
      <c r="AN318">
        <v>40.168300000000002</v>
      </c>
      <c r="AO318">
        <v>1.0807</v>
      </c>
      <c r="AQ318">
        <v>19.740300000000001</v>
      </c>
      <c r="BO318">
        <f t="shared" si="21"/>
        <v>2025</v>
      </c>
      <c r="BP318">
        <f t="shared" si="20"/>
        <v>0</v>
      </c>
      <c r="BQ318" cm="1">
        <f t="array" aca="1" ref="BQ318" ca="1">1/INDEX($B318:$BB318,Var!$B$9)</f>
        <v>1.069535874907084E-2</v>
      </c>
      <c r="BR318">
        <f t="shared" si="22"/>
        <v>40.168300000000002</v>
      </c>
      <c r="BS318">
        <f t="shared" si="23"/>
        <v>2.4895253222068148E-2</v>
      </c>
      <c r="BT318" cm="1">
        <f t="array" aca="1" ref="BT318" ca="1">1/INDEX(B318:BB318,Var!$O$9)</f>
        <v>4.5712196013896506E-2</v>
      </c>
      <c r="BU318" cm="1">
        <f t="array" aca="1" ref="BU318" ca="1">INDEX(B318:BB318,Var!$B$9)/INDEX(B318:BB318,Var!$O$9)</f>
        <v>4.2740217590053025</v>
      </c>
      <c r="BV318">
        <f t="shared" ca="1" si="24"/>
        <v>0.23397166799467373</v>
      </c>
      <c r="BW318" cm="1">
        <f t="array" aca="1" ref="BW318" ca="1">INDEX($B318:$BB318,Var!$B$9)/BW$1*100</f>
        <v>148.68195703579079</v>
      </c>
      <c r="BX318" cm="1">
        <f t="array" aca="1" ref="BX318" ca="1">INDEX($B318:$BB318,Var!$B$9)/BX$1*100</f>
        <v>85.507718224227702</v>
      </c>
      <c r="BY318" cm="1">
        <f t="array" aca="1" ref="BY318" ca="1">INDEX($B318:$BB318,Var!$O$9)/BY$1*100</f>
        <v>137.7703323970627</v>
      </c>
      <c r="BZ318" cm="1">
        <f t="array" aca="1" ref="BZ318" ca="1">INDEX($B318:$BB318,Var!$O$9)/BZ$1*100</f>
        <v>109.32260563204319</v>
      </c>
    </row>
    <row r="319" spans="1:78" x14ac:dyDescent="0.3">
      <c r="A319" s="35">
        <v>45748</v>
      </c>
      <c r="B319">
        <v>1.7844</v>
      </c>
      <c r="C319">
        <v>1.9558</v>
      </c>
      <c r="D319">
        <v>6.4759000000000002</v>
      </c>
      <c r="E319">
        <v>1.5701000000000001</v>
      </c>
      <c r="F319">
        <v>0.93700000000000006</v>
      </c>
      <c r="H319">
        <v>8.1850000000000005</v>
      </c>
      <c r="J319">
        <v>25.039000000000001</v>
      </c>
      <c r="K319">
        <v>7.4648000000000003</v>
      </c>
      <c r="M319">
        <v>0.85379000000000005</v>
      </c>
      <c r="O319">
        <v>8.7071000000000005</v>
      </c>
      <c r="Q319">
        <v>406.44</v>
      </c>
      <c r="R319">
        <v>18871.740000000002</v>
      </c>
      <c r="S319">
        <v>4.1459999999999999</v>
      </c>
      <c r="T319">
        <v>95.972300000000004</v>
      </c>
      <c r="U319">
        <v>145</v>
      </c>
      <c r="V319">
        <v>161.66999999999999</v>
      </c>
      <c r="W319">
        <v>1617.41</v>
      </c>
      <c r="AA319">
        <v>22.507100000000001</v>
      </c>
      <c r="AB319">
        <v>4.9509999999999996</v>
      </c>
      <c r="AC319">
        <v>11.837999999999999</v>
      </c>
      <c r="AD319">
        <v>1.9256</v>
      </c>
      <c r="AE319">
        <v>63.744</v>
      </c>
      <c r="AF319">
        <v>4.2652000000000001</v>
      </c>
      <c r="AG319">
        <v>4.9775</v>
      </c>
      <c r="AH319">
        <v>93.708299999999994</v>
      </c>
      <c r="AI319">
        <v>10.974399999999999</v>
      </c>
      <c r="AJ319">
        <v>1.4852000000000001</v>
      </c>
      <c r="AM319">
        <v>37.883000000000003</v>
      </c>
      <c r="AN319">
        <v>42.774000000000001</v>
      </c>
      <c r="AO319">
        <v>1.1214</v>
      </c>
      <c r="AQ319">
        <v>21.197199999999999</v>
      </c>
      <c r="BO319">
        <f t="shared" si="21"/>
        <v>2025</v>
      </c>
      <c r="BP319">
        <f t="shared" si="20"/>
        <v>0</v>
      </c>
      <c r="BQ319" cm="1">
        <f t="array" aca="1" ref="BQ319" ca="1">1/INDEX($B319:$BB319,Var!$B$9)</f>
        <v>1.0419673176531145E-2</v>
      </c>
      <c r="BR319">
        <f t="shared" si="22"/>
        <v>42.774000000000001</v>
      </c>
      <c r="BS319">
        <f t="shared" si="23"/>
        <v>2.3378687988030111E-2</v>
      </c>
      <c r="BT319" cm="1">
        <f t="array" aca="1" ref="BT319" ca="1">1/INDEX(B319:BB319,Var!$O$9)</f>
        <v>4.443042417725962E-2</v>
      </c>
      <c r="BU319" cm="1">
        <f t="array" aca="1" ref="BU319" ca="1">INDEX(B319:BB319,Var!$B$9)/INDEX(B319:BB319,Var!$O$9)</f>
        <v>4.2640899982672131</v>
      </c>
      <c r="BV319">
        <f t="shared" ca="1" si="24"/>
        <v>0.23451662615150415</v>
      </c>
      <c r="BW319" cm="1">
        <f t="array" aca="1" ref="BW319" ca="1">INDEX($B319:$BB319,Var!$B$9)/BW$1*100</f>
        <v>152.61581079082578</v>
      </c>
      <c r="BX319" cm="1">
        <f t="array" aca="1" ref="BX319" ca="1">INDEX($B319:$BB319,Var!$B$9)/BX$1*100</f>
        <v>87.770096693861916</v>
      </c>
      <c r="BY319" cm="1">
        <f t="array" aca="1" ref="BY319" ca="1">INDEX($B319:$BB319,Var!$O$9)/BY$1*100</f>
        <v>141.74486415678965</v>
      </c>
      <c r="BZ319" cm="1">
        <f t="array" aca="1" ref="BZ319" ca="1">INDEX($B319:$BB319,Var!$O$9)/BZ$1*100</f>
        <v>112.4764498638215</v>
      </c>
    </row>
    <row r="320" spans="1:78" x14ac:dyDescent="0.3">
      <c r="A320" s="35">
        <v>45778</v>
      </c>
      <c r="B320">
        <v>1.7521</v>
      </c>
      <c r="C320">
        <v>1.9558</v>
      </c>
      <c r="D320">
        <v>6.3952999999999998</v>
      </c>
      <c r="E320">
        <v>1.5646</v>
      </c>
      <c r="F320">
        <v>0.93559999999999999</v>
      </c>
      <c r="H320">
        <v>8.1348000000000003</v>
      </c>
      <c r="J320">
        <v>24.922999999999998</v>
      </c>
      <c r="K320">
        <v>7.46</v>
      </c>
      <c r="M320">
        <v>0.84350000000000003</v>
      </c>
      <c r="O320">
        <v>8.8021999999999991</v>
      </c>
      <c r="Q320">
        <v>403.94</v>
      </c>
      <c r="R320">
        <v>18526.84</v>
      </c>
      <c r="S320">
        <v>4.0189000000000004</v>
      </c>
      <c r="T320">
        <v>96.142700000000005</v>
      </c>
      <c r="U320">
        <v>145.49</v>
      </c>
      <c r="V320">
        <v>163.13999999999999</v>
      </c>
      <c r="W320">
        <v>1566.14</v>
      </c>
      <c r="AA320">
        <v>21.925000000000001</v>
      </c>
      <c r="AB320">
        <v>4.8090999999999999</v>
      </c>
      <c r="AC320">
        <v>11.5968</v>
      </c>
      <c r="AD320">
        <v>1.8997999999999999</v>
      </c>
      <c r="AE320">
        <v>62.741999999999997</v>
      </c>
      <c r="AF320">
        <v>4.2538</v>
      </c>
      <c r="AG320">
        <v>5.0713999999999997</v>
      </c>
      <c r="AH320">
        <v>90.991013636363604</v>
      </c>
      <c r="AI320">
        <v>10.8812</v>
      </c>
      <c r="AJ320">
        <v>1.4589000000000001</v>
      </c>
      <c r="AM320">
        <v>37.143000000000001</v>
      </c>
      <c r="AN320">
        <v>43.790799999999997</v>
      </c>
      <c r="AO320">
        <v>1.1277999999999999</v>
      </c>
      <c r="AQ320">
        <v>20.412400000000002</v>
      </c>
      <c r="BO320">
        <f t="shared" si="21"/>
        <v>2025</v>
      </c>
      <c r="BP320">
        <f t="shared" si="20"/>
        <v>0</v>
      </c>
      <c r="BQ320" cm="1">
        <f t="array" aca="1" ref="BQ320" ca="1">1/INDEX($B320:$BB320,Var!$B$9)</f>
        <v>1.0401205707765643E-2</v>
      </c>
      <c r="BR320">
        <f t="shared" si="22"/>
        <v>43.790799999999997</v>
      </c>
      <c r="BS320">
        <f t="shared" si="23"/>
        <v>2.2835846798870997E-2</v>
      </c>
      <c r="BT320" cm="1">
        <f t="array" aca="1" ref="BT320" ca="1">1/INDEX(B320:BB320,Var!$O$9)</f>
        <v>4.5610034207525657E-2</v>
      </c>
      <c r="BU320" cm="1">
        <f t="array" aca="1" ref="BU320" ca="1">INDEX(B320:BB320,Var!$B$9)/INDEX(B320:BB320,Var!$O$9)</f>
        <v>4.3850718358038767</v>
      </c>
      <c r="BV320">
        <f t="shared" ca="1" si="24"/>
        <v>0.22804643514276177</v>
      </c>
      <c r="BW320" cm="1">
        <f t="array" aca="1" ref="BW320" ca="1">INDEX($B320:$BB320,Var!$B$9)/BW$1*100</f>
        <v>152.88678204147578</v>
      </c>
      <c r="BX320" cm="1">
        <f t="array" aca="1" ref="BX320" ca="1">INDEX($B320:$BB320,Var!$B$9)/BX$1*100</f>
        <v>87.925933580928643</v>
      </c>
      <c r="BY320" cm="1">
        <f t="array" aca="1" ref="BY320" ca="1">INDEX($B320:$BB320,Var!$O$9)/BY$1*100</f>
        <v>138.078923834595</v>
      </c>
      <c r="BZ320" cm="1">
        <f t="array" aca="1" ref="BZ320" ca="1">INDEX($B320:$BB320,Var!$O$9)/BZ$1*100</f>
        <v>109.56747707453587</v>
      </c>
    </row>
    <row r="321" spans="1:78" x14ac:dyDescent="0.3">
      <c r="A321" s="35">
        <v>45809</v>
      </c>
      <c r="B321">
        <v>1.7723</v>
      </c>
      <c r="C321">
        <v>1.9558</v>
      </c>
      <c r="D321">
        <v>6.3913000000000002</v>
      </c>
      <c r="E321">
        <v>1.5753999999999999</v>
      </c>
      <c r="F321">
        <v>0.93799999999999994</v>
      </c>
      <c r="H321">
        <v>8.27</v>
      </c>
      <c r="J321">
        <v>24.803999999999998</v>
      </c>
      <c r="K321">
        <v>7.4596999999999998</v>
      </c>
      <c r="M321">
        <v>0.84980999999999995</v>
      </c>
      <c r="O321">
        <v>9.0387000000000004</v>
      </c>
      <c r="Q321">
        <v>402.08</v>
      </c>
      <c r="R321">
        <v>18776.57</v>
      </c>
      <c r="S321">
        <v>4.0064000000000002</v>
      </c>
      <c r="T321">
        <v>98.978200000000001</v>
      </c>
      <c r="U321">
        <v>143.44999999999999</v>
      </c>
      <c r="V321">
        <v>166.52</v>
      </c>
      <c r="W321">
        <v>1573.37</v>
      </c>
      <c r="AA321">
        <v>21.926100000000002</v>
      </c>
      <c r="AB321">
        <v>4.8848000000000003</v>
      </c>
      <c r="AC321">
        <v>11.584099999999999</v>
      </c>
      <c r="AD321">
        <v>1.9114</v>
      </c>
      <c r="AE321">
        <v>64.900999999999996</v>
      </c>
      <c r="AF321">
        <v>4.2657999999999996</v>
      </c>
      <c r="AG321">
        <v>5.0453999999999999</v>
      </c>
      <c r="AH321">
        <v>90.894028571428606</v>
      </c>
      <c r="AI321">
        <v>11.009399999999999</v>
      </c>
      <c r="AJ321">
        <v>1.4782</v>
      </c>
      <c r="AM321">
        <v>37.564</v>
      </c>
      <c r="AN321">
        <v>45.434699999999999</v>
      </c>
      <c r="AO321">
        <v>1.1516</v>
      </c>
      <c r="AQ321">
        <v>20.563099999999999</v>
      </c>
      <c r="BO321">
        <f t="shared" si="21"/>
        <v>2025</v>
      </c>
      <c r="BP321">
        <f t="shared" si="20"/>
        <v>0</v>
      </c>
      <c r="BQ321" cm="1">
        <f t="array" aca="1" ref="BQ321" ca="1">1/INDEX($B321:$BB321,Var!$B$9)</f>
        <v>1.0103234853735469E-2</v>
      </c>
      <c r="BR321">
        <f t="shared" si="22"/>
        <v>45.434699999999999</v>
      </c>
      <c r="BS321">
        <f t="shared" si="23"/>
        <v>2.2009609395462058E-2</v>
      </c>
      <c r="BT321" cm="1">
        <f t="array" aca="1" ref="BT321" ca="1">1/INDEX(B321:BB321,Var!$O$9)</f>
        <v>4.5607746019583964E-2</v>
      </c>
      <c r="BU321" cm="1">
        <f t="array" aca="1" ref="BU321" ca="1">INDEX(B321:BB321,Var!$B$9)/INDEX(B321:BB321,Var!$O$9)</f>
        <v>4.5141726070755857</v>
      </c>
      <c r="BV321">
        <f t="shared" ca="1" si="24"/>
        <v>0.22152453772648928</v>
      </c>
      <c r="BW321" cm="1">
        <f t="array" aca="1" ref="BW321" ca="1">INDEX($B321:$BB321,Var!$B$9)/BW$1*100</f>
        <v>157.39581362139401</v>
      </c>
      <c r="BX321" cm="1">
        <f t="array" aca="1" ref="BX321" ca="1">INDEX($B321:$BB321,Var!$B$9)/BX$1*100</f>
        <v>90.519099621290749</v>
      </c>
      <c r="BY321" cm="1">
        <f t="array" aca="1" ref="BY321" ca="1">INDEX($B321:$BB321,Var!$O$9)/BY$1*100</f>
        <v>138.08585139747836</v>
      </c>
      <c r="BZ321" cm="1">
        <f t="array" aca="1" ref="BZ321" ca="1">INDEX($B321:$BB321,Var!$O$9)/BZ$1*100</f>
        <v>109.57297418855102</v>
      </c>
    </row>
    <row r="322" spans="1:78" x14ac:dyDescent="0.3">
      <c r="A322" s="35">
        <v>45839</v>
      </c>
      <c r="B322">
        <v>1.7862</v>
      </c>
      <c r="C322">
        <v>1.9558</v>
      </c>
      <c r="D322">
        <v>6.4611000000000001</v>
      </c>
      <c r="E322">
        <v>1.5982000000000001</v>
      </c>
      <c r="F322">
        <v>0.9325</v>
      </c>
      <c r="H322">
        <v>8.3754000000000008</v>
      </c>
      <c r="J322">
        <v>24.625</v>
      </c>
      <c r="K322">
        <v>7.4625000000000004</v>
      </c>
      <c r="M322">
        <v>0.86468999999999996</v>
      </c>
      <c r="O322">
        <v>9.1661000000000001</v>
      </c>
      <c r="Q322">
        <v>399.19</v>
      </c>
      <c r="R322">
        <v>19029.689999999999</v>
      </c>
      <c r="S322">
        <v>3.9148000000000001</v>
      </c>
      <c r="T322">
        <v>100.60429999999999</v>
      </c>
      <c r="U322">
        <v>142.38999999999999</v>
      </c>
      <c r="V322">
        <v>171.53</v>
      </c>
      <c r="W322">
        <v>1608.95</v>
      </c>
      <c r="AA322">
        <v>21.834700000000002</v>
      </c>
      <c r="AB322">
        <v>4.9462000000000002</v>
      </c>
      <c r="AC322">
        <v>11.8537</v>
      </c>
      <c r="AD322">
        <v>1.9471000000000001</v>
      </c>
      <c r="AE322">
        <v>66.415000000000006</v>
      </c>
      <c r="AF322">
        <v>4.2541000000000002</v>
      </c>
      <c r="AG322">
        <v>5.0716000000000001</v>
      </c>
      <c r="AH322">
        <v>92.127204347826094</v>
      </c>
      <c r="AI322">
        <v>11.198499999999999</v>
      </c>
      <c r="AJ322">
        <v>1.496</v>
      </c>
      <c r="AM322">
        <v>37.883000000000003</v>
      </c>
      <c r="AN322">
        <v>46.983499999999999</v>
      </c>
      <c r="AO322">
        <v>1.1677</v>
      </c>
      <c r="AQ322">
        <v>20.747699999999998</v>
      </c>
      <c r="BO322">
        <f t="shared" si="21"/>
        <v>2025</v>
      </c>
      <c r="BP322">
        <f t="shared" si="20"/>
        <v>0</v>
      </c>
      <c r="BQ322" cm="1">
        <f t="array" aca="1" ref="BQ322" ca="1">1/INDEX($B322:$BB322,Var!$B$9)</f>
        <v>9.9399329849718162E-3</v>
      </c>
      <c r="BR322">
        <f t="shared" si="22"/>
        <v>46.983499999999999</v>
      </c>
      <c r="BS322">
        <f t="shared" si="23"/>
        <v>2.1284067811040048E-2</v>
      </c>
      <c r="BT322" cm="1">
        <f t="array" aca="1" ref="BT322" ca="1">1/INDEX(B322:BB322,Var!$O$9)</f>
        <v>4.5798659931210413E-2</v>
      </c>
      <c r="BU322" cm="1">
        <f t="array" aca="1" ref="BU322" ca="1">INDEX(B322:BB322,Var!$B$9)/INDEX(B322:BB322,Var!$O$9)</f>
        <v>4.6075421233174714</v>
      </c>
      <c r="BV322">
        <f t="shared" ca="1" si="24"/>
        <v>0.21703545474696412</v>
      </c>
      <c r="BW322" cm="1">
        <f t="array" aca="1" ref="BW322" ca="1">INDEX($B322:$BB322,Var!$B$9)/BW$1*100</f>
        <v>159.98164901272006</v>
      </c>
      <c r="BX322" cm="1">
        <f t="array" aca="1" ref="BX322" ca="1">INDEX($B322:$BB322,Var!$B$9)/BX$1*100</f>
        <v>92.006226159196885</v>
      </c>
      <c r="BY322" cm="1">
        <f t="array" aca="1" ref="BY322" ca="1">INDEX($B322:$BB322,Var!$O$9)/BY$1*100</f>
        <v>137.51023389971408</v>
      </c>
      <c r="BZ322" cm="1">
        <f t="array" aca="1" ref="BZ322" ca="1">INDEX($B322:$BB322,Var!$O$9)/BZ$1*100</f>
        <v>109.11621398765649</v>
      </c>
    </row>
    <row r="323" spans="1:78" x14ac:dyDescent="0.3">
      <c r="A323" s="35">
        <v>45870</v>
      </c>
      <c r="B323">
        <v>1.792</v>
      </c>
      <c r="C323">
        <v>1.9558</v>
      </c>
      <c r="D323">
        <v>6.3438999999999997</v>
      </c>
      <c r="E323">
        <v>1.6056999999999999</v>
      </c>
      <c r="F323">
        <v>0.93869999999999998</v>
      </c>
      <c r="H323">
        <v>8.3442000000000007</v>
      </c>
      <c r="J323">
        <v>24.516999999999999</v>
      </c>
      <c r="K323">
        <v>7.4638</v>
      </c>
      <c r="M323">
        <v>0.86528000000000005</v>
      </c>
      <c r="O323">
        <v>9.1035000000000004</v>
      </c>
      <c r="Q323">
        <v>396.45</v>
      </c>
      <c r="R323">
        <v>18967.88</v>
      </c>
      <c r="S323">
        <v>3.9506999999999999</v>
      </c>
      <c r="T323">
        <v>101.8425</v>
      </c>
      <c r="U323">
        <v>143.1</v>
      </c>
      <c r="V323">
        <v>171.79</v>
      </c>
      <c r="W323">
        <v>1617.15</v>
      </c>
      <c r="AA323">
        <v>21.7728</v>
      </c>
      <c r="AB323">
        <v>4.9165999999999999</v>
      </c>
      <c r="AC323">
        <v>11.8653</v>
      </c>
      <c r="AD323">
        <v>1.9721</v>
      </c>
      <c r="AE323">
        <v>66.451999999999998</v>
      </c>
      <c r="AF323">
        <v>4.2613000000000003</v>
      </c>
      <c r="AG323">
        <v>5.0651000000000002</v>
      </c>
      <c r="AH323">
        <v>93.370923809523802</v>
      </c>
      <c r="AI323">
        <v>11.161</v>
      </c>
      <c r="AJ323">
        <v>1.4954000000000001</v>
      </c>
      <c r="AM323">
        <v>37.755000000000003</v>
      </c>
      <c r="AN323">
        <v>47.4983</v>
      </c>
      <c r="AO323">
        <v>1.1631</v>
      </c>
      <c r="AQ323">
        <v>20.623000000000001</v>
      </c>
      <c r="BO323">
        <f t="shared" si="21"/>
        <v>2025</v>
      </c>
      <c r="BP323">
        <f t="shared" si="20"/>
        <v>0</v>
      </c>
      <c r="BQ323" cm="1">
        <f t="array" aca="1" ref="BQ323" ca="1">1/INDEX($B323:$BB323,Var!$B$9)</f>
        <v>9.8190833885656772E-3</v>
      </c>
      <c r="BR323">
        <f t="shared" si="22"/>
        <v>47.4983</v>
      </c>
      <c r="BS323">
        <f t="shared" si="23"/>
        <v>2.1053385068518241E-2</v>
      </c>
      <c r="BT323" cm="1">
        <f t="array" aca="1" ref="BT323" ca="1">1/INDEX(B323:BB323,Var!$O$9)</f>
        <v>4.592886537330982E-2</v>
      </c>
      <c r="BU323" cm="1">
        <f t="array" aca="1" ref="BU323" ca="1">INDEX(B323:BB323,Var!$B$9)/INDEX(B323:BB323,Var!$O$9)</f>
        <v>4.6775104717813054</v>
      </c>
      <c r="BV323">
        <f t="shared" ca="1" si="24"/>
        <v>0.21378893880256278</v>
      </c>
      <c r="BW323" cm="1">
        <f t="array" aca="1" ref="BW323" ca="1">INDEX($B323:$BB323,Var!$B$9)/BW$1*100</f>
        <v>161.95064315916858</v>
      </c>
      <c r="BX323" cm="1">
        <f t="array" aca="1" ref="BX323" ca="1">INDEX($B323:$BB323,Var!$B$9)/BX$1*100</f>
        <v>93.138604290452889</v>
      </c>
      <c r="BY323" cm="1">
        <f t="array" aca="1" ref="BY323" ca="1">INDEX($B323:$BB323,Var!$O$9)/BY$1*100</f>
        <v>137.1204010429131</v>
      </c>
      <c r="BZ323" cm="1">
        <f t="array" aca="1" ref="BZ323" ca="1">INDEX($B323:$BB323,Var!$O$9)/BZ$1*100</f>
        <v>108.80687638989531</v>
      </c>
    </row>
    <row r="324" spans="1:78" x14ac:dyDescent="0.3">
      <c r="A324" s="35">
        <v>45901</v>
      </c>
      <c r="B324">
        <v>1.7795000000000001</v>
      </c>
      <c r="C324">
        <v>1.9558</v>
      </c>
      <c r="D324">
        <v>6.3013000000000003</v>
      </c>
      <c r="E324">
        <v>1.6227</v>
      </c>
      <c r="F324">
        <v>0.93500000000000005</v>
      </c>
      <c r="H324">
        <v>8.3585999999999991</v>
      </c>
      <c r="J324">
        <v>24.347000000000001</v>
      </c>
      <c r="K324">
        <v>7.4644000000000004</v>
      </c>
      <c r="M324">
        <v>0.86895</v>
      </c>
      <c r="O324">
        <v>9.1341999999999999</v>
      </c>
      <c r="Q324">
        <v>391.63</v>
      </c>
      <c r="R324">
        <v>19399.669999999998</v>
      </c>
      <c r="S324">
        <v>3.9235000000000002</v>
      </c>
      <c r="T324">
        <v>103.6023</v>
      </c>
      <c r="U324">
        <v>142.97999999999999</v>
      </c>
      <c r="V324">
        <v>173.55</v>
      </c>
      <c r="W324">
        <v>1634.39</v>
      </c>
      <c r="AA324">
        <v>21.706299999999999</v>
      </c>
      <c r="AB324">
        <v>4.9417</v>
      </c>
      <c r="AC324">
        <v>11.670199999999999</v>
      </c>
      <c r="AD324">
        <v>1.994</v>
      </c>
      <c r="AE324">
        <v>67.212000000000003</v>
      </c>
      <c r="AF324">
        <v>4.2588999999999997</v>
      </c>
      <c r="AG324">
        <v>5.0739999999999998</v>
      </c>
      <c r="AH324">
        <v>97.340490909090903</v>
      </c>
      <c r="AI324">
        <v>11.000400000000001</v>
      </c>
      <c r="AJ324">
        <v>1.5075000000000001</v>
      </c>
      <c r="AM324">
        <v>37.548999999999999</v>
      </c>
      <c r="AN324">
        <v>48.491399999999999</v>
      </c>
      <c r="AO324">
        <v>1.1732</v>
      </c>
      <c r="AQ324">
        <v>20.479299999999999</v>
      </c>
      <c r="BO324">
        <f t="shared" si="21"/>
        <v>2025</v>
      </c>
      <c r="BP324">
        <f t="shared" ref="BP324:BP387" si="25">IF(ISEVEN(YEAR($A324))=TRUE,100,0)</f>
        <v>0</v>
      </c>
      <c r="BQ324" cm="1">
        <f t="array" aca="1" ref="BQ324" ca="1">1/INDEX($B324:$BB324,Var!$B$9)</f>
        <v>9.6522953640990599E-3</v>
      </c>
      <c r="BR324">
        <f t="shared" si="22"/>
        <v>48.491399999999999</v>
      </c>
      <c r="BS324">
        <f t="shared" si="23"/>
        <v>2.0622213423411161E-2</v>
      </c>
      <c r="BT324" cm="1">
        <f t="array" aca="1" ref="BT324" ca="1">1/INDEX(B324:BB324,Var!$O$9)</f>
        <v>4.6069574271064166E-2</v>
      </c>
      <c r="BU324" cm="1">
        <f t="array" aca="1" ref="BU324" ca="1">INDEX(B324:BB324,Var!$B$9)/INDEX(B324:BB324,Var!$O$9)</f>
        <v>4.7729138545030709</v>
      </c>
      <c r="BV324">
        <f t="shared" ca="1" si="24"/>
        <v>0.20951561886174341</v>
      </c>
      <c r="BW324" cm="1">
        <f t="array" aca="1" ref="BW324" ca="1">INDEX($B324:$BB324,Var!$B$9)/BW$1*100</f>
        <v>164.74908920901518</v>
      </c>
      <c r="BX324" cm="1">
        <f t="array" aca="1" ref="BX324" ca="1">INDEX($B324:$BB324,Var!$B$9)/BX$1*100</f>
        <v>94.748004254420181</v>
      </c>
      <c r="BY324" cm="1">
        <f t="array" aca="1" ref="BY324" ca="1">INDEX($B324:$BB324,Var!$O$9)/BY$1*100</f>
        <v>136.70159837769071</v>
      </c>
      <c r="BZ324" cm="1">
        <f t="array" aca="1" ref="BZ324" ca="1">INDEX($B324:$BB324,Var!$O$9)/BZ$1*100</f>
        <v>108.47455086079808</v>
      </c>
    </row>
    <row r="325" spans="1:78" x14ac:dyDescent="0.3">
      <c r="A325" s="35">
        <v>45931</v>
      </c>
      <c r="B325">
        <v>1.7781</v>
      </c>
      <c r="C325">
        <v>1.9558</v>
      </c>
      <c r="D325">
        <v>6.2614000000000001</v>
      </c>
      <c r="E325">
        <v>1.6279999999999999</v>
      </c>
      <c r="F325">
        <v>0.92889999999999995</v>
      </c>
      <c r="H325">
        <v>8.2810000000000006</v>
      </c>
      <c r="J325">
        <v>24.315000000000001</v>
      </c>
      <c r="K325">
        <v>7.468</v>
      </c>
      <c r="M325">
        <v>0.87155000000000005</v>
      </c>
      <c r="O325">
        <v>9.0426000000000002</v>
      </c>
      <c r="Q325">
        <v>389.91</v>
      </c>
      <c r="R325">
        <v>19310.79</v>
      </c>
      <c r="S325">
        <v>3.8203999999999998</v>
      </c>
      <c r="T325">
        <v>102.8353</v>
      </c>
      <c r="U325">
        <v>142.22</v>
      </c>
      <c r="V325">
        <v>176.15</v>
      </c>
      <c r="W325">
        <v>1655.92</v>
      </c>
      <c r="AA325">
        <v>21.430499999999999</v>
      </c>
      <c r="AB325">
        <v>4.9028</v>
      </c>
      <c r="AC325">
        <v>11.6633</v>
      </c>
      <c r="AD325">
        <v>2.0198</v>
      </c>
      <c r="AE325">
        <v>67.884</v>
      </c>
      <c r="AF325">
        <v>4.2488000000000001</v>
      </c>
      <c r="AG325">
        <v>5.0872000000000002</v>
      </c>
      <c r="AH325">
        <v>94.079291304347805</v>
      </c>
      <c r="AI325">
        <v>10.969900000000001</v>
      </c>
      <c r="AJ325">
        <v>1.5074000000000001</v>
      </c>
      <c r="AM325">
        <v>37.886000000000003</v>
      </c>
      <c r="AN325">
        <v>48.679900000000004</v>
      </c>
      <c r="AO325">
        <v>1.163</v>
      </c>
      <c r="AQ325">
        <v>20.0976</v>
      </c>
      <c r="BO325">
        <f t="shared" ref="BO325:BO388" si="26">YEAR(A325)</f>
        <v>2025</v>
      </c>
      <c r="BP325">
        <f t="shared" si="25"/>
        <v>0</v>
      </c>
      <c r="BQ325" cm="1">
        <f t="array" aca="1" ref="BQ325" ca="1">1/INDEX($B325:$BB325,Var!$B$9)</f>
        <v>9.7242872826743335E-3</v>
      </c>
      <c r="BR325">
        <f t="shared" ref="BR325:BR388" si="27">AN325</f>
        <v>48.679900000000004</v>
      </c>
      <c r="BS325">
        <f t="shared" ref="BS325:BS388" si="28">1/BR325</f>
        <v>2.0542359372143326E-2</v>
      </c>
      <c r="BT325" cm="1">
        <f t="array" aca="1" ref="BT325" ca="1">1/INDEX(B325:BB325,Var!$O$9)</f>
        <v>4.6662467044632651E-2</v>
      </c>
      <c r="BU325" cm="1">
        <f t="array" aca="1" ref="BU325" ca="1">INDEX(B325:BB325,Var!$B$9)/INDEX(B325:BB325,Var!$O$9)</f>
        <v>4.7985487972749121</v>
      </c>
      <c r="BV325">
        <f t="shared" ref="BV325:BV388" ca="1" si="29">1/BU325</f>
        <v>0.20839633861135232</v>
      </c>
      <c r="BW325" cm="1">
        <f t="array" aca="1" ref="BW325" ca="1">INDEX($B325:$BB325,Var!$B$9)/BW$1*100</f>
        <v>163.52940053971622</v>
      </c>
      <c r="BX325" cm="1">
        <f t="array" aca="1" ref="BX325" ca="1">INDEX($B325:$BB325,Var!$B$9)/BX$1*100</f>
        <v>94.046555355475462</v>
      </c>
      <c r="BY325" cm="1">
        <f t="array" aca="1" ref="BY325" ca="1">INDEX($B325:$BB325,Var!$O$9)/BY$1*100</f>
        <v>134.96466942929476</v>
      </c>
      <c r="BZ325" cm="1">
        <f t="array" aca="1" ref="BZ325" ca="1">INDEX($B325:$BB325,Var!$O$9)/BZ$1*100</f>
        <v>107.09627445591063</v>
      </c>
    </row>
    <row r="326" spans="1:78" x14ac:dyDescent="0.3">
      <c r="A326" s="35">
        <v>45962</v>
      </c>
      <c r="B326">
        <v>1.7771999999999999</v>
      </c>
      <c r="C326">
        <v>1.9558</v>
      </c>
      <c r="D326">
        <v>6.1727999999999996</v>
      </c>
      <c r="E326">
        <v>1.6248</v>
      </c>
      <c r="F326">
        <v>0.92900000000000005</v>
      </c>
      <c r="H326">
        <v>8.2149000000000001</v>
      </c>
      <c r="J326">
        <v>24.234000000000002</v>
      </c>
      <c r="K326">
        <v>7.4679000000000002</v>
      </c>
      <c r="M326">
        <v>0.87997000000000003</v>
      </c>
      <c r="O326">
        <v>8.9898000000000007</v>
      </c>
      <c r="Q326">
        <v>384.2</v>
      </c>
      <c r="R326">
        <v>19303.88</v>
      </c>
      <c r="S326">
        <v>3.7629000000000001</v>
      </c>
      <c r="T326">
        <v>102.7101</v>
      </c>
      <c r="U326">
        <v>146.83000000000001</v>
      </c>
      <c r="V326">
        <v>179.32</v>
      </c>
      <c r="W326">
        <v>1687.64</v>
      </c>
      <c r="AA326">
        <v>21.2957</v>
      </c>
      <c r="AB326">
        <v>4.8021000000000003</v>
      </c>
      <c r="AC326">
        <v>11.7402</v>
      </c>
      <c r="AD326">
        <v>2.0438999999999998</v>
      </c>
      <c r="AE326">
        <v>68.066000000000003</v>
      </c>
      <c r="AF326">
        <v>4.2375999999999996</v>
      </c>
      <c r="AG326">
        <v>5.0867000000000004</v>
      </c>
      <c r="AH326">
        <v>92.747434999999996</v>
      </c>
      <c r="AI326">
        <v>10.9915</v>
      </c>
      <c r="AJ326">
        <v>1.5058</v>
      </c>
      <c r="AM326">
        <v>37.436</v>
      </c>
      <c r="AN326">
        <v>48.890799999999999</v>
      </c>
      <c r="AO326">
        <v>1.1559999999999999</v>
      </c>
      <c r="AQ326">
        <v>19.908799999999999</v>
      </c>
      <c r="BO326">
        <f t="shared" si="26"/>
        <v>2025</v>
      </c>
      <c r="BP326">
        <f t="shared" si="25"/>
        <v>0</v>
      </c>
      <c r="BQ326" cm="1">
        <f t="array" aca="1" ref="BQ326" ca="1">1/INDEX($B326:$BB326,Var!$B$9)</f>
        <v>9.7361408469079473E-3</v>
      </c>
      <c r="BR326">
        <f t="shared" si="27"/>
        <v>48.890799999999999</v>
      </c>
      <c r="BS326">
        <f t="shared" si="28"/>
        <v>2.0453745899023948E-2</v>
      </c>
      <c r="BT326" cm="1">
        <f t="array" aca="1" ref="BT326" ca="1">1/INDEX(B326:BB326,Var!$O$9)</f>
        <v>4.6957836558554074E-2</v>
      </c>
      <c r="BU326" cm="1">
        <f t="array" aca="1" ref="BU326" ca="1">INDEX(B326:BB326,Var!$B$9)/INDEX(B326:BB326,Var!$O$9)</f>
        <v>4.823044088712745</v>
      </c>
      <c r="BV326">
        <f t="shared" ca="1" si="29"/>
        <v>0.20733793463349756</v>
      </c>
      <c r="BW326" cm="1">
        <f t="array" aca="1" ref="BW326" ca="1">INDEX($B326:$BB326,Var!$B$9)/BW$1*100</f>
        <v>163.33030663959073</v>
      </c>
      <c r="BX326" cm="1">
        <f t="array" aca="1" ref="BX326" ca="1">INDEX($B326:$BB326,Var!$B$9)/BX$1*100</f>
        <v>93.93205548305319</v>
      </c>
      <c r="BY326" cm="1">
        <f t="array" aca="1" ref="BY326" ca="1">INDEX($B326:$BB326,Var!$O$9)/BY$1*100</f>
        <v>134.11572808685904</v>
      </c>
      <c r="BZ326" cm="1">
        <f t="array" aca="1" ref="BZ326" ca="1">INDEX($B326:$BB326,Var!$O$9)/BZ$1*100</f>
        <v>106.42262812023688</v>
      </c>
    </row>
    <row r="327" spans="1:78" x14ac:dyDescent="0.3">
      <c r="A327" s="35">
        <v>45992</v>
      </c>
      <c r="B327">
        <v>1.7634000000000001</v>
      </c>
      <c r="C327">
        <v>1.9558</v>
      </c>
      <c r="D327">
        <v>6.3806000000000003</v>
      </c>
      <c r="E327">
        <v>1.6168</v>
      </c>
      <c r="F327">
        <v>0.93320000000000003</v>
      </c>
      <c r="H327">
        <v>8.2491000000000003</v>
      </c>
      <c r="J327">
        <v>24.259</v>
      </c>
      <c r="K327">
        <v>7.4695999999999998</v>
      </c>
      <c r="M327">
        <v>0.875</v>
      </c>
      <c r="O327">
        <v>9.1113999999999997</v>
      </c>
      <c r="Q327">
        <v>384.97</v>
      </c>
      <c r="R327">
        <v>19548.05</v>
      </c>
      <c r="S327">
        <v>3.7648000000000001</v>
      </c>
      <c r="T327">
        <v>105.4131</v>
      </c>
      <c r="U327">
        <v>148.19</v>
      </c>
      <c r="V327">
        <v>182.5</v>
      </c>
      <c r="W327">
        <v>1717.44</v>
      </c>
      <c r="AA327">
        <v>21.178699999999999</v>
      </c>
      <c r="AB327">
        <v>4.7919999999999998</v>
      </c>
      <c r="AC327">
        <v>11.8428</v>
      </c>
      <c r="AD327">
        <v>2.0249000000000001</v>
      </c>
      <c r="AE327">
        <v>68.941000000000003</v>
      </c>
      <c r="AF327">
        <v>4.2239000000000004</v>
      </c>
      <c r="AG327">
        <v>5.0913000000000004</v>
      </c>
      <c r="AH327">
        <v>92.062299999999993</v>
      </c>
      <c r="AI327">
        <v>10.8956</v>
      </c>
      <c r="AJ327">
        <v>1.512</v>
      </c>
      <c r="AM327">
        <v>37.009</v>
      </c>
      <c r="AN327">
        <v>49.969499999999996</v>
      </c>
      <c r="AO327">
        <v>1.1709000000000001</v>
      </c>
      <c r="AQ327">
        <v>19.718</v>
      </c>
      <c r="BO327">
        <f t="shared" si="26"/>
        <v>2025</v>
      </c>
      <c r="BP327">
        <f t="shared" si="25"/>
        <v>0</v>
      </c>
      <c r="BQ327" cm="1">
        <f t="array" aca="1" ref="BQ327" ca="1">1/INDEX($B327:$BB327,Var!$B$9)</f>
        <v>9.486486973630413E-3</v>
      </c>
      <c r="BR327">
        <f t="shared" si="27"/>
        <v>49.969499999999996</v>
      </c>
      <c r="BS327">
        <f t="shared" si="28"/>
        <v>2.0012207446542394E-2</v>
      </c>
      <c r="BT327" cm="1">
        <f t="array" aca="1" ref="BT327" ca="1">1/INDEX(B327:BB327,Var!$O$9)</f>
        <v>4.7217251294933121E-2</v>
      </c>
      <c r="BU327" cm="1">
        <f t="array" aca="1" ref="BU327" ca="1">INDEX(B327:BB327,Var!$B$9)/INDEX(B327:BB327,Var!$O$9)</f>
        <v>4.9773168324779142</v>
      </c>
      <c r="BV327">
        <f t="shared" ca="1" si="29"/>
        <v>0.20091146166842641</v>
      </c>
      <c r="BW327" cm="1">
        <f t="array" aca="1" ref="BW327" ca="1">INDEX($B327:$BB327,Var!$B$9)/BW$1*100</f>
        <v>167.62863580923241</v>
      </c>
      <c r="BX327" cm="1">
        <f t="array" aca="1" ref="BX327" ca="1">INDEX($B327:$BB327,Var!$B$9)/BX$1*100</f>
        <v>96.404045540220821</v>
      </c>
      <c r="BY327" cm="1">
        <f t="array" aca="1" ref="BY327" ca="1">INDEX($B327:$BB327,Var!$O$9)/BY$1*100</f>
        <v>133.37888730744524</v>
      </c>
      <c r="BZ327" cm="1">
        <f t="array" aca="1" ref="BZ327" ca="1">INDEX($B327:$BB327,Var!$O$9)/BZ$1*100</f>
        <v>105.83793508408085</v>
      </c>
    </row>
    <row r="328" spans="1:78" x14ac:dyDescent="0.3">
      <c r="A328" s="35">
        <v>46023</v>
      </c>
      <c r="B328">
        <v>1.7303999999999999</v>
      </c>
      <c r="D328">
        <v>6.2674000000000003</v>
      </c>
      <c r="E328">
        <v>1.6173</v>
      </c>
      <c r="F328">
        <v>0.92720000000000002</v>
      </c>
      <c r="H328">
        <v>8.1806000000000001</v>
      </c>
      <c r="J328">
        <v>24.277999999999999</v>
      </c>
      <c r="K328">
        <v>7.4702999999999999</v>
      </c>
      <c r="M328">
        <v>0.86828000000000005</v>
      </c>
      <c r="O328">
        <v>9.1523000000000003</v>
      </c>
      <c r="Q328">
        <v>384.18</v>
      </c>
      <c r="R328">
        <v>19757.02</v>
      </c>
      <c r="S328">
        <v>3.6916000000000002</v>
      </c>
      <c r="T328">
        <v>106.68259999999999</v>
      </c>
      <c r="U328">
        <v>146.32</v>
      </c>
      <c r="V328">
        <v>183.94</v>
      </c>
      <c r="W328">
        <v>1710.38</v>
      </c>
      <c r="AA328">
        <v>20.7288</v>
      </c>
      <c r="AB328">
        <v>4.7262000000000004</v>
      </c>
      <c r="AC328">
        <v>11.667</v>
      </c>
      <c r="AD328">
        <v>2.0089999999999999</v>
      </c>
      <c r="AE328">
        <v>69.478999999999999</v>
      </c>
      <c r="AF328">
        <v>4.2126999999999999</v>
      </c>
      <c r="AG328">
        <v>5.0918999999999999</v>
      </c>
      <c r="AH328">
        <v>91.589722727272701</v>
      </c>
      <c r="AI328">
        <v>10.6815</v>
      </c>
      <c r="AJ328">
        <v>1.5026999999999999</v>
      </c>
      <c r="AM328">
        <v>36.734999999999999</v>
      </c>
      <c r="AN328">
        <v>50.745800000000003</v>
      </c>
      <c r="AO328">
        <v>1.1738</v>
      </c>
      <c r="AQ328">
        <v>19.115200000000002</v>
      </c>
      <c r="BO328">
        <f t="shared" si="26"/>
        <v>2026</v>
      </c>
      <c r="BP328">
        <f t="shared" si="25"/>
        <v>100</v>
      </c>
      <c r="BQ328" cm="1">
        <f t="array" aca="1" ref="BQ328" ca="1">1/INDEX($B328:$BB328,Var!$B$9)</f>
        <v>9.3735998185271088E-3</v>
      </c>
      <c r="BR328">
        <f t="shared" si="27"/>
        <v>50.745800000000003</v>
      </c>
      <c r="BS328">
        <f t="shared" si="28"/>
        <v>1.9706064344241297E-2</v>
      </c>
      <c r="BT328" cm="1">
        <f t="array" aca="1" ref="BT328" ca="1">1/INDEX(B328:BB328,Var!$O$9)</f>
        <v>4.8242059357029833E-2</v>
      </c>
      <c r="BU328" cm="1">
        <f t="array" aca="1" ref="BU328" ca="1">INDEX(B328:BB328,Var!$B$9)/INDEX(B328:BB328,Var!$O$9)</f>
        <v>5.1465883215622705</v>
      </c>
      <c r="BV328">
        <f t="shared" ca="1" si="29"/>
        <v>0.19430347591828473</v>
      </c>
      <c r="BW328" cm="1">
        <f t="array" aca="1" ref="BW328" ca="1">INDEX($B328:$BB328,Var!$B$9)/BW$1*100</f>
        <v>169.6474034307123</v>
      </c>
      <c r="BX328" cm="1">
        <f t="array" aca="1" ref="BX328" ca="1">INDEX($B328:$BB328,Var!$B$9)/BX$1*100</f>
        <v>97.565048639582372</v>
      </c>
      <c r="BY328" cm="1">
        <f t="array" aca="1" ref="BY328" ca="1">INDEX($B328:$BB328,Var!$O$9)/BY$1*100</f>
        <v>130.54551408814379</v>
      </c>
      <c r="BZ328" cm="1">
        <f t="array" aca="1" ref="BZ328" ca="1">INDEX($B328:$BB328,Var!$O$9)/BZ$1*100</f>
        <v>103.58961545188777</v>
      </c>
    </row>
    <row r="329" spans="1:78" x14ac:dyDescent="0.3">
      <c r="A329" s="35">
        <v>46054</v>
      </c>
      <c r="B329">
        <v>1.6762999999999999</v>
      </c>
      <c r="D329">
        <v>6.1528999999999998</v>
      </c>
      <c r="E329">
        <v>1.6140000000000001</v>
      </c>
      <c r="F329">
        <v>0.91400000000000003</v>
      </c>
      <c r="H329">
        <v>8.1682000000000006</v>
      </c>
      <c r="J329">
        <v>24.26</v>
      </c>
      <c r="K329">
        <v>7.4702000000000002</v>
      </c>
      <c r="M329">
        <v>0.87031999999999998</v>
      </c>
      <c r="O329">
        <v>9.2421000000000006</v>
      </c>
      <c r="Q329">
        <v>378.61</v>
      </c>
      <c r="R329">
        <v>19896.39</v>
      </c>
      <c r="S329">
        <v>3.6699000000000002</v>
      </c>
      <c r="T329">
        <v>107.3203</v>
      </c>
      <c r="U329">
        <v>144.75</v>
      </c>
      <c r="V329">
        <v>183.45</v>
      </c>
      <c r="W329">
        <v>1712.39</v>
      </c>
      <c r="AA329">
        <v>20.380600000000001</v>
      </c>
      <c r="AB329">
        <v>4.6261000000000001</v>
      </c>
      <c r="AC329">
        <v>11.320600000000001</v>
      </c>
      <c r="AD329">
        <v>1.9682999999999999</v>
      </c>
      <c r="AE329">
        <v>68.790000000000006</v>
      </c>
      <c r="AF329">
        <v>4.2183999999999999</v>
      </c>
      <c r="AG329">
        <v>5.0945</v>
      </c>
      <c r="AH329">
        <v>90.904865000000001</v>
      </c>
      <c r="AI329">
        <v>10.6351</v>
      </c>
      <c r="AJ329">
        <v>1.4979</v>
      </c>
      <c r="AM329">
        <v>36.96</v>
      </c>
      <c r="AN329">
        <v>51.677100000000003</v>
      </c>
      <c r="AO329">
        <v>1.1823999999999999</v>
      </c>
      <c r="AQ329">
        <v>18.9206</v>
      </c>
      <c r="BO329">
        <f t="shared" si="26"/>
        <v>2026</v>
      </c>
      <c r="BP329">
        <f t="shared" si="25"/>
        <v>100</v>
      </c>
      <c r="BQ329" cm="1">
        <f t="array" aca="1" ref="BQ329" ca="1">1/INDEX($B329:$BB329,Var!$B$9)</f>
        <v>9.3179016458209678E-3</v>
      </c>
      <c r="BR329">
        <f t="shared" si="27"/>
        <v>51.677100000000003</v>
      </c>
      <c r="BS329">
        <f t="shared" si="28"/>
        <v>1.9350931070048434E-2</v>
      </c>
      <c r="BT329" cm="1">
        <f t="array" aca="1" ref="BT329" ca="1">1/INDEX(B329:BB329,Var!$O$9)</f>
        <v>4.906626890278009E-2</v>
      </c>
      <c r="BU329" cm="1">
        <f t="array" aca="1" ref="BU329" ca="1">INDEX(B329:BB329,Var!$B$9)/INDEX(B329:BB329,Var!$O$9)</f>
        <v>5.2658066985270304</v>
      </c>
      <c r="BV329">
        <f t="shared" ca="1" si="29"/>
        <v>0.18990442628281881</v>
      </c>
      <c r="BW329" cm="1">
        <f t="array" aca="1" ref="BW329" ca="1">INDEX($B329:$BB329,Var!$B$9)/BW$1*100</f>
        <v>170.66147835171876</v>
      </c>
      <c r="BX329" cm="1">
        <f t="array" aca="1" ref="BX329" ca="1">INDEX($B329:$BB329,Var!$B$9)/BX$1*100</f>
        <v>98.148248069643728</v>
      </c>
      <c r="BY329" cm="1">
        <f t="array" aca="1" ref="BY329" ca="1">INDEX($B329:$BB329,Var!$O$9)/BY$1*100</f>
        <v>128.3526255463328</v>
      </c>
      <c r="BZ329" cm="1">
        <f t="array" aca="1" ref="BZ329" ca="1">INDEX($B329:$BB329,Var!$O$9)/BZ$1*100</f>
        <v>101.84952899727644</v>
      </c>
    </row>
    <row r="330" spans="1:78" x14ac:dyDescent="0.3">
      <c r="A330" s="35">
        <v>46082</v>
      </c>
      <c r="B330">
        <v>1.647</v>
      </c>
      <c r="D330">
        <v>6.0498000000000003</v>
      </c>
      <c r="E330">
        <v>1.5848</v>
      </c>
      <c r="F330">
        <v>0.90939999999999999</v>
      </c>
      <c r="H330">
        <v>7.9702999999999999</v>
      </c>
      <c r="J330">
        <v>24.437999999999999</v>
      </c>
      <c r="K330">
        <v>7.4717000000000002</v>
      </c>
      <c r="M330">
        <v>0.86631000000000002</v>
      </c>
      <c r="O330">
        <v>9.0460999999999991</v>
      </c>
      <c r="Q330">
        <v>389.19</v>
      </c>
      <c r="R330">
        <v>19561.240000000002</v>
      </c>
      <c r="S330">
        <v>3.5988000000000002</v>
      </c>
      <c r="T330">
        <v>107.3446</v>
      </c>
      <c r="U330">
        <v>144.04</v>
      </c>
      <c r="V330">
        <v>183.4</v>
      </c>
      <c r="W330">
        <v>1723.13</v>
      </c>
      <c r="AA330">
        <v>20.528400000000001</v>
      </c>
      <c r="AB330">
        <v>4.5686999999999998</v>
      </c>
      <c r="AC330">
        <v>11.165800000000001</v>
      </c>
      <c r="AD330">
        <v>1.9762</v>
      </c>
      <c r="AE330">
        <v>68.873999999999995</v>
      </c>
      <c r="AF330">
        <v>4.2714999999999996</v>
      </c>
      <c r="AG330">
        <v>5.0953999999999997</v>
      </c>
      <c r="AH330">
        <v>93.168172727272704</v>
      </c>
      <c r="AI330">
        <v>10.7614</v>
      </c>
      <c r="AJ330">
        <v>1.4790000000000001</v>
      </c>
      <c r="AM330">
        <v>37.298000000000002</v>
      </c>
      <c r="AN330">
        <v>51.093800000000002</v>
      </c>
      <c r="AO330">
        <v>1.1557999999999999</v>
      </c>
      <c r="AQ330">
        <v>19.353300000000001</v>
      </c>
      <c r="BO330">
        <f t="shared" si="26"/>
        <v>2026</v>
      </c>
      <c r="BP330">
        <f t="shared" si="25"/>
        <v>100</v>
      </c>
      <c r="BQ330" cm="1">
        <f t="array" aca="1" ref="BQ330" ca="1">1/INDEX($B330:$BB330,Var!$B$9)</f>
        <v>9.3157923174523923E-3</v>
      </c>
      <c r="BR330">
        <f t="shared" si="27"/>
        <v>51.093800000000002</v>
      </c>
      <c r="BS330">
        <f t="shared" si="28"/>
        <v>1.9571846290547971E-2</v>
      </c>
      <c r="BT330" cm="1">
        <f t="array" aca="1" ref="BT330" ca="1">1/INDEX(B330:BB330,Var!$O$9)</f>
        <v>4.8713002474620522E-2</v>
      </c>
      <c r="BU330" cm="1">
        <f t="array" aca="1" ref="BU330" ca="1">INDEX(B330:BB330,Var!$B$9)/INDEX(B330:BB330,Var!$O$9)</f>
        <v>5.2290777654371503</v>
      </c>
      <c r="BV330">
        <f t="shared" ca="1" si="29"/>
        <v>0.19123831100958968</v>
      </c>
      <c r="BW330" cm="1">
        <f t="array" aca="1" ref="BW330" ca="1">INDEX($B330:$BB330,Var!$B$9)/BW$1*100</f>
        <v>170.70012037866005</v>
      </c>
      <c r="BX330" cm="1">
        <f t="array" aca="1" ref="BX330" ca="1">INDEX($B330:$BB330,Var!$B$9)/BX$1*100</f>
        <v>98.170471287693729</v>
      </c>
      <c r="BY330" cm="1">
        <f t="array" aca="1" ref="BY330" ca="1">INDEX($B330:$BB330,Var!$O$9)/BY$1*100</f>
        <v>129.28343808648117</v>
      </c>
      <c r="BZ330" cm="1">
        <f t="array" aca="1" ref="BZ330" ca="1">INDEX($B330:$BB330,Var!$O$9)/BZ$1*100</f>
        <v>102.58814122585642</v>
      </c>
    </row>
    <row r="331" spans="1:78" x14ac:dyDescent="0.3">
      <c r="A331" s="35">
        <v>46113</v>
      </c>
      <c r="B331">
        <v>1.6489</v>
      </c>
      <c r="D331">
        <v>5.883</v>
      </c>
      <c r="E331">
        <v>1.6096999999999999</v>
      </c>
      <c r="F331">
        <v>0.92130000000000001</v>
      </c>
      <c r="H331">
        <v>8.0005000000000006</v>
      </c>
      <c r="J331">
        <v>24.381</v>
      </c>
      <c r="K331">
        <v>7.4728000000000003</v>
      </c>
      <c r="M331">
        <v>0.86933000000000005</v>
      </c>
      <c r="O331">
        <v>9.1702999999999992</v>
      </c>
      <c r="Q331">
        <v>368.96</v>
      </c>
      <c r="R331">
        <v>20083.87</v>
      </c>
      <c r="S331">
        <v>3.5438000000000001</v>
      </c>
      <c r="T331">
        <v>109.4829</v>
      </c>
      <c r="U331">
        <v>143.72999999999999</v>
      </c>
      <c r="V331">
        <v>186.21</v>
      </c>
      <c r="W331">
        <v>1734.05</v>
      </c>
      <c r="AA331">
        <v>20.4023</v>
      </c>
      <c r="AB331">
        <v>4.6483999999999996</v>
      </c>
      <c r="AC331">
        <v>11.033200000000001</v>
      </c>
      <c r="AD331">
        <v>2</v>
      </c>
      <c r="AE331">
        <v>70.608999999999995</v>
      </c>
      <c r="AF331">
        <v>4.2502000000000004</v>
      </c>
      <c r="AG331">
        <v>5.0991</v>
      </c>
      <c r="AH331">
        <v>89.744254545454595</v>
      </c>
      <c r="AI331">
        <v>10.8348</v>
      </c>
      <c r="AJ331">
        <v>1.4933000000000001</v>
      </c>
      <c r="AM331">
        <v>37.783999999999999</v>
      </c>
      <c r="AN331">
        <v>52.448900000000002</v>
      </c>
      <c r="AO331">
        <v>1.1706000000000001</v>
      </c>
      <c r="AQ331">
        <v>19.355399999999999</v>
      </c>
      <c r="BO331">
        <f t="shared" si="26"/>
        <v>2026</v>
      </c>
      <c r="BP331">
        <f t="shared" si="25"/>
        <v>100</v>
      </c>
      <c r="BQ331" cm="1">
        <f t="array" aca="1" ref="BQ331" ca="1">1/INDEX($B331:$BB331,Var!$B$9)</f>
        <v>9.1338464728281769E-3</v>
      </c>
      <c r="BR331">
        <f t="shared" si="27"/>
        <v>52.448900000000002</v>
      </c>
      <c r="BS331">
        <f t="shared" si="28"/>
        <v>1.906617679303093E-2</v>
      </c>
      <c r="BT331" cm="1">
        <f t="array" aca="1" ref="BT331" ca="1">1/INDEX(B331:BB331,Var!$O$9)</f>
        <v>4.9014081745685535E-2</v>
      </c>
      <c r="BU331" cm="1">
        <f t="array" aca="1" ref="BU331" ca="1">INDEX(B331:BB331,Var!$B$9)/INDEX(B331:BB331,Var!$O$9)</f>
        <v>5.3662038103547145</v>
      </c>
      <c r="BV331">
        <f t="shared" ca="1" si="29"/>
        <v>0.18635147589258233</v>
      </c>
      <c r="BW331" cm="1">
        <f t="array" aca="1" ref="BW331" ca="1">INDEX($B331:$BB331,Var!$B$9)/BW$1*100</f>
        <v>174.10045972880613</v>
      </c>
      <c r="BX331" cm="1">
        <f t="array" aca="1" ref="BX331" ca="1">INDEX($B331:$BB331,Var!$B$9)/BX$1*100</f>
        <v>100.12602302252228</v>
      </c>
      <c r="BY331" cm="1">
        <f t="array" aca="1" ref="BY331" ca="1">INDEX($B331:$BB331,Var!$O$9)/BY$1*100</f>
        <v>128.48928746866852</v>
      </c>
      <c r="BZ331" cm="1">
        <f t="array" aca="1" ref="BZ331" ca="1">INDEX($B331:$BB331,Var!$O$9)/BZ$1*100</f>
        <v>101.95797206466605</v>
      </c>
    </row>
    <row r="332" spans="1:78" x14ac:dyDescent="0.3">
      <c r="A332" s="35">
        <v>46143</v>
      </c>
      <c r="B332">
        <v>1.6257999999999999</v>
      </c>
      <c r="D332">
        <v>5.8190999999999997</v>
      </c>
      <c r="E332">
        <v>1.6027</v>
      </c>
      <c r="F332">
        <v>0.91490000000000005</v>
      </c>
      <c r="H332">
        <v>7.9352</v>
      </c>
      <c r="J332">
        <v>24.312999999999999</v>
      </c>
      <c r="K332">
        <v>7.4728000000000003</v>
      </c>
      <c r="M332">
        <v>0.86565000000000003</v>
      </c>
      <c r="O332">
        <v>9.1435999999999993</v>
      </c>
      <c r="Q332">
        <v>358.23</v>
      </c>
      <c r="R332">
        <v>20538</v>
      </c>
      <c r="S332">
        <v>3.383</v>
      </c>
      <c r="T332">
        <v>111.5368</v>
      </c>
      <c r="U332">
        <v>143.55000000000001</v>
      </c>
      <c r="V332">
        <v>184.71</v>
      </c>
      <c r="W332">
        <v>1740.27</v>
      </c>
      <c r="AA332">
        <v>20.205500000000001</v>
      </c>
      <c r="AB332">
        <v>4.6120999999999999</v>
      </c>
      <c r="AC332">
        <v>10.7936</v>
      </c>
      <c r="AD332">
        <v>1.9785999999999999</v>
      </c>
      <c r="AE332">
        <v>71.650000000000006</v>
      </c>
      <c r="AF332">
        <v>4.2412000000000001</v>
      </c>
      <c r="AG332">
        <v>5.2295999999999996</v>
      </c>
      <c r="AH332">
        <v>85.076976190476202</v>
      </c>
      <c r="AI332">
        <v>10.8613</v>
      </c>
      <c r="AJ332">
        <v>1.4891000000000001</v>
      </c>
      <c r="AM332">
        <v>37.951000000000001</v>
      </c>
      <c r="AN332">
        <v>53.1584</v>
      </c>
      <c r="AO332">
        <v>1.1673</v>
      </c>
      <c r="AQ332">
        <v>19.2317</v>
      </c>
      <c r="BO332">
        <f t="shared" si="26"/>
        <v>2026</v>
      </c>
      <c r="BP332">
        <f t="shared" si="25"/>
        <v>100</v>
      </c>
      <c r="BQ332" cm="1">
        <f t="array" aca="1" ref="BQ332" ca="1">1/INDEX($B332:$BB332,Var!$B$9)</f>
        <v>8.9656507986601731E-3</v>
      </c>
      <c r="BR332">
        <f t="shared" si="27"/>
        <v>53.1584</v>
      </c>
      <c r="BS332">
        <f t="shared" si="28"/>
        <v>1.8811702383818928E-2</v>
      </c>
      <c r="BT332" cm="1">
        <f t="array" aca="1" ref="BT332" ca="1">1/INDEX(B332:BB332,Var!$O$9)</f>
        <v>4.9491475093415158E-2</v>
      </c>
      <c r="BU332" cm="1">
        <f t="array" aca="1" ref="BU332" ca="1">INDEX(B332:BB332,Var!$B$9)/INDEX(B332:BB332,Var!$O$9)</f>
        <v>5.5201207591992274</v>
      </c>
      <c r="BV332">
        <f t="shared" ca="1" si="29"/>
        <v>0.18115545721232815</v>
      </c>
      <c r="BW332" cm="1">
        <f t="array" aca="1" ref="BW332" ca="1">INDEX($B332:$BB332,Var!$B$9)/BW$1*100</f>
        <v>177.36658561912319</v>
      </c>
      <c r="BX332" cm="1">
        <f t="array" aca="1" ref="BX332" ca="1">INDEX($B332:$BB332,Var!$B$9)/BX$1*100</f>
        <v>102.00438794239521</v>
      </c>
      <c r="BY332" cm="1">
        <f t="array" aca="1" ref="BY332" ca="1">INDEX($B332:$BB332,Var!$O$9)/BY$1*100</f>
        <v>127.24988349098787</v>
      </c>
      <c r="BZ332" cm="1">
        <f t="array" aca="1" ref="BZ332" ca="1">INDEX($B332:$BB332,Var!$O$9)/BZ$1*100</f>
        <v>100.97448839359338</v>
      </c>
    </row>
    <row r="333" spans="1:78" x14ac:dyDescent="0.3">
      <c r="A333" s="35">
        <v>46174</v>
      </c>
      <c r="B333">
        <v>1.6391</v>
      </c>
      <c r="D333">
        <v>5.8989000000000003</v>
      </c>
      <c r="E333">
        <v>1.6165</v>
      </c>
      <c r="F333">
        <v>0.92049999999999998</v>
      </c>
      <c r="H333">
        <v>7.8045</v>
      </c>
      <c r="J333">
        <v>24.207999999999998</v>
      </c>
      <c r="K333">
        <v>7.4744000000000002</v>
      </c>
      <c r="M333">
        <v>0.86372000000000004</v>
      </c>
      <c r="O333">
        <v>9.0272000000000006</v>
      </c>
      <c r="Q333">
        <v>353.94</v>
      </c>
      <c r="R333">
        <v>20614.71</v>
      </c>
      <c r="S333">
        <v>3.3801999999999999</v>
      </c>
      <c r="T333">
        <v>109.3451</v>
      </c>
      <c r="U333">
        <v>143.94</v>
      </c>
      <c r="V333">
        <v>185.11</v>
      </c>
      <c r="W333">
        <v>1762.32</v>
      </c>
      <c r="AA333">
        <v>20.0105</v>
      </c>
      <c r="AB333">
        <v>4.6866000000000003</v>
      </c>
      <c r="AC333">
        <v>11.033799999999999</v>
      </c>
      <c r="AD333">
        <v>1.9914000000000001</v>
      </c>
      <c r="AE333">
        <v>70.462000000000003</v>
      </c>
      <c r="AF333">
        <v>4.2568000000000001</v>
      </c>
      <c r="AG333">
        <v>5.2420999999999998</v>
      </c>
      <c r="AH333">
        <v>83.506900000000002</v>
      </c>
      <c r="AI333">
        <v>10.954800000000001</v>
      </c>
      <c r="AJ333">
        <v>1.4833000000000001</v>
      </c>
      <c r="AM333">
        <v>37.874000000000002</v>
      </c>
      <c r="AN333">
        <v>53.308999999999997</v>
      </c>
      <c r="AO333">
        <v>1.1517999999999999</v>
      </c>
      <c r="AQ333">
        <v>18.868099999999998</v>
      </c>
      <c r="BO333">
        <f t="shared" si="26"/>
        <v>2026</v>
      </c>
      <c r="BP333">
        <f t="shared" si="25"/>
        <v>100</v>
      </c>
      <c r="BQ333" cm="1">
        <f t="array" aca="1" ref="BQ333" ca="1">1/INDEX($B333:$BB333,Var!$B$9)</f>
        <v>9.1453572222257792E-3</v>
      </c>
      <c r="BR333">
        <f t="shared" si="27"/>
        <v>53.308999999999997</v>
      </c>
      <c r="BS333">
        <f t="shared" si="28"/>
        <v>1.8758558592357765E-2</v>
      </c>
      <c r="BT333" cm="1">
        <f t="array" aca="1" ref="BT333" ca="1">1/INDEX(B333:BB333,Var!$O$9)</f>
        <v>4.9973763774018638E-2</v>
      </c>
      <c r="BU333" cm="1">
        <f t="array" aca="1" ref="BU333" ca="1">INDEX(B333:BB333,Var!$B$9)/INDEX(B333:BB333,Var!$O$9)</f>
        <v>5.464386197246446</v>
      </c>
      <c r="BV333">
        <f t="shared" ca="1" si="29"/>
        <v>0.18300317069534894</v>
      </c>
      <c r="BW333" cm="1">
        <f t="array" aca="1" ref="BW333" ca="1">INDEX($B333:$BB333,Var!$B$9)/BW$1*100</f>
        <v>173.8813292221185</v>
      </c>
      <c r="BX333" cm="1">
        <f t="array" aca="1" ref="BX333" ca="1">INDEX($B333:$BB333,Var!$B$9)/BX$1*100</f>
        <v>100</v>
      </c>
      <c r="BY333" cm="1">
        <f t="array" aca="1" ref="BY333" ca="1">INDEX($B333:$BB333,Var!$O$9)/BY$1*100</f>
        <v>126.02181552529821</v>
      </c>
      <c r="BZ333" cm="1">
        <f t="array" aca="1" ref="BZ333" ca="1">INDEX($B333:$BB333,Var!$O$9)/BZ$1*100</f>
        <v>100</v>
      </c>
    </row>
    <row r="334" spans="1:78" x14ac:dyDescent="0.3">
      <c r="BO334">
        <f t="shared" si="26"/>
        <v>1900</v>
      </c>
      <c r="BP334">
        <f t="shared" si="25"/>
        <v>100</v>
      </c>
      <c r="BQ334" t="e" cm="1">
        <f t="array" aca="1" ref="BQ334" ca="1">1/INDEX($B334:$BB334,Var!$B$9)</f>
        <v>#DIV/0!</v>
      </c>
      <c r="BR334">
        <f t="shared" si="27"/>
        <v>0</v>
      </c>
      <c r="BS334" t="e">
        <f t="shared" si="28"/>
        <v>#DIV/0!</v>
      </c>
      <c r="BT334" t="e" cm="1">
        <f t="array" aca="1" ref="BT334" ca="1">1/INDEX(B334:BB334,Var!$O$9)</f>
        <v>#DIV/0!</v>
      </c>
      <c r="BU334" t="e" cm="1">
        <f t="array" aca="1" ref="BU334" ca="1">INDEX(B334:BB334,Var!$B$9)/INDEX(B334:BB334,Var!$O$9)</f>
        <v>#DIV/0!</v>
      </c>
      <c r="BV334" t="e">
        <f t="shared" ca="1" si="29"/>
        <v>#DIV/0!</v>
      </c>
      <c r="BW334" cm="1">
        <f t="array" aca="1" ref="BW334" ca="1">INDEX($B334:$BB334,Var!$B$9)/BW$1*100</f>
        <v>0</v>
      </c>
      <c r="BX334" cm="1">
        <f t="array" aca="1" ref="BX334" ca="1">INDEX($B334:$BB334,Var!$B$9)/BX$1*100</f>
        <v>0</v>
      </c>
      <c r="BY334" cm="1">
        <f t="array" aca="1" ref="BY334" ca="1">INDEX($B334:$BB334,Var!$O$9)/BY$1*100</f>
        <v>0</v>
      </c>
      <c r="BZ334" cm="1">
        <f t="array" aca="1" ref="BZ334" ca="1">INDEX($B334:$BB334,Var!$O$9)/BZ$1*100</f>
        <v>0</v>
      </c>
    </row>
    <row r="335" spans="1:78" x14ac:dyDescent="0.3">
      <c r="A335" s="34" t="s">
        <v>604</v>
      </c>
      <c r="BO335" t="e">
        <f t="shared" si="26"/>
        <v>#VALUE!</v>
      </c>
      <c r="BP335" t="e">
        <f t="shared" si="25"/>
        <v>#VALUE!</v>
      </c>
      <c r="BQ335" t="e" cm="1">
        <f t="array" aca="1" ref="BQ335" ca="1">1/INDEX($B335:$BB335,Var!$B$9)</f>
        <v>#DIV/0!</v>
      </c>
      <c r="BR335">
        <f t="shared" si="27"/>
        <v>0</v>
      </c>
      <c r="BS335" t="e">
        <f t="shared" si="28"/>
        <v>#DIV/0!</v>
      </c>
      <c r="BT335" t="e" cm="1">
        <f t="array" aca="1" ref="BT335" ca="1">1/INDEX(B335:BB335,Var!$O$9)</f>
        <v>#DIV/0!</v>
      </c>
      <c r="BU335" t="e" cm="1">
        <f t="array" aca="1" ref="BU335" ca="1">INDEX(B335:BB335,Var!$B$9)/INDEX(B335:BB335,Var!$O$9)</f>
        <v>#DIV/0!</v>
      </c>
      <c r="BV335" t="e">
        <f t="shared" ca="1" si="29"/>
        <v>#DIV/0!</v>
      </c>
      <c r="BW335" cm="1">
        <f t="array" aca="1" ref="BW335" ca="1">INDEX($B335:$BB335,Var!$B$9)/BW$1*100</f>
        <v>0</v>
      </c>
      <c r="BX335" cm="1">
        <f t="array" aca="1" ref="BX335" ca="1">INDEX($B335:$BB335,Var!$B$9)/BX$1*100</f>
        <v>0</v>
      </c>
      <c r="BY335" cm="1">
        <f t="array" aca="1" ref="BY335" ca="1">INDEX($B335:$BB335,Var!$O$9)/BY$1*100</f>
        <v>0</v>
      </c>
      <c r="BZ335" cm="1">
        <f t="array" aca="1" ref="BZ335" ca="1">INDEX($B335:$BB335,Var!$O$9)/BZ$1*100</f>
        <v>0</v>
      </c>
    </row>
    <row r="336" spans="1:78" x14ac:dyDescent="0.3">
      <c r="BO336">
        <f t="shared" si="26"/>
        <v>1900</v>
      </c>
      <c r="BP336">
        <f t="shared" si="25"/>
        <v>100</v>
      </c>
      <c r="BQ336" t="e" cm="1">
        <f t="array" aca="1" ref="BQ336" ca="1">1/INDEX($B336:$BB336,Var!$B$9)</f>
        <v>#DIV/0!</v>
      </c>
      <c r="BR336">
        <f t="shared" si="27"/>
        <v>0</v>
      </c>
      <c r="BS336" t="e">
        <f t="shared" si="28"/>
        <v>#DIV/0!</v>
      </c>
      <c r="BT336" t="e" cm="1">
        <f t="array" aca="1" ref="BT336" ca="1">1/INDEX(B336:BB336,Var!$O$9)</f>
        <v>#DIV/0!</v>
      </c>
      <c r="BU336" t="e" cm="1">
        <f t="array" aca="1" ref="BU336" ca="1">INDEX(B336:BB336,Var!$B$9)/INDEX(B336:BB336,Var!$O$9)</f>
        <v>#DIV/0!</v>
      </c>
      <c r="BV336" t="e">
        <f t="shared" ca="1" si="29"/>
        <v>#DIV/0!</v>
      </c>
      <c r="BW336" cm="1">
        <f t="array" aca="1" ref="BW336" ca="1">INDEX($B336:$BB336,Var!$B$9)/BW$1*100</f>
        <v>0</v>
      </c>
      <c r="BX336" cm="1">
        <f t="array" aca="1" ref="BX336" ca="1">INDEX($B336:$BB336,Var!$B$9)/BX$1*100</f>
        <v>0</v>
      </c>
      <c r="BY336" cm="1">
        <f t="array" aca="1" ref="BY336" ca="1">INDEX($B336:$BB336,Var!$O$9)/BY$1*100</f>
        <v>0</v>
      </c>
      <c r="BZ336" cm="1">
        <f t="array" aca="1" ref="BZ336" ca="1">INDEX($B336:$BB336,Var!$O$9)/BZ$1*100</f>
        <v>0</v>
      </c>
    </row>
    <row r="337" spans="67:78" x14ac:dyDescent="0.3">
      <c r="BO337">
        <f t="shared" si="26"/>
        <v>1900</v>
      </c>
      <c r="BP337">
        <f t="shared" si="25"/>
        <v>100</v>
      </c>
      <c r="BQ337" t="e" cm="1">
        <f t="array" aca="1" ref="BQ337" ca="1">1/INDEX($B337:$BB337,Var!$B$9)</f>
        <v>#DIV/0!</v>
      </c>
      <c r="BR337">
        <f t="shared" si="27"/>
        <v>0</v>
      </c>
      <c r="BS337" t="e">
        <f t="shared" si="28"/>
        <v>#DIV/0!</v>
      </c>
      <c r="BT337" t="e" cm="1">
        <f t="array" aca="1" ref="BT337" ca="1">1/INDEX(B337:BB337,Var!$O$9)</f>
        <v>#DIV/0!</v>
      </c>
      <c r="BU337" t="e" cm="1">
        <f t="array" aca="1" ref="BU337" ca="1">INDEX(B337:BB337,Var!$B$9)/INDEX(B337:BB337,Var!$O$9)</f>
        <v>#DIV/0!</v>
      </c>
      <c r="BV337" t="e">
        <f t="shared" ca="1" si="29"/>
        <v>#DIV/0!</v>
      </c>
      <c r="BW337" cm="1">
        <f t="array" aca="1" ref="BW337" ca="1">INDEX($B337:$BB337,Var!$B$9)/BW$1*100</f>
        <v>0</v>
      </c>
      <c r="BX337" cm="1">
        <f t="array" aca="1" ref="BX337" ca="1">INDEX($B337:$BB337,Var!$B$9)/BX$1*100</f>
        <v>0</v>
      </c>
      <c r="BY337" cm="1">
        <f t="array" aca="1" ref="BY337" ca="1">INDEX($B337:$BB337,Var!$O$9)/BY$1*100</f>
        <v>0</v>
      </c>
      <c r="BZ337" cm="1">
        <f t="array" aca="1" ref="BZ337" ca="1">INDEX($B337:$BB337,Var!$O$9)/BZ$1*100</f>
        <v>0</v>
      </c>
    </row>
    <row r="338" spans="67:78" x14ac:dyDescent="0.3">
      <c r="BO338">
        <f t="shared" si="26"/>
        <v>1900</v>
      </c>
      <c r="BP338">
        <f t="shared" si="25"/>
        <v>100</v>
      </c>
      <c r="BQ338" t="e" cm="1">
        <f t="array" aca="1" ref="BQ338" ca="1">1/INDEX($B338:$BB338,Var!$B$9)</f>
        <v>#DIV/0!</v>
      </c>
      <c r="BR338">
        <f t="shared" si="27"/>
        <v>0</v>
      </c>
      <c r="BS338" t="e">
        <f t="shared" si="28"/>
        <v>#DIV/0!</v>
      </c>
      <c r="BT338" t="e" cm="1">
        <f t="array" aca="1" ref="BT338" ca="1">1/INDEX(B338:BB338,Var!$O$9)</f>
        <v>#DIV/0!</v>
      </c>
      <c r="BU338" t="e" cm="1">
        <f t="array" aca="1" ref="BU338" ca="1">INDEX(B338:BB338,Var!$B$9)/INDEX(B338:BB338,Var!$O$9)</f>
        <v>#DIV/0!</v>
      </c>
      <c r="BV338" t="e">
        <f t="shared" ca="1" si="29"/>
        <v>#DIV/0!</v>
      </c>
      <c r="BW338" cm="1">
        <f t="array" aca="1" ref="BW338" ca="1">INDEX($B338:$BB338,Var!$B$9)/BW$1*100</f>
        <v>0</v>
      </c>
      <c r="BX338" cm="1">
        <f t="array" aca="1" ref="BX338" ca="1">INDEX($B338:$BB338,Var!$B$9)/BX$1*100</f>
        <v>0</v>
      </c>
      <c r="BY338" cm="1">
        <f t="array" aca="1" ref="BY338" ca="1">INDEX($B338:$BB338,Var!$O$9)/BY$1*100</f>
        <v>0</v>
      </c>
      <c r="BZ338" cm="1">
        <f t="array" aca="1" ref="BZ338" ca="1">INDEX($B338:$BB338,Var!$O$9)/BZ$1*100</f>
        <v>0</v>
      </c>
    </row>
    <row r="339" spans="67:78" x14ac:dyDescent="0.3">
      <c r="BO339">
        <f t="shared" si="26"/>
        <v>1900</v>
      </c>
      <c r="BP339">
        <f t="shared" si="25"/>
        <v>100</v>
      </c>
      <c r="BQ339" t="e" cm="1">
        <f t="array" aca="1" ref="BQ339" ca="1">1/INDEX($B339:$BB339,Var!$B$9)</f>
        <v>#DIV/0!</v>
      </c>
      <c r="BR339">
        <f t="shared" si="27"/>
        <v>0</v>
      </c>
      <c r="BS339" t="e">
        <f t="shared" si="28"/>
        <v>#DIV/0!</v>
      </c>
      <c r="BT339" t="e" cm="1">
        <f t="array" aca="1" ref="BT339" ca="1">1/INDEX(B339:BB339,Var!$O$9)</f>
        <v>#DIV/0!</v>
      </c>
      <c r="BU339" t="e" cm="1">
        <f t="array" aca="1" ref="BU339" ca="1">INDEX(B339:BB339,Var!$B$9)/INDEX(B339:BB339,Var!$O$9)</f>
        <v>#DIV/0!</v>
      </c>
      <c r="BV339" t="e">
        <f t="shared" ca="1" si="29"/>
        <v>#DIV/0!</v>
      </c>
      <c r="BW339" cm="1">
        <f t="array" aca="1" ref="BW339" ca="1">INDEX($B339:$BB339,Var!$B$9)/BW$1*100</f>
        <v>0</v>
      </c>
      <c r="BX339" cm="1">
        <f t="array" aca="1" ref="BX339" ca="1">INDEX($B339:$BB339,Var!$B$9)/BX$1*100</f>
        <v>0</v>
      </c>
      <c r="BY339" cm="1">
        <f t="array" aca="1" ref="BY339" ca="1">INDEX($B339:$BB339,Var!$O$9)/BY$1*100</f>
        <v>0</v>
      </c>
      <c r="BZ339" cm="1">
        <f t="array" aca="1" ref="BZ339" ca="1">INDEX($B339:$BB339,Var!$O$9)/BZ$1*100</f>
        <v>0</v>
      </c>
    </row>
    <row r="340" spans="67:78" x14ac:dyDescent="0.3">
      <c r="BO340">
        <f t="shared" si="26"/>
        <v>1900</v>
      </c>
      <c r="BP340">
        <f t="shared" si="25"/>
        <v>100</v>
      </c>
      <c r="BQ340" t="e" cm="1">
        <f t="array" aca="1" ref="BQ340" ca="1">1/INDEX($B340:$BB340,Var!$B$9)</f>
        <v>#DIV/0!</v>
      </c>
      <c r="BR340">
        <f t="shared" si="27"/>
        <v>0</v>
      </c>
      <c r="BS340" t="e">
        <f t="shared" si="28"/>
        <v>#DIV/0!</v>
      </c>
      <c r="BT340" t="e" cm="1">
        <f t="array" aca="1" ref="BT340" ca="1">1/INDEX(B340:BB340,Var!$O$9)</f>
        <v>#DIV/0!</v>
      </c>
      <c r="BU340" t="e" cm="1">
        <f t="array" aca="1" ref="BU340" ca="1">INDEX(B340:BB340,Var!$B$9)/INDEX(B340:BB340,Var!$O$9)</f>
        <v>#DIV/0!</v>
      </c>
      <c r="BV340" t="e">
        <f t="shared" ca="1" si="29"/>
        <v>#DIV/0!</v>
      </c>
      <c r="BW340" cm="1">
        <f t="array" aca="1" ref="BW340" ca="1">INDEX($B340:$BB340,Var!$B$9)/BW$1*100</f>
        <v>0</v>
      </c>
      <c r="BX340" cm="1">
        <f t="array" aca="1" ref="BX340" ca="1">INDEX($B340:$BB340,Var!$B$9)/BX$1*100</f>
        <v>0</v>
      </c>
      <c r="BY340" cm="1">
        <f t="array" aca="1" ref="BY340" ca="1">INDEX($B340:$BB340,Var!$O$9)/BY$1*100</f>
        <v>0</v>
      </c>
      <c r="BZ340" cm="1">
        <f t="array" aca="1" ref="BZ340" ca="1">INDEX($B340:$BB340,Var!$O$9)/BZ$1*100</f>
        <v>0</v>
      </c>
    </row>
    <row r="341" spans="67:78" x14ac:dyDescent="0.3">
      <c r="BO341">
        <f t="shared" si="26"/>
        <v>1900</v>
      </c>
      <c r="BP341">
        <f t="shared" si="25"/>
        <v>100</v>
      </c>
      <c r="BQ341" t="e" cm="1">
        <f t="array" aca="1" ref="BQ341" ca="1">1/INDEX($B341:$BB341,Var!$B$9)</f>
        <v>#DIV/0!</v>
      </c>
      <c r="BR341">
        <f t="shared" si="27"/>
        <v>0</v>
      </c>
      <c r="BS341" t="e">
        <f t="shared" si="28"/>
        <v>#DIV/0!</v>
      </c>
      <c r="BT341" t="e" cm="1">
        <f t="array" aca="1" ref="BT341" ca="1">1/INDEX(B341:BB341,Var!$O$9)</f>
        <v>#DIV/0!</v>
      </c>
      <c r="BU341" t="e" cm="1">
        <f t="array" aca="1" ref="BU341" ca="1">INDEX(B341:BB341,Var!$B$9)/INDEX(B341:BB341,Var!$O$9)</f>
        <v>#DIV/0!</v>
      </c>
      <c r="BV341" t="e">
        <f t="shared" ca="1" si="29"/>
        <v>#DIV/0!</v>
      </c>
      <c r="BW341" cm="1">
        <f t="array" aca="1" ref="BW341" ca="1">INDEX($B341:$BB341,Var!$B$9)/BW$1*100</f>
        <v>0</v>
      </c>
      <c r="BX341" cm="1">
        <f t="array" aca="1" ref="BX341" ca="1">INDEX($B341:$BB341,Var!$B$9)/BX$1*100</f>
        <v>0</v>
      </c>
      <c r="BY341" cm="1">
        <f t="array" aca="1" ref="BY341" ca="1">INDEX($B341:$BB341,Var!$O$9)/BY$1*100</f>
        <v>0</v>
      </c>
      <c r="BZ341" cm="1">
        <f t="array" aca="1" ref="BZ341" ca="1">INDEX($B341:$BB341,Var!$O$9)/BZ$1*100</f>
        <v>0</v>
      </c>
    </row>
    <row r="342" spans="67:78" x14ac:dyDescent="0.3">
      <c r="BO342">
        <f t="shared" si="26"/>
        <v>1900</v>
      </c>
      <c r="BP342">
        <f t="shared" si="25"/>
        <v>100</v>
      </c>
      <c r="BQ342" t="e" cm="1">
        <f t="array" aca="1" ref="BQ342" ca="1">1/INDEX($B342:$BB342,Var!$B$9)</f>
        <v>#DIV/0!</v>
      </c>
      <c r="BR342">
        <f t="shared" si="27"/>
        <v>0</v>
      </c>
      <c r="BS342" t="e">
        <f t="shared" si="28"/>
        <v>#DIV/0!</v>
      </c>
      <c r="BT342" t="e" cm="1">
        <f t="array" aca="1" ref="BT342" ca="1">1/INDEX(B342:BB342,Var!$O$9)</f>
        <v>#DIV/0!</v>
      </c>
      <c r="BU342" t="e" cm="1">
        <f t="array" aca="1" ref="BU342" ca="1">INDEX(B342:BB342,Var!$B$9)/INDEX(B342:BB342,Var!$O$9)</f>
        <v>#DIV/0!</v>
      </c>
      <c r="BV342" t="e">
        <f t="shared" ca="1" si="29"/>
        <v>#DIV/0!</v>
      </c>
      <c r="BW342" cm="1">
        <f t="array" aca="1" ref="BW342" ca="1">INDEX($B342:$BB342,Var!$B$9)/BW$1*100</f>
        <v>0</v>
      </c>
      <c r="BX342" cm="1">
        <f t="array" aca="1" ref="BX342" ca="1">INDEX($B342:$BB342,Var!$B$9)/BX$1*100</f>
        <v>0</v>
      </c>
      <c r="BY342" cm="1">
        <f t="array" aca="1" ref="BY342" ca="1">INDEX($B342:$BB342,Var!$O$9)/BY$1*100</f>
        <v>0</v>
      </c>
      <c r="BZ342" cm="1">
        <f t="array" aca="1" ref="BZ342" ca="1">INDEX($B342:$BB342,Var!$O$9)/BZ$1*100</f>
        <v>0</v>
      </c>
    </row>
    <row r="343" spans="67:78" x14ac:dyDescent="0.3">
      <c r="BO343">
        <f t="shared" si="26"/>
        <v>1900</v>
      </c>
      <c r="BP343">
        <f t="shared" si="25"/>
        <v>100</v>
      </c>
      <c r="BQ343" t="e" cm="1">
        <f t="array" aca="1" ref="BQ343" ca="1">1/INDEX($B343:$BB343,Var!$B$9)</f>
        <v>#DIV/0!</v>
      </c>
      <c r="BR343">
        <f t="shared" si="27"/>
        <v>0</v>
      </c>
      <c r="BS343" t="e">
        <f t="shared" si="28"/>
        <v>#DIV/0!</v>
      </c>
      <c r="BT343" t="e" cm="1">
        <f t="array" aca="1" ref="BT343" ca="1">1/INDEX(B343:BB343,Var!$O$9)</f>
        <v>#DIV/0!</v>
      </c>
      <c r="BU343" t="e" cm="1">
        <f t="array" aca="1" ref="BU343" ca="1">INDEX(B343:BB343,Var!$B$9)/INDEX(B343:BB343,Var!$O$9)</f>
        <v>#DIV/0!</v>
      </c>
      <c r="BV343" t="e">
        <f t="shared" ca="1" si="29"/>
        <v>#DIV/0!</v>
      </c>
      <c r="BW343" cm="1">
        <f t="array" aca="1" ref="BW343" ca="1">INDEX($B343:$BB343,Var!$B$9)/BW$1*100</f>
        <v>0</v>
      </c>
      <c r="BX343" cm="1">
        <f t="array" aca="1" ref="BX343" ca="1">INDEX($B343:$BB343,Var!$B$9)/BX$1*100</f>
        <v>0</v>
      </c>
      <c r="BY343" cm="1">
        <f t="array" aca="1" ref="BY343" ca="1">INDEX($B343:$BB343,Var!$O$9)/BY$1*100</f>
        <v>0</v>
      </c>
      <c r="BZ343" cm="1">
        <f t="array" aca="1" ref="BZ343" ca="1">INDEX($B343:$BB343,Var!$O$9)/BZ$1*100</f>
        <v>0</v>
      </c>
    </row>
    <row r="344" spans="67:78" x14ac:dyDescent="0.3">
      <c r="BO344">
        <f t="shared" si="26"/>
        <v>1900</v>
      </c>
      <c r="BP344">
        <f t="shared" si="25"/>
        <v>100</v>
      </c>
      <c r="BQ344" t="e" cm="1">
        <f t="array" aca="1" ref="BQ344" ca="1">1/INDEX($B344:$BB344,Var!$B$9)</f>
        <v>#DIV/0!</v>
      </c>
      <c r="BR344">
        <f t="shared" si="27"/>
        <v>0</v>
      </c>
      <c r="BS344" t="e">
        <f t="shared" si="28"/>
        <v>#DIV/0!</v>
      </c>
      <c r="BT344" t="e" cm="1">
        <f t="array" aca="1" ref="BT344" ca="1">1/INDEX(B344:BB344,Var!$O$9)</f>
        <v>#DIV/0!</v>
      </c>
      <c r="BU344" t="e" cm="1">
        <f t="array" aca="1" ref="BU344" ca="1">INDEX(B344:BB344,Var!$B$9)/INDEX(B344:BB344,Var!$O$9)</f>
        <v>#DIV/0!</v>
      </c>
      <c r="BV344" t="e">
        <f t="shared" ca="1" si="29"/>
        <v>#DIV/0!</v>
      </c>
      <c r="BW344" cm="1">
        <f t="array" aca="1" ref="BW344" ca="1">INDEX($B344:$BB344,Var!$B$9)/BW$1*100</f>
        <v>0</v>
      </c>
      <c r="BX344" cm="1">
        <f t="array" aca="1" ref="BX344" ca="1">INDEX($B344:$BB344,Var!$B$9)/BX$1*100</f>
        <v>0</v>
      </c>
      <c r="BY344" cm="1">
        <f t="array" aca="1" ref="BY344" ca="1">INDEX($B344:$BB344,Var!$O$9)/BY$1*100</f>
        <v>0</v>
      </c>
      <c r="BZ344" cm="1">
        <f t="array" aca="1" ref="BZ344" ca="1">INDEX($B344:$BB344,Var!$O$9)/BZ$1*100</f>
        <v>0</v>
      </c>
    </row>
    <row r="345" spans="67:78" x14ac:dyDescent="0.3">
      <c r="BO345">
        <f t="shared" si="26"/>
        <v>1900</v>
      </c>
      <c r="BP345">
        <f t="shared" si="25"/>
        <v>100</v>
      </c>
      <c r="BQ345" t="e" cm="1">
        <f t="array" aca="1" ref="BQ345" ca="1">1/INDEX($B345:$BB345,Var!$B$9)</f>
        <v>#DIV/0!</v>
      </c>
      <c r="BR345">
        <f t="shared" si="27"/>
        <v>0</v>
      </c>
      <c r="BS345" t="e">
        <f t="shared" si="28"/>
        <v>#DIV/0!</v>
      </c>
      <c r="BT345" t="e" cm="1">
        <f t="array" aca="1" ref="BT345" ca="1">1/INDEX(B345:BB345,Var!$O$9)</f>
        <v>#DIV/0!</v>
      </c>
      <c r="BU345" t="e" cm="1">
        <f t="array" aca="1" ref="BU345" ca="1">INDEX(B345:BB345,Var!$B$9)/INDEX(B345:BB345,Var!$O$9)</f>
        <v>#DIV/0!</v>
      </c>
      <c r="BV345" t="e">
        <f t="shared" ca="1" si="29"/>
        <v>#DIV/0!</v>
      </c>
      <c r="BW345" cm="1">
        <f t="array" aca="1" ref="BW345" ca="1">INDEX($B345:$BB345,Var!$B$9)/BW$1*100</f>
        <v>0</v>
      </c>
      <c r="BX345" cm="1">
        <f t="array" aca="1" ref="BX345" ca="1">INDEX($B345:$BB345,Var!$B$9)/BX$1*100</f>
        <v>0</v>
      </c>
      <c r="BY345" cm="1">
        <f t="array" aca="1" ref="BY345" ca="1">INDEX($B345:$BB345,Var!$O$9)/BY$1*100</f>
        <v>0</v>
      </c>
      <c r="BZ345" cm="1">
        <f t="array" aca="1" ref="BZ345" ca="1">INDEX($B345:$BB345,Var!$O$9)/BZ$1*100</f>
        <v>0</v>
      </c>
    </row>
    <row r="346" spans="67:78" x14ac:dyDescent="0.3">
      <c r="BO346">
        <f t="shared" si="26"/>
        <v>1900</v>
      </c>
      <c r="BP346">
        <f t="shared" si="25"/>
        <v>100</v>
      </c>
      <c r="BQ346" t="e" cm="1">
        <f t="array" aca="1" ref="BQ346" ca="1">1/INDEX($B346:$BB346,Var!$B$9)</f>
        <v>#DIV/0!</v>
      </c>
      <c r="BR346">
        <f t="shared" si="27"/>
        <v>0</v>
      </c>
      <c r="BS346" t="e">
        <f t="shared" si="28"/>
        <v>#DIV/0!</v>
      </c>
      <c r="BT346" t="e" cm="1">
        <f t="array" aca="1" ref="BT346" ca="1">1/INDEX(B346:BB346,Var!$O$9)</f>
        <v>#DIV/0!</v>
      </c>
      <c r="BU346" t="e" cm="1">
        <f t="array" aca="1" ref="BU346" ca="1">INDEX(B346:BB346,Var!$B$9)/INDEX(B346:BB346,Var!$O$9)</f>
        <v>#DIV/0!</v>
      </c>
      <c r="BV346" t="e">
        <f t="shared" ca="1" si="29"/>
        <v>#DIV/0!</v>
      </c>
      <c r="BW346" cm="1">
        <f t="array" aca="1" ref="BW346" ca="1">INDEX($B346:$BB346,Var!$B$9)/BW$1*100</f>
        <v>0</v>
      </c>
      <c r="BX346" cm="1">
        <f t="array" aca="1" ref="BX346" ca="1">INDEX($B346:$BB346,Var!$B$9)/BX$1*100</f>
        <v>0</v>
      </c>
      <c r="BY346" cm="1">
        <f t="array" aca="1" ref="BY346" ca="1">INDEX($B346:$BB346,Var!$O$9)/BY$1*100</f>
        <v>0</v>
      </c>
      <c r="BZ346" cm="1">
        <f t="array" aca="1" ref="BZ346" ca="1">INDEX($B346:$BB346,Var!$O$9)/BZ$1*100</f>
        <v>0</v>
      </c>
    </row>
    <row r="347" spans="67:78" x14ac:dyDescent="0.3">
      <c r="BO347">
        <f t="shared" si="26"/>
        <v>1900</v>
      </c>
      <c r="BP347">
        <f t="shared" si="25"/>
        <v>100</v>
      </c>
      <c r="BQ347" t="e" cm="1">
        <f t="array" aca="1" ref="BQ347" ca="1">1/INDEX($B347:$BB347,Var!$B$9)</f>
        <v>#DIV/0!</v>
      </c>
      <c r="BR347">
        <f t="shared" si="27"/>
        <v>0</v>
      </c>
      <c r="BS347" t="e">
        <f t="shared" si="28"/>
        <v>#DIV/0!</v>
      </c>
      <c r="BT347" t="e" cm="1">
        <f t="array" aca="1" ref="BT347" ca="1">1/INDEX(B347:BB347,Var!$O$9)</f>
        <v>#DIV/0!</v>
      </c>
      <c r="BU347" t="e" cm="1">
        <f t="array" aca="1" ref="BU347" ca="1">INDEX(B347:BB347,Var!$B$9)/INDEX(B347:BB347,Var!$O$9)</f>
        <v>#DIV/0!</v>
      </c>
      <c r="BV347" t="e">
        <f t="shared" ca="1" si="29"/>
        <v>#DIV/0!</v>
      </c>
      <c r="BW347" cm="1">
        <f t="array" aca="1" ref="BW347" ca="1">INDEX($B347:$BB347,Var!$B$9)/BW$1*100</f>
        <v>0</v>
      </c>
      <c r="BX347" cm="1">
        <f t="array" aca="1" ref="BX347" ca="1">INDEX($B347:$BB347,Var!$B$9)/BX$1*100</f>
        <v>0</v>
      </c>
      <c r="BY347" cm="1">
        <f t="array" aca="1" ref="BY347" ca="1">INDEX($B347:$BB347,Var!$O$9)/BY$1*100</f>
        <v>0</v>
      </c>
      <c r="BZ347" cm="1">
        <f t="array" aca="1" ref="BZ347" ca="1">INDEX($B347:$BB347,Var!$O$9)/BZ$1*100</f>
        <v>0</v>
      </c>
    </row>
    <row r="348" spans="67:78" x14ac:dyDescent="0.3">
      <c r="BO348">
        <f t="shared" si="26"/>
        <v>1900</v>
      </c>
      <c r="BP348">
        <f t="shared" si="25"/>
        <v>100</v>
      </c>
      <c r="BQ348" t="e" cm="1">
        <f t="array" aca="1" ref="BQ348" ca="1">1/INDEX($B348:$BB348,Var!$B$9)</f>
        <v>#DIV/0!</v>
      </c>
      <c r="BR348">
        <f t="shared" si="27"/>
        <v>0</v>
      </c>
      <c r="BS348" t="e">
        <f t="shared" si="28"/>
        <v>#DIV/0!</v>
      </c>
      <c r="BT348" t="e" cm="1">
        <f t="array" aca="1" ref="BT348" ca="1">1/INDEX(B348:BB348,Var!$O$9)</f>
        <v>#DIV/0!</v>
      </c>
      <c r="BU348" t="e" cm="1">
        <f t="array" aca="1" ref="BU348" ca="1">INDEX(B348:BB348,Var!$B$9)/INDEX(B348:BB348,Var!$O$9)</f>
        <v>#DIV/0!</v>
      </c>
      <c r="BV348" t="e">
        <f t="shared" ca="1" si="29"/>
        <v>#DIV/0!</v>
      </c>
      <c r="BW348" cm="1">
        <f t="array" aca="1" ref="BW348" ca="1">INDEX($B348:$BB348,Var!$B$9)/BW$1*100</f>
        <v>0</v>
      </c>
      <c r="BX348" cm="1">
        <f t="array" aca="1" ref="BX348" ca="1">INDEX($B348:$BB348,Var!$B$9)/BX$1*100</f>
        <v>0</v>
      </c>
      <c r="BY348" cm="1">
        <f t="array" aca="1" ref="BY348" ca="1">INDEX($B348:$BB348,Var!$O$9)/BY$1*100</f>
        <v>0</v>
      </c>
      <c r="BZ348" cm="1">
        <f t="array" aca="1" ref="BZ348" ca="1">INDEX($B348:$BB348,Var!$O$9)/BZ$1*100</f>
        <v>0</v>
      </c>
    </row>
    <row r="349" spans="67:78" x14ac:dyDescent="0.3">
      <c r="BO349">
        <f t="shared" si="26"/>
        <v>1900</v>
      </c>
      <c r="BP349">
        <f t="shared" si="25"/>
        <v>100</v>
      </c>
      <c r="BQ349" t="e" cm="1">
        <f t="array" aca="1" ref="BQ349" ca="1">1/INDEX($B349:$BB349,Var!$B$9)</f>
        <v>#DIV/0!</v>
      </c>
      <c r="BR349">
        <f t="shared" si="27"/>
        <v>0</v>
      </c>
      <c r="BS349" t="e">
        <f t="shared" si="28"/>
        <v>#DIV/0!</v>
      </c>
      <c r="BT349" t="e" cm="1">
        <f t="array" aca="1" ref="BT349" ca="1">1/INDEX(B349:BB349,Var!$O$9)</f>
        <v>#DIV/0!</v>
      </c>
      <c r="BU349" t="e" cm="1">
        <f t="array" aca="1" ref="BU349" ca="1">INDEX(B349:BB349,Var!$B$9)/INDEX(B349:BB349,Var!$O$9)</f>
        <v>#DIV/0!</v>
      </c>
      <c r="BV349" t="e">
        <f t="shared" ca="1" si="29"/>
        <v>#DIV/0!</v>
      </c>
      <c r="BW349" cm="1">
        <f t="array" aca="1" ref="BW349" ca="1">INDEX($B349:$BB349,Var!$B$9)/BW$1*100</f>
        <v>0</v>
      </c>
      <c r="BX349" cm="1">
        <f t="array" aca="1" ref="BX349" ca="1">INDEX($B349:$BB349,Var!$B$9)/BX$1*100</f>
        <v>0</v>
      </c>
      <c r="BY349" cm="1">
        <f t="array" aca="1" ref="BY349" ca="1">INDEX($B349:$BB349,Var!$O$9)/BY$1*100</f>
        <v>0</v>
      </c>
      <c r="BZ349" cm="1">
        <f t="array" aca="1" ref="BZ349" ca="1">INDEX($B349:$BB349,Var!$O$9)/BZ$1*100</f>
        <v>0</v>
      </c>
    </row>
    <row r="350" spans="67:78" x14ac:dyDescent="0.3">
      <c r="BO350">
        <f t="shared" si="26"/>
        <v>1900</v>
      </c>
      <c r="BP350">
        <f t="shared" si="25"/>
        <v>100</v>
      </c>
      <c r="BQ350" t="e" cm="1">
        <f t="array" aca="1" ref="BQ350" ca="1">1/INDEX($B350:$BB350,Var!$B$9)</f>
        <v>#DIV/0!</v>
      </c>
      <c r="BR350">
        <f t="shared" si="27"/>
        <v>0</v>
      </c>
      <c r="BS350" t="e">
        <f t="shared" si="28"/>
        <v>#DIV/0!</v>
      </c>
      <c r="BT350" t="e" cm="1">
        <f t="array" aca="1" ref="BT350" ca="1">1/INDEX(B350:BB350,Var!$O$9)</f>
        <v>#DIV/0!</v>
      </c>
      <c r="BU350" t="e" cm="1">
        <f t="array" aca="1" ref="BU350" ca="1">INDEX(B350:BB350,Var!$B$9)/INDEX(B350:BB350,Var!$O$9)</f>
        <v>#DIV/0!</v>
      </c>
      <c r="BV350" t="e">
        <f t="shared" ca="1" si="29"/>
        <v>#DIV/0!</v>
      </c>
      <c r="BW350" cm="1">
        <f t="array" aca="1" ref="BW350" ca="1">INDEX($B350:$BB350,Var!$B$9)/BW$1*100</f>
        <v>0</v>
      </c>
      <c r="BX350" cm="1">
        <f t="array" aca="1" ref="BX350" ca="1">INDEX($B350:$BB350,Var!$B$9)/BX$1*100</f>
        <v>0</v>
      </c>
      <c r="BY350" cm="1">
        <f t="array" aca="1" ref="BY350" ca="1">INDEX($B350:$BB350,Var!$O$9)/BY$1*100</f>
        <v>0</v>
      </c>
      <c r="BZ350" cm="1">
        <f t="array" aca="1" ref="BZ350" ca="1">INDEX($B350:$BB350,Var!$O$9)/BZ$1*100</f>
        <v>0</v>
      </c>
    </row>
    <row r="351" spans="67:78" x14ac:dyDescent="0.3">
      <c r="BO351">
        <f t="shared" si="26"/>
        <v>1900</v>
      </c>
      <c r="BP351">
        <f t="shared" si="25"/>
        <v>100</v>
      </c>
      <c r="BQ351" t="e" cm="1">
        <f t="array" aca="1" ref="BQ351" ca="1">1/INDEX($B351:$BB351,Var!$B$9)</f>
        <v>#DIV/0!</v>
      </c>
      <c r="BR351">
        <f t="shared" si="27"/>
        <v>0</v>
      </c>
      <c r="BS351" t="e">
        <f t="shared" si="28"/>
        <v>#DIV/0!</v>
      </c>
      <c r="BT351" t="e" cm="1">
        <f t="array" aca="1" ref="BT351" ca="1">1/INDEX(B351:BB351,Var!$O$9)</f>
        <v>#DIV/0!</v>
      </c>
      <c r="BU351" t="e" cm="1">
        <f t="array" aca="1" ref="BU351" ca="1">INDEX(B351:BB351,Var!$B$9)/INDEX(B351:BB351,Var!$O$9)</f>
        <v>#DIV/0!</v>
      </c>
      <c r="BV351" t="e">
        <f t="shared" ca="1" si="29"/>
        <v>#DIV/0!</v>
      </c>
      <c r="BW351" cm="1">
        <f t="array" aca="1" ref="BW351" ca="1">INDEX($B351:$BB351,Var!$B$9)/BW$1*100</f>
        <v>0</v>
      </c>
      <c r="BX351" cm="1">
        <f t="array" aca="1" ref="BX351" ca="1">INDEX($B351:$BB351,Var!$B$9)/BX$1*100</f>
        <v>0</v>
      </c>
      <c r="BY351" cm="1">
        <f t="array" aca="1" ref="BY351" ca="1">INDEX($B351:$BB351,Var!$O$9)/BY$1*100</f>
        <v>0</v>
      </c>
      <c r="BZ351" cm="1">
        <f t="array" aca="1" ref="BZ351" ca="1">INDEX($B351:$BB351,Var!$O$9)/BZ$1*100</f>
        <v>0</v>
      </c>
    </row>
    <row r="352" spans="67:78" x14ac:dyDescent="0.3">
      <c r="BO352">
        <f t="shared" si="26"/>
        <v>1900</v>
      </c>
      <c r="BP352">
        <f t="shared" si="25"/>
        <v>100</v>
      </c>
      <c r="BQ352" t="e" cm="1">
        <f t="array" aca="1" ref="BQ352" ca="1">1/INDEX($B352:$BB352,Var!$B$9)</f>
        <v>#DIV/0!</v>
      </c>
      <c r="BR352">
        <f t="shared" si="27"/>
        <v>0</v>
      </c>
      <c r="BS352" t="e">
        <f t="shared" si="28"/>
        <v>#DIV/0!</v>
      </c>
      <c r="BT352" t="e" cm="1">
        <f t="array" aca="1" ref="BT352" ca="1">1/INDEX(B352:BB352,Var!$O$9)</f>
        <v>#DIV/0!</v>
      </c>
      <c r="BU352" t="e" cm="1">
        <f t="array" aca="1" ref="BU352" ca="1">INDEX(B352:BB352,Var!$B$9)/INDEX(B352:BB352,Var!$O$9)</f>
        <v>#DIV/0!</v>
      </c>
      <c r="BV352" t="e">
        <f t="shared" ca="1" si="29"/>
        <v>#DIV/0!</v>
      </c>
      <c r="BW352" cm="1">
        <f t="array" aca="1" ref="BW352" ca="1">INDEX($B352:$BB352,Var!$B$9)/BW$1*100</f>
        <v>0</v>
      </c>
      <c r="BX352" cm="1">
        <f t="array" aca="1" ref="BX352" ca="1">INDEX($B352:$BB352,Var!$B$9)/BX$1*100</f>
        <v>0</v>
      </c>
      <c r="BY352" cm="1">
        <f t="array" aca="1" ref="BY352" ca="1">INDEX($B352:$BB352,Var!$O$9)/BY$1*100</f>
        <v>0</v>
      </c>
      <c r="BZ352" cm="1">
        <f t="array" aca="1" ref="BZ352" ca="1">INDEX($B352:$BB352,Var!$O$9)/BZ$1*100</f>
        <v>0</v>
      </c>
    </row>
    <row r="353" spans="67:78" x14ac:dyDescent="0.3">
      <c r="BO353">
        <f t="shared" si="26"/>
        <v>1900</v>
      </c>
      <c r="BP353">
        <f t="shared" si="25"/>
        <v>100</v>
      </c>
      <c r="BQ353" t="e" cm="1">
        <f t="array" aca="1" ref="BQ353" ca="1">1/INDEX($B353:$BB353,Var!$B$9)</f>
        <v>#DIV/0!</v>
      </c>
      <c r="BR353">
        <f t="shared" si="27"/>
        <v>0</v>
      </c>
      <c r="BS353" t="e">
        <f t="shared" si="28"/>
        <v>#DIV/0!</v>
      </c>
      <c r="BT353" t="e" cm="1">
        <f t="array" aca="1" ref="BT353" ca="1">1/INDEX(B353:BB353,Var!$O$9)</f>
        <v>#DIV/0!</v>
      </c>
      <c r="BU353" t="e" cm="1">
        <f t="array" aca="1" ref="BU353" ca="1">INDEX(B353:BB353,Var!$B$9)/INDEX(B353:BB353,Var!$O$9)</f>
        <v>#DIV/0!</v>
      </c>
      <c r="BV353" t="e">
        <f t="shared" ca="1" si="29"/>
        <v>#DIV/0!</v>
      </c>
      <c r="BW353" cm="1">
        <f t="array" aca="1" ref="BW353" ca="1">INDEX($B353:$BB353,Var!$B$9)/BW$1*100</f>
        <v>0</v>
      </c>
      <c r="BX353" cm="1">
        <f t="array" aca="1" ref="BX353" ca="1">INDEX($B353:$BB353,Var!$B$9)/BX$1*100</f>
        <v>0</v>
      </c>
      <c r="BY353" cm="1">
        <f t="array" aca="1" ref="BY353" ca="1">INDEX($B353:$BB353,Var!$O$9)/BY$1*100</f>
        <v>0</v>
      </c>
      <c r="BZ353" cm="1">
        <f t="array" aca="1" ref="BZ353" ca="1">INDEX($B353:$BB353,Var!$O$9)/BZ$1*100</f>
        <v>0</v>
      </c>
    </row>
    <row r="354" spans="67:78" x14ac:dyDescent="0.3">
      <c r="BO354">
        <f t="shared" si="26"/>
        <v>1900</v>
      </c>
      <c r="BP354">
        <f t="shared" si="25"/>
        <v>100</v>
      </c>
      <c r="BQ354" t="e" cm="1">
        <f t="array" aca="1" ref="BQ354" ca="1">1/INDEX($B354:$BB354,Var!$B$9)</f>
        <v>#DIV/0!</v>
      </c>
      <c r="BR354">
        <f t="shared" si="27"/>
        <v>0</v>
      </c>
      <c r="BS354" t="e">
        <f t="shared" si="28"/>
        <v>#DIV/0!</v>
      </c>
      <c r="BT354" t="e" cm="1">
        <f t="array" aca="1" ref="BT354" ca="1">1/INDEX(B354:BB354,Var!$O$9)</f>
        <v>#DIV/0!</v>
      </c>
      <c r="BU354" t="e" cm="1">
        <f t="array" aca="1" ref="BU354" ca="1">INDEX(B354:BB354,Var!$B$9)/INDEX(B354:BB354,Var!$O$9)</f>
        <v>#DIV/0!</v>
      </c>
      <c r="BV354" t="e">
        <f t="shared" ca="1" si="29"/>
        <v>#DIV/0!</v>
      </c>
      <c r="BW354" cm="1">
        <f t="array" aca="1" ref="BW354" ca="1">INDEX($B354:$BB354,Var!$B$9)/BW$1*100</f>
        <v>0</v>
      </c>
      <c r="BX354" cm="1">
        <f t="array" aca="1" ref="BX354" ca="1">INDEX($B354:$BB354,Var!$B$9)/BX$1*100</f>
        <v>0</v>
      </c>
      <c r="BY354" cm="1">
        <f t="array" aca="1" ref="BY354" ca="1">INDEX($B354:$BB354,Var!$O$9)/BY$1*100</f>
        <v>0</v>
      </c>
      <c r="BZ354" cm="1">
        <f t="array" aca="1" ref="BZ354" ca="1">INDEX($B354:$BB354,Var!$O$9)/BZ$1*100</f>
        <v>0</v>
      </c>
    </row>
    <row r="355" spans="67:78" x14ac:dyDescent="0.3">
      <c r="BO355">
        <f t="shared" si="26"/>
        <v>1900</v>
      </c>
      <c r="BP355">
        <f t="shared" si="25"/>
        <v>100</v>
      </c>
      <c r="BQ355" t="e" cm="1">
        <f t="array" aca="1" ref="BQ355" ca="1">1/INDEX($B355:$BB355,Var!$B$9)</f>
        <v>#DIV/0!</v>
      </c>
      <c r="BR355">
        <f t="shared" si="27"/>
        <v>0</v>
      </c>
      <c r="BS355" t="e">
        <f t="shared" si="28"/>
        <v>#DIV/0!</v>
      </c>
      <c r="BT355" t="e" cm="1">
        <f t="array" aca="1" ref="BT355" ca="1">1/INDEX(B355:BB355,Var!$O$9)</f>
        <v>#DIV/0!</v>
      </c>
      <c r="BU355" t="e" cm="1">
        <f t="array" aca="1" ref="BU355" ca="1">INDEX(B355:BB355,Var!$B$9)/INDEX(B355:BB355,Var!$O$9)</f>
        <v>#DIV/0!</v>
      </c>
      <c r="BV355" t="e">
        <f t="shared" ca="1" si="29"/>
        <v>#DIV/0!</v>
      </c>
      <c r="BW355" cm="1">
        <f t="array" aca="1" ref="BW355" ca="1">INDEX($B355:$BB355,Var!$B$9)/BW$1*100</f>
        <v>0</v>
      </c>
      <c r="BX355" cm="1">
        <f t="array" aca="1" ref="BX355" ca="1">INDEX($B355:$BB355,Var!$B$9)/BX$1*100</f>
        <v>0</v>
      </c>
      <c r="BY355" cm="1">
        <f t="array" aca="1" ref="BY355" ca="1">INDEX($B355:$BB355,Var!$O$9)/BY$1*100</f>
        <v>0</v>
      </c>
      <c r="BZ355" cm="1">
        <f t="array" aca="1" ref="BZ355" ca="1">INDEX($B355:$BB355,Var!$O$9)/BZ$1*100</f>
        <v>0</v>
      </c>
    </row>
    <row r="356" spans="67:78" x14ac:dyDescent="0.3">
      <c r="BO356">
        <f t="shared" si="26"/>
        <v>1900</v>
      </c>
      <c r="BP356">
        <f t="shared" si="25"/>
        <v>100</v>
      </c>
      <c r="BQ356" t="e" cm="1">
        <f t="array" aca="1" ref="BQ356" ca="1">1/INDEX($B356:$BB356,Var!$B$9)</f>
        <v>#DIV/0!</v>
      </c>
      <c r="BR356">
        <f t="shared" si="27"/>
        <v>0</v>
      </c>
      <c r="BS356" t="e">
        <f t="shared" si="28"/>
        <v>#DIV/0!</v>
      </c>
      <c r="BT356" t="e" cm="1">
        <f t="array" aca="1" ref="BT356" ca="1">1/INDEX(B356:BB356,Var!$O$9)</f>
        <v>#DIV/0!</v>
      </c>
      <c r="BU356" t="e" cm="1">
        <f t="array" aca="1" ref="BU356" ca="1">INDEX(B356:BB356,Var!$B$9)/INDEX(B356:BB356,Var!$O$9)</f>
        <v>#DIV/0!</v>
      </c>
      <c r="BV356" t="e">
        <f t="shared" ca="1" si="29"/>
        <v>#DIV/0!</v>
      </c>
      <c r="BW356" cm="1">
        <f t="array" aca="1" ref="BW356" ca="1">INDEX($B356:$BB356,Var!$B$9)/BW$1*100</f>
        <v>0</v>
      </c>
      <c r="BX356" cm="1">
        <f t="array" aca="1" ref="BX356" ca="1">INDEX($B356:$BB356,Var!$B$9)/BX$1*100</f>
        <v>0</v>
      </c>
      <c r="BY356" cm="1">
        <f t="array" aca="1" ref="BY356" ca="1">INDEX($B356:$BB356,Var!$O$9)/BY$1*100</f>
        <v>0</v>
      </c>
      <c r="BZ356" cm="1">
        <f t="array" aca="1" ref="BZ356" ca="1">INDEX($B356:$BB356,Var!$O$9)/BZ$1*100</f>
        <v>0</v>
      </c>
    </row>
    <row r="357" spans="67:78" x14ac:dyDescent="0.3">
      <c r="BO357">
        <f t="shared" si="26"/>
        <v>1900</v>
      </c>
      <c r="BP357">
        <f t="shared" si="25"/>
        <v>100</v>
      </c>
      <c r="BQ357" t="e" cm="1">
        <f t="array" aca="1" ref="BQ357" ca="1">1/INDEX($B357:$BB357,Var!$B$9)</f>
        <v>#DIV/0!</v>
      </c>
      <c r="BR357">
        <f t="shared" si="27"/>
        <v>0</v>
      </c>
      <c r="BS357" t="e">
        <f t="shared" si="28"/>
        <v>#DIV/0!</v>
      </c>
      <c r="BT357" t="e" cm="1">
        <f t="array" aca="1" ref="BT357" ca="1">1/INDEX(B357:BB357,Var!$O$9)</f>
        <v>#DIV/0!</v>
      </c>
      <c r="BU357" t="e" cm="1">
        <f t="array" aca="1" ref="BU357" ca="1">INDEX(B357:BB357,Var!$B$9)/INDEX(B357:BB357,Var!$O$9)</f>
        <v>#DIV/0!</v>
      </c>
      <c r="BV357" t="e">
        <f t="shared" ca="1" si="29"/>
        <v>#DIV/0!</v>
      </c>
      <c r="BW357" cm="1">
        <f t="array" aca="1" ref="BW357" ca="1">INDEX($B357:$BB357,Var!$B$9)/BW$1*100</f>
        <v>0</v>
      </c>
      <c r="BX357" cm="1">
        <f t="array" aca="1" ref="BX357" ca="1">INDEX($B357:$BB357,Var!$B$9)/BX$1*100</f>
        <v>0</v>
      </c>
      <c r="BY357" cm="1">
        <f t="array" aca="1" ref="BY357" ca="1">INDEX($B357:$BB357,Var!$O$9)/BY$1*100</f>
        <v>0</v>
      </c>
      <c r="BZ357" cm="1">
        <f t="array" aca="1" ref="BZ357" ca="1">INDEX($B357:$BB357,Var!$O$9)/BZ$1*100</f>
        <v>0</v>
      </c>
    </row>
    <row r="358" spans="67:78" x14ac:dyDescent="0.3">
      <c r="BO358">
        <f t="shared" si="26"/>
        <v>1900</v>
      </c>
      <c r="BP358">
        <f t="shared" si="25"/>
        <v>100</v>
      </c>
      <c r="BQ358" t="e" cm="1">
        <f t="array" aca="1" ref="BQ358" ca="1">1/INDEX($B358:$BB358,Var!$B$9)</f>
        <v>#DIV/0!</v>
      </c>
      <c r="BR358">
        <f t="shared" si="27"/>
        <v>0</v>
      </c>
      <c r="BS358" t="e">
        <f t="shared" si="28"/>
        <v>#DIV/0!</v>
      </c>
      <c r="BT358" t="e" cm="1">
        <f t="array" aca="1" ref="BT358" ca="1">1/INDEX(B358:BB358,Var!$O$9)</f>
        <v>#DIV/0!</v>
      </c>
      <c r="BU358" t="e" cm="1">
        <f t="array" aca="1" ref="BU358" ca="1">INDEX(B358:BB358,Var!$B$9)/INDEX(B358:BB358,Var!$O$9)</f>
        <v>#DIV/0!</v>
      </c>
      <c r="BV358" t="e">
        <f t="shared" ca="1" si="29"/>
        <v>#DIV/0!</v>
      </c>
      <c r="BW358" cm="1">
        <f t="array" aca="1" ref="BW358" ca="1">INDEX($B358:$BB358,Var!$B$9)/BW$1*100</f>
        <v>0</v>
      </c>
      <c r="BX358" cm="1">
        <f t="array" aca="1" ref="BX358" ca="1">INDEX($B358:$BB358,Var!$B$9)/BX$1*100</f>
        <v>0</v>
      </c>
      <c r="BY358" cm="1">
        <f t="array" aca="1" ref="BY358" ca="1">INDEX($B358:$BB358,Var!$O$9)/BY$1*100</f>
        <v>0</v>
      </c>
      <c r="BZ358" cm="1">
        <f t="array" aca="1" ref="BZ358" ca="1">INDEX($B358:$BB358,Var!$O$9)/BZ$1*100</f>
        <v>0</v>
      </c>
    </row>
    <row r="359" spans="67:78" x14ac:dyDescent="0.3">
      <c r="BO359">
        <f t="shared" si="26"/>
        <v>1900</v>
      </c>
      <c r="BP359">
        <f t="shared" si="25"/>
        <v>100</v>
      </c>
      <c r="BQ359" t="e" cm="1">
        <f t="array" aca="1" ref="BQ359" ca="1">1/INDEX($B359:$BB359,Var!$B$9)</f>
        <v>#DIV/0!</v>
      </c>
      <c r="BR359">
        <f t="shared" si="27"/>
        <v>0</v>
      </c>
      <c r="BS359" t="e">
        <f t="shared" si="28"/>
        <v>#DIV/0!</v>
      </c>
      <c r="BT359" t="e" cm="1">
        <f t="array" aca="1" ref="BT359" ca="1">1/INDEX(B359:BB359,Var!$O$9)</f>
        <v>#DIV/0!</v>
      </c>
      <c r="BU359" t="e" cm="1">
        <f t="array" aca="1" ref="BU359" ca="1">INDEX(B359:BB359,Var!$B$9)/INDEX(B359:BB359,Var!$O$9)</f>
        <v>#DIV/0!</v>
      </c>
      <c r="BV359" t="e">
        <f t="shared" ca="1" si="29"/>
        <v>#DIV/0!</v>
      </c>
      <c r="BW359" cm="1">
        <f t="array" aca="1" ref="BW359" ca="1">INDEX($B359:$BB359,Var!$B$9)/BW$1*100</f>
        <v>0</v>
      </c>
      <c r="BX359" cm="1">
        <f t="array" aca="1" ref="BX359" ca="1">INDEX($B359:$BB359,Var!$B$9)/BX$1*100</f>
        <v>0</v>
      </c>
      <c r="BY359" cm="1">
        <f t="array" aca="1" ref="BY359" ca="1">INDEX($B359:$BB359,Var!$O$9)/BY$1*100</f>
        <v>0</v>
      </c>
      <c r="BZ359" cm="1">
        <f t="array" aca="1" ref="BZ359" ca="1">INDEX($B359:$BB359,Var!$O$9)/BZ$1*100</f>
        <v>0</v>
      </c>
    </row>
    <row r="360" spans="67:78" x14ac:dyDescent="0.3">
      <c r="BO360">
        <f t="shared" si="26"/>
        <v>1900</v>
      </c>
      <c r="BP360">
        <f t="shared" si="25"/>
        <v>100</v>
      </c>
      <c r="BQ360" t="e" cm="1">
        <f t="array" aca="1" ref="BQ360" ca="1">1/INDEX($B360:$BB360,Var!$B$9)</f>
        <v>#DIV/0!</v>
      </c>
      <c r="BR360">
        <f t="shared" si="27"/>
        <v>0</v>
      </c>
      <c r="BS360" t="e">
        <f t="shared" si="28"/>
        <v>#DIV/0!</v>
      </c>
      <c r="BT360" t="e" cm="1">
        <f t="array" aca="1" ref="BT360" ca="1">1/INDEX(B360:BB360,Var!$O$9)</f>
        <v>#DIV/0!</v>
      </c>
      <c r="BU360" t="e" cm="1">
        <f t="array" aca="1" ref="BU360" ca="1">INDEX(B360:BB360,Var!$B$9)/INDEX(B360:BB360,Var!$O$9)</f>
        <v>#DIV/0!</v>
      </c>
      <c r="BV360" t="e">
        <f t="shared" ca="1" si="29"/>
        <v>#DIV/0!</v>
      </c>
      <c r="BW360" cm="1">
        <f t="array" aca="1" ref="BW360" ca="1">INDEX($B360:$BB360,Var!$B$9)/BW$1*100</f>
        <v>0</v>
      </c>
      <c r="BX360" cm="1">
        <f t="array" aca="1" ref="BX360" ca="1">INDEX($B360:$BB360,Var!$B$9)/BX$1*100</f>
        <v>0</v>
      </c>
      <c r="BY360" cm="1">
        <f t="array" aca="1" ref="BY360" ca="1">INDEX($B360:$BB360,Var!$O$9)/BY$1*100</f>
        <v>0</v>
      </c>
      <c r="BZ360" cm="1">
        <f t="array" aca="1" ref="BZ360" ca="1">INDEX($B360:$BB360,Var!$O$9)/BZ$1*100</f>
        <v>0</v>
      </c>
    </row>
    <row r="361" spans="67:78" x14ac:dyDescent="0.3">
      <c r="BO361">
        <f t="shared" si="26"/>
        <v>1900</v>
      </c>
      <c r="BP361">
        <f t="shared" si="25"/>
        <v>100</v>
      </c>
      <c r="BQ361" t="e" cm="1">
        <f t="array" aca="1" ref="BQ361" ca="1">1/INDEX($B361:$BB361,Var!$B$9)</f>
        <v>#DIV/0!</v>
      </c>
      <c r="BR361">
        <f t="shared" si="27"/>
        <v>0</v>
      </c>
      <c r="BS361" t="e">
        <f t="shared" si="28"/>
        <v>#DIV/0!</v>
      </c>
      <c r="BT361" t="e" cm="1">
        <f t="array" aca="1" ref="BT361" ca="1">1/INDEX(B361:BB361,Var!$O$9)</f>
        <v>#DIV/0!</v>
      </c>
      <c r="BU361" t="e" cm="1">
        <f t="array" aca="1" ref="BU361" ca="1">INDEX(B361:BB361,Var!$B$9)/INDEX(B361:BB361,Var!$O$9)</f>
        <v>#DIV/0!</v>
      </c>
      <c r="BV361" t="e">
        <f t="shared" ca="1" si="29"/>
        <v>#DIV/0!</v>
      </c>
      <c r="BW361" cm="1">
        <f t="array" aca="1" ref="BW361" ca="1">INDEX($B361:$BB361,Var!$B$9)/BW$1*100</f>
        <v>0</v>
      </c>
      <c r="BX361" cm="1">
        <f t="array" aca="1" ref="BX361" ca="1">INDEX($B361:$BB361,Var!$B$9)/BX$1*100</f>
        <v>0</v>
      </c>
      <c r="BY361" cm="1">
        <f t="array" aca="1" ref="BY361" ca="1">INDEX($B361:$BB361,Var!$O$9)/BY$1*100</f>
        <v>0</v>
      </c>
      <c r="BZ361" cm="1">
        <f t="array" aca="1" ref="BZ361" ca="1">INDEX($B361:$BB361,Var!$O$9)/BZ$1*100</f>
        <v>0</v>
      </c>
    </row>
    <row r="362" spans="67:78" x14ac:dyDescent="0.3">
      <c r="BO362">
        <f t="shared" si="26"/>
        <v>1900</v>
      </c>
      <c r="BP362">
        <f t="shared" si="25"/>
        <v>100</v>
      </c>
      <c r="BQ362" t="e" cm="1">
        <f t="array" aca="1" ref="BQ362" ca="1">1/INDEX($B362:$BB362,Var!$B$9)</f>
        <v>#DIV/0!</v>
      </c>
      <c r="BR362">
        <f t="shared" si="27"/>
        <v>0</v>
      </c>
      <c r="BS362" t="e">
        <f t="shared" si="28"/>
        <v>#DIV/0!</v>
      </c>
      <c r="BT362" t="e" cm="1">
        <f t="array" aca="1" ref="BT362" ca="1">1/INDEX(B362:BB362,Var!$O$9)</f>
        <v>#DIV/0!</v>
      </c>
      <c r="BU362" t="e" cm="1">
        <f t="array" aca="1" ref="BU362" ca="1">INDEX(B362:BB362,Var!$B$9)/INDEX(B362:BB362,Var!$O$9)</f>
        <v>#DIV/0!</v>
      </c>
      <c r="BV362" t="e">
        <f t="shared" ca="1" si="29"/>
        <v>#DIV/0!</v>
      </c>
      <c r="BW362" cm="1">
        <f t="array" aca="1" ref="BW362" ca="1">INDEX($B362:$BB362,Var!$B$9)/BW$1*100</f>
        <v>0</v>
      </c>
      <c r="BX362" cm="1">
        <f t="array" aca="1" ref="BX362" ca="1">INDEX($B362:$BB362,Var!$B$9)/BX$1*100</f>
        <v>0</v>
      </c>
      <c r="BY362" cm="1">
        <f t="array" aca="1" ref="BY362" ca="1">INDEX($B362:$BB362,Var!$O$9)/BY$1*100</f>
        <v>0</v>
      </c>
      <c r="BZ362" cm="1">
        <f t="array" aca="1" ref="BZ362" ca="1">INDEX($B362:$BB362,Var!$O$9)/BZ$1*100</f>
        <v>0</v>
      </c>
    </row>
    <row r="363" spans="67:78" x14ac:dyDescent="0.3">
      <c r="BO363">
        <f t="shared" si="26"/>
        <v>1900</v>
      </c>
      <c r="BP363">
        <f t="shared" si="25"/>
        <v>100</v>
      </c>
      <c r="BQ363" t="e" cm="1">
        <f t="array" aca="1" ref="BQ363" ca="1">1/INDEX($B363:$BB363,Var!$B$9)</f>
        <v>#DIV/0!</v>
      </c>
      <c r="BR363">
        <f t="shared" si="27"/>
        <v>0</v>
      </c>
      <c r="BS363" t="e">
        <f t="shared" si="28"/>
        <v>#DIV/0!</v>
      </c>
      <c r="BT363" t="e" cm="1">
        <f t="array" aca="1" ref="BT363" ca="1">1/INDEX(B363:BB363,Var!$O$9)</f>
        <v>#DIV/0!</v>
      </c>
      <c r="BU363" t="e" cm="1">
        <f t="array" aca="1" ref="BU363" ca="1">INDEX(B363:BB363,Var!$B$9)/INDEX(B363:BB363,Var!$O$9)</f>
        <v>#DIV/0!</v>
      </c>
      <c r="BV363" t="e">
        <f t="shared" ca="1" si="29"/>
        <v>#DIV/0!</v>
      </c>
      <c r="BW363" cm="1">
        <f t="array" aca="1" ref="BW363" ca="1">INDEX($B363:$BB363,Var!$B$9)/BW$1*100</f>
        <v>0</v>
      </c>
      <c r="BX363" cm="1">
        <f t="array" aca="1" ref="BX363" ca="1">INDEX($B363:$BB363,Var!$B$9)/BX$1*100</f>
        <v>0</v>
      </c>
      <c r="BY363" cm="1">
        <f t="array" aca="1" ref="BY363" ca="1">INDEX($B363:$BB363,Var!$O$9)/BY$1*100</f>
        <v>0</v>
      </c>
      <c r="BZ363" cm="1">
        <f t="array" aca="1" ref="BZ363" ca="1">INDEX($B363:$BB363,Var!$O$9)/BZ$1*100</f>
        <v>0</v>
      </c>
    </row>
    <row r="364" spans="67:78" x14ac:dyDescent="0.3">
      <c r="BO364">
        <f t="shared" si="26"/>
        <v>1900</v>
      </c>
      <c r="BP364">
        <f t="shared" si="25"/>
        <v>100</v>
      </c>
      <c r="BQ364" t="e" cm="1">
        <f t="array" aca="1" ref="BQ364" ca="1">1/INDEX($B364:$BB364,Var!$B$9)</f>
        <v>#DIV/0!</v>
      </c>
      <c r="BR364">
        <f t="shared" si="27"/>
        <v>0</v>
      </c>
      <c r="BS364" t="e">
        <f t="shared" si="28"/>
        <v>#DIV/0!</v>
      </c>
      <c r="BT364" t="e" cm="1">
        <f t="array" aca="1" ref="BT364" ca="1">1/INDEX(B364:BB364,Var!$O$9)</f>
        <v>#DIV/0!</v>
      </c>
      <c r="BU364" t="e" cm="1">
        <f t="array" aca="1" ref="BU364" ca="1">INDEX(B364:BB364,Var!$B$9)/INDEX(B364:BB364,Var!$O$9)</f>
        <v>#DIV/0!</v>
      </c>
      <c r="BV364" t="e">
        <f t="shared" ca="1" si="29"/>
        <v>#DIV/0!</v>
      </c>
      <c r="BW364" cm="1">
        <f t="array" aca="1" ref="BW364" ca="1">INDEX($B364:$BB364,Var!$B$9)/BW$1*100</f>
        <v>0</v>
      </c>
      <c r="BX364" cm="1">
        <f t="array" aca="1" ref="BX364" ca="1">INDEX($B364:$BB364,Var!$B$9)/BX$1*100</f>
        <v>0</v>
      </c>
      <c r="BY364" cm="1">
        <f t="array" aca="1" ref="BY364" ca="1">INDEX($B364:$BB364,Var!$O$9)/BY$1*100</f>
        <v>0</v>
      </c>
      <c r="BZ364" cm="1">
        <f t="array" aca="1" ref="BZ364" ca="1">INDEX($B364:$BB364,Var!$O$9)/BZ$1*100</f>
        <v>0</v>
      </c>
    </row>
    <row r="365" spans="67:78" x14ac:dyDescent="0.3">
      <c r="BO365">
        <f t="shared" si="26"/>
        <v>1900</v>
      </c>
      <c r="BP365">
        <f t="shared" si="25"/>
        <v>100</v>
      </c>
      <c r="BQ365" t="e" cm="1">
        <f t="array" aca="1" ref="BQ365" ca="1">1/INDEX($B365:$BB365,Var!$B$9)</f>
        <v>#DIV/0!</v>
      </c>
      <c r="BR365">
        <f t="shared" si="27"/>
        <v>0</v>
      </c>
      <c r="BS365" t="e">
        <f t="shared" si="28"/>
        <v>#DIV/0!</v>
      </c>
      <c r="BT365" t="e" cm="1">
        <f t="array" aca="1" ref="BT365" ca="1">1/INDEX(B365:BB365,Var!$O$9)</f>
        <v>#DIV/0!</v>
      </c>
      <c r="BU365" t="e" cm="1">
        <f t="array" aca="1" ref="BU365" ca="1">INDEX(B365:BB365,Var!$B$9)/INDEX(B365:BB365,Var!$O$9)</f>
        <v>#DIV/0!</v>
      </c>
      <c r="BV365" t="e">
        <f t="shared" ca="1" si="29"/>
        <v>#DIV/0!</v>
      </c>
      <c r="BW365" cm="1">
        <f t="array" aca="1" ref="BW365" ca="1">INDEX($B365:$BB365,Var!$B$9)/BW$1*100</f>
        <v>0</v>
      </c>
      <c r="BX365" cm="1">
        <f t="array" aca="1" ref="BX365" ca="1">INDEX($B365:$BB365,Var!$B$9)/BX$1*100</f>
        <v>0</v>
      </c>
      <c r="BY365" cm="1">
        <f t="array" aca="1" ref="BY365" ca="1">INDEX($B365:$BB365,Var!$O$9)/BY$1*100</f>
        <v>0</v>
      </c>
      <c r="BZ365" cm="1">
        <f t="array" aca="1" ref="BZ365" ca="1">INDEX($B365:$BB365,Var!$O$9)/BZ$1*100</f>
        <v>0</v>
      </c>
    </row>
    <row r="366" spans="67:78" x14ac:dyDescent="0.3">
      <c r="BO366">
        <f t="shared" si="26"/>
        <v>1900</v>
      </c>
      <c r="BP366">
        <f t="shared" si="25"/>
        <v>100</v>
      </c>
      <c r="BQ366" t="e" cm="1">
        <f t="array" aca="1" ref="BQ366" ca="1">1/INDEX($B366:$BB366,Var!$B$9)</f>
        <v>#DIV/0!</v>
      </c>
      <c r="BR366">
        <f t="shared" si="27"/>
        <v>0</v>
      </c>
      <c r="BS366" t="e">
        <f t="shared" si="28"/>
        <v>#DIV/0!</v>
      </c>
      <c r="BT366" t="e" cm="1">
        <f t="array" aca="1" ref="BT366" ca="1">1/INDEX(B366:BB366,Var!$O$9)</f>
        <v>#DIV/0!</v>
      </c>
      <c r="BU366" t="e" cm="1">
        <f t="array" aca="1" ref="BU366" ca="1">INDEX(B366:BB366,Var!$B$9)/INDEX(B366:BB366,Var!$O$9)</f>
        <v>#DIV/0!</v>
      </c>
      <c r="BV366" t="e">
        <f t="shared" ca="1" si="29"/>
        <v>#DIV/0!</v>
      </c>
      <c r="BW366" cm="1">
        <f t="array" aca="1" ref="BW366" ca="1">INDEX($B366:$BB366,Var!$B$9)/BW$1*100</f>
        <v>0</v>
      </c>
      <c r="BX366" cm="1">
        <f t="array" aca="1" ref="BX366" ca="1">INDEX($B366:$BB366,Var!$B$9)/BX$1*100</f>
        <v>0</v>
      </c>
      <c r="BY366" cm="1">
        <f t="array" aca="1" ref="BY366" ca="1">INDEX($B366:$BB366,Var!$O$9)/BY$1*100</f>
        <v>0</v>
      </c>
      <c r="BZ366" cm="1">
        <f t="array" aca="1" ref="BZ366" ca="1">INDEX($B366:$BB366,Var!$O$9)/BZ$1*100</f>
        <v>0</v>
      </c>
    </row>
    <row r="367" spans="67:78" x14ac:dyDescent="0.3">
      <c r="BO367">
        <f t="shared" si="26"/>
        <v>1900</v>
      </c>
      <c r="BP367">
        <f t="shared" si="25"/>
        <v>100</v>
      </c>
      <c r="BQ367" t="e" cm="1">
        <f t="array" aca="1" ref="BQ367" ca="1">1/INDEX($B367:$BB367,Var!$B$9)</f>
        <v>#DIV/0!</v>
      </c>
      <c r="BR367">
        <f t="shared" si="27"/>
        <v>0</v>
      </c>
      <c r="BS367" t="e">
        <f t="shared" si="28"/>
        <v>#DIV/0!</v>
      </c>
      <c r="BT367" t="e" cm="1">
        <f t="array" aca="1" ref="BT367" ca="1">1/INDEX(B367:BB367,Var!$O$9)</f>
        <v>#DIV/0!</v>
      </c>
      <c r="BU367" t="e" cm="1">
        <f t="array" aca="1" ref="BU367" ca="1">INDEX(B367:BB367,Var!$B$9)/INDEX(B367:BB367,Var!$O$9)</f>
        <v>#DIV/0!</v>
      </c>
      <c r="BV367" t="e">
        <f t="shared" ca="1" si="29"/>
        <v>#DIV/0!</v>
      </c>
      <c r="BW367" cm="1">
        <f t="array" aca="1" ref="BW367" ca="1">INDEX($B367:$BB367,Var!$B$9)/BW$1*100</f>
        <v>0</v>
      </c>
      <c r="BX367" cm="1">
        <f t="array" aca="1" ref="BX367" ca="1">INDEX($B367:$BB367,Var!$B$9)/BX$1*100</f>
        <v>0</v>
      </c>
      <c r="BY367" cm="1">
        <f t="array" aca="1" ref="BY367" ca="1">INDEX($B367:$BB367,Var!$O$9)/BY$1*100</f>
        <v>0</v>
      </c>
      <c r="BZ367" cm="1">
        <f t="array" aca="1" ref="BZ367" ca="1">INDEX($B367:$BB367,Var!$O$9)/BZ$1*100</f>
        <v>0</v>
      </c>
    </row>
    <row r="368" spans="67:78" x14ac:dyDescent="0.3">
      <c r="BO368">
        <f t="shared" si="26"/>
        <v>1900</v>
      </c>
      <c r="BP368">
        <f t="shared" si="25"/>
        <v>100</v>
      </c>
      <c r="BQ368" t="e" cm="1">
        <f t="array" aca="1" ref="BQ368" ca="1">1/INDEX($B368:$BB368,Var!$B$9)</f>
        <v>#DIV/0!</v>
      </c>
      <c r="BR368">
        <f t="shared" si="27"/>
        <v>0</v>
      </c>
      <c r="BS368" t="e">
        <f t="shared" si="28"/>
        <v>#DIV/0!</v>
      </c>
      <c r="BT368" t="e" cm="1">
        <f t="array" aca="1" ref="BT368" ca="1">1/INDEX(B368:BB368,Var!$O$9)</f>
        <v>#DIV/0!</v>
      </c>
      <c r="BU368" t="e" cm="1">
        <f t="array" aca="1" ref="BU368" ca="1">INDEX(B368:BB368,Var!$B$9)/INDEX(B368:BB368,Var!$O$9)</f>
        <v>#DIV/0!</v>
      </c>
      <c r="BV368" t="e">
        <f t="shared" ca="1" si="29"/>
        <v>#DIV/0!</v>
      </c>
      <c r="BW368" cm="1">
        <f t="array" aca="1" ref="BW368" ca="1">INDEX($B368:$BB368,Var!$B$9)/BW$1*100</f>
        <v>0</v>
      </c>
      <c r="BX368" cm="1">
        <f t="array" aca="1" ref="BX368" ca="1">INDEX($B368:$BB368,Var!$B$9)/BX$1*100</f>
        <v>0</v>
      </c>
      <c r="BY368" cm="1">
        <f t="array" aca="1" ref="BY368" ca="1">INDEX($B368:$BB368,Var!$O$9)/BY$1*100</f>
        <v>0</v>
      </c>
      <c r="BZ368" cm="1">
        <f t="array" aca="1" ref="BZ368" ca="1">INDEX($B368:$BB368,Var!$O$9)/BZ$1*100</f>
        <v>0</v>
      </c>
    </row>
    <row r="369" spans="67:78" x14ac:dyDescent="0.3">
      <c r="BO369">
        <f t="shared" si="26"/>
        <v>1900</v>
      </c>
      <c r="BP369">
        <f t="shared" si="25"/>
        <v>100</v>
      </c>
      <c r="BQ369" t="e" cm="1">
        <f t="array" aca="1" ref="BQ369" ca="1">1/INDEX($B369:$BB369,Var!$B$9)</f>
        <v>#DIV/0!</v>
      </c>
      <c r="BR369">
        <f t="shared" si="27"/>
        <v>0</v>
      </c>
      <c r="BS369" t="e">
        <f t="shared" si="28"/>
        <v>#DIV/0!</v>
      </c>
      <c r="BT369" t="e" cm="1">
        <f t="array" aca="1" ref="BT369" ca="1">1/INDEX(B369:BB369,Var!$O$9)</f>
        <v>#DIV/0!</v>
      </c>
      <c r="BU369" t="e" cm="1">
        <f t="array" aca="1" ref="BU369" ca="1">INDEX(B369:BB369,Var!$B$9)/INDEX(B369:BB369,Var!$O$9)</f>
        <v>#DIV/0!</v>
      </c>
      <c r="BV369" t="e">
        <f t="shared" ca="1" si="29"/>
        <v>#DIV/0!</v>
      </c>
      <c r="BW369" cm="1">
        <f t="array" aca="1" ref="BW369" ca="1">INDEX($B369:$BB369,Var!$B$9)/BW$1*100</f>
        <v>0</v>
      </c>
      <c r="BX369" cm="1">
        <f t="array" aca="1" ref="BX369" ca="1">INDEX($B369:$BB369,Var!$B$9)/BX$1*100</f>
        <v>0</v>
      </c>
      <c r="BY369" cm="1">
        <f t="array" aca="1" ref="BY369" ca="1">INDEX($B369:$BB369,Var!$O$9)/BY$1*100</f>
        <v>0</v>
      </c>
      <c r="BZ369" cm="1">
        <f t="array" aca="1" ref="BZ369" ca="1">INDEX($B369:$BB369,Var!$O$9)/BZ$1*100</f>
        <v>0</v>
      </c>
    </row>
    <row r="370" spans="67:78" x14ac:dyDescent="0.3">
      <c r="BO370">
        <f t="shared" si="26"/>
        <v>1900</v>
      </c>
      <c r="BP370">
        <f t="shared" si="25"/>
        <v>100</v>
      </c>
      <c r="BQ370" t="e" cm="1">
        <f t="array" aca="1" ref="BQ370" ca="1">1/INDEX($B370:$BB370,Var!$B$9)</f>
        <v>#DIV/0!</v>
      </c>
      <c r="BR370">
        <f t="shared" si="27"/>
        <v>0</v>
      </c>
      <c r="BS370" t="e">
        <f t="shared" si="28"/>
        <v>#DIV/0!</v>
      </c>
      <c r="BT370" t="e" cm="1">
        <f t="array" aca="1" ref="BT370" ca="1">1/INDEX(B370:BB370,Var!$O$9)</f>
        <v>#DIV/0!</v>
      </c>
      <c r="BU370" t="e" cm="1">
        <f t="array" aca="1" ref="BU370" ca="1">INDEX(B370:BB370,Var!$B$9)/INDEX(B370:BB370,Var!$O$9)</f>
        <v>#DIV/0!</v>
      </c>
      <c r="BV370" t="e">
        <f t="shared" ca="1" si="29"/>
        <v>#DIV/0!</v>
      </c>
      <c r="BW370" cm="1">
        <f t="array" aca="1" ref="BW370" ca="1">INDEX($B370:$BB370,Var!$B$9)/BW$1*100</f>
        <v>0</v>
      </c>
      <c r="BX370" cm="1">
        <f t="array" aca="1" ref="BX370" ca="1">INDEX($B370:$BB370,Var!$B$9)/BX$1*100</f>
        <v>0</v>
      </c>
      <c r="BY370" cm="1">
        <f t="array" aca="1" ref="BY370" ca="1">INDEX($B370:$BB370,Var!$O$9)/BY$1*100</f>
        <v>0</v>
      </c>
      <c r="BZ370" cm="1">
        <f t="array" aca="1" ref="BZ370" ca="1">INDEX($B370:$BB370,Var!$O$9)/BZ$1*100</f>
        <v>0</v>
      </c>
    </row>
    <row r="371" spans="67:78" x14ac:dyDescent="0.3">
      <c r="BO371">
        <f t="shared" si="26"/>
        <v>1900</v>
      </c>
      <c r="BP371">
        <f t="shared" si="25"/>
        <v>100</v>
      </c>
      <c r="BQ371" t="e" cm="1">
        <f t="array" aca="1" ref="BQ371" ca="1">1/INDEX($B371:$BB371,Var!$B$9)</f>
        <v>#DIV/0!</v>
      </c>
      <c r="BR371">
        <f t="shared" si="27"/>
        <v>0</v>
      </c>
      <c r="BS371" t="e">
        <f t="shared" si="28"/>
        <v>#DIV/0!</v>
      </c>
      <c r="BT371" t="e" cm="1">
        <f t="array" aca="1" ref="BT371" ca="1">1/INDEX(B371:BB371,Var!$O$9)</f>
        <v>#DIV/0!</v>
      </c>
      <c r="BU371" t="e" cm="1">
        <f t="array" aca="1" ref="BU371" ca="1">INDEX(B371:BB371,Var!$B$9)/INDEX(B371:BB371,Var!$O$9)</f>
        <v>#DIV/0!</v>
      </c>
      <c r="BV371" t="e">
        <f t="shared" ca="1" si="29"/>
        <v>#DIV/0!</v>
      </c>
      <c r="BW371" cm="1">
        <f t="array" aca="1" ref="BW371" ca="1">INDEX($B371:$BB371,Var!$B$9)/BW$1*100</f>
        <v>0</v>
      </c>
      <c r="BX371" cm="1">
        <f t="array" aca="1" ref="BX371" ca="1">INDEX($B371:$BB371,Var!$B$9)/BX$1*100</f>
        <v>0</v>
      </c>
      <c r="BY371" cm="1">
        <f t="array" aca="1" ref="BY371" ca="1">INDEX($B371:$BB371,Var!$O$9)/BY$1*100</f>
        <v>0</v>
      </c>
      <c r="BZ371" cm="1">
        <f t="array" aca="1" ref="BZ371" ca="1">INDEX($B371:$BB371,Var!$O$9)/BZ$1*100</f>
        <v>0</v>
      </c>
    </row>
    <row r="372" spans="67:78" x14ac:dyDescent="0.3">
      <c r="BO372">
        <f t="shared" si="26"/>
        <v>1900</v>
      </c>
      <c r="BP372">
        <f t="shared" si="25"/>
        <v>100</v>
      </c>
      <c r="BQ372" t="e" cm="1">
        <f t="array" aca="1" ref="BQ372" ca="1">1/INDEX($B372:$BB372,Var!$B$9)</f>
        <v>#DIV/0!</v>
      </c>
      <c r="BR372">
        <f t="shared" si="27"/>
        <v>0</v>
      </c>
      <c r="BS372" t="e">
        <f t="shared" si="28"/>
        <v>#DIV/0!</v>
      </c>
      <c r="BT372" t="e" cm="1">
        <f t="array" aca="1" ref="BT372" ca="1">1/INDEX(B372:BB372,Var!$O$9)</f>
        <v>#DIV/0!</v>
      </c>
      <c r="BU372" t="e" cm="1">
        <f t="array" aca="1" ref="BU372" ca="1">INDEX(B372:BB372,Var!$B$9)/INDEX(B372:BB372,Var!$O$9)</f>
        <v>#DIV/0!</v>
      </c>
      <c r="BV372" t="e">
        <f t="shared" ca="1" si="29"/>
        <v>#DIV/0!</v>
      </c>
      <c r="BW372" cm="1">
        <f t="array" aca="1" ref="BW372" ca="1">INDEX($B372:$BB372,Var!$B$9)/BW$1*100</f>
        <v>0</v>
      </c>
      <c r="BX372" cm="1">
        <f t="array" aca="1" ref="BX372" ca="1">INDEX($B372:$BB372,Var!$B$9)/BX$1*100</f>
        <v>0</v>
      </c>
      <c r="BY372" cm="1">
        <f t="array" aca="1" ref="BY372" ca="1">INDEX($B372:$BB372,Var!$O$9)/BY$1*100</f>
        <v>0</v>
      </c>
      <c r="BZ372" cm="1">
        <f t="array" aca="1" ref="BZ372" ca="1">INDEX($B372:$BB372,Var!$O$9)/BZ$1*100</f>
        <v>0</v>
      </c>
    </row>
    <row r="373" spans="67:78" x14ac:dyDescent="0.3">
      <c r="BO373">
        <f t="shared" si="26"/>
        <v>1900</v>
      </c>
      <c r="BP373">
        <f t="shared" si="25"/>
        <v>100</v>
      </c>
      <c r="BQ373" t="e" cm="1">
        <f t="array" aca="1" ref="BQ373" ca="1">1/INDEX($B373:$BB373,Var!$B$9)</f>
        <v>#DIV/0!</v>
      </c>
      <c r="BR373">
        <f t="shared" si="27"/>
        <v>0</v>
      </c>
      <c r="BS373" t="e">
        <f t="shared" si="28"/>
        <v>#DIV/0!</v>
      </c>
      <c r="BT373" t="e" cm="1">
        <f t="array" aca="1" ref="BT373" ca="1">1/INDEX(B373:BB373,Var!$O$9)</f>
        <v>#DIV/0!</v>
      </c>
      <c r="BU373" t="e" cm="1">
        <f t="array" aca="1" ref="BU373" ca="1">INDEX(B373:BB373,Var!$B$9)/INDEX(B373:BB373,Var!$O$9)</f>
        <v>#DIV/0!</v>
      </c>
      <c r="BV373" t="e">
        <f t="shared" ca="1" si="29"/>
        <v>#DIV/0!</v>
      </c>
      <c r="BW373" cm="1">
        <f t="array" aca="1" ref="BW373" ca="1">INDEX($B373:$BB373,Var!$B$9)/BW$1*100</f>
        <v>0</v>
      </c>
      <c r="BX373" cm="1">
        <f t="array" aca="1" ref="BX373" ca="1">INDEX($B373:$BB373,Var!$B$9)/BX$1*100</f>
        <v>0</v>
      </c>
      <c r="BY373" cm="1">
        <f t="array" aca="1" ref="BY373" ca="1">INDEX($B373:$BB373,Var!$O$9)/BY$1*100</f>
        <v>0</v>
      </c>
      <c r="BZ373" cm="1">
        <f t="array" aca="1" ref="BZ373" ca="1">INDEX($B373:$BB373,Var!$O$9)/BZ$1*100</f>
        <v>0</v>
      </c>
    </row>
    <row r="374" spans="67:78" x14ac:dyDescent="0.3">
      <c r="BO374">
        <f t="shared" si="26"/>
        <v>1900</v>
      </c>
      <c r="BP374">
        <f t="shared" si="25"/>
        <v>100</v>
      </c>
      <c r="BQ374" t="e" cm="1">
        <f t="array" aca="1" ref="BQ374" ca="1">1/INDEX($B374:$BB374,Var!$B$9)</f>
        <v>#DIV/0!</v>
      </c>
      <c r="BR374">
        <f t="shared" si="27"/>
        <v>0</v>
      </c>
      <c r="BS374" t="e">
        <f t="shared" si="28"/>
        <v>#DIV/0!</v>
      </c>
      <c r="BT374" t="e" cm="1">
        <f t="array" aca="1" ref="BT374" ca="1">1/INDEX(B374:BB374,Var!$O$9)</f>
        <v>#DIV/0!</v>
      </c>
      <c r="BU374" t="e" cm="1">
        <f t="array" aca="1" ref="BU374" ca="1">INDEX(B374:BB374,Var!$B$9)/INDEX(B374:BB374,Var!$O$9)</f>
        <v>#DIV/0!</v>
      </c>
      <c r="BV374" t="e">
        <f t="shared" ca="1" si="29"/>
        <v>#DIV/0!</v>
      </c>
      <c r="BW374" cm="1">
        <f t="array" aca="1" ref="BW374" ca="1">INDEX($B374:$BB374,Var!$B$9)/BW$1*100</f>
        <v>0</v>
      </c>
      <c r="BX374" cm="1">
        <f t="array" aca="1" ref="BX374" ca="1">INDEX($B374:$BB374,Var!$B$9)/BX$1*100</f>
        <v>0</v>
      </c>
      <c r="BY374" cm="1">
        <f t="array" aca="1" ref="BY374" ca="1">INDEX($B374:$BB374,Var!$O$9)/BY$1*100</f>
        <v>0</v>
      </c>
      <c r="BZ374" cm="1">
        <f t="array" aca="1" ref="BZ374" ca="1">INDEX($B374:$BB374,Var!$O$9)/BZ$1*100</f>
        <v>0</v>
      </c>
    </row>
    <row r="375" spans="67:78" x14ac:dyDescent="0.3">
      <c r="BO375">
        <f t="shared" si="26"/>
        <v>1900</v>
      </c>
      <c r="BP375">
        <f t="shared" si="25"/>
        <v>100</v>
      </c>
      <c r="BQ375" t="e" cm="1">
        <f t="array" aca="1" ref="BQ375" ca="1">1/INDEX($B375:$BB375,Var!$B$9)</f>
        <v>#DIV/0!</v>
      </c>
      <c r="BR375">
        <f t="shared" si="27"/>
        <v>0</v>
      </c>
      <c r="BS375" t="e">
        <f t="shared" si="28"/>
        <v>#DIV/0!</v>
      </c>
      <c r="BT375" t="e" cm="1">
        <f t="array" aca="1" ref="BT375" ca="1">1/INDEX(B375:BB375,Var!$O$9)</f>
        <v>#DIV/0!</v>
      </c>
      <c r="BU375" t="e" cm="1">
        <f t="array" aca="1" ref="BU375" ca="1">INDEX(B375:BB375,Var!$B$9)/INDEX(B375:BB375,Var!$O$9)</f>
        <v>#DIV/0!</v>
      </c>
      <c r="BV375" t="e">
        <f t="shared" ca="1" si="29"/>
        <v>#DIV/0!</v>
      </c>
      <c r="BW375" cm="1">
        <f t="array" aca="1" ref="BW375" ca="1">INDEX($B375:$BB375,Var!$B$9)/BW$1*100</f>
        <v>0</v>
      </c>
      <c r="BX375" cm="1">
        <f t="array" aca="1" ref="BX375" ca="1">INDEX($B375:$BB375,Var!$B$9)/BX$1*100</f>
        <v>0</v>
      </c>
      <c r="BY375" cm="1">
        <f t="array" aca="1" ref="BY375" ca="1">INDEX($B375:$BB375,Var!$O$9)/BY$1*100</f>
        <v>0</v>
      </c>
      <c r="BZ375" cm="1">
        <f t="array" aca="1" ref="BZ375" ca="1">INDEX($B375:$BB375,Var!$O$9)/BZ$1*100</f>
        <v>0</v>
      </c>
    </row>
    <row r="376" spans="67:78" x14ac:dyDescent="0.3">
      <c r="BO376">
        <f t="shared" si="26"/>
        <v>1900</v>
      </c>
      <c r="BP376">
        <f t="shared" si="25"/>
        <v>100</v>
      </c>
      <c r="BQ376" t="e" cm="1">
        <f t="array" aca="1" ref="BQ376" ca="1">1/INDEX($B376:$BB376,Var!$B$9)</f>
        <v>#DIV/0!</v>
      </c>
      <c r="BR376">
        <f t="shared" si="27"/>
        <v>0</v>
      </c>
      <c r="BS376" t="e">
        <f t="shared" si="28"/>
        <v>#DIV/0!</v>
      </c>
      <c r="BT376" t="e" cm="1">
        <f t="array" aca="1" ref="BT376" ca="1">1/INDEX(B376:BB376,Var!$O$9)</f>
        <v>#DIV/0!</v>
      </c>
      <c r="BU376" t="e" cm="1">
        <f t="array" aca="1" ref="BU376" ca="1">INDEX(B376:BB376,Var!$B$9)/INDEX(B376:BB376,Var!$O$9)</f>
        <v>#DIV/0!</v>
      </c>
      <c r="BV376" t="e">
        <f t="shared" ca="1" si="29"/>
        <v>#DIV/0!</v>
      </c>
      <c r="BW376" cm="1">
        <f t="array" aca="1" ref="BW376" ca="1">INDEX($B376:$BB376,Var!$B$9)/BW$1*100</f>
        <v>0</v>
      </c>
      <c r="BX376" cm="1">
        <f t="array" aca="1" ref="BX376" ca="1">INDEX($B376:$BB376,Var!$B$9)/BX$1*100</f>
        <v>0</v>
      </c>
      <c r="BY376" cm="1">
        <f t="array" aca="1" ref="BY376" ca="1">INDEX($B376:$BB376,Var!$O$9)/BY$1*100</f>
        <v>0</v>
      </c>
      <c r="BZ376" cm="1">
        <f t="array" aca="1" ref="BZ376" ca="1">INDEX($B376:$BB376,Var!$O$9)/BZ$1*100</f>
        <v>0</v>
      </c>
    </row>
    <row r="377" spans="67:78" x14ac:dyDescent="0.3">
      <c r="BO377">
        <f t="shared" si="26"/>
        <v>1900</v>
      </c>
      <c r="BP377">
        <f t="shared" si="25"/>
        <v>100</v>
      </c>
      <c r="BQ377" t="e" cm="1">
        <f t="array" aca="1" ref="BQ377" ca="1">1/INDEX($B377:$BB377,Var!$B$9)</f>
        <v>#DIV/0!</v>
      </c>
      <c r="BR377">
        <f t="shared" si="27"/>
        <v>0</v>
      </c>
      <c r="BS377" t="e">
        <f t="shared" si="28"/>
        <v>#DIV/0!</v>
      </c>
      <c r="BT377" t="e" cm="1">
        <f t="array" aca="1" ref="BT377" ca="1">1/INDEX(B377:BB377,Var!$O$9)</f>
        <v>#DIV/0!</v>
      </c>
      <c r="BU377" t="e" cm="1">
        <f t="array" aca="1" ref="BU377" ca="1">INDEX(B377:BB377,Var!$B$9)/INDEX(B377:BB377,Var!$O$9)</f>
        <v>#DIV/0!</v>
      </c>
      <c r="BV377" t="e">
        <f t="shared" ca="1" si="29"/>
        <v>#DIV/0!</v>
      </c>
      <c r="BW377" cm="1">
        <f t="array" aca="1" ref="BW377" ca="1">INDEX($B377:$BB377,Var!$B$9)/BW$1*100</f>
        <v>0</v>
      </c>
      <c r="BX377" cm="1">
        <f t="array" aca="1" ref="BX377" ca="1">INDEX($B377:$BB377,Var!$B$9)/BX$1*100</f>
        <v>0</v>
      </c>
      <c r="BY377" cm="1">
        <f t="array" aca="1" ref="BY377" ca="1">INDEX($B377:$BB377,Var!$O$9)/BY$1*100</f>
        <v>0</v>
      </c>
      <c r="BZ377" cm="1">
        <f t="array" aca="1" ref="BZ377" ca="1">INDEX($B377:$BB377,Var!$O$9)/BZ$1*100</f>
        <v>0</v>
      </c>
    </row>
    <row r="378" spans="67:78" x14ac:dyDescent="0.3">
      <c r="BO378">
        <f t="shared" si="26"/>
        <v>1900</v>
      </c>
      <c r="BP378">
        <f t="shared" si="25"/>
        <v>100</v>
      </c>
      <c r="BQ378" t="e" cm="1">
        <f t="array" aca="1" ref="BQ378" ca="1">1/INDEX($B378:$BB378,Var!$B$9)</f>
        <v>#DIV/0!</v>
      </c>
      <c r="BR378">
        <f t="shared" si="27"/>
        <v>0</v>
      </c>
      <c r="BS378" t="e">
        <f t="shared" si="28"/>
        <v>#DIV/0!</v>
      </c>
      <c r="BT378" t="e" cm="1">
        <f t="array" aca="1" ref="BT378" ca="1">1/INDEX(B378:BB378,Var!$O$9)</f>
        <v>#DIV/0!</v>
      </c>
      <c r="BU378" t="e" cm="1">
        <f t="array" aca="1" ref="BU378" ca="1">INDEX(B378:BB378,Var!$B$9)/INDEX(B378:BB378,Var!$O$9)</f>
        <v>#DIV/0!</v>
      </c>
      <c r="BV378" t="e">
        <f t="shared" ca="1" si="29"/>
        <v>#DIV/0!</v>
      </c>
      <c r="BW378" cm="1">
        <f t="array" aca="1" ref="BW378" ca="1">INDEX($B378:$BB378,Var!$B$9)/BW$1*100</f>
        <v>0</v>
      </c>
      <c r="BX378" cm="1">
        <f t="array" aca="1" ref="BX378" ca="1">INDEX($B378:$BB378,Var!$B$9)/BX$1*100</f>
        <v>0</v>
      </c>
      <c r="BY378" cm="1">
        <f t="array" aca="1" ref="BY378" ca="1">INDEX($B378:$BB378,Var!$O$9)/BY$1*100</f>
        <v>0</v>
      </c>
      <c r="BZ378" cm="1">
        <f t="array" aca="1" ref="BZ378" ca="1">INDEX($B378:$BB378,Var!$O$9)/BZ$1*100</f>
        <v>0</v>
      </c>
    </row>
    <row r="379" spans="67:78" x14ac:dyDescent="0.3">
      <c r="BO379">
        <f t="shared" si="26"/>
        <v>1900</v>
      </c>
      <c r="BP379">
        <f t="shared" si="25"/>
        <v>100</v>
      </c>
      <c r="BQ379" t="e" cm="1">
        <f t="array" aca="1" ref="BQ379" ca="1">1/INDEX($B379:$BB379,Var!$B$9)</f>
        <v>#DIV/0!</v>
      </c>
      <c r="BR379">
        <f t="shared" si="27"/>
        <v>0</v>
      </c>
      <c r="BS379" t="e">
        <f t="shared" si="28"/>
        <v>#DIV/0!</v>
      </c>
      <c r="BT379" t="e" cm="1">
        <f t="array" aca="1" ref="BT379" ca="1">1/INDEX(B379:BB379,Var!$O$9)</f>
        <v>#DIV/0!</v>
      </c>
      <c r="BU379" t="e" cm="1">
        <f t="array" aca="1" ref="BU379" ca="1">INDEX(B379:BB379,Var!$B$9)/INDEX(B379:BB379,Var!$O$9)</f>
        <v>#DIV/0!</v>
      </c>
      <c r="BV379" t="e">
        <f t="shared" ca="1" si="29"/>
        <v>#DIV/0!</v>
      </c>
      <c r="BW379" cm="1">
        <f t="array" aca="1" ref="BW379" ca="1">INDEX($B379:$BB379,Var!$B$9)/BW$1*100</f>
        <v>0</v>
      </c>
      <c r="BX379" cm="1">
        <f t="array" aca="1" ref="BX379" ca="1">INDEX($B379:$BB379,Var!$B$9)/BX$1*100</f>
        <v>0</v>
      </c>
      <c r="BY379" cm="1">
        <f t="array" aca="1" ref="BY379" ca="1">INDEX($B379:$BB379,Var!$O$9)/BY$1*100</f>
        <v>0</v>
      </c>
      <c r="BZ379" cm="1">
        <f t="array" aca="1" ref="BZ379" ca="1">INDEX($B379:$BB379,Var!$O$9)/BZ$1*100</f>
        <v>0</v>
      </c>
    </row>
    <row r="380" spans="67:78" x14ac:dyDescent="0.3">
      <c r="BO380">
        <f t="shared" si="26"/>
        <v>1900</v>
      </c>
      <c r="BP380">
        <f t="shared" si="25"/>
        <v>100</v>
      </c>
      <c r="BQ380" t="e" cm="1">
        <f t="array" aca="1" ref="BQ380" ca="1">1/INDEX($B380:$BB380,Var!$B$9)</f>
        <v>#DIV/0!</v>
      </c>
      <c r="BR380">
        <f t="shared" si="27"/>
        <v>0</v>
      </c>
      <c r="BS380" t="e">
        <f t="shared" si="28"/>
        <v>#DIV/0!</v>
      </c>
      <c r="BT380" t="e" cm="1">
        <f t="array" aca="1" ref="BT380" ca="1">1/INDEX(B380:BB380,Var!$O$9)</f>
        <v>#DIV/0!</v>
      </c>
      <c r="BU380" t="e" cm="1">
        <f t="array" aca="1" ref="BU380" ca="1">INDEX(B380:BB380,Var!$B$9)/INDEX(B380:BB380,Var!$O$9)</f>
        <v>#DIV/0!</v>
      </c>
      <c r="BV380" t="e">
        <f t="shared" ca="1" si="29"/>
        <v>#DIV/0!</v>
      </c>
      <c r="BW380" cm="1">
        <f t="array" aca="1" ref="BW380" ca="1">INDEX($B380:$BB380,Var!$B$9)/BW$1*100</f>
        <v>0</v>
      </c>
      <c r="BX380" cm="1">
        <f t="array" aca="1" ref="BX380" ca="1">INDEX($B380:$BB380,Var!$B$9)/BX$1*100</f>
        <v>0</v>
      </c>
      <c r="BY380" cm="1">
        <f t="array" aca="1" ref="BY380" ca="1">INDEX($B380:$BB380,Var!$O$9)/BY$1*100</f>
        <v>0</v>
      </c>
      <c r="BZ380" cm="1">
        <f t="array" aca="1" ref="BZ380" ca="1">INDEX($B380:$BB380,Var!$O$9)/BZ$1*100</f>
        <v>0</v>
      </c>
    </row>
    <row r="381" spans="67:78" x14ac:dyDescent="0.3">
      <c r="BO381">
        <f t="shared" si="26"/>
        <v>1900</v>
      </c>
      <c r="BP381">
        <f t="shared" si="25"/>
        <v>100</v>
      </c>
      <c r="BQ381" t="e" cm="1">
        <f t="array" aca="1" ref="BQ381" ca="1">1/INDEX($B381:$BB381,Var!$B$9)</f>
        <v>#DIV/0!</v>
      </c>
      <c r="BR381">
        <f t="shared" si="27"/>
        <v>0</v>
      </c>
      <c r="BS381" t="e">
        <f t="shared" si="28"/>
        <v>#DIV/0!</v>
      </c>
      <c r="BT381" t="e" cm="1">
        <f t="array" aca="1" ref="BT381" ca="1">1/INDEX(B381:BB381,Var!$O$9)</f>
        <v>#DIV/0!</v>
      </c>
      <c r="BU381" t="e" cm="1">
        <f t="array" aca="1" ref="BU381" ca="1">INDEX(B381:BB381,Var!$B$9)/INDEX(B381:BB381,Var!$O$9)</f>
        <v>#DIV/0!</v>
      </c>
      <c r="BV381" t="e">
        <f t="shared" ca="1" si="29"/>
        <v>#DIV/0!</v>
      </c>
      <c r="BW381" cm="1">
        <f t="array" aca="1" ref="BW381" ca="1">INDEX($B381:$BB381,Var!$B$9)/BW$1*100</f>
        <v>0</v>
      </c>
      <c r="BX381" cm="1">
        <f t="array" aca="1" ref="BX381" ca="1">INDEX($B381:$BB381,Var!$B$9)/BX$1*100</f>
        <v>0</v>
      </c>
      <c r="BY381" cm="1">
        <f t="array" aca="1" ref="BY381" ca="1">INDEX($B381:$BB381,Var!$O$9)/BY$1*100</f>
        <v>0</v>
      </c>
      <c r="BZ381" cm="1">
        <f t="array" aca="1" ref="BZ381" ca="1">INDEX($B381:$BB381,Var!$O$9)/BZ$1*100</f>
        <v>0</v>
      </c>
    </row>
    <row r="382" spans="67:78" x14ac:dyDescent="0.3">
      <c r="BO382">
        <f t="shared" si="26"/>
        <v>1900</v>
      </c>
      <c r="BP382">
        <f t="shared" si="25"/>
        <v>100</v>
      </c>
      <c r="BQ382" t="e" cm="1">
        <f t="array" aca="1" ref="BQ382" ca="1">1/INDEX($B382:$BB382,Var!$B$9)</f>
        <v>#DIV/0!</v>
      </c>
      <c r="BR382">
        <f t="shared" si="27"/>
        <v>0</v>
      </c>
      <c r="BS382" t="e">
        <f t="shared" si="28"/>
        <v>#DIV/0!</v>
      </c>
      <c r="BT382" t="e" cm="1">
        <f t="array" aca="1" ref="BT382" ca="1">1/INDEX(B382:BB382,Var!$O$9)</f>
        <v>#DIV/0!</v>
      </c>
      <c r="BU382" t="e" cm="1">
        <f t="array" aca="1" ref="BU382" ca="1">INDEX(B382:BB382,Var!$B$9)/INDEX(B382:BB382,Var!$O$9)</f>
        <v>#DIV/0!</v>
      </c>
      <c r="BV382" t="e">
        <f t="shared" ca="1" si="29"/>
        <v>#DIV/0!</v>
      </c>
      <c r="BW382" cm="1">
        <f t="array" aca="1" ref="BW382" ca="1">INDEX($B382:$BB382,Var!$B$9)/BW$1*100</f>
        <v>0</v>
      </c>
      <c r="BX382" cm="1">
        <f t="array" aca="1" ref="BX382" ca="1">INDEX($B382:$BB382,Var!$B$9)/BX$1*100</f>
        <v>0</v>
      </c>
      <c r="BY382" cm="1">
        <f t="array" aca="1" ref="BY382" ca="1">INDEX($B382:$BB382,Var!$O$9)/BY$1*100</f>
        <v>0</v>
      </c>
      <c r="BZ382" cm="1">
        <f t="array" aca="1" ref="BZ382" ca="1">INDEX($B382:$BB382,Var!$O$9)/BZ$1*100</f>
        <v>0</v>
      </c>
    </row>
    <row r="383" spans="67:78" x14ac:dyDescent="0.3">
      <c r="BO383">
        <f t="shared" si="26"/>
        <v>1900</v>
      </c>
      <c r="BP383">
        <f t="shared" si="25"/>
        <v>100</v>
      </c>
      <c r="BQ383" t="e" cm="1">
        <f t="array" aca="1" ref="BQ383" ca="1">1/INDEX($B383:$BB383,Var!$B$9)</f>
        <v>#DIV/0!</v>
      </c>
      <c r="BR383">
        <f t="shared" si="27"/>
        <v>0</v>
      </c>
      <c r="BS383" t="e">
        <f t="shared" si="28"/>
        <v>#DIV/0!</v>
      </c>
      <c r="BT383" t="e" cm="1">
        <f t="array" aca="1" ref="BT383" ca="1">1/INDEX(B383:BB383,Var!$O$9)</f>
        <v>#DIV/0!</v>
      </c>
      <c r="BU383" t="e" cm="1">
        <f t="array" aca="1" ref="BU383" ca="1">INDEX(B383:BB383,Var!$B$9)/INDEX(B383:BB383,Var!$O$9)</f>
        <v>#DIV/0!</v>
      </c>
      <c r="BV383" t="e">
        <f t="shared" ca="1" si="29"/>
        <v>#DIV/0!</v>
      </c>
      <c r="BW383" cm="1">
        <f t="array" aca="1" ref="BW383" ca="1">INDEX($B383:$BB383,Var!$B$9)/BW$1*100</f>
        <v>0</v>
      </c>
      <c r="BX383" cm="1">
        <f t="array" aca="1" ref="BX383" ca="1">INDEX($B383:$BB383,Var!$B$9)/BX$1*100</f>
        <v>0</v>
      </c>
      <c r="BY383" cm="1">
        <f t="array" aca="1" ref="BY383" ca="1">INDEX($B383:$BB383,Var!$O$9)/BY$1*100</f>
        <v>0</v>
      </c>
      <c r="BZ383" cm="1">
        <f t="array" aca="1" ref="BZ383" ca="1">INDEX($B383:$BB383,Var!$O$9)/BZ$1*100</f>
        <v>0</v>
      </c>
    </row>
    <row r="384" spans="67:78" x14ac:dyDescent="0.3">
      <c r="BO384">
        <f t="shared" si="26"/>
        <v>1900</v>
      </c>
      <c r="BP384">
        <f t="shared" si="25"/>
        <v>100</v>
      </c>
      <c r="BQ384" t="e" cm="1">
        <f t="array" aca="1" ref="BQ384" ca="1">1/INDEX($B384:$BB384,Var!$B$9)</f>
        <v>#DIV/0!</v>
      </c>
      <c r="BR384">
        <f t="shared" si="27"/>
        <v>0</v>
      </c>
      <c r="BS384" t="e">
        <f t="shared" si="28"/>
        <v>#DIV/0!</v>
      </c>
      <c r="BT384" t="e" cm="1">
        <f t="array" aca="1" ref="BT384" ca="1">1/INDEX(B384:BB384,Var!$O$9)</f>
        <v>#DIV/0!</v>
      </c>
      <c r="BU384" t="e" cm="1">
        <f t="array" aca="1" ref="BU384" ca="1">INDEX(B384:BB384,Var!$B$9)/INDEX(B384:BB384,Var!$O$9)</f>
        <v>#DIV/0!</v>
      </c>
      <c r="BV384" t="e">
        <f t="shared" ca="1" si="29"/>
        <v>#DIV/0!</v>
      </c>
      <c r="BW384" cm="1">
        <f t="array" aca="1" ref="BW384" ca="1">INDEX($B384:$BB384,Var!$B$9)/BW$1*100</f>
        <v>0</v>
      </c>
      <c r="BX384" cm="1">
        <f t="array" aca="1" ref="BX384" ca="1">INDEX($B384:$BB384,Var!$B$9)/BX$1*100</f>
        <v>0</v>
      </c>
      <c r="BY384" cm="1">
        <f t="array" aca="1" ref="BY384" ca="1">INDEX($B384:$BB384,Var!$O$9)/BY$1*100</f>
        <v>0</v>
      </c>
      <c r="BZ384" cm="1">
        <f t="array" aca="1" ref="BZ384" ca="1">INDEX($B384:$BB384,Var!$O$9)/BZ$1*100</f>
        <v>0</v>
      </c>
    </row>
    <row r="385" spans="67:78" x14ac:dyDescent="0.3">
      <c r="BO385">
        <f t="shared" si="26"/>
        <v>1900</v>
      </c>
      <c r="BP385">
        <f t="shared" si="25"/>
        <v>100</v>
      </c>
      <c r="BQ385" t="e" cm="1">
        <f t="array" aca="1" ref="BQ385" ca="1">1/INDEX($B385:$BB385,Var!$B$9)</f>
        <v>#DIV/0!</v>
      </c>
      <c r="BR385">
        <f t="shared" si="27"/>
        <v>0</v>
      </c>
      <c r="BS385" t="e">
        <f t="shared" si="28"/>
        <v>#DIV/0!</v>
      </c>
      <c r="BT385" t="e" cm="1">
        <f t="array" aca="1" ref="BT385" ca="1">1/INDEX(B385:BB385,Var!$O$9)</f>
        <v>#DIV/0!</v>
      </c>
      <c r="BU385" t="e" cm="1">
        <f t="array" aca="1" ref="BU385" ca="1">INDEX(B385:BB385,Var!$B$9)/INDEX(B385:BB385,Var!$O$9)</f>
        <v>#DIV/0!</v>
      </c>
      <c r="BV385" t="e">
        <f t="shared" ca="1" si="29"/>
        <v>#DIV/0!</v>
      </c>
      <c r="BW385" cm="1">
        <f t="array" aca="1" ref="BW385" ca="1">INDEX($B385:$BB385,Var!$B$9)/BW$1*100</f>
        <v>0</v>
      </c>
      <c r="BX385" cm="1">
        <f t="array" aca="1" ref="BX385" ca="1">INDEX($B385:$BB385,Var!$B$9)/BX$1*100</f>
        <v>0</v>
      </c>
      <c r="BY385" cm="1">
        <f t="array" aca="1" ref="BY385" ca="1">INDEX($B385:$BB385,Var!$O$9)/BY$1*100</f>
        <v>0</v>
      </c>
      <c r="BZ385" cm="1">
        <f t="array" aca="1" ref="BZ385" ca="1">INDEX($B385:$BB385,Var!$O$9)/BZ$1*100</f>
        <v>0</v>
      </c>
    </row>
    <row r="386" spans="67:78" x14ac:dyDescent="0.3">
      <c r="BO386">
        <f t="shared" si="26"/>
        <v>1900</v>
      </c>
      <c r="BP386">
        <f t="shared" si="25"/>
        <v>100</v>
      </c>
      <c r="BQ386" t="e" cm="1">
        <f t="array" aca="1" ref="BQ386" ca="1">1/INDEX($B386:$BB386,Var!$B$9)</f>
        <v>#DIV/0!</v>
      </c>
      <c r="BR386">
        <f t="shared" si="27"/>
        <v>0</v>
      </c>
      <c r="BS386" t="e">
        <f t="shared" si="28"/>
        <v>#DIV/0!</v>
      </c>
      <c r="BT386" t="e" cm="1">
        <f t="array" aca="1" ref="BT386" ca="1">1/INDEX(B386:BB386,Var!$O$9)</f>
        <v>#DIV/0!</v>
      </c>
      <c r="BU386" t="e" cm="1">
        <f t="array" aca="1" ref="BU386" ca="1">INDEX(B386:BB386,Var!$B$9)/INDEX(B386:BB386,Var!$O$9)</f>
        <v>#DIV/0!</v>
      </c>
      <c r="BV386" t="e">
        <f t="shared" ca="1" si="29"/>
        <v>#DIV/0!</v>
      </c>
      <c r="BW386" cm="1">
        <f t="array" aca="1" ref="BW386" ca="1">INDEX($B386:$BB386,Var!$B$9)/BW$1*100</f>
        <v>0</v>
      </c>
      <c r="BX386" cm="1">
        <f t="array" aca="1" ref="BX386" ca="1">INDEX($B386:$BB386,Var!$B$9)/BX$1*100</f>
        <v>0</v>
      </c>
      <c r="BY386" cm="1">
        <f t="array" aca="1" ref="BY386" ca="1">INDEX($B386:$BB386,Var!$O$9)/BY$1*100</f>
        <v>0</v>
      </c>
      <c r="BZ386" cm="1">
        <f t="array" aca="1" ref="BZ386" ca="1">INDEX($B386:$BB386,Var!$O$9)/BZ$1*100</f>
        <v>0</v>
      </c>
    </row>
    <row r="387" spans="67:78" x14ac:dyDescent="0.3">
      <c r="BO387">
        <f t="shared" si="26"/>
        <v>1900</v>
      </c>
      <c r="BP387">
        <f t="shared" si="25"/>
        <v>100</v>
      </c>
      <c r="BQ387" t="e" cm="1">
        <f t="array" aca="1" ref="BQ387" ca="1">1/INDEX($B387:$BB387,Var!$B$9)</f>
        <v>#DIV/0!</v>
      </c>
      <c r="BR387">
        <f t="shared" si="27"/>
        <v>0</v>
      </c>
      <c r="BS387" t="e">
        <f t="shared" si="28"/>
        <v>#DIV/0!</v>
      </c>
      <c r="BT387" t="e" cm="1">
        <f t="array" aca="1" ref="BT387" ca="1">1/INDEX(B387:BB387,Var!$O$9)</f>
        <v>#DIV/0!</v>
      </c>
      <c r="BU387" t="e" cm="1">
        <f t="array" aca="1" ref="BU387" ca="1">INDEX(B387:BB387,Var!$B$9)/INDEX(B387:BB387,Var!$O$9)</f>
        <v>#DIV/0!</v>
      </c>
      <c r="BV387" t="e">
        <f t="shared" ca="1" si="29"/>
        <v>#DIV/0!</v>
      </c>
      <c r="BW387" cm="1">
        <f t="array" aca="1" ref="BW387" ca="1">INDEX($B387:$BB387,Var!$B$9)/BW$1*100</f>
        <v>0</v>
      </c>
      <c r="BX387" cm="1">
        <f t="array" aca="1" ref="BX387" ca="1">INDEX($B387:$BB387,Var!$B$9)/BX$1*100</f>
        <v>0</v>
      </c>
      <c r="BY387" cm="1">
        <f t="array" aca="1" ref="BY387" ca="1">INDEX($B387:$BB387,Var!$O$9)/BY$1*100</f>
        <v>0</v>
      </c>
      <c r="BZ387" cm="1">
        <f t="array" aca="1" ref="BZ387" ca="1">INDEX($B387:$BB387,Var!$O$9)/BZ$1*100</f>
        <v>0</v>
      </c>
    </row>
    <row r="388" spans="67:78" x14ac:dyDescent="0.3">
      <c r="BO388">
        <f t="shared" si="26"/>
        <v>1900</v>
      </c>
      <c r="BP388">
        <f t="shared" ref="BP388:BP451" si="30">IF(ISEVEN(YEAR($A388))=TRUE,100,0)</f>
        <v>100</v>
      </c>
      <c r="BQ388" t="e" cm="1">
        <f t="array" aca="1" ref="BQ388" ca="1">1/INDEX($B388:$BB388,Var!$B$9)</f>
        <v>#DIV/0!</v>
      </c>
      <c r="BR388">
        <f t="shared" si="27"/>
        <v>0</v>
      </c>
      <c r="BS388" t="e">
        <f t="shared" si="28"/>
        <v>#DIV/0!</v>
      </c>
      <c r="BT388" t="e" cm="1">
        <f t="array" aca="1" ref="BT388" ca="1">1/INDEX(B388:BB388,Var!$O$9)</f>
        <v>#DIV/0!</v>
      </c>
      <c r="BU388" t="e" cm="1">
        <f t="array" aca="1" ref="BU388" ca="1">INDEX(B388:BB388,Var!$B$9)/INDEX(B388:BB388,Var!$O$9)</f>
        <v>#DIV/0!</v>
      </c>
      <c r="BV388" t="e">
        <f t="shared" ca="1" si="29"/>
        <v>#DIV/0!</v>
      </c>
      <c r="BW388" cm="1">
        <f t="array" aca="1" ref="BW388" ca="1">INDEX($B388:$BB388,Var!$B$9)/BW$1*100</f>
        <v>0</v>
      </c>
      <c r="BX388" cm="1">
        <f t="array" aca="1" ref="BX388" ca="1">INDEX($B388:$BB388,Var!$B$9)/BX$1*100</f>
        <v>0</v>
      </c>
      <c r="BY388" cm="1">
        <f t="array" aca="1" ref="BY388" ca="1">INDEX($B388:$BB388,Var!$O$9)/BY$1*100</f>
        <v>0</v>
      </c>
      <c r="BZ388" cm="1">
        <f t="array" aca="1" ref="BZ388" ca="1">INDEX($B388:$BB388,Var!$O$9)/BZ$1*100</f>
        <v>0</v>
      </c>
    </row>
    <row r="389" spans="67:78" x14ac:dyDescent="0.3">
      <c r="BO389">
        <f t="shared" ref="BO389:BO452" si="31">YEAR(A389)</f>
        <v>1900</v>
      </c>
      <c r="BP389">
        <f t="shared" si="30"/>
        <v>100</v>
      </c>
      <c r="BQ389" t="e" cm="1">
        <f t="array" aca="1" ref="BQ389" ca="1">1/INDEX($B389:$BB389,Var!$B$9)</f>
        <v>#DIV/0!</v>
      </c>
      <c r="BR389">
        <f t="shared" ref="BR389:BR452" si="32">AN389</f>
        <v>0</v>
      </c>
      <c r="BS389" t="e">
        <f t="shared" ref="BS389:BS452" si="33">1/BR389</f>
        <v>#DIV/0!</v>
      </c>
      <c r="BT389" t="e" cm="1">
        <f t="array" aca="1" ref="BT389" ca="1">1/INDEX(B389:BB389,Var!$O$9)</f>
        <v>#DIV/0!</v>
      </c>
      <c r="BU389" t="e" cm="1">
        <f t="array" aca="1" ref="BU389" ca="1">INDEX(B389:BB389,Var!$B$9)/INDEX(B389:BB389,Var!$O$9)</f>
        <v>#DIV/0!</v>
      </c>
      <c r="BV389" t="e">
        <f t="shared" ref="BV389:BV452" ca="1" si="34">1/BU389</f>
        <v>#DIV/0!</v>
      </c>
      <c r="BW389" cm="1">
        <f t="array" aca="1" ref="BW389" ca="1">INDEX($B389:$BB389,Var!$B$9)/BW$1*100</f>
        <v>0</v>
      </c>
      <c r="BX389" cm="1">
        <f t="array" aca="1" ref="BX389" ca="1">INDEX($B389:$BB389,Var!$B$9)/BX$1*100</f>
        <v>0</v>
      </c>
      <c r="BY389" cm="1">
        <f t="array" aca="1" ref="BY389" ca="1">INDEX($B389:$BB389,Var!$O$9)/BY$1*100</f>
        <v>0</v>
      </c>
      <c r="BZ389" cm="1">
        <f t="array" aca="1" ref="BZ389" ca="1">INDEX($B389:$BB389,Var!$O$9)/BZ$1*100</f>
        <v>0</v>
      </c>
    </row>
    <row r="390" spans="67:78" x14ac:dyDescent="0.3">
      <c r="BO390">
        <f t="shared" si="31"/>
        <v>1900</v>
      </c>
      <c r="BP390">
        <f t="shared" si="30"/>
        <v>100</v>
      </c>
      <c r="BQ390" t="e" cm="1">
        <f t="array" aca="1" ref="BQ390" ca="1">1/INDEX($B390:$BB390,Var!$B$9)</f>
        <v>#DIV/0!</v>
      </c>
      <c r="BR390">
        <f t="shared" si="32"/>
        <v>0</v>
      </c>
      <c r="BS390" t="e">
        <f t="shared" si="33"/>
        <v>#DIV/0!</v>
      </c>
      <c r="BT390" t="e" cm="1">
        <f t="array" aca="1" ref="BT390" ca="1">1/INDEX(B390:BB390,Var!$O$9)</f>
        <v>#DIV/0!</v>
      </c>
      <c r="BU390" t="e" cm="1">
        <f t="array" aca="1" ref="BU390" ca="1">INDEX(B390:BB390,Var!$B$9)/INDEX(B390:BB390,Var!$O$9)</f>
        <v>#DIV/0!</v>
      </c>
      <c r="BV390" t="e">
        <f t="shared" ca="1" si="34"/>
        <v>#DIV/0!</v>
      </c>
      <c r="BW390" cm="1">
        <f t="array" aca="1" ref="BW390" ca="1">INDEX($B390:$BB390,Var!$B$9)/BW$1*100</f>
        <v>0</v>
      </c>
      <c r="BX390" cm="1">
        <f t="array" aca="1" ref="BX390" ca="1">INDEX($B390:$BB390,Var!$B$9)/BX$1*100</f>
        <v>0</v>
      </c>
      <c r="BY390" cm="1">
        <f t="array" aca="1" ref="BY390" ca="1">INDEX($B390:$BB390,Var!$O$9)/BY$1*100</f>
        <v>0</v>
      </c>
      <c r="BZ390" cm="1">
        <f t="array" aca="1" ref="BZ390" ca="1">INDEX($B390:$BB390,Var!$O$9)/BZ$1*100</f>
        <v>0</v>
      </c>
    </row>
    <row r="391" spans="67:78" x14ac:dyDescent="0.3">
      <c r="BO391">
        <f t="shared" si="31"/>
        <v>1900</v>
      </c>
      <c r="BP391">
        <f t="shared" si="30"/>
        <v>100</v>
      </c>
      <c r="BQ391" t="e" cm="1">
        <f t="array" aca="1" ref="BQ391" ca="1">1/INDEX($B391:$BB391,Var!$B$9)</f>
        <v>#DIV/0!</v>
      </c>
      <c r="BR391">
        <f t="shared" si="32"/>
        <v>0</v>
      </c>
      <c r="BS391" t="e">
        <f t="shared" si="33"/>
        <v>#DIV/0!</v>
      </c>
      <c r="BT391" t="e" cm="1">
        <f t="array" aca="1" ref="BT391" ca="1">1/INDEX(B391:BB391,Var!$O$9)</f>
        <v>#DIV/0!</v>
      </c>
      <c r="BU391" t="e" cm="1">
        <f t="array" aca="1" ref="BU391" ca="1">INDEX(B391:BB391,Var!$B$9)/INDEX(B391:BB391,Var!$O$9)</f>
        <v>#DIV/0!</v>
      </c>
      <c r="BV391" t="e">
        <f t="shared" ca="1" si="34"/>
        <v>#DIV/0!</v>
      </c>
      <c r="BW391" cm="1">
        <f t="array" aca="1" ref="BW391" ca="1">INDEX($B391:$BB391,Var!$B$9)/BW$1*100</f>
        <v>0</v>
      </c>
      <c r="BX391" cm="1">
        <f t="array" aca="1" ref="BX391" ca="1">INDEX($B391:$BB391,Var!$B$9)/BX$1*100</f>
        <v>0</v>
      </c>
      <c r="BY391" cm="1">
        <f t="array" aca="1" ref="BY391" ca="1">INDEX($B391:$BB391,Var!$O$9)/BY$1*100</f>
        <v>0</v>
      </c>
      <c r="BZ391" cm="1">
        <f t="array" aca="1" ref="BZ391" ca="1">INDEX($B391:$BB391,Var!$O$9)/BZ$1*100</f>
        <v>0</v>
      </c>
    </row>
    <row r="392" spans="67:78" x14ac:dyDescent="0.3">
      <c r="BO392">
        <f t="shared" si="31"/>
        <v>1900</v>
      </c>
      <c r="BP392">
        <f t="shared" si="30"/>
        <v>100</v>
      </c>
      <c r="BQ392" t="e" cm="1">
        <f t="array" aca="1" ref="BQ392" ca="1">1/INDEX($B392:$BB392,Var!$B$9)</f>
        <v>#DIV/0!</v>
      </c>
      <c r="BR392">
        <f t="shared" si="32"/>
        <v>0</v>
      </c>
      <c r="BS392" t="e">
        <f t="shared" si="33"/>
        <v>#DIV/0!</v>
      </c>
      <c r="BT392" t="e" cm="1">
        <f t="array" aca="1" ref="BT392" ca="1">1/INDEX(B392:BB392,Var!$O$9)</f>
        <v>#DIV/0!</v>
      </c>
      <c r="BU392" t="e" cm="1">
        <f t="array" aca="1" ref="BU392" ca="1">INDEX(B392:BB392,Var!$B$9)/INDEX(B392:BB392,Var!$O$9)</f>
        <v>#DIV/0!</v>
      </c>
      <c r="BV392" t="e">
        <f t="shared" ca="1" si="34"/>
        <v>#DIV/0!</v>
      </c>
      <c r="BW392" cm="1">
        <f t="array" aca="1" ref="BW392" ca="1">INDEX($B392:$BB392,Var!$B$9)/BW$1*100</f>
        <v>0</v>
      </c>
      <c r="BX392" cm="1">
        <f t="array" aca="1" ref="BX392" ca="1">INDEX($B392:$BB392,Var!$B$9)/BX$1*100</f>
        <v>0</v>
      </c>
      <c r="BY392" cm="1">
        <f t="array" aca="1" ref="BY392" ca="1">INDEX($B392:$BB392,Var!$O$9)/BY$1*100</f>
        <v>0</v>
      </c>
      <c r="BZ392" cm="1">
        <f t="array" aca="1" ref="BZ392" ca="1">INDEX($B392:$BB392,Var!$O$9)/BZ$1*100</f>
        <v>0</v>
      </c>
    </row>
    <row r="393" spans="67:78" x14ac:dyDescent="0.3">
      <c r="BO393">
        <f t="shared" si="31"/>
        <v>1900</v>
      </c>
      <c r="BP393">
        <f t="shared" si="30"/>
        <v>100</v>
      </c>
      <c r="BQ393" t="e" cm="1">
        <f t="array" aca="1" ref="BQ393" ca="1">1/INDEX($B393:$BB393,Var!$B$9)</f>
        <v>#DIV/0!</v>
      </c>
      <c r="BR393">
        <f t="shared" si="32"/>
        <v>0</v>
      </c>
      <c r="BS393" t="e">
        <f t="shared" si="33"/>
        <v>#DIV/0!</v>
      </c>
      <c r="BT393" t="e" cm="1">
        <f t="array" aca="1" ref="BT393" ca="1">1/INDEX(B393:BB393,Var!$O$9)</f>
        <v>#DIV/0!</v>
      </c>
      <c r="BU393" t="e" cm="1">
        <f t="array" aca="1" ref="BU393" ca="1">INDEX(B393:BB393,Var!$B$9)/INDEX(B393:BB393,Var!$O$9)</f>
        <v>#DIV/0!</v>
      </c>
      <c r="BV393" t="e">
        <f t="shared" ca="1" si="34"/>
        <v>#DIV/0!</v>
      </c>
      <c r="BW393" cm="1">
        <f t="array" aca="1" ref="BW393" ca="1">INDEX($B393:$BB393,Var!$B$9)/BW$1*100</f>
        <v>0</v>
      </c>
      <c r="BX393" cm="1">
        <f t="array" aca="1" ref="BX393" ca="1">INDEX($B393:$BB393,Var!$B$9)/BX$1*100</f>
        <v>0</v>
      </c>
      <c r="BY393" cm="1">
        <f t="array" aca="1" ref="BY393" ca="1">INDEX($B393:$BB393,Var!$O$9)/BY$1*100</f>
        <v>0</v>
      </c>
      <c r="BZ393" cm="1">
        <f t="array" aca="1" ref="BZ393" ca="1">INDEX($B393:$BB393,Var!$O$9)/BZ$1*100</f>
        <v>0</v>
      </c>
    </row>
    <row r="394" spans="67:78" x14ac:dyDescent="0.3">
      <c r="BO394">
        <f t="shared" si="31"/>
        <v>1900</v>
      </c>
      <c r="BP394">
        <f t="shared" si="30"/>
        <v>100</v>
      </c>
      <c r="BQ394" t="e" cm="1">
        <f t="array" aca="1" ref="BQ394" ca="1">1/INDEX($B394:$BB394,Var!$B$9)</f>
        <v>#DIV/0!</v>
      </c>
      <c r="BR394">
        <f t="shared" si="32"/>
        <v>0</v>
      </c>
      <c r="BS394" t="e">
        <f t="shared" si="33"/>
        <v>#DIV/0!</v>
      </c>
      <c r="BT394" t="e" cm="1">
        <f t="array" aca="1" ref="BT394" ca="1">1/INDEX(B394:BB394,Var!$O$9)</f>
        <v>#DIV/0!</v>
      </c>
      <c r="BU394" t="e" cm="1">
        <f t="array" aca="1" ref="BU394" ca="1">INDEX(B394:BB394,Var!$B$9)/INDEX(B394:BB394,Var!$O$9)</f>
        <v>#DIV/0!</v>
      </c>
      <c r="BV394" t="e">
        <f t="shared" ca="1" si="34"/>
        <v>#DIV/0!</v>
      </c>
      <c r="BW394" cm="1">
        <f t="array" aca="1" ref="BW394" ca="1">INDEX($B394:$BB394,Var!$B$9)/BW$1*100</f>
        <v>0</v>
      </c>
      <c r="BX394" cm="1">
        <f t="array" aca="1" ref="BX394" ca="1">INDEX($B394:$BB394,Var!$B$9)/BX$1*100</f>
        <v>0</v>
      </c>
      <c r="BY394" cm="1">
        <f t="array" aca="1" ref="BY394" ca="1">INDEX($B394:$BB394,Var!$O$9)/BY$1*100</f>
        <v>0</v>
      </c>
      <c r="BZ394" cm="1">
        <f t="array" aca="1" ref="BZ394" ca="1">INDEX($B394:$BB394,Var!$O$9)/BZ$1*100</f>
        <v>0</v>
      </c>
    </row>
    <row r="395" spans="67:78" x14ac:dyDescent="0.3">
      <c r="BO395">
        <f t="shared" si="31"/>
        <v>1900</v>
      </c>
      <c r="BP395">
        <f t="shared" si="30"/>
        <v>100</v>
      </c>
      <c r="BQ395" t="e" cm="1">
        <f t="array" aca="1" ref="BQ395" ca="1">1/INDEX($B395:$BB395,Var!$B$9)</f>
        <v>#DIV/0!</v>
      </c>
      <c r="BR395">
        <f t="shared" si="32"/>
        <v>0</v>
      </c>
      <c r="BS395" t="e">
        <f t="shared" si="33"/>
        <v>#DIV/0!</v>
      </c>
      <c r="BT395" t="e" cm="1">
        <f t="array" aca="1" ref="BT395" ca="1">1/INDEX(B395:BB395,Var!$O$9)</f>
        <v>#DIV/0!</v>
      </c>
      <c r="BU395" t="e" cm="1">
        <f t="array" aca="1" ref="BU395" ca="1">INDEX(B395:BB395,Var!$B$9)/INDEX(B395:BB395,Var!$O$9)</f>
        <v>#DIV/0!</v>
      </c>
      <c r="BV395" t="e">
        <f t="shared" ca="1" si="34"/>
        <v>#DIV/0!</v>
      </c>
      <c r="BW395" cm="1">
        <f t="array" aca="1" ref="BW395" ca="1">INDEX($B395:$BB395,Var!$B$9)/BW$1*100</f>
        <v>0</v>
      </c>
      <c r="BX395" cm="1">
        <f t="array" aca="1" ref="BX395" ca="1">INDEX($B395:$BB395,Var!$B$9)/BX$1*100</f>
        <v>0</v>
      </c>
      <c r="BY395" cm="1">
        <f t="array" aca="1" ref="BY395" ca="1">INDEX($B395:$BB395,Var!$O$9)/BY$1*100</f>
        <v>0</v>
      </c>
      <c r="BZ395" cm="1">
        <f t="array" aca="1" ref="BZ395" ca="1">INDEX($B395:$BB395,Var!$O$9)/BZ$1*100</f>
        <v>0</v>
      </c>
    </row>
    <row r="396" spans="67:78" x14ac:dyDescent="0.3">
      <c r="BO396">
        <f t="shared" si="31"/>
        <v>1900</v>
      </c>
      <c r="BP396">
        <f t="shared" si="30"/>
        <v>100</v>
      </c>
      <c r="BQ396" t="e" cm="1">
        <f t="array" aca="1" ref="BQ396" ca="1">1/INDEX($B396:$BB396,Var!$B$9)</f>
        <v>#DIV/0!</v>
      </c>
      <c r="BR396">
        <f t="shared" si="32"/>
        <v>0</v>
      </c>
      <c r="BS396" t="e">
        <f t="shared" si="33"/>
        <v>#DIV/0!</v>
      </c>
      <c r="BT396" t="e" cm="1">
        <f t="array" aca="1" ref="BT396" ca="1">1/INDEX(B396:BB396,Var!$O$9)</f>
        <v>#DIV/0!</v>
      </c>
      <c r="BU396" t="e" cm="1">
        <f t="array" aca="1" ref="BU396" ca="1">INDEX(B396:BB396,Var!$B$9)/INDEX(B396:BB396,Var!$O$9)</f>
        <v>#DIV/0!</v>
      </c>
      <c r="BV396" t="e">
        <f t="shared" ca="1" si="34"/>
        <v>#DIV/0!</v>
      </c>
      <c r="BW396" cm="1">
        <f t="array" aca="1" ref="BW396" ca="1">INDEX($B396:$BB396,Var!$B$9)/BW$1*100</f>
        <v>0</v>
      </c>
      <c r="BX396" cm="1">
        <f t="array" aca="1" ref="BX396" ca="1">INDEX($B396:$BB396,Var!$B$9)/BX$1*100</f>
        <v>0</v>
      </c>
      <c r="BY396" cm="1">
        <f t="array" aca="1" ref="BY396" ca="1">INDEX($B396:$BB396,Var!$O$9)/BY$1*100</f>
        <v>0</v>
      </c>
      <c r="BZ396" cm="1">
        <f t="array" aca="1" ref="BZ396" ca="1">INDEX($B396:$BB396,Var!$O$9)/BZ$1*100</f>
        <v>0</v>
      </c>
    </row>
    <row r="397" spans="67:78" x14ac:dyDescent="0.3">
      <c r="BO397">
        <f t="shared" si="31"/>
        <v>1900</v>
      </c>
      <c r="BP397">
        <f t="shared" si="30"/>
        <v>100</v>
      </c>
      <c r="BQ397" t="e" cm="1">
        <f t="array" aca="1" ref="BQ397" ca="1">1/INDEX($B397:$BB397,Var!$B$9)</f>
        <v>#DIV/0!</v>
      </c>
      <c r="BR397">
        <f t="shared" si="32"/>
        <v>0</v>
      </c>
      <c r="BS397" t="e">
        <f t="shared" si="33"/>
        <v>#DIV/0!</v>
      </c>
      <c r="BT397" t="e" cm="1">
        <f t="array" aca="1" ref="BT397" ca="1">1/INDEX(B397:BB397,Var!$O$9)</f>
        <v>#DIV/0!</v>
      </c>
      <c r="BU397" t="e" cm="1">
        <f t="array" aca="1" ref="BU397" ca="1">INDEX(B397:BB397,Var!$B$9)/INDEX(B397:BB397,Var!$O$9)</f>
        <v>#DIV/0!</v>
      </c>
      <c r="BV397" t="e">
        <f t="shared" ca="1" si="34"/>
        <v>#DIV/0!</v>
      </c>
      <c r="BW397" cm="1">
        <f t="array" aca="1" ref="BW397" ca="1">INDEX($B397:$BB397,Var!$B$9)/BW$1*100</f>
        <v>0</v>
      </c>
      <c r="BX397" cm="1">
        <f t="array" aca="1" ref="BX397" ca="1">INDEX($B397:$BB397,Var!$B$9)/BX$1*100</f>
        <v>0</v>
      </c>
      <c r="BY397" cm="1">
        <f t="array" aca="1" ref="BY397" ca="1">INDEX($B397:$BB397,Var!$O$9)/BY$1*100</f>
        <v>0</v>
      </c>
      <c r="BZ397" cm="1">
        <f t="array" aca="1" ref="BZ397" ca="1">INDEX($B397:$BB397,Var!$O$9)/BZ$1*100</f>
        <v>0</v>
      </c>
    </row>
    <row r="398" spans="67:78" x14ac:dyDescent="0.3">
      <c r="BO398">
        <f t="shared" si="31"/>
        <v>1900</v>
      </c>
      <c r="BP398">
        <f t="shared" si="30"/>
        <v>100</v>
      </c>
      <c r="BQ398" t="e" cm="1">
        <f t="array" aca="1" ref="BQ398" ca="1">1/INDEX($B398:$BB398,Var!$B$9)</f>
        <v>#DIV/0!</v>
      </c>
      <c r="BR398">
        <f t="shared" si="32"/>
        <v>0</v>
      </c>
      <c r="BS398" t="e">
        <f t="shared" si="33"/>
        <v>#DIV/0!</v>
      </c>
      <c r="BT398" t="e" cm="1">
        <f t="array" aca="1" ref="BT398" ca="1">1/INDEX(B398:BB398,Var!$O$9)</f>
        <v>#DIV/0!</v>
      </c>
      <c r="BU398" t="e" cm="1">
        <f t="array" aca="1" ref="BU398" ca="1">INDEX(B398:BB398,Var!$B$9)/INDEX(B398:BB398,Var!$O$9)</f>
        <v>#DIV/0!</v>
      </c>
      <c r="BV398" t="e">
        <f t="shared" ca="1" si="34"/>
        <v>#DIV/0!</v>
      </c>
      <c r="BW398" cm="1">
        <f t="array" aca="1" ref="BW398" ca="1">INDEX($B398:$BB398,Var!$B$9)/BW$1*100</f>
        <v>0</v>
      </c>
      <c r="BX398" cm="1">
        <f t="array" aca="1" ref="BX398" ca="1">INDEX($B398:$BB398,Var!$B$9)/BX$1*100</f>
        <v>0</v>
      </c>
      <c r="BY398" cm="1">
        <f t="array" aca="1" ref="BY398" ca="1">INDEX($B398:$BB398,Var!$O$9)/BY$1*100</f>
        <v>0</v>
      </c>
      <c r="BZ398" cm="1">
        <f t="array" aca="1" ref="BZ398" ca="1">INDEX($B398:$BB398,Var!$O$9)/BZ$1*100</f>
        <v>0</v>
      </c>
    </row>
    <row r="399" spans="67:78" x14ac:dyDescent="0.3">
      <c r="BO399">
        <f t="shared" si="31"/>
        <v>1900</v>
      </c>
      <c r="BP399">
        <f t="shared" si="30"/>
        <v>100</v>
      </c>
      <c r="BQ399" t="e" cm="1">
        <f t="array" aca="1" ref="BQ399" ca="1">1/INDEX($B399:$BB399,Var!$B$9)</f>
        <v>#DIV/0!</v>
      </c>
      <c r="BR399">
        <f t="shared" si="32"/>
        <v>0</v>
      </c>
      <c r="BS399" t="e">
        <f t="shared" si="33"/>
        <v>#DIV/0!</v>
      </c>
      <c r="BT399" t="e" cm="1">
        <f t="array" aca="1" ref="BT399" ca="1">1/INDEX(B399:BB399,Var!$O$9)</f>
        <v>#DIV/0!</v>
      </c>
      <c r="BU399" t="e" cm="1">
        <f t="array" aca="1" ref="BU399" ca="1">INDEX(B399:BB399,Var!$B$9)/INDEX(B399:BB399,Var!$O$9)</f>
        <v>#DIV/0!</v>
      </c>
      <c r="BV399" t="e">
        <f t="shared" ca="1" si="34"/>
        <v>#DIV/0!</v>
      </c>
      <c r="BW399" cm="1">
        <f t="array" aca="1" ref="BW399" ca="1">INDEX($B399:$BB399,Var!$B$9)/BW$1*100</f>
        <v>0</v>
      </c>
      <c r="BX399" cm="1">
        <f t="array" aca="1" ref="BX399" ca="1">INDEX($B399:$BB399,Var!$B$9)/BX$1*100</f>
        <v>0</v>
      </c>
      <c r="BY399" cm="1">
        <f t="array" aca="1" ref="BY399" ca="1">INDEX($B399:$BB399,Var!$O$9)/BY$1*100</f>
        <v>0</v>
      </c>
      <c r="BZ399" cm="1">
        <f t="array" aca="1" ref="BZ399" ca="1">INDEX($B399:$BB399,Var!$O$9)/BZ$1*100</f>
        <v>0</v>
      </c>
    </row>
    <row r="400" spans="67:78" x14ac:dyDescent="0.3">
      <c r="BO400">
        <f t="shared" si="31"/>
        <v>1900</v>
      </c>
      <c r="BP400">
        <f t="shared" si="30"/>
        <v>100</v>
      </c>
      <c r="BQ400" t="e" cm="1">
        <f t="array" aca="1" ref="BQ400" ca="1">1/INDEX($B400:$BB400,Var!$B$9)</f>
        <v>#DIV/0!</v>
      </c>
      <c r="BR400">
        <f t="shared" si="32"/>
        <v>0</v>
      </c>
      <c r="BS400" t="e">
        <f t="shared" si="33"/>
        <v>#DIV/0!</v>
      </c>
      <c r="BT400" t="e" cm="1">
        <f t="array" aca="1" ref="BT400" ca="1">1/INDEX(B400:BB400,Var!$O$9)</f>
        <v>#DIV/0!</v>
      </c>
      <c r="BU400" t="e" cm="1">
        <f t="array" aca="1" ref="BU400" ca="1">INDEX(B400:BB400,Var!$B$9)/INDEX(B400:BB400,Var!$O$9)</f>
        <v>#DIV/0!</v>
      </c>
      <c r="BV400" t="e">
        <f t="shared" ca="1" si="34"/>
        <v>#DIV/0!</v>
      </c>
      <c r="BW400" cm="1">
        <f t="array" aca="1" ref="BW400" ca="1">INDEX($B400:$BB400,Var!$B$9)/BW$1*100</f>
        <v>0</v>
      </c>
      <c r="BX400" cm="1">
        <f t="array" aca="1" ref="BX400" ca="1">INDEX($B400:$BB400,Var!$B$9)/BX$1*100</f>
        <v>0</v>
      </c>
      <c r="BY400" cm="1">
        <f t="array" aca="1" ref="BY400" ca="1">INDEX($B400:$BB400,Var!$O$9)/BY$1*100</f>
        <v>0</v>
      </c>
      <c r="BZ400" cm="1">
        <f t="array" aca="1" ref="BZ400" ca="1">INDEX($B400:$BB400,Var!$O$9)/BZ$1*100</f>
        <v>0</v>
      </c>
    </row>
    <row r="401" spans="67:78" x14ac:dyDescent="0.3">
      <c r="BO401">
        <f t="shared" si="31"/>
        <v>1900</v>
      </c>
      <c r="BP401">
        <f t="shared" si="30"/>
        <v>100</v>
      </c>
      <c r="BQ401" t="e" cm="1">
        <f t="array" aca="1" ref="BQ401" ca="1">1/INDEX($B401:$BB401,Var!$B$9)</f>
        <v>#DIV/0!</v>
      </c>
      <c r="BR401">
        <f t="shared" si="32"/>
        <v>0</v>
      </c>
      <c r="BS401" t="e">
        <f t="shared" si="33"/>
        <v>#DIV/0!</v>
      </c>
      <c r="BT401" t="e" cm="1">
        <f t="array" aca="1" ref="BT401" ca="1">1/INDEX(B401:BB401,Var!$O$9)</f>
        <v>#DIV/0!</v>
      </c>
      <c r="BU401" t="e" cm="1">
        <f t="array" aca="1" ref="BU401" ca="1">INDEX(B401:BB401,Var!$B$9)/INDEX(B401:BB401,Var!$O$9)</f>
        <v>#DIV/0!</v>
      </c>
      <c r="BV401" t="e">
        <f t="shared" ca="1" si="34"/>
        <v>#DIV/0!</v>
      </c>
      <c r="BW401" cm="1">
        <f t="array" aca="1" ref="BW401" ca="1">INDEX($B401:$BB401,Var!$B$9)/BW$1*100</f>
        <v>0</v>
      </c>
      <c r="BX401" cm="1">
        <f t="array" aca="1" ref="BX401" ca="1">INDEX($B401:$BB401,Var!$B$9)/BX$1*100</f>
        <v>0</v>
      </c>
      <c r="BY401" cm="1">
        <f t="array" aca="1" ref="BY401" ca="1">INDEX($B401:$BB401,Var!$O$9)/BY$1*100</f>
        <v>0</v>
      </c>
      <c r="BZ401" cm="1">
        <f t="array" aca="1" ref="BZ401" ca="1">INDEX($B401:$BB401,Var!$O$9)/BZ$1*100</f>
        <v>0</v>
      </c>
    </row>
    <row r="402" spans="67:78" x14ac:dyDescent="0.3">
      <c r="BO402">
        <f t="shared" si="31"/>
        <v>1900</v>
      </c>
      <c r="BP402">
        <f t="shared" si="30"/>
        <v>100</v>
      </c>
      <c r="BQ402" t="e" cm="1">
        <f t="array" aca="1" ref="BQ402" ca="1">1/INDEX($B402:$BB402,Var!$B$9)</f>
        <v>#DIV/0!</v>
      </c>
      <c r="BR402">
        <f t="shared" si="32"/>
        <v>0</v>
      </c>
      <c r="BS402" t="e">
        <f t="shared" si="33"/>
        <v>#DIV/0!</v>
      </c>
      <c r="BT402" t="e" cm="1">
        <f t="array" aca="1" ref="BT402" ca="1">1/INDEX(B402:BB402,Var!$O$9)</f>
        <v>#DIV/0!</v>
      </c>
      <c r="BU402" t="e" cm="1">
        <f t="array" aca="1" ref="BU402" ca="1">INDEX(B402:BB402,Var!$B$9)/INDEX(B402:BB402,Var!$O$9)</f>
        <v>#DIV/0!</v>
      </c>
      <c r="BV402" t="e">
        <f t="shared" ca="1" si="34"/>
        <v>#DIV/0!</v>
      </c>
      <c r="BW402" cm="1">
        <f t="array" aca="1" ref="BW402" ca="1">INDEX($B402:$BB402,Var!$B$9)/BW$1*100</f>
        <v>0</v>
      </c>
      <c r="BX402" cm="1">
        <f t="array" aca="1" ref="BX402" ca="1">INDEX($B402:$BB402,Var!$B$9)/BX$1*100</f>
        <v>0</v>
      </c>
      <c r="BY402" cm="1">
        <f t="array" aca="1" ref="BY402" ca="1">INDEX($B402:$BB402,Var!$O$9)/BY$1*100</f>
        <v>0</v>
      </c>
      <c r="BZ402" cm="1">
        <f t="array" aca="1" ref="BZ402" ca="1">INDEX($B402:$BB402,Var!$O$9)/BZ$1*100</f>
        <v>0</v>
      </c>
    </row>
    <row r="403" spans="67:78" x14ac:dyDescent="0.3">
      <c r="BO403">
        <f t="shared" si="31"/>
        <v>1900</v>
      </c>
      <c r="BP403">
        <f t="shared" si="30"/>
        <v>100</v>
      </c>
      <c r="BQ403" t="e" cm="1">
        <f t="array" aca="1" ref="BQ403" ca="1">1/INDEX($B403:$BB403,Var!$B$9)</f>
        <v>#DIV/0!</v>
      </c>
      <c r="BR403">
        <f t="shared" si="32"/>
        <v>0</v>
      </c>
      <c r="BS403" t="e">
        <f t="shared" si="33"/>
        <v>#DIV/0!</v>
      </c>
      <c r="BT403" t="e" cm="1">
        <f t="array" aca="1" ref="BT403" ca="1">1/INDEX(B403:BB403,Var!$O$9)</f>
        <v>#DIV/0!</v>
      </c>
      <c r="BU403" t="e" cm="1">
        <f t="array" aca="1" ref="BU403" ca="1">INDEX(B403:BB403,Var!$B$9)/INDEX(B403:BB403,Var!$O$9)</f>
        <v>#DIV/0!</v>
      </c>
      <c r="BV403" t="e">
        <f t="shared" ca="1" si="34"/>
        <v>#DIV/0!</v>
      </c>
      <c r="BW403" cm="1">
        <f t="array" aca="1" ref="BW403" ca="1">INDEX($B403:$BB403,Var!$B$9)/BW$1*100</f>
        <v>0</v>
      </c>
      <c r="BX403" cm="1">
        <f t="array" aca="1" ref="BX403" ca="1">INDEX($B403:$BB403,Var!$B$9)/BX$1*100</f>
        <v>0</v>
      </c>
      <c r="BY403" cm="1">
        <f t="array" aca="1" ref="BY403" ca="1">INDEX($B403:$BB403,Var!$O$9)/BY$1*100</f>
        <v>0</v>
      </c>
      <c r="BZ403" cm="1">
        <f t="array" aca="1" ref="BZ403" ca="1">INDEX($B403:$BB403,Var!$O$9)/BZ$1*100</f>
        <v>0</v>
      </c>
    </row>
    <row r="404" spans="67:78" x14ac:dyDescent="0.3">
      <c r="BO404">
        <f t="shared" si="31"/>
        <v>1900</v>
      </c>
      <c r="BP404">
        <f t="shared" si="30"/>
        <v>100</v>
      </c>
      <c r="BQ404" t="e" cm="1">
        <f t="array" aca="1" ref="BQ404" ca="1">1/INDEX($B404:$BB404,Var!$B$9)</f>
        <v>#DIV/0!</v>
      </c>
      <c r="BR404">
        <f t="shared" si="32"/>
        <v>0</v>
      </c>
      <c r="BS404" t="e">
        <f t="shared" si="33"/>
        <v>#DIV/0!</v>
      </c>
      <c r="BT404" t="e" cm="1">
        <f t="array" aca="1" ref="BT404" ca="1">1/INDEX(B404:BB404,Var!$O$9)</f>
        <v>#DIV/0!</v>
      </c>
      <c r="BU404" t="e" cm="1">
        <f t="array" aca="1" ref="BU404" ca="1">INDEX(B404:BB404,Var!$B$9)/INDEX(B404:BB404,Var!$O$9)</f>
        <v>#DIV/0!</v>
      </c>
      <c r="BV404" t="e">
        <f t="shared" ca="1" si="34"/>
        <v>#DIV/0!</v>
      </c>
      <c r="BW404" cm="1">
        <f t="array" aca="1" ref="BW404" ca="1">INDEX($B404:$BB404,Var!$B$9)/BW$1*100</f>
        <v>0</v>
      </c>
      <c r="BX404" cm="1">
        <f t="array" aca="1" ref="BX404" ca="1">INDEX($B404:$BB404,Var!$B$9)/BX$1*100</f>
        <v>0</v>
      </c>
      <c r="BY404" cm="1">
        <f t="array" aca="1" ref="BY404" ca="1">INDEX($B404:$BB404,Var!$O$9)/BY$1*100</f>
        <v>0</v>
      </c>
      <c r="BZ404" cm="1">
        <f t="array" aca="1" ref="BZ404" ca="1">INDEX($B404:$BB404,Var!$O$9)/BZ$1*100</f>
        <v>0</v>
      </c>
    </row>
    <row r="405" spans="67:78" x14ac:dyDescent="0.3">
      <c r="BO405">
        <f t="shared" si="31"/>
        <v>1900</v>
      </c>
      <c r="BP405">
        <f t="shared" si="30"/>
        <v>100</v>
      </c>
      <c r="BQ405" t="e" cm="1">
        <f t="array" aca="1" ref="BQ405" ca="1">1/INDEX($B405:$BB405,Var!$B$9)</f>
        <v>#DIV/0!</v>
      </c>
      <c r="BR405">
        <f t="shared" si="32"/>
        <v>0</v>
      </c>
      <c r="BS405" t="e">
        <f t="shared" si="33"/>
        <v>#DIV/0!</v>
      </c>
      <c r="BT405" t="e" cm="1">
        <f t="array" aca="1" ref="BT405" ca="1">1/INDEX(B405:BB405,Var!$O$9)</f>
        <v>#DIV/0!</v>
      </c>
      <c r="BU405" t="e" cm="1">
        <f t="array" aca="1" ref="BU405" ca="1">INDEX(B405:BB405,Var!$B$9)/INDEX(B405:BB405,Var!$O$9)</f>
        <v>#DIV/0!</v>
      </c>
      <c r="BV405" t="e">
        <f t="shared" ca="1" si="34"/>
        <v>#DIV/0!</v>
      </c>
      <c r="BW405" cm="1">
        <f t="array" aca="1" ref="BW405" ca="1">INDEX($B405:$BB405,Var!$B$9)/BW$1*100</f>
        <v>0</v>
      </c>
      <c r="BX405" cm="1">
        <f t="array" aca="1" ref="BX405" ca="1">INDEX($B405:$BB405,Var!$B$9)/BX$1*100</f>
        <v>0</v>
      </c>
      <c r="BY405" cm="1">
        <f t="array" aca="1" ref="BY405" ca="1">INDEX($B405:$BB405,Var!$O$9)/BY$1*100</f>
        <v>0</v>
      </c>
      <c r="BZ405" cm="1">
        <f t="array" aca="1" ref="BZ405" ca="1">INDEX($B405:$BB405,Var!$O$9)/BZ$1*100</f>
        <v>0</v>
      </c>
    </row>
    <row r="406" spans="67:78" x14ac:dyDescent="0.3">
      <c r="BO406">
        <f t="shared" si="31"/>
        <v>1900</v>
      </c>
      <c r="BP406">
        <f t="shared" si="30"/>
        <v>100</v>
      </c>
      <c r="BQ406" t="e" cm="1">
        <f t="array" aca="1" ref="BQ406" ca="1">1/INDEX($B406:$BB406,Var!$B$9)</f>
        <v>#DIV/0!</v>
      </c>
      <c r="BR406">
        <f t="shared" si="32"/>
        <v>0</v>
      </c>
      <c r="BS406" t="e">
        <f t="shared" si="33"/>
        <v>#DIV/0!</v>
      </c>
      <c r="BT406" t="e" cm="1">
        <f t="array" aca="1" ref="BT406" ca="1">1/INDEX(B406:BB406,Var!$O$9)</f>
        <v>#DIV/0!</v>
      </c>
      <c r="BU406" t="e" cm="1">
        <f t="array" aca="1" ref="BU406" ca="1">INDEX(B406:BB406,Var!$B$9)/INDEX(B406:BB406,Var!$O$9)</f>
        <v>#DIV/0!</v>
      </c>
      <c r="BV406" t="e">
        <f t="shared" ca="1" si="34"/>
        <v>#DIV/0!</v>
      </c>
      <c r="BW406" cm="1">
        <f t="array" aca="1" ref="BW406" ca="1">INDEX($B406:$BB406,Var!$B$9)/BW$1*100</f>
        <v>0</v>
      </c>
      <c r="BX406" cm="1">
        <f t="array" aca="1" ref="BX406" ca="1">INDEX($B406:$BB406,Var!$B$9)/BX$1*100</f>
        <v>0</v>
      </c>
      <c r="BY406" cm="1">
        <f t="array" aca="1" ref="BY406" ca="1">INDEX($B406:$BB406,Var!$O$9)/BY$1*100</f>
        <v>0</v>
      </c>
      <c r="BZ406" cm="1">
        <f t="array" aca="1" ref="BZ406" ca="1">INDEX($B406:$BB406,Var!$O$9)/BZ$1*100</f>
        <v>0</v>
      </c>
    </row>
    <row r="407" spans="67:78" x14ac:dyDescent="0.3">
      <c r="BO407">
        <f t="shared" si="31"/>
        <v>1900</v>
      </c>
      <c r="BP407">
        <f t="shared" si="30"/>
        <v>100</v>
      </c>
      <c r="BQ407" t="e" cm="1">
        <f t="array" aca="1" ref="BQ407" ca="1">1/INDEX($B407:$BB407,Var!$B$9)</f>
        <v>#DIV/0!</v>
      </c>
      <c r="BR407">
        <f t="shared" si="32"/>
        <v>0</v>
      </c>
      <c r="BS407" t="e">
        <f t="shared" si="33"/>
        <v>#DIV/0!</v>
      </c>
      <c r="BT407" t="e" cm="1">
        <f t="array" aca="1" ref="BT407" ca="1">1/INDEX(B407:BB407,Var!$O$9)</f>
        <v>#DIV/0!</v>
      </c>
      <c r="BU407" t="e" cm="1">
        <f t="array" aca="1" ref="BU407" ca="1">INDEX(B407:BB407,Var!$B$9)/INDEX(B407:BB407,Var!$O$9)</f>
        <v>#DIV/0!</v>
      </c>
      <c r="BV407" t="e">
        <f t="shared" ca="1" si="34"/>
        <v>#DIV/0!</v>
      </c>
      <c r="BW407" cm="1">
        <f t="array" aca="1" ref="BW407" ca="1">INDEX($B407:$BB407,Var!$B$9)/BW$1*100</f>
        <v>0</v>
      </c>
      <c r="BX407" cm="1">
        <f t="array" aca="1" ref="BX407" ca="1">INDEX($B407:$BB407,Var!$B$9)/BX$1*100</f>
        <v>0</v>
      </c>
      <c r="BY407" cm="1">
        <f t="array" aca="1" ref="BY407" ca="1">INDEX($B407:$BB407,Var!$O$9)/BY$1*100</f>
        <v>0</v>
      </c>
      <c r="BZ407" cm="1">
        <f t="array" aca="1" ref="BZ407" ca="1">INDEX($B407:$BB407,Var!$O$9)/BZ$1*100</f>
        <v>0</v>
      </c>
    </row>
    <row r="408" spans="67:78" x14ac:dyDescent="0.3">
      <c r="BO408">
        <f t="shared" si="31"/>
        <v>1900</v>
      </c>
      <c r="BP408">
        <f t="shared" si="30"/>
        <v>100</v>
      </c>
      <c r="BQ408" t="e" cm="1">
        <f t="array" aca="1" ref="BQ408" ca="1">1/INDEX($B408:$BB408,Var!$B$9)</f>
        <v>#DIV/0!</v>
      </c>
      <c r="BR408">
        <f t="shared" si="32"/>
        <v>0</v>
      </c>
      <c r="BS408" t="e">
        <f t="shared" si="33"/>
        <v>#DIV/0!</v>
      </c>
      <c r="BT408" t="e" cm="1">
        <f t="array" aca="1" ref="BT408" ca="1">1/INDEX(B408:BB408,Var!$O$9)</f>
        <v>#DIV/0!</v>
      </c>
      <c r="BU408" t="e" cm="1">
        <f t="array" aca="1" ref="BU408" ca="1">INDEX(B408:BB408,Var!$B$9)/INDEX(B408:BB408,Var!$O$9)</f>
        <v>#DIV/0!</v>
      </c>
      <c r="BV408" t="e">
        <f t="shared" ca="1" si="34"/>
        <v>#DIV/0!</v>
      </c>
      <c r="BW408" cm="1">
        <f t="array" aca="1" ref="BW408" ca="1">INDEX($B408:$BB408,Var!$B$9)/BW$1*100</f>
        <v>0</v>
      </c>
      <c r="BX408" cm="1">
        <f t="array" aca="1" ref="BX408" ca="1">INDEX($B408:$BB408,Var!$B$9)/BX$1*100</f>
        <v>0</v>
      </c>
      <c r="BY408" cm="1">
        <f t="array" aca="1" ref="BY408" ca="1">INDEX($B408:$BB408,Var!$O$9)/BY$1*100</f>
        <v>0</v>
      </c>
      <c r="BZ408" cm="1">
        <f t="array" aca="1" ref="BZ408" ca="1">INDEX($B408:$BB408,Var!$O$9)/BZ$1*100</f>
        <v>0</v>
      </c>
    </row>
    <row r="409" spans="67:78" x14ac:dyDescent="0.3">
      <c r="BO409">
        <f t="shared" si="31"/>
        <v>1900</v>
      </c>
      <c r="BP409">
        <f t="shared" si="30"/>
        <v>100</v>
      </c>
      <c r="BQ409" t="e" cm="1">
        <f t="array" aca="1" ref="BQ409" ca="1">1/INDEX($B409:$BB409,Var!$B$9)</f>
        <v>#DIV/0!</v>
      </c>
      <c r="BR409">
        <f t="shared" si="32"/>
        <v>0</v>
      </c>
      <c r="BS409" t="e">
        <f t="shared" si="33"/>
        <v>#DIV/0!</v>
      </c>
      <c r="BT409" t="e" cm="1">
        <f t="array" aca="1" ref="BT409" ca="1">1/INDEX(B409:BB409,Var!$O$9)</f>
        <v>#DIV/0!</v>
      </c>
      <c r="BU409" t="e" cm="1">
        <f t="array" aca="1" ref="BU409" ca="1">INDEX(B409:BB409,Var!$B$9)/INDEX(B409:BB409,Var!$O$9)</f>
        <v>#DIV/0!</v>
      </c>
      <c r="BV409" t="e">
        <f t="shared" ca="1" si="34"/>
        <v>#DIV/0!</v>
      </c>
      <c r="BW409" cm="1">
        <f t="array" aca="1" ref="BW409" ca="1">INDEX($B409:$BB409,Var!$B$9)/BW$1*100</f>
        <v>0</v>
      </c>
      <c r="BX409" cm="1">
        <f t="array" aca="1" ref="BX409" ca="1">INDEX($B409:$BB409,Var!$B$9)/BX$1*100</f>
        <v>0</v>
      </c>
      <c r="BY409" cm="1">
        <f t="array" aca="1" ref="BY409" ca="1">INDEX($B409:$BB409,Var!$O$9)/BY$1*100</f>
        <v>0</v>
      </c>
      <c r="BZ409" cm="1">
        <f t="array" aca="1" ref="BZ409" ca="1">INDEX($B409:$BB409,Var!$O$9)/BZ$1*100</f>
        <v>0</v>
      </c>
    </row>
    <row r="410" spans="67:78" x14ac:dyDescent="0.3">
      <c r="BO410">
        <f t="shared" si="31"/>
        <v>1900</v>
      </c>
      <c r="BP410">
        <f t="shared" si="30"/>
        <v>100</v>
      </c>
      <c r="BQ410" t="e" cm="1">
        <f t="array" aca="1" ref="BQ410" ca="1">1/INDEX($B410:$BB410,Var!$B$9)</f>
        <v>#DIV/0!</v>
      </c>
      <c r="BR410">
        <f t="shared" si="32"/>
        <v>0</v>
      </c>
      <c r="BS410" t="e">
        <f t="shared" si="33"/>
        <v>#DIV/0!</v>
      </c>
      <c r="BT410" t="e" cm="1">
        <f t="array" aca="1" ref="BT410" ca="1">1/INDEX(B410:BB410,Var!$O$9)</f>
        <v>#DIV/0!</v>
      </c>
      <c r="BU410" t="e" cm="1">
        <f t="array" aca="1" ref="BU410" ca="1">INDEX(B410:BB410,Var!$B$9)/INDEX(B410:BB410,Var!$O$9)</f>
        <v>#DIV/0!</v>
      </c>
      <c r="BV410" t="e">
        <f t="shared" ca="1" si="34"/>
        <v>#DIV/0!</v>
      </c>
      <c r="BW410" cm="1">
        <f t="array" aca="1" ref="BW410" ca="1">INDEX($B410:$BB410,Var!$B$9)/BW$1*100</f>
        <v>0</v>
      </c>
      <c r="BX410" cm="1">
        <f t="array" aca="1" ref="BX410" ca="1">INDEX($B410:$BB410,Var!$B$9)/BX$1*100</f>
        <v>0</v>
      </c>
      <c r="BY410" cm="1">
        <f t="array" aca="1" ref="BY410" ca="1">INDEX($B410:$BB410,Var!$O$9)/BY$1*100</f>
        <v>0</v>
      </c>
      <c r="BZ410" cm="1">
        <f t="array" aca="1" ref="BZ410" ca="1">INDEX($B410:$BB410,Var!$O$9)/BZ$1*100</f>
        <v>0</v>
      </c>
    </row>
    <row r="411" spans="67:78" x14ac:dyDescent="0.3">
      <c r="BO411">
        <f t="shared" si="31"/>
        <v>1900</v>
      </c>
      <c r="BP411">
        <f t="shared" si="30"/>
        <v>100</v>
      </c>
      <c r="BQ411" t="e" cm="1">
        <f t="array" aca="1" ref="BQ411" ca="1">1/INDEX($B411:$BB411,Var!$B$9)</f>
        <v>#DIV/0!</v>
      </c>
      <c r="BR411">
        <f t="shared" si="32"/>
        <v>0</v>
      </c>
      <c r="BS411" t="e">
        <f t="shared" si="33"/>
        <v>#DIV/0!</v>
      </c>
      <c r="BT411" t="e" cm="1">
        <f t="array" aca="1" ref="BT411" ca="1">1/INDEX(B411:BB411,Var!$O$9)</f>
        <v>#DIV/0!</v>
      </c>
      <c r="BU411" t="e" cm="1">
        <f t="array" aca="1" ref="BU411" ca="1">INDEX(B411:BB411,Var!$B$9)/INDEX(B411:BB411,Var!$O$9)</f>
        <v>#DIV/0!</v>
      </c>
      <c r="BV411" t="e">
        <f t="shared" ca="1" si="34"/>
        <v>#DIV/0!</v>
      </c>
      <c r="BW411" cm="1">
        <f t="array" aca="1" ref="BW411" ca="1">INDEX($B411:$BB411,Var!$B$9)/BW$1*100</f>
        <v>0</v>
      </c>
      <c r="BX411" cm="1">
        <f t="array" aca="1" ref="BX411" ca="1">INDEX($B411:$BB411,Var!$B$9)/BX$1*100</f>
        <v>0</v>
      </c>
      <c r="BY411" cm="1">
        <f t="array" aca="1" ref="BY411" ca="1">INDEX($B411:$BB411,Var!$O$9)/BY$1*100</f>
        <v>0</v>
      </c>
      <c r="BZ411" cm="1">
        <f t="array" aca="1" ref="BZ411" ca="1">INDEX($B411:$BB411,Var!$O$9)/BZ$1*100</f>
        <v>0</v>
      </c>
    </row>
    <row r="412" spans="67:78" x14ac:dyDescent="0.3">
      <c r="BO412">
        <f t="shared" si="31"/>
        <v>1900</v>
      </c>
      <c r="BP412">
        <f t="shared" si="30"/>
        <v>100</v>
      </c>
      <c r="BQ412" t="e" cm="1">
        <f t="array" aca="1" ref="BQ412" ca="1">1/INDEX($B412:$BB412,Var!$B$9)</f>
        <v>#DIV/0!</v>
      </c>
      <c r="BR412">
        <f t="shared" si="32"/>
        <v>0</v>
      </c>
      <c r="BS412" t="e">
        <f t="shared" si="33"/>
        <v>#DIV/0!</v>
      </c>
      <c r="BT412" t="e" cm="1">
        <f t="array" aca="1" ref="BT412" ca="1">1/INDEX(B412:BB412,Var!$O$9)</f>
        <v>#DIV/0!</v>
      </c>
      <c r="BU412" t="e" cm="1">
        <f t="array" aca="1" ref="BU412" ca="1">INDEX(B412:BB412,Var!$B$9)/INDEX(B412:BB412,Var!$O$9)</f>
        <v>#DIV/0!</v>
      </c>
      <c r="BV412" t="e">
        <f t="shared" ca="1" si="34"/>
        <v>#DIV/0!</v>
      </c>
      <c r="BW412" cm="1">
        <f t="array" aca="1" ref="BW412" ca="1">INDEX($B412:$BB412,Var!$B$9)/BW$1*100</f>
        <v>0</v>
      </c>
      <c r="BX412" cm="1">
        <f t="array" aca="1" ref="BX412" ca="1">INDEX($B412:$BB412,Var!$B$9)/BX$1*100</f>
        <v>0</v>
      </c>
      <c r="BY412" cm="1">
        <f t="array" aca="1" ref="BY412" ca="1">INDEX($B412:$BB412,Var!$O$9)/BY$1*100</f>
        <v>0</v>
      </c>
      <c r="BZ412" cm="1">
        <f t="array" aca="1" ref="BZ412" ca="1">INDEX($B412:$BB412,Var!$O$9)/BZ$1*100</f>
        <v>0</v>
      </c>
    </row>
    <row r="413" spans="67:78" x14ac:dyDescent="0.3">
      <c r="BO413">
        <f t="shared" si="31"/>
        <v>1900</v>
      </c>
      <c r="BP413">
        <f t="shared" si="30"/>
        <v>100</v>
      </c>
      <c r="BQ413" t="e" cm="1">
        <f t="array" aca="1" ref="BQ413" ca="1">1/INDEX($B413:$BB413,Var!$B$9)</f>
        <v>#DIV/0!</v>
      </c>
      <c r="BR413">
        <f t="shared" si="32"/>
        <v>0</v>
      </c>
      <c r="BS413" t="e">
        <f t="shared" si="33"/>
        <v>#DIV/0!</v>
      </c>
      <c r="BT413" t="e" cm="1">
        <f t="array" aca="1" ref="BT413" ca="1">1/INDEX(B413:BB413,Var!$O$9)</f>
        <v>#DIV/0!</v>
      </c>
      <c r="BU413" t="e" cm="1">
        <f t="array" aca="1" ref="BU413" ca="1">INDEX(B413:BB413,Var!$B$9)/INDEX(B413:BB413,Var!$O$9)</f>
        <v>#DIV/0!</v>
      </c>
      <c r="BV413" t="e">
        <f t="shared" ca="1" si="34"/>
        <v>#DIV/0!</v>
      </c>
      <c r="BW413" cm="1">
        <f t="array" aca="1" ref="BW413" ca="1">INDEX($B413:$BB413,Var!$B$9)/BW$1*100</f>
        <v>0</v>
      </c>
      <c r="BX413" cm="1">
        <f t="array" aca="1" ref="BX413" ca="1">INDEX($B413:$BB413,Var!$B$9)/BX$1*100</f>
        <v>0</v>
      </c>
      <c r="BY413" cm="1">
        <f t="array" aca="1" ref="BY413" ca="1">INDEX($B413:$BB413,Var!$O$9)/BY$1*100</f>
        <v>0</v>
      </c>
      <c r="BZ413" cm="1">
        <f t="array" aca="1" ref="BZ413" ca="1">INDEX($B413:$BB413,Var!$O$9)/BZ$1*100</f>
        <v>0</v>
      </c>
    </row>
    <row r="414" spans="67:78" x14ac:dyDescent="0.3">
      <c r="BO414">
        <f t="shared" si="31"/>
        <v>1900</v>
      </c>
      <c r="BP414">
        <f t="shared" si="30"/>
        <v>100</v>
      </c>
      <c r="BQ414" t="e" cm="1">
        <f t="array" aca="1" ref="BQ414" ca="1">1/INDEX($B414:$BB414,Var!$B$9)</f>
        <v>#DIV/0!</v>
      </c>
      <c r="BR414">
        <f t="shared" si="32"/>
        <v>0</v>
      </c>
      <c r="BS414" t="e">
        <f t="shared" si="33"/>
        <v>#DIV/0!</v>
      </c>
      <c r="BT414" t="e" cm="1">
        <f t="array" aca="1" ref="BT414" ca="1">1/INDEX(B414:BB414,Var!$O$9)</f>
        <v>#DIV/0!</v>
      </c>
      <c r="BU414" t="e" cm="1">
        <f t="array" aca="1" ref="BU414" ca="1">INDEX(B414:BB414,Var!$B$9)/INDEX(B414:BB414,Var!$O$9)</f>
        <v>#DIV/0!</v>
      </c>
      <c r="BV414" t="e">
        <f t="shared" ca="1" si="34"/>
        <v>#DIV/0!</v>
      </c>
      <c r="BW414" cm="1">
        <f t="array" aca="1" ref="BW414" ca="1">INDEX($B414:$BB414,Var!$B$9)/BW$1*100</f>
        <v>0</v>
      </c>
      <c r="BX414" cm="1">
        <f t="array" aca="1" ref="BX414" ca="1">INDEX($B414:$BB414,Var!$B$9)/BX$1*100</f>
        <v>0</v>
      </c>
      <c r="BY414" cm="1">
        <f t="array" aca="1" ref="BY414" ca="1">INDEX($B414:$BB414,Var!$O$9)/BY$1*100</f>
        <v>0</v>
      </c>
      <c r="BZ414" cm="1">
        <f t="array" aca="1" ref="BZ414" ca="1">INDEX($B414:$BB414,Var!$O$9)/BZ$1*100</f>
        <v>0</v>
      </c>
    </row>
    <row r="415" spans="67:78" x14ac:dyDescent="0.3">
      <c r="BO415">
        <f t="shared" si="31"/>
        <v>1900</v>
      </c>
      <c r="BP415">
        <f t="shared" si="30"/>
        <v>100</v>
      </c>
      <c r="BQ415" t="e" cm="1">
        <f t="array" aca="1" ref="BQ415" ca="1">1/INDEX($B415:$BB415,Var!$B$9)</f>
        <v>#DIV/0!</v>
      </c>
      <c r="BR415">
        <f t="shared" si="32"/>
        <v>0</v>
      </c>
      <c r="BS415" t="e">
        <f t="shared" si="33"/>
        <v>#DIV/0!</v>
      </c>
      <c r="BT415" t="e" cm="1">
        <f t="array" aca="1" ref="BT415" ca="1">1/INDEX(B415:BB415,Var!$O$9)</f>
        <v>#DIV/0!</v>
      </c>
      <c r="BU415" t="e" cm="1">
        <f t="array" aca="1" ref="BU415" ca="1">INDEX(B415:BB415,Var!$B$9)/INDEX(B415:BB415,Var!$O$9)</f>
        <v>#DIV/0!</v>
      </c>
      <c r="BV415" t="e">
        <f t="shared" ca="1" si="34"/>
        <v>#DIV/0!</v>
      </c>
      <c r="BW415" cm="1">
        <f t="array" aca="1" ref="BW415" ca="1">INDEX($B415:$BB415,Var!$B$9)/BW$1*100</f>
        <v>0</v>
      </c>
      <c r="BX415" cm="1">
        <f t="array" aca="1" ref="BX415" ca="1">INDEX($B415:$BB415,Var!$B$9)/BX$1*100</f>
        <v>0</v>
      </c>
      <c r="BY415" cm="1">
        <f t="array" aca="1" ref="BY415" ca="1">INDEX($B415:$BB415,Var!$O$9)/BY$1*100</f>
        <v>0</v>
      </c>
      <c r="BZ415" cm="1">
        <f t="array" aca="1" ref="BZ415" ca="1">INDEX($B415:$BB415,Var!$O$9)/BZ$1*100</f>
        <v>0</v>
      </c>
    </row>
    <row r="416" spans="67:78" x14ac:dyDescent="0.3">
      <c r="BO416">
        <f t="shared" si="31"/>
        <v>1900</v>
      </c>
      <c r="BP416">
        <f t="shared" si="30"/>
        <v>100</v>
      </c>
      <c r="BQ416" t="e" cm="1">
        <f t="array" aca="1" ref="BQ416" ca="1">1/INDEX($B416:$BB416,Var!$B$9)</f>
        <v>#DIV/0!</v>
      </c>
      <c r="BR416">
        <f t="shared" si="32"/>
        <v>0</v>
      </c>
      <c r="BS416" t="e">
        <f t="shared" si="33"/>
        <v>#DIV/0!</v>
      </c>
      <c r="BT416" t="e" cm="1">
        <f t="array" aca="1" ref="BT416" ca="1">1/INDEX(B416:BB416,Var!$O$9)</f>
        <v>#DIV/0!</v>
      </c>
      <c r="BU416" t="e" cm="1">
        <f t="array" aca="1" ref="BU416" ca="1">INDEX(B416:BB416,Var!$B$9)/INDEX(B416:BB416,Var!$O$9)</f>
        <v>#DIV/0!</v>
      </c>
      <c r="BV416" t="e">
        <f t="shared" ca="1" si="34"/>
        <v>#DIV/0!</v>
      </c>
      <c r="BW416" cm="1">
        <f t="array" aca="1" ref="BW416" ca="1">INDEX($B416:$BB416,Var!$B$9)/BW$1*100</f>
        <v>0</v>
      </c>
      <c r="BX416" cm="1">
        <f t="array" aca="1" ref="BX416" ca="1">INDEX($B416:$BB416,Var!$B$9)/BX$1*100</f>
        <v>0</v>
      </c>
      <c r="BY416" cm="1">
        <f t="array" aca="1" ref="BY416" ca="1">INDEX($B416:$BB416,Var!$O$9)/BY$1*100</f>
        <v>0</v>
      </c>
      <c r="BZ416" cm="1">
        <f t="array" aca="1" ref="BZ416" ca="1">INDEX($B416:$BB416,Var!$O$9)/BZ$1*100</f>
        <v>0</v>
      </c>
    </row>
    <row r="417" spans="67:78" x14ac:dyDescent="0.3">
      <c r="BO417">
        <f t="shared" si="31"/>
        <v>1900</v>
      </c>
      <c r="BP417">
        <f t="shared" si="30"/>
        <v>100</v>
      </c>
      <c r="BQ417" t="e" cm="1">
        <f t="array" aca="1" ref="BQ417" ca="1">1/INDEX($B417:$BB417,Var!$B$9)</f>
        <v>#DIV/0!</v>
      </c>
      <c r="BR417">
        <f t="shared" si="32"/>
        <v>0</v>
      </c>
      <c r="BS417" t="e">
        <f t="shared" si="33"/>
        <v>#DIV/0!</v>
      </c>
      <c r="BT417" t="e" cm="1">
        <f t="array" aca="1" ref="BT417" ca="1">1/INDEX(B417:BB417,Var!$O$9)</f>
        <v>#DIV/0!</v>
      </c>
      <c r="BU417" t="e" cm="1">
        <f t="array" aca="1" ref="BU417" ca="1">INDEX(B417:BB417,Var!$B$9)/INDEX(B417:BB417,Var!$O$9)</f>
        <v>#DIV/0!</v>
      </c>
      <c r="BV417" t="e">
        <f t="shared" ca="1" si="34"/>
        <v>#DIV/0!</v>
      </c>
      <c r="BW417" cm="1">
        <f t="array" aca="1" ref="BW417" ca="1">INDEX($B417:$BB417,Var!$B$9)/BW$1*100</f>
        <v>0</v>
      </c>
      <c r="BX417" cm="1">
        <f t="array" aca="1" ref="BX417" ca="1">INDEX($B417:$BB417,Var!$B$9)/BX$1*100</f>
        <v>0</v>
      </c>
      <c r="BY417" cm="1">
        <f t="array" aca="1" ref="BY417" ca="1">INDEX($B417:$BB417,Var!$O$9)/BY$1*100</f>
        <v>0</v>
      </c>
      <c r="BZ417" cm="1">
        <f t="array" aca="1" ref="BZ417" ca="1">INDEX($B417:$BB417,Var!$O$9)/BZ$1*100</f>
        <v>0</v>
      </c>
    </row>
    <row r="418" spans="67:78" x14ac:dyDescent="0.3">
      <c r="BO418">
        <f t="shared" si="31"/>
        <v>1900</v>
      </c>
      <c r="BP418">
        <f t="shared" si="30"/>
        <v>100</v>
      </c>
      <c r="BQ418" t="e" cm="1">
        <f t="array" aca="1" ref="BQ418" ca="1">1/INDEX($B418:$BB418,Var!$B$9)</f>
        <v>#DIV/0!</v>
      </c>
      <c r="BR418">
        <f t="shared" si="32"/>
        <v>0</v>
      </c>
      <c r="BS418" t="e">
        <f t="shared" si="33"/>
        <v>#DIV/0!</v>
      </c>
      <c r="BT418" t="e" cm="1">
        <f t="array" aca="1" ref="BT418" ca="1">1/INDEX(B418:BB418,Var!$O$9)</f>
        <v>#DIV/0!</v>
      </c>
      <c r="BU418" t="e" cm="1">
        <f t="array" aca="1" ref="BU418" ca="1">INDEX(B418:BB418,Var!$B$9)/INDEX(B418:BB418,Var!$O$9)</f>
        <v>#DIV/0!</v>
      </c>
      <c r="BV418" t="e">
        <f t="shared" ca="1" si="34"/>
        <v>#DIV/0!</v>
      </c>
      <c r="BW418" cm="1">
        <f t="array" aca="1" ref="BW418" ca="1">INDEX($B418:$BB418,Var!$B$9)/BW$1*100</f>
        <v>0</v>
      </c>
      <c r="BX418" cm="1">
        <f t="array" aca="1" ref="BX418" ca="1">INDEX($B418:$BB418,Var!$B$9)/BX$1*100</f>
        <v>0</v>
      </c>
      <c r="BY418" cm="1">
        <f t="array" aca="1" ref="BY418" ca="1">INDEX($B418:$BB418,Var!$O$9)/BY$1*100</f>
        <v>0</v>
      </c>
      <c r="BZ418" cm="1">
        <f t="array" aca="1" ref="BZ418" ca="1">INDEX($B418:$BB418,Var!$O$9)/BZ$1*100</f>
        <v>0</v>
      </c>
    </row>
    <row r="419" spans="67:78" x14ac:dyDescent="0.3">
      <c r="BO419">
        <f t="shared" si="31"/>
        <v>1900</v>
      </c>
      <c r="BP419">
        <f t="shared" si="30"/>
        <v>100</v>
      </c>
      <c r="BQ419" t="e" cm="1">
        <f t="array" aca="1" ref="BQ419" ca="1">1/INDEX($B419:$BB419,Var!$B$9)</f>
        <v>#DIV/0!</v>
      </c>
      <c r="BR419">
        <f t="shared" si="32"/>
        <v>0</v>
      </c>
      <c r="BS419" t="e">
        <f t="shared" si="33"/>
        <v>#DIV/0!</v>
      </c>
      <c r="BT419" t="e" cm="1">
        <f t="array" aca="1" ref="BT419" ca="1">1/INDEX(B419:BB419,Var!$O$9)</f>
        <v>#DIV/0!</v>
      </c>
      <c r="BU419" t="e" cm="1">
        <f t="array" aca="1" ref="BU419" ca="1">INDEX(B419:BB419,Var!$B$9)/INDEX(B419:BB419,Var!$O$9)</f>
        <v>#DIV/0!</v>
      </c>
      <c r="BV419" t="e">
        <f t="shared" ca="1" si="34"/>
        <v>#DIV/0!</v>
      </c>
      <c r="BW419" cm="1">
        <f t="array" aca="1" ref="BW419" ca="1">INDEX($B419:$BB419,Var!$B$9)/BW$1*100</f>
        <v>0</v>
      </c>
      <c r="BX419" cm="1">
        <f t="array" aca="1" ref="BX419" ca="1">INDEX($B419:$BB419,Var!$B$9)/BX$1*100</f>
        <v>0</v>
      </c>
      <c r="BY419" cm="1">
        <f t="array" aca="1" ref="BY419" ca="1">INDEX($B419:$BB419,Var!$O$9)/BY$1*100</f>
        <v>0</v>
      </c>
      <c r="BZ419" cm="1">
        <f t="array" aca="1" ref="BZ419" ca="1">INDEX($B419:$BB419,Var!$O$9)/BZ$1*100</f>
        <v>0</v>
      </c>
    </row>
    <row r="420" spans="67:78" x14ac:dyDescent="0.3">
      <c r="BO420">
        <f t="shared" si="31"/>
        <v>1900</v>
      </c>
      <c r="BP420">
        <f t="shared" si="30"/>
        <v>100</v>
      </c>
      <c r="BQ420" t="e" cm="1">
        <f t="array" aca="1" ref="BQ420" ca="1">1/INDEX($B420:$BB420,Var!$B$9)</f>
        <v>#DIV/0!</v>
      </c>
      <c r="BR420">
        <f t="shared" si="32"/>
        <v>0</v>
      </c>
      <c r="BS420" t="e">
        <f t="shared" si="33"/>
        <v>#DIV/0!</v>
      </c>
      <c r="BT420" t="e" cm="1">
        <f t="array" aca="1" ref="BT420" ca="1">1/INDEX(B420:BB420,Var!$O$9)</f>
        <v>#DIV/0!</v>
      </c>
      <c r="BU420" t="e" cm="1">
        <f t="array" aca="1" ref="BU420" ca="1">INDEX(B420:BB420,Var!$B$9)/INDEX(B420:BB420,Var!$O$9)</f>
        <v>#DIV/0!</v>
      </c>
      <c r="BV420" t="e">
        <f t="shared" ca="1" si="34"/>
        <v>#DIV/0!</v>
      </c>
      <c r="BW420" cm="1">
        <f t="array" aca="1" ref="BW420" ca="1">INDEX($B420:$BB420,Var!$B$9)/BW$1*100</f>
        <v>0</v>
      </c>
      <c r="BX420" cm="1">
        <f t="array" aca="1" ref="BX420" ca="1">INDEX($B420:$BB420,Var!$B$9)/BX$1*100</f>
        <v>0</v>
      </c>
      <c r="BY420" cm="1">
        <f t="array" aca="1" ref="BY420" ca="1">INDEX($B420:$BB420,Var!$O$9)/BY$1*100</f>
        <v>0</v>
      </c>
      <c r="BZ420" cm="1">
        <f t="array" aca="1" ref="BZ420" ca="1">INDEX($B420:$BB420,Var!$O$9)/BZ$1*100</f>
        <v>0</v>
      </c>
    </row>
    <row r="421" spans="67:78" x14ac:dyDescent="0.3">
      <c r="BO421">
        <f t="shared" si="31"/>
        <v>1900</v>
      </c>
      <c r="BP421">
        <f t="shared" si="30"/>
        <v>100</v>
      </c>
      <c r="BQ421" t="e" cm="1">
        <f t="array" aca="1" ref="BQ421" ca="1">1/INDEX($B421:$BB421,Var!$B$9)</f>
        <v>#DIV/0!</v>
      </c>
      <c r="BR421">
        <f t="shared" si="32"/>
        <v>0</v>
      </c>
      <c r="BS421" t="e">
        <f t="shared" si="33"/>
        <v>#DIV/0!</v>
      </c>
      <c r="BT421" t="e" cm="1">
        <f t="array" aca="1" ref="BT421" ca="1">1/INDEX(B421:BB421,Var!$O$9)</f>
        <v>#DIV/0!</v>
      </c>
      <c r="BU421" t="e" cm="1">
        <f t="array" aca="1" ref="BU421" ca="1">INDEX(B421:BB421,Var!$B$9)/INDEX(B421:BB421,Var!$O$9)</f>
        <v>#DIV/0!</v>
      </c>
      <c r="BV421" t="e">
        <f t="shared" ca="1" si="34"/>
        <v>#DIV/0!</v>
      </c>
      <c r="BW421" cm="1">
        <f t="array" aca="1" ref="BW421" ca="1">INDEX($B421:$BB421,Var!$B$9)/BW$1*100</f>
        <v>0</v>
      </c>
      <c r="BX421" cm="1">
        <f t="array" aca="1" ref="BX421" ca="1">INDEX($B421:$BB421,Var!$B$9)/BX$1*100</f>
        <v>0</v>
      </c>
      <c r="BY421" cm="1">
        <f t="array" aca="1" ref="BY421" ca="1">INDEX($B421:$BB421,Var!$O$9)/BY$1*100</f>
        <v>0</v>
      </c>
      <c r="BZ421" cm="1">
        <f t="array" aca="1" ref="BZ421" ca="1">INDEX($B421:$BB421,Var!$O$9)/BZ$1*100</f>
        <v>0</v>
      </c>
    </row>
    <row r="422" spans="67:78" x14ac:dyDescent="0.3">
      <c r="BO422">
        <f t="shared" si="31"/>
        <v>1900</v>
      </c>
      <c r="BP422">
        <f t="shared" si="30"/>
        <v>100</v>
      </c>
      <c r="BQ422" t="e" cm="1">
        <f t="array" aca="1" ref="BQ422" ca="1">1/INDEX($B422:$BB422,Var!$B$9)</f>
        <v>#DIV/0!</v>
      </c>
      <c r="BR422">
        <f t="shared" si="32"/>
        <v>0</v>
      </c>
      <c r="BS422" t="e">
        <f t="shared" si="33"/>
        <v>#DIV/0!</v>
      </c>
      <c r="BT422" t="e" cm="1">
        <f t="array" aca="1" ref="BT422" ca="1">1/INDEX(B422:BB422,Var!$O$9)</f>
        <v>#DIV/0!</v>
      </c>
      <c r="BU422" t="e" cm="1">
        <f t="array" aca="1" ref="BU422" ca="1">INDEX(B422:BB422,Var!$B$9)/INDEX(B422:BB422,Var!$O$9)</f>
        <v>#DIV/0!</v>
      </c>
      <c r="BV422" t="e">
        <f t="shared" ca="1" si="34"/>
        <v>#DIV/0!</v>
      </c>
      <c r="BW422" cm="1">
        <f t="array" aca="1" ref="BW422" ca="1">INDEX($B422:$BB422,Var!$B$9)/BW$1*100</f>
        <v>0</v>
      </c>
      <c r="BX422" cm="1">
        <f t="array" aca="1" ref="BX422" ca="1">INDEX($B422:$BB422,Var!$B$9)/BX$1*100</f>
        <v>0</v>
      </c>
      <c r="BY422" cm="1">
        <f t="array" aca="1" ref="BY422" ca="1">INDEX($B422:$BB422,Var!$O$9)/BY$1*100</f>
        <v>0</v>
      </c>
      <c r="BZ422" cm="1">
        <f t="array" aca="1" ref="BZ422" ca="1">INDEX($B422:$BB422,Var!$O$9)/BZ$1*100</f>
        <v>0</v>
      </c>
    </row>
    <row r="423" spans="67:78" x14ac:dyDescent="0.3">
      <c r="BO423">
        <f t="shared" si="31"/>
        <v>1900</v>
      </c>
      <c r="BP423">
        <f t="shared" si="30"/>
        <v>100</v>
      </c>
      <c r="BQ423" t="e" cm="1">
        <f t="array" aca="1" ref="BQ423" ca="1">1/INDEX($B423:$BB423,Var!$B$9)</f>
        <v>#DIV/0!</v>
      </c>
      <c r="BR423">
        <f t="shared" si="32"/>
        <v>0</v>
      </c>
      <c r="BS423" t="e">
        <f t="shared" si="33"/>
        <v>#DIV/0!</v>
      </c>
      <c r="BT423" t="e" cm="1">
        <f t="array" aca="1" ref="BT423" ca="1">1/INDEX(B423:BB423,Var!$O$9)</f>
        <v>#DIV/0!</v>
      </c>
      <c r="BU423" t="e" cm="1">
        <f t="array" aca="1" ref="BU423" ca="1">INDEX(B423:BB423,Var!$B$9)/INDEX(B423:BB423,Var!$O$9)</f>
        <v>#DIV/0!</v>
      </c>
      <c r="BV423" t="e">
        <f t="shared" ca="1" si="34"/>
        <v>#DIV/0!</v>
      </c>
      <c r="BW423" cm="1">
        <f t="array" aca="1" ref="BW423" ca="1">INDEX($B423:$BB423,Var!$B$9)/BW$1*100</f>
        <v>0</v>
      </c>
      <c r="BX423" cm="1">
        <f t="array" aca="1" ref="BX423" ca="1">INDEX($B423:$BB423,Var!$B$9)/BX$1*100</f>
        <v>0</v>
      </c>
      <c r="BY423" cm="1">
        <f t="array" aca="1" ref="BY423" ca="1">INDEX($B423:$BB423,Var!$O$9)/BY$1*100</f>
        <v>0</v>
      </c>
      <c r="BZ423" cm="1">
        <f t="array" aca="1" ref="BZ423" ca="1">INDEX($B423:$BB423,Var!$O$9)/BZ$1*100</f>
        <v>0</v>
      </c>
    </row>
    <row r="424" spans="67:78" x14ac:dyDescent="0.3">
      <c r="BO424">
        <f t="shared" si="31"/>
        <v>1900</v>
      </c>
      <c r="BP424">
        <f t="shared" si="30"/>
        <v>100</v>
      </c>
      <c r="BQ424" t="e" cm="1">
        <f t="array" aca="1" ref="BQ424" ca="1">1/INDEX($B424:$BB424,Var!$B$9)</f>
        <v>#DIV/0!</v>
      </c>
      <c r="BR424">
        <f t="shared" si="32"/>
        <v>0</v>
      </c>
      <c r="BS424" t="e">
        <f t="shared" si="33"/>
        <v>#DIV/0!</v>
      </c>
      <c r="BT424" t="e" cm="1">
        <f t="array" aca="1" ref="BT424" ca="1">1/INDEX(B424:BB424,Var!$O$9)</f>
        <v>#DIV/0!</v>
      </c>
      <c r="BU424" t="e" cm="1">
        <f t="array" aca="1" ref="BU424" ca="1">INDEX(B424:BB424,Var!$B$9)/INDEX(B424:BB424,Var!$O$9)</f>
        <v>#DIV/0!</v>
      </c>
      <c r="BV424" t="e">
        <f t="shared" ca="1" si="34"/>
        <v>#DIV/0!</v>
      </c>
      <c r="BW424" cm="1">
        <f t="array" aca="1" ref="BW424" ca="1">INDEX($B424:$BB424,Var!$B$9)/BW$1*100</f>
        <v>0</v>
      </c>
      <c r="BX424" cm="1">
        <f t="array" aca="1" ref="BX424" ca="1">INDEX($B424:$BB424,Var!$B$9)/BX$1*100</f>
        <v>0</v>
      </c>
      <c r="BY424" cm="1">
        <f t="array" aca="1" ref="BY424" ca="1">INDEX($B424:$BB424,Var!$O$9)/BY$1*100</f>
        <v>0</v>
      </c>
      <c r="BZ424" cm="1">
        <f t="array" aca="1" ref="BZ424" ca="1">INDEX($B424:$BB424,Var!$O$9)/BZ$1*100</f>
        <v>0</v>
      </c>
    </row>
    <row r="425" spans="67:78" x14ac:dyDescent="0.3">
      <c r="BO425">
        <f t="shared" si="31"/>
        <v>1900</v>
      </c>
      <c r="BP425">
        <f t="shared" si="30"/>
        <v>100</v>
      </c>
      <c r="BQ425" t="e" cm="1">
        <f t="array" aca="1" ref="BQ425" ca="1">1/INDEX($B425:$BB425,Var!$B$9)</f>
        <v>#DIV/0!</v>
      </c>
      <c r="BR425">
        <f t="shared" si="32"/>
        <v>0</v>
      </c>
      <c r="BS425" t="e">
        <f t="shared" si="33"/>
        <v>#DIV/0!</v>
      </c>
      <c r="BT425" t="e" cm="1">
        <f t="array" aca="1" ref="BT425" ca="1">1/INDEX(B425:BB425,Var!$O$9)</f>
        <v>#DIV/0!</v>
      </c>
      <c r="BU425" t="e" cm="1">
        <f t="array" aca="1" ref="BU425" ca="1">INDEX(B425:BB425,Var!$B$9)/INDEX(B425:BB425,Var!$O$9)</f>
        <v>#DIV/0!</v>
      </c>
      <c r="BV425" t="e">
        <f t="shared" ca="1" si="34"/>
        <v>#DIV/0!</v>
      </c>
      <c r="BW425" cm="1">
        <f t="array" aca="1" ref="BW425" ca="1">INDEX($B425:$BB425,Var!$B$9)/BW$1*100</f>
        <v>0</v>
      </c>
      <c r="BX425" cm="1">
        <f t="array" aca="1" ref="BX425" ca="1">INDEX($B425:$BB425,Var!$B$9)/BX$1*100</f>
        <v>0</v>
      </c>
      <c r="BY425" cm="1">
        <f t="array" aca="1" ref="BY425" ca="1">INDEX($B425:$BB425,Var!$O$9)/BY$1*100</f>
        <v>0</v>
      </c>
      <c r="BZ425" cm="1">
        <f t="array" aca="1" ref="BZ425" ca="1">INDEX($B425:$BB425,Var!$O$9)/BZ$1*100</f>
        <v>0</v>
      </c>
    </row>
    <row r="426" spans="67:78" x14ac:dyDescent="0.3">
      <c r="BO426">
        <f t="shared" si="31"/>
        <v>1900</v>
      </c>
      <c r="BP426">
        <f t="shared" si="30"/>
        <v>100</v>
      </c>
      <c r="BQ426" t="e" cm="1">
        <f t="array" aca="1" ref="BQ426" ca="1">1/INDEX($B426:$BB426,Var!$B$9)</f>
        <v>#DIV/0!</v>
      </c>
      <c r="BR426">
        <f t="shared" si="32"/>
        <v>0</v>
      </c>
      <c r="BS426" t="e">
        <f t="shared" si="33"/>
        <v>#DIV/0!</v>
      </c>
      <c r="BT426" t="e" cm="1">
        <f t="array" aca="1" ref="BT426" ca="1">1/INDEX(B426:BB426,Var!$O$9)</f>
        <v>#DIV/0!</v>
      </c>
      <c r="BU426" t="e" cm="1">
        <f t="array" aca="1" ref="BU426" ca="1">INDEX(B426:BB426,Var!$B$9)/INDEX(B426:BB426,Var!$O$9)</f>
        <v>#DIV/0!</v>
      </c>
      <c r="BV426" t="e">
        <f t="shared" ca="1" si="34"/>
        <v>#DIV/0!</v>
      </c>
      <c r="BW426" cm="1">
        <f t="array" aca="1" ref="BW426" ca="1">INDEX($B426:$BB426,Var!$B$9)/BW$1*100</f>
        <v>0</v>
      </c>
      <c r="BX426" cm="1">
        <f t="array" aca="1" ref="BX426" ca="1">INDEX($B426:$BB426,Var!$B$9)/BX$1*100</f>
        <v>0</v>
      </c>
      <c r="BY426" cm="1">
        <f t="array" aca="1" ref="BY426" ca="1">INDEX($B426:$BB426,Var!$O$9)/BY$1*100</f>
        <v>0</v>
      </c>
      <c r="BZ426" cm="1">
        <f t="array" aca="1" ref="BZ426" ca="1">INDEX($B426:$BB426,Var!$O$9)/BZ$1*100</f>
        <v>0</v>
      </c>
    </row>
    <row r="427" spans="67:78" x14ac:dyDescent="0.3">
      <c r="BO427">
        <f t="shared" si="31"/>
        <v>1900</v>
      </c>
      <c r="BP427">
        <f t="shared" si="30"/>
        <v>100</v>
      </c>
      <c r="BQ427" t="e" cm="1">
        <f t="array" aca="1" ref="BQ427" ca="1">1/INDEX($B427:$BB427,Var!$B$9)</f>
        <v>#DIV/0!</v>
      </c>
      <c r="BR427">
        <f t="shared" si="32"/>
        <v>0</v>
      </c>
      <c r="BS427" t="e">
        <f t="shared" si="33"/>
        <v>#DIV/0!</v>
      </c>
      <c r="BT427" t="e" cm="1">
        <f t="array" aca="1" ref="BT427" ca="1">1/INDEX(B427:BB427,Var!$O$9)</f>
        <v>#DIV/0!</v>
      </c>
      <c r="BU427" t="e" cm="1">
        <f t="array" aca="1" ref="BU427" ca="1">INDEX(B427:BB427,Var!$B$9)/INDEX(B427:BB427,Var!$O$9)</f>
        <v>#DIV/0!</v>
      </c>
      <c r="BV427" t="e">
        <f t="shared" ca="1" si="34"/>
        <v>#DIV/0!</v>
      </c>
      <c r="BW427" cm="1">
        <f t="array" aca="1" ref="BW427" ca="1">INDEX($B427:$BB427,Var!$B$9)/BW$1*100</f>
        <v>0</v>
      </c>
      <c r="BX427" cm="1">
        <f t="array" aca="1" ref="BX427" ca="1">INDEX($B427:$BB427,Var!$B$9)/BX$1*100</f>
        <v>0</v>
      </c>
      <c r="BY427" cm="1">
        <f t="array" aca="1" ref="BY427" ca="1">INDEX($B427:$BB427,Var!$O$9)/BY$1*100</f>
        <v>0</v>
      </c>
      <c r="BZ427" cm="1">
        <f t="array" aca="1" ref="BZ427" ca="1">INDEX($B427:$BB427,Var!$O$9)/BZ$1*100</f>
        <v>0</v>
      </c>
    </row>
    <row r="428" spans="67:78" x14ac:dyDescent="0.3">
      <c r="BO428">
        <f t="shared" si="31"/>
        <v>1900</v>
      </c>
      <c r="BP428">
        <f t="shared" si="30"/>
        <v>100</v>
      </c>
      <c r="BQ428" t="e" cm="1">
        <f t="array" aca="1" ref="BQ428" ca="1">1/INDEX($B428:$BB428,Var!$B$9)</f>
        <v>#DIV/0!</v>
      </c>
      <c r="BR428">
        <f t="shared" si="32"/>
        <v>0</v>
      </c>
      <c r="BS428" t="e">
        <f t="shared" si="33"/>
        <v>#DIV/0!</v>
      </c>
      <c r="BT428" t="e" cm="1">
        <f t="array" aca="1" ref="BT428" ca="1">1/INDEX(B428:BB428,Var!$O$9)</f>
        <v>#DIV/0!</v>
      </c>
      <c r="BU428" t="e" cm="1">
        <f t="array" aca="1" ref="BU428" ca="1">INDEX(B428:BB428,Var!$B$9)/INDEX(B428:BB428,Var!$O$9)</f>
        <v>#DIV/0!</v>
      </c>
      <c r="BV428" t="e">
        <f t="shared" ca="1" si="34"/>
        <v>#DIV/0!</v>
      </c>
      <c r="BW428" cm="1">
        <f t="array" aca="1" ref="BW428" ca="1">INDEX($B428:$BB428,Var!$B$9)/BW$1*100</f>
        <v>0</v>
      </c>
      <c r="BX428" cm="1">
        <f t="array" aca="1" ref="BX428" ca="1">INDEX($B428:$BB428,Var!$B$9)/BX$1*100</f>
        <v>0</v>
      </c>
      <c r="BY428" cm="1">
        <f t="array" aca="1" ref="BY428" ca="1">INDEX($B428:$BB428,Var!$O$9)/BY$1*100</f>
        <v>0</v>
      </c>
      <c r="BZ428" cm="1">
        <f t="array" aca="1" ref="BZ428" ca="1">INDEX($B428:$BB428,Var!$O$9)/BZ$1*100</f>
        <v>0</v>
      </c>
    </row>
    <row r="429" spans="67:78" x14ac:dyDescent="0.3">
      <c r="BO429">
        <f t="shared" si="31"/>
        <v>1900</v>
      </c>
      <c r="BP429">
        <f t="shared" si="30"/>
        <v>100</v>
      </c>
      <c r="BQ429" t="e" cm="1">
        <f t="array" aca="1" ref="BQ429" ca="1">1/INDEX($B429:$BB429,Var!$B$9)</f>
        <v>#DIV/0!</v>
      </c>
      <c r="BR429">
        <f t="shared" si="32"/>
        <v>0</v>
      </c>
      <c r="BS429" t="e">
        <f t="shared" si="33"/>
        <v>#DIV/0!</v>
      </c>
      <c r="BT429" t="e" cm="1">
        <f t="array" aca="1" ref="BT429" ca="1">1/INDEX(B429:BB429,Var!$O$9)</f>
        <v>#DIV/0!</v>
      </c>
      <c r="BU429" t="e" cm="1">
        <f t="array" aca="1" ref="BU429" ca="1">INDEX(B429:BB429,Var!$B$9)/INDEX(B429:BB429,Var!$O$9)</f>
        <v>#DIV/0!</v>
      </c>
      <c r="BV429" t="e">
        <f t="shared" ca="1" si="34"/>
        <v>#DIV/0!</v>
      </c>
      <c r="BW429" cm="1">
        <f t="array" aca="1" ref="BW429" ca="1">INDEX($B429:$BB429,Var!$B$9)/BW$1*100</f>
        <v>0</v>
      </c>
      <c r="BX429" cm="1">
        <f t="array" aca="1" ref="BX429" ca="1">INDEX($B429:$BB429,Var!$B$9)/BX$1*100</f>
        <v>0</v>
      </c>
      <c r="BY429" cm="1">
        <f t="array" aca="1" ref="BY429" ca="1">INDEX($B429:$BB429,Var!$O$9)/BY$1*100</f>
        <v>0</v>
      </c>
      <c r="BZ429" cm="1">
        <f t="array" aca="1" ref="BZ429" ca="1">INDEX($B429:$BB429,Var!$O$9)/BZ$1*100</f>
        <v>0</v>
      </c>
    </row>
    <row r="430" spans="67:78" x14ac:dyDescent="0.3">
      <c r="BO430">
        <f t="shared" si="31"/>
        <v>1900</v>
      </c>
      <c r="BP430">
        <f t="shared" si="30"/>
        <v>100</v>
      </c>
      <c r="BQ430" t="e" cm="1">
        <f t="array" aca="1" ref="BQ430" ca="1">1/INDEX($B430:$BB430,Var!$B$9)</f>
        <v>#DIV/0!</v>
      </c>
      <c r="BR430">
        <f t="shared" si="32"/>
        <v>0</v>
      </c>
      <c r="BS430" t="e">
        <f t="shared" si="33"/>
        <v>#DIV/0!</v>
      </c>
      <c r="BT430" t="e" cm="1">
        <f t="array" aca="1" ref="BT430" ca="1">1/INDEX(B430:BB430,Var!$O$9)</f>
        <v>#DIV/0!</v>
      </c>
      <c r="BU430" t="e" cm="1">
        <f t="array" aca="1" ref="BU430" ca="1">INDEX(B430:BB430,Var!$B$9)/INDEX(B430:BB430,Var!$O$9)</f>
        <v>#DIV/0!</v>
      </c>
      <c r="BV430" t="e">
        <f t="shared" ca="1" si="34"/>
        <v>#DIV/0!</v>
      </c>
      <c r="BW430" cm="1">
        <f t="array" aca="1" ref="BW430" ca="1">INDEX($B430:$BB430,Var!$B$9)/BW$1*100</f>
        <v>0</v>
      </c>
      <c r="BX430" cm="1">
        <f t="array" aca="1" ref="BX430" ca="1">INDEX($B430:$BB430,Var!$B$9)/BX$1*100</f>
        <v>0</v>
      </c>
      <c r="BY430" cm="1">
        <f t="array" aca="1" ref="BY430" ca="1">INDEX($B430:$BB430,Var!$O$9)/BY$1*100</f>
        <v>0</v>
      </c>
      <c r="BZ430" cm="1">
        <f t="array" aca="1" ref="BZ430" ca="1">INDEX($B430:$BB430,Var!$O$9)/BZ$1*100</f>
        <v>0</v>
      </c>
    </row>
    <row r="431" spans="67:78" x14ac:dyDescent="0.3">
      <c r="BO431">
        <f t="shared" si="31"/>
        <v>1900</v>
      </c>
      <c r="BP431">
        <f t="shared" si="30"/>
        <v>100</v>
      </c>
      <c r="BQ431" t="e" cm="1">
        <f t="array" aca="1" ref="BQ431" ca="1">1/INDEX($B431:$BB431,Var!$B$9)</f>
        <v>#DIV/0!</v>
      </c>
      <c r="BR431">
        <f t="shared" si="32"/>
        <v>0</v>
      </c>
      <c r="BS431" t="e">
        <f t="shared" si="33"/>
        <v>#DIV/0!</v>
      </c>
      <c r="BT431" t="e" cm="1">
        <f t="array" aca="1" ref="BT431" ca="1">1/INDEX(B431:BB431,Var!$O$9)</f>
        <v>#DIV/0!</v>
      </c>
      <c r="BU431" t="e" cm="1">
        <f t="array" aca="1" ref="BU431" ca="1">INDEX(B431:BB431,Var!$B$9)/INDEX(B431:BB431,Var!$O$9)</f>
        <v>#DIV/0!</v>
      </c>
      <c r="BV431" t="e">
        <f t="shared" ca="1" si="34"/>
        <v>#DIV/0!</v>
      </c>
      <c r="BW431" cm="1">
        <f t="array" aca="1" ref="BW431" ca="1">INDEX($B431:$BB431,Var!$B$9)/BW$1*100</f>
        <v>0</v>
      </c>
      <c r="BX431" cm="1">
        <f t="array" aca="1" ref="BX431" ca="1">INDEX($B431:$BB431,Var!$B$9)/BX$1*100</f>
        <v>0</v>
      </c>
      <c r="BY431" cm="1">
        <f t="array" aca="1" ref="BY431" ca="1">INDEX($B431:$BB431,Var!$O$9)/BY$1*100</f>
        <v>0</v>
      </c>
      <c r="BZ431" cm="1">
        <f t="array" aca="1" ref="BZ431" ca="1">INDEX($B431:$BB431,Var!$O$9)/BZ$1*100</f>
        <v>0</v>
      </c>
    </row>
    <row r="432" spans="67:78" x14ac:dyDescent="0.3">
      <c r="BO432">
        <f t="shared" si="31"/>
        <v>1900</v>
      </c>
      <c r="BP432">
        <f t="shared" si="30"/>
        <v>100</v>
      </c>
      <c r="BQ432" t="e" cm="1">
        <f t="array" aca="1" ref="BQ432" ca="1">1/INDEX($B432:$BB432,Var!$B$9)</f>
        <v>#DIV/0!</v>
      </c>
      <c r="BR432">
        <f t="shared" si="32"/>
        <v>0</v>
      </c>
      <c r="BS432" t="e">
        <f t="shared" si="33"/>
        <v>#DIV/0!</v>
      </c>
      <c r="BT432" t="e" cm="1">
        <f t="array" aca="1" ref="BT432" ca="1">1/INDEX(B432:BB432,Var!$O$9)</f>
        <v>#DIV/0!</v>
      </c>
      <c r="BU432" t="e" cm="1">
        <f t="array" aca="1" ref="BU432" ca="1">INDEX(B432:BB432,Var!$B$9)/INDEX(B432:BB432,Var!$O$9)</f>
        <v>#DIV/0!</v>
      </c>
      <c r="BV432" t="e">
        <f t="shared" ca="1" si="34"/>
        <v>#DIV/0!</v>
      </c>
      <c r="BW432" cm="1">
        <f t="array" aca="1" ref="BW432" ca="1">INDEX($B432:$BB432,Var!$B$9)/BW$1*100</f>
        <v>0</v>
      </c>
      <c r="BX432" cm="1">
        <f t="array" aca="1" ref="BX432" ca="1">INDEX($B432:$BB432,Var!$B$9)/BX$1*100</f>
        <v>0</v>
      </c>
      <c r="BY432" cm="1">
        <f t="array" aca="1" ref="BY432" ca="1">INDEX($B432:$BB432,Var!$O$9)/BY$1*100</f>
        <v>0</v>
      </c>
      <c r="BZ432" cm="1">
        <f t="array" aca="1" ref="BZ432" ca="1">INDEX($B432:$BB432,Var!$O$9)/BZ$1*100</f>
        <v>0</v>
      </c>
    </row>
    <row r="433" spans="67:78" x14ac:dyDescent="0.3">
      <c r="BO433">
        <f t="shared" si="31"/>
        <v>1900</v>
      </c>
      <c r="BP433">
        <f t="shared" si="30"/>
        <v>100</v>
      </c>
      <c r="BQ433" t="e" cm="1">
        <f t="array" aca="1" ref="BQ433" ca="1">1/INDEX($B433:$BB433,Var!$B$9)</f>
        <v>#DIV/0!</v>
      </c>
      <c r="BR433">
        <f t="shared" si="32"/>
        <v>0</v>
      </c>
      <c r="BS433" t="e">
        <f t="shared" si="33"/>
        <v>#DIV/0!</v>
      </c>
      <c r="BT433" t="e" cm="1">
        <f t="array" aca="1" ref="BT433" ca="1">1/INDEX(B433:BB433,Var!$O$9)</f>
        <v>#DIV/0!</v>
      </c>
      <c r="BU433" t="e" cm="1">
        <f t="array" aca="1" ref="BU433" ca="1">INDEX(B433:BB433,Var!$B$9)/INDEX(B433:BB433,Var!$O$9)</f>
        <v>#DIV/0!</v>
      </c>
      <c r="BV433" t="e">
        <f t="shared" ca="1" si="34"/>
        <v>#DIV/0!</v>
      </c>
      <c r="BW433" cm="1">
        <f t="array" aca="1" ref="BW433" ca="1">INDEX($B433:$BB433,Var!$B$9)/BW$1*100</f>
        <v>0</v>
      </c>
      <c r="BX433" cm="1">
        <f t="array" aca="1" ref="BX433" ca="1">INDEX($B433:$BB433,Var!$B$9)/BX$1*100</f>
        <v>0</v>
      </c>
      <c r="BY433" cm="1">
        <f t="array" aca="1" ref="BY433" ca="1">INDEX($B433:$BB433,Var!$O$9)/BY$1*100</f>
        <v>0</v>
      </c>
      <c r="BZ433" cm="1">
        <f t="array" aca="1" ref="BZ433" ca="1">INDEX($B433:$BB433,Var!$O$9)/BZ$1*100</f>
        <v>0</v>
      </c>
    </row>
    <row r="434" spans="67:78" x14ac:dyDescent="0.3">
      <c r="BO434">
        <f t="shared" si="31"/>
        <v>1900</v>
      </c>
      <c r="BP434">
        <f t="shared" si="30"/>
        <v>100</v>
      </c>
      <c r="BQ434" t="e" cm="1">
        <f t="array" aca="1" ref="BQ434" ca="1">1/INDEX($B434:$BB434,Var!$B$9)</f>
        <v>#DIV/0!</v>
      </c>
      <c r="BR434">
        <f t="shared" si="32"/>
        <v>0</v>
      </c>
      <c r="BS434" t="e">
        <f t="shared" si="33"/>
        <v>#DIV/0!</v>
      </c>
      <c r="BT434" t="e" cm="1">
        <f t="array" aca="1" ref="BT434" ca="1">1/INDEX(B434:BB434,Var!$O$9)</f>
        <v>#DIV/0!</v>
      </c>
      <c r="BU434" t="e" cm="1">
        <f t="array" aca="1" ref="BU434" ca="1">INDEX(B434:BB434,Var!$B$9)/INDEX(B434:BB434,Var!$O$9)</f>
        <v>#DIV/0!</v>
      </c>
      <c r="BV434" t="e">
        <f t="shared" ca="1" si="34"/>
        <v>#DIV/0!</v>
      </c>
      <c r="BW434" cm="1">
        <f t="array" aca="1" ref="BW434" ca="1">INDEX($B434:$BB434,Var!$B$9)/BW$1*100</f>
        <v>0</v>
      </c>
      <c r="BX434" cm="1">
        <f t="array" aca="1" ref="BX434" ca="1">INDEX($B434:$BB434,Var!$B$9)/BX$1*100</f>
        <v>0</v>
      </c>
      <c r="BY434" cm="1">
        <f t="array" aca="1" ref="BY434" ca="1">INDEX($B434:$BB434,Var!$O$9)/BY$1*100</f>
        <v>0</v>
      </c>
      <c r="BZ434" cm="1">
        <f t="array" aca="1" ref="BZ434" ca="1">INDEX($B434:$BB434,Var!$O$9)/BZ$1*100</f>
        <v>0</v>
      </c>
    </row>
    <row r="435" spans="67:78" x14ac:dyDescent="0.3">
      <c r="BO435">
        <f t="shared" si="31"/>
        <v>1900</v>
      </c>
      <c r="BP435">
        <f t="shared" si="30"/>
        <v>100</v>
      </c>
      <c r="BQ435" t="e" cm="1">
        <f t="array" aca="1" ref="BQ435" ca="1">1/INDEX($B435:$BB435,Var!$B$9)</f>
        <v>#DIV/0!</v>
      </c>
      <c r="BR435">
        <f t="shared" si="32"/>
        <v>0</v>
      </c>
      <c r="BS435" t="e">
        <f t="shared" si="33"/>
        <v>#DIV/0!</v>
      </c>
      <c r="BT435" t="e" cm="1">
        <f t="array" aca="1" ref="BT435" ca="1">1/INDEX(B435:BB435,Var!$O$9)</f>
        <v>#DIV/0!</v>
      </c>
      <c r="BU435" t="e" cm="1">
        <f t="array" aca="1" ref="BU435" ca="1">INDEX(B435:BB435,Var!$B$9)/INDEX(B435:BB435,Var!$O$9)</f>
        <v>#DIV/0!</v>
      </c>
      <c r="BV435" t="e">
        <f t="shared" ca="1" si="34"/>
        <v>#DIV/0!</v>
      </c>
      <c r="BW435" cm="1">
        <f t="array" aca="1" ref="BW435" ca="1">INDEX($B435:$BB435,Var!$B$9)/BW$1*100</f>
        <v>0</v>
      </c>
      <c r="BX435" cm="1">
        <f t="array" aca="1" ref="BX435" ca="1">INDEX($B435:$BB435,Var!$B$9)/BX$1*100</f>
        <v>0</v>
      </c>
      <c r="BY435" cm="1">
        <f t="array" aca="1" ref="BY435" ca="1">INDEX($B435:$BB435,Var!$O$9)/BY$1*100</f>
        <v>0</v>
      </c>
      <c r="BZ435" cm="1">
        <f t="array" aca="1" ref="BZ435" ca="1">INDEX($B435:$BB435,Var!$O$9)/BZ$1*100</f>
        <v>0</v>
      </c>
    </row>
    <row r="436" spans="67:78" x14ac:dyDescent="0.3">
      <c r="BO436">
        <f t="shared" si="31"/>
        <v>1900</v>
      </c>
      <c r="BP436">
        <f t="shared" si="30"/>
        <v>100</v>
      </c>
      <c r="BQ436" t="e" cm="1">
        <f t="array" aca="1" ref="BQ436" ca="1">1/INDEX($B436:$BB436,Var!$B$9)</f>
        <v>#DIV/0!</v>
      </c>
      <c r="BR436">
        <f t="shared" si="32"/>
        <v>0</v>
      </c>
      <c r="BS436" t="e">
        <f t="shared" si="33"/>
        <v>#DIV/0!</v>
      </c>
      <c r="BT436" t="e" cm="1">
        <f t="array" aca="1" ref="BT436" ca="1">1/INDEX(B436:BB436,Var!$O$9)</f>
        <v>#DIV/0!</v>
      </c>
      <c r="BU436" t="e" cm="1">
        <f t="array" aca="1" ref="BU436" ca="1">INDEX(B436:BB436,Var!$B$9)/INDEX(B436:BB436,Var!$O$9)</f>
        <v>#DIV/0!</v>
      </c>
      <c r="BV436" t="e">
        <f t="shared" ca="1" si="34"/>
        <v>#DIV/0!</v>
      </c>
      <c r="BW436" cm="1">
        <f t="array" aca="1" ref="BW436" ca="1">INDEX($B436:$BB436,Var!$B$9)/BW$1*100</f>
        <v>0</v>
      </c>
      <c r="BX436" cm="1">
        <f t="array" aca="1" ref="BX436" ca="1">INDEX($B436:$BB436,Var!$B$9)/BX$1*100</f>
        <v>0</v>
      </c>
      <c r="BY436" cm="1">
        <f t="array" aca="1" ref="BY436" ca="1">INDEX($B436:$BB436,Var!$O$9)/BY$1*100</f>
        <v>0</v>
      </c>
      <c r="BZ436" cm="1">
        <f t="array" aca="1" ref="BZ436" ca="1">INDEX($B436:$BB436,Var!$O$9)/BZ$1*100</f>
        <v>0</v>
      </c>
    </row>
    <row r="437" spans="67:78" x14ac:dyDescent="0.3">
      <c r="BO437">
        <f t="shared" si="31"/>
        <v>1900</v>
      </c>
      <c r="BP437">
        <f t="shared" si="30"/>
        <v>100</v>
      </c>
      <c r="BQ437" t="e" cm="1">
        <f t="array" aca="1" ref="BQ437" ca="1">1/INDEX($B437:$BB437,Var!$B$9)</f>
        <v>#DIV/0!</v>
      </c>
      <c r="BR437">
        <f t="shared" si="32"/>
        <v>0</v>
      </c>
      <c r="BS437" t="e">
        <f t="shared" si="33"/>
        <v>#DIV/0!</v>
      </c>
      <c r="BT437" t="e" cm="1">
        <f t="array" aca="1" ref="BT437" ca="1">1/INDEX(B437:BB437,Var!$O$9)</f>
        <v>#DIV/0!</v>
      </c>
      <c r="BU437" t="e" cm="1">
        <f t="array" aca="1" ref="BU437" ca="1">INDEX(B437:BB437,Var!$B$9)/INDEX(B437:BB437,Var!$O$9)</f>
        <v>#DIV/0!</v>
      </c>
      <c r="BV437" t="e">
        <f t="shared" ca="1" si="34"/>
        <v>#DIV/0!</v>
      </c>
      <c r="BW437" cm="1">
        <f t="array" aca="1" ref="BW437" ca="1">INDEX($B437:$BB437,Var!$B$9)/BW$1*100</f>
        <v>0</v>
      </c>
      <c r="BX437" cm="1">
        <f t="array" aca="1" ref="BX437" ca="1">INDEX($B437:$BB437,Var!$B$9)/BX$1*100</f>
        <v>0</v>
      </c>
      <c r="BY437" cm="1">
        <f t="array" aca="1" ref="BY437" ca="1">INDEX($B437:$BB437,Var!$O$9)/BY$1*100</f>
        <v>0</v>
      </c>
      <c r="BZ437" cm="1">
        <f t="array" aca="1" ref="BZ437" ca="1">INDEX($B437:$BB437,Var!$O$9)/BZ$1*100</f>
        <v>0</v>
      </c>
    </row>
    <row r="438" spans="67:78" x14ac:dyDescent="0.3">
      <c r="BO438">
        <f t="shared" si="31"/>
        <v>1900</v>
      </c>
      <c r="BP438">
        <f t="shared" si="30"/>
        <v>100</v>
      </c>
      <c r="BQ438" t="e" cm="1">
        <f t="array" aca="1" ref="BQ438" ca="1">1/INDEX($B438:$BB438,Var!$B$9)</f>
        <v>#DIV/0!</v>
      </c>
      <c r="BR438">
        <f t="shared" si="32"/>
        <v>0</v>
      </c>
      <c r="BS438" t="e">
        <f t="shared" si="33"/>
        <v>#DIV/0!</v>
      </c>
      <c r="BT438" t="e" cm="1">
        <f t="array" aca="1" ref="BT438" ca="1">1/INDEX(B438:BB438,Var!$O$9)</f>
        <v>#DIV/0!</v>
      </c>
      <c r="BU438" t="e" cm="1">
        <f t="array" aca="1" ref="BU438" ca="1">INDEX(B438:BB438,Var!$B$9)/INDEX(B438:BB438,Var!$O$9)</f>
        <v>#DIV/0!</v>
      </c>
      <c r="BV438" t="e">
        <f t="shared" ca="1" si="34"/>
        <v>#DIV/0!</v>
      </c>
      <c r="BW438" cm="1">
        <f t="array" aca="1" ref="BW438" ca="1">INDEX($B438:$BB438,Var!$B$9)/BW$1*100</f>
        <v>0</v>
      </c>
      <c r="BX438" cm="1">
        <f t="array" aca="1" ref="BX438" ca="1">INDEX($B438:$BB438,Var!$B$9)/BX$1*100</f>
        <v>0</v>
      </c>
      <c r="BY438" cm="1">
        <f t="array" aca="1" ref="BY438" ca="1">INDEX($B438:$BB438,Var!$O$9)/BY$1*100</f>
        <v>0</v>
      </c>
      <c r="BZ438" cm="1">
        <f t="array" aca="1" ref="BZ438" ca="1">INDEX($B438:$BB438,Var!$O$9)/BZ$1*100</f>
        <v>0</v>
      </c>
    </row>
    <row r="439" spans="67:78" x14ac:dyDescent="0.3">
      <c r="BO439">
        <f t="shared" si="31"/>
        <v>1900</v>
      </c>
      <c r="BP439">
        <f t="shared" si="30"/>
        <v>100</v>
      </c>
      <c r="BQ439" t="e" cm="1">
        <f t="array" aca="1" ref="BQ439" ca="1">1/INDEX($B439:$BB439,Var!$B$9)</f>
        <v>#DIV/0!</v>
      </c>
      <c r="BR439">
        <f t="shared" si="32"/>
        <v>0</v>
      </c>
      <c r="BS439" t="e">
        <f t="shared" si="33"/>
        <v>#DIV/0!</v>
      </c>
      <c r="BT439" t="e" cm="1">
        <f t="array" aca="1" ref="BT439" ca="1">1/INDEX(B439:BB439,Var!$O$9)</f>
        <v>#DIV/0!</v>
      </c>
      <c r="BU439" t="e" cm="1">
        <f t="array" aca="1" ref="BU439" ca="1">INDEX(B439:BB439,Var!$B$9)/INDEX(B439:BB439,Var!$O$9)</f>
        <v>#DIV/0!</v>
      </c>
      <c r="BV439" t="e">
        <f t="shared" ca="1" si="34"/>
        <v>#DIV/0!</v>
      </c>
      <c r="BW439" cm="1">
        <f t="array" aca="1" ref="BW439" ca="1">INDEX($B439:$BB439,Var!$B$9)/BW$1*100</f>
        <v>0</v>
      </c>
      <c r="BX439" cm="1">
        <f t="array" aca="1" ref="BX439" ca="1">INDEX($B439:$BB439,Var!$B$9)/BX$1*100</f>
        <v>0</v>
      </c>
      <c r="BY439" cm="1">
        <f t="array" aca="1" ref="BY439" ca="1">INDEX($B439:$BB439,Var!$O$9)/BY$1*100</f>
        <v>0</v>
      </c>
      <c r="BZ439" cm="1">
        <f t="array" aca="1" ref="BZ439" ca="1">INDEX($B439:$BB439,Var!$O$9)/BZ$1*100</f>
        <v>0</v>
      </c>
    </row>
    <row r="440" spans="67:78" x14ac:dyDescent="0.3">
      <c r="BO440">
        <f t="shared" si="31"/>
        <v>1900</v>
      </c>
      <c r="BP440">
        <f t="shared" si="30"/>
        <v>100</v>
      </c>
      <c r="BQ440" t="e" cm="1">
        <f t="array" aca="1" ref="BQ440" ca="1">1/INDEX($B440:$BB440,Var!$B$9)</f>
        <v>#DIV/0!</v>
      </c>
      <c r="BR440">
        <f t="shared" si="32"/>
        <v>0</v>
      </c>
      <c r="BS440" t="e">
        <f t="shared" si="33"/>
        <v>#DIV/0!</v>
      </c>
      <c r="BT440" t="e" cm="1">
        <f t="array" aca="1" ref="BT440" ca="1">1/INDEX(B440:BB440,Var!$O$9)</f>
        <v>#DIV/0!</v>
      </c>
      <c r="BU440" t="e" cm="1">
        <f t="array" aca="1" ref="BU440" ca="1">INDEX(B440:BB440,Var!$B$9)/INDEX(B440:BB440,Var!$O$9)</f>
        <v>#DIV/0!</v>
      </c>
      <c r="BV440" t="e">
        <f t="shared" ca="1" si="34"/>
        <v>#DIV/0!</v>
      </c>
      <c r="BW440" cm="1">
        <f t="array" aca="1" ref="BW440" ca="1">INDEX($B440:$BB440,Var!$B$9)/BW$1*100</f>
        <v>0</v>
      </c>
      <c r="BX440" cm="1">
        <f t="array" aca="1" ref="BX440" ca="1">INDEX($B440:$BB440,Var!$B$9)/BX$1*100</f>
        <v>0</v>
      </c>
      <c r="BY440" cm="1">
        <f t="array" aca="1" ref="BY440" ca="1">INDEX($B440:$BB440,Var!$O$9)/BY$1*100</f>
        <v>0</v>
      </c>
      <c r="BZ440" cm="1">
        <f t="array" aca="1" ref="BZ440" ca="1">INDEX($B440:$BB440,Var!$O$9)/BZ$1*100</f>
        <v>0</v>
      </c>
    </row>
    <row r="441" spans="67:78" x14ac:dyDescent="0.3">
      <c r="BO441">
        <f t="shared" si="31"/>
        <v>1900</v>
      </c>
      <c r="BP441">
        <f t="shared" si="30"/>
        <v>100</v>
      </c>
      <c r="BQ441" t="e" cm="1">
        <f t="array" aca="1" ref="BQ441" ca="1">1/INDEX($B441:$BB441,Var!$B$9)</f>
        <v>#DIV/0!</v>
      </c>
      <c r="BR441">
        <f t="shared" si="32"/>
        <v>0</v>
      </c>
      <c r="BS441" t="e">
        <f t="shared" si="33"/>
        <v>#DIV/0!</v>
      </c>
      <c r="BT441" t="e" cm="1">
        <f t="array" aca="1" ref="BT441" ca="1">1/INDEX(B441:BB441,Var!$O$9)</f>
        <v>#DIV/0!</v>
      </c>
      <c r="BU441" t="e" cm="1">
        <f t="array" aca="1" ref="BU441" ca="1">INDEX(B441:BB441,Var!$B$9)/INDEX(B441:BB441,Var!$O$9)</f>
        <v>#DIV/0!</v>
      </c>
      <c r="BV441" t="e">
        <f t="shared" ca="1" si="34"/>
        <v>#DIV/0!</v>
      </c>
      <c r="BW441" cm="1">
        <f t="array" aca="1" ref="BW441" ca="1">INDEX($B441:$BB441,Var!$B$9)/BW$1*100</f>
        <v>0</v>
      </c>
      <c r="BX441" cm="1">
        <f t="array" aca="1" ref="BX441" ca="1">INDEX($B441:$BB441,Var!$B$9)/BX$1*100</f>
        <v>0</v>
      </c>
      <c r="BY441" cm="1">
        <f t="array" aca="1" ref="BY441" ca="1">INDEX($B441:$BB441,Var!$O$9)/BY$1*100</f>
        <v>0</v>
      </c>
      <c r="BZ441" cm="1">
        <f t="array" aca="1" ref="BZ441" ca="1">INDEX($B441:$BB441,Var!$O$9)/BZ$1*100</f>
        <v>0</v>
      </c>
    </row>
    <row r="442" spans="67:78" x14ac:dyDescent="0.3">
      <c r="BO442">
        <f t="shared" si="31"/>
        <v>1900</v>
      </c>
      <c r="BP442">
        <f t="shared" si="30"/>
        <v>100</v>
      </c>
      <c r="BQ442" t="e" cm="1">
        <f t="array" aca="1" ref="BQ442" ca="1">1/INDEX($B442:$BB442,Var!$B$9)</f>
        <v>#DIV/0!</v>
      </c>
      <c r="BR442">
        <f t="shared" si="32"/>
        <v>0</v>
      </c>
      <c r="BS442" t="e">
        <f t="shared" si="33"/>
        <v>#DIV/0!</v>
      </c>
      <c r="BT442" t="e" cm="1">
        <f t="array" aca="1" ref="BT442" ca="1">1/INDEX(B442:BB442,Var!$O$9)</f>
        <v>#DIV/0!</v>
      </c>
      <c r="BU442" t="e" cm="1">
        <f t="array" aca="1" ref="BU442" ca="1">INDEX(B442:BB442,Var!$B$9)/INDEX(B442:BB442,Var!$O$9)</f>
        <v>#DIV/0!</v>
      </c>
      <c r="BV442" t="e">
        <f t="shared" ca="1" si="34"/>
        <v>#DIV/0!</v>
      </c>
      <c r="BW442" cm="1">
        <f t="array" aca="1" ref="BW442" ca="1">INDEX($B442:$BB442,Var!$B$9)/BW$1*100</f>
        <v>0</v>
      </c>
      <c r="BX442" cm="1">
        <f t="array" aca="1" ref="BX442" ca="1">INDEX($B442:$BB442,Var!$B$9)/BX$1*100</f>
        <v>0</v>
      </c>
      <c r="BY442" cm="1">
        <f t="array" aca="1" ref="BY442" ca="1">INDEX($B442:$BB442,Var!$O$9)/BY$1*100</f>
        <v>0</v>
      </c>
      <c r="BZ442" cm="1">
        <f t="array" aca="1" ref="BZ442" ca="1">INDEX($B442:$BB442,Var!$O$9)/BZ$1*100</f>
        <v>0</v>
      </c>
    </row>
    <row r="443" spans="67:78" x14ac:dyDescent="0.3">
      <c r="BO443">
        <f t="shared" si="31"/>
        <v>1900</v>
      </c>
      <c r="BP443">
        <f t="shared" si="30"/>
        <v>100</v>
      </c>
      <c r="BQ443" t="e" cm="1">
        <f t="array" aca="1" ref="BQ443" ca="1">1/INDEX($B443:$BB443,Var!$B$9)</f>
        <v>#DIV/0!</v>
      </c>
      <c r="BR443">
        <f t="shared" si="32"/>
        <v>0</v>
      </c>
      <c r="BS443" t="e">
        <f t="shared" si="33"/>
        <v>#DIV/0!</v>
      </c>
      <c r="BT443" t="e" cm="1">
        <f t="array" aca="1" ref="BT443" ca="1">1/INDEX(B443:BB443,Var!$O$9)</f>
        <v>#DIV/0!</v>
      </c>
      <c r="BU443" t="e" cm="1">
        <f t="array" aca="1" ref="BU443" ca="1">INDEX(B443:BB443,Var!$B$9)/INDEX(B443:BB443,Var!$O$9)</f>
        <v>#DIV/0!</v>
      </c>
      <c r="BV443" t="e">
        <f t="shared" ca="1" si="34"/>
        <v>#DIV/0!</v>
      </c>
      <c r="BW443" cm="1">
        <f t="array" aca="1" ref="BW443" ca="1">INDEX($B443:$BB443,Var!$B$9)/BW$1*100</f>
        <v>0</v>
      </c>
      <c r="BX443" cm="1">
        <f t="array" aca="1" ref="BX443" ca="1">INDEX($B443:$BB443,Var!$B$9)/BX$1*100</f>
        <v>0</v>
      </c>
      <c r="BY443" cm="1">
        <f t="array" aca="1" ref="BY443" ca="1">INDEX($B443:$BB443,Var!$O$9)/BY$1*100</f>
        <v>0</v>
      </c>
      <c r="BZ443" cm="1">
        <f t="array" aca="1" ref="BZ443" ca="1">INDEX($B443:$BB443,Var!$O$9)/BZ$1*100</f>
        <v>0</v>
      </c>
    </row>
    <row r="444" spans="67:78" x14ac:dyDescent="0.3">
      <c r="BO444">
        <f t="shared" si="31"/>
        <v>1900</v>
      </c>
      <c r="BP444">
        <f t="shared" si="30"/>
        <v>100</v>
      </c>
      <c r="BQ444" t="e" cm="1">
        <f t="array" aca="1" ref="BQ444" ca="1">1/INDEX($B444:$BB444,Var!$B$9)</f>
        <v>#DIV/0!</v>
      </c>
      <c r="BR444">
        <f t="shared" si="32"/>
        <v>0</v>
      </c>
      <c r="BS444" t="e">
        <f t="shared" si="33"/>
        <v>#DIV/0!</v>
      </c>
      <c r="BT444" t="e" cm="1">
        <f t="array" aca="1" ref="BT444" ca="1">1/INDEX(B444:BB444,Var!$O$9)</f>
        <v>#DIV/0!</v>
      </c>
      <c r="BU444" t="e" cm="1">
        <f t="array" aca="1" ref="BU444" ca="1">INDEX(B444:BB444,Var!$B$9)/INDEX(B444:BB444,Var!$O$9)</f>
        <v>#DIV/0!</v>
      </c>
      <c r="BV444" t="e">
        <f t="shared" ca="1" si="34"/>
        <v>#DIV/0!</v>
      </c>
      <c r="BW444" cm="1">
        <f t="array" aca="1" ref="BW444" ca="1">INDEX($B444:$BB444,Var!$B$9)/BW$1*100</f>
        <v>0</v>
      </c>
      <c r="BX444" cm="1">
        <f t="array" aca="1" ref="BX444" ca="1">INDEX($B444:$BB444,Var!$B$9)/BX$1*100</f>
        <v>0</v>
      </c>
      <c r="BY444" cm="1">
        <f t="array" aca="1" ref="BY444" ca="1">INDEX($B444:$BB444,Var!$O$9)/BY$1*100</f>
        <v>0</v>
      </c>
      <c r="BZ444" cm="1">
        <f t="array" aca="1" ref="BZ444" ca="1">INDEX($B444:$BB444,Var!$O$9)/BZ$1*100</f>
        <v>0</v>
      </c>
    </row>
    <row r="445" spans="67:78" x14ac:dyDescent="0.3">
      <c r="BO445">
        <f t="shared" si="31"/>
        <v>1900</v>
      </c>
      <c r="BP445">
        <f t="shared" si="30"/>
        <v>100</v>
      </c>
      <c r="BQ445" t="e" cm="1">
        <f t="array" aca="1" ref="BQ445" ca="1">1/INDEX($B445:$BB445,Var!$B$9)</f>
        <v>#DIV/0!</v>
      </c>
      <c r="BR445">
        <f t="shared" si="32"/>
        <v>0</v>
      </c>
      <c r="BS445" t="e">
        <f t="shared" si="33"/>
        <v>#DIV/0!</v>
      </c>
      <c r="BT445" t="e" cm="1">
        <f t="array" aca="1" ref="BT445" ca="1">1/INDEX(B445:BB445,Var!$O$9)</f>
        <v>#DIV/0!</v>
      </c>
      <c r="BU445" t="e" cm="1">
        <f t="array" aca="1" ref="BU445" ca="1">INDEX(B445:BB445,Var!$B$9)/INDEX(B445:BB445,Var!$O$9)</f>
        <v>#DIV/0!</v>
      </c>
      <c r="BV445" t="e">
        <f t="shared" ca="1" si="34"/>
        <v>#DIV/0!</v>
      </c>
      <c r="BW445" cm="1">
        <f t="array" aca="1" ref="BW445" ca="1">INDEX($B445:$BB445,Var!$B$9)/BW$1*100</f>
        <v>0</v>
      </c>
      <c r="BX445" cm="1">
        <f t="array" aca="1" ref="BX445" ca="1">INDEX($B445:$BB445,Var!$B$9)/BX$1*100</f>
        <v>0</v>
      </c>
      <c r="BY445" cm="1">
        <f t="array" aca="1" ref="BY445" ca="1">INDEX($B445:$BB445,Var!$O$9)/BY$1*100</f>
        <v>0</v>
      </c>
      <c r="BZ445" cm="1">
        <f t="array" aca="1" ref="BZ445" ca="1">INDEX($B445:$BB445,Var!$O$9)/BZ$1*100</f>
        <v>0</v>
      </c>
    </row>
    <row r="446" spans="67:78" x14ac:dyDescent="0.3">
      <c r="BO446">
        <f t="shared" si="31"/>
        <v>1900</v>
      </c>
      <c r="BP446">
        <f t="shared" si="30"/>
        <v>100</v>
      </c>
      <c r="BQ446" t="e" cm="1">
        <f t="array" aca="1" ref="BQ446" ca="1">1/INDEX($B446:$BB446,Var!$B$9)</f>
        <v>#DIV/0!</v>
      </c>
      <c r="BR446">
        <f t="shared" si="32"/>
        <v>0</v>
      </c>
      <c r="BS446" t="e">
        <f t="shared" si="33"/>
        <v>#DIV/0!</v>
      </c>
      <c r="BT446" t="e" cm="1">
        <f t="array" aca="1" ref="BT446" ca="1">1/INDEX(B446:BB446,Var!$O$9)</f>
        <v>#DIV/0!</v>
      </c>
      <c r="BU446" t="e" cm="1">
        <f t="array" aca="1" ref="BU446" ca="1">INDEX(B446:BB446,Var!$B$9)/INDEX(B446:BB446,Var!$O$9)</f>
        <v>#DIV/0!</v>
      </c>
      <c r="BV446" t="e">
        <f t="shared" ca="1" si="34"/>
        <v>#DIV/0!</v>
      </c>
      <c r="BW446" cm="1">
        <f t="array" aca="1" ref="BW446" ca="1">INDEX($B446:$BB446,Var!$B$9)/BW$1*100</f>
        <v>0</v>
      </c>
      <c r="BX446" cm="1">
        <f t="array" aca="1" ref="BX446" ca="1">INDEX($B446:$BB446,Var!$B$9)/BX$1*100</f>
        <v>0</v>
      </c>
      <c r="BY446" cm="1">
        <f t="array" aca="1" ref="BY446" ca="1">INDEX($B446:$BB446,Var!$O$9)/BY$1*100</f>
        <v>0</v>
      </c>
      <c r="BZ446" cm="1">
        <f t="array" aca="1" ref="BZ446" ca="1">INDEX($B446:$BB446,Var!$O$9)/BZ$1*100</f>
        <v>0</v>
      </c>
    </row>
    <row r="447" spans="67:78" x14ac:dyDescent="0.3">
      <c r="BO447">
        <f t="shared" si="31"/>
        <v>1900</v>
      </c>
      <c r="BP447">
        <f t="shared" si="30"/>
        <v>100</v>
      </c>
      <c r="BQ447" t="e" cm="1">
        <f t="array" aca="1" ref="BQ447" ca="1">1/INDEX($B447:$BB447,Var!$B$9)</f>
        <v>#DIV/0!</v>
      </c>
      <c r="BR447">
        <f t="shared" si="32"/>
        <v>0</v>
      </c>
      <c r="BS447" t="e">
        <f t="shared" si="33"/>
        <v>#DIV/0!</v>
      </c>
      <c r="BT447" t="e" cm="1">
        <f t="array" aca="1" ref="BT447" ca="1">1/INDEX(B447:BB447,Var!$O$9)</f>
        <v>#DIV/0!</v>
      </c>
      <c r="BU447" t="e" cm="1">
        <f t="array" aca="1" ref="BU447" ca="1">INDEX(B447:BB447,Var!$B$9)/INDEX(B447:BB447,Var!$O$9)</f>
        <v>#DIV/0!</v>
      </c>
      <c r="BV447" t="e">
        <f t="shared" ca="1" si="34"/>
        <v>#DIV/0!</v>
      </c>
      <c r="BW447" cm="1">
        <f t="array" aca="1" ref="BW447" ca="1">INDEX($B447:$BB447,Var!$B$9)/BW$1*100</f>
        <v>0</v>
      </c>
      <c r="BX447" cm="1">
        <f t="array" aca="1" ref="BX447" ca="1">INDEX($B447:$BB447,Var!$B$9)/BX$1*100</f>
        <v>0</v>
      </c>
      <c r="BY447" cm="1">
        <f t="array" aca="1" ref="BY447" ca="1">INDEX($B447:$BB447,Var!$O$9)/BY$1*100</f>
        <v>0</v>
      </c>
      <c r="BZ447" cm="1">
        <f t="array" aca="1" ref="BZ447" ca="1">INDEX($B447:$BB447,Var!$O$9)/BZ$1*100</f>
        <v>0</v>
      </c>
    </row>
    <row r="448" spans="67:78" x14ac:dyDescent="0.3">
      <c r="BO448">
        <f t="shared" si="31"/>
        <v>1900</v>
      </c>
      <c r="BP448">
        <f t="shared" si="30"/>
        <v>100</v>
      </c>
      <c r="BQ448" t="e" cm="1">
        <f t="array" aca="1" ref="BQ448" ca="1">1/INDEX($B448:$BB448,Var!$B$9)</f>
        <v>#DIV/0!</v>
      </c>
      <c r="BR448">
        <f t="shared" si="32"/>
        <v>0</v>
      </c>
      <c r="BS448" t="e">
        <f t="shared" si="33"/>
        <v>#DIV/0!</v>
      </c>
      <c r="BT448" t="e" cm="1">
        <f t="array" aca="1" ref="BT448" ca="1">1/INDEX(B448:BB448,Var!$O$9)</f>
        <v>#DIV/0!</v>
      </c>
      <c r="BU448" t="e" cm="1">
        <f t="array" aca="1" ref="BU448" ca="1">INDEX(B448:BB448,Var!$B$9)/INDEX(B448:BB448,Var!$O$9)</f>
        <v>#DIV/0!</v>
      </c>
      <c r="BV448" t="e">
        <f t="shared" ca="1" si="34"/>
        <v>#DIV/0!</v>
      </c>
      <c r="BW448" cm="1">
        <f t="array" aca="1" ref="BW448" ca="1">INDEX($B448:$BB448,Var!$B$9)/BW$1*100</f>
        <v>0</v>
      </c>
      <c r="BX448" cm="1">
        <f t="array" aca="1" ref="BX448" ca="1">INDEX($B448:$BB448,Var!$B$9)/BX$1*100</f>
        <v>0</v>
      </c>
      <c r="BY448" cm="1">
        <f t="array" aca="1" ref="BY448" ca="1">INDEX($B448:$BB448,Var!$O$9)/BY$1*100</f>
        <v>0</v>
      </c>
      <c r="BZ448" cm="1">
        <f t="array" aca="1" ref="BZ448" ca="1">INDEX($B448:$BB448,Var!$O$9)/BZ$1*100</f>
        <v>0</v>
      </c>
    </row>
    <row r="449" spans="67:78" x14ac:dyDescent="0.3">
      <c r="BO449">
        <f t="shared" si="31"/>
        <v>1900</v>
      </c>
      <c r="BP449">
        <f t="shared" si="30"/>
        <v>100</v>
      </c>
      <c r="BQ449" t="e" cm="1">
        <f t="array" aca="1" ref="BQ449" ca="1">1/INDEX($B449:$BB449,Var!$B$9)</f>
        <v>#DIV/0!</v>
      </c>
      <c r="BR449">
        <f t="shared" si="32"/>
        <v>0</v>
      </c>
      <c r="BS449" t="e">
        <f t="shared" si="33"/>
        <v>#DIV/0!</v>
      </c>
      <c r="BT449" t="e" cm="1">
        <f t="array" aca="1" ref="BT449" ca="1">1/INDEX(B449:BB449,Var!$O$9)</f>
        <v>#DIV/0!</v>
      </c>
      <c r="BU449" t="e" cm="1">
        <f t="array" aca="1" ref="BU449" ca="1">INDEX(B449:BB449,Var!$B$9)/INDEX(B449:BB449,Var!$O$9)</f>
        <v>#DIV/0!</v>
      </c>
      <c r="BV449" t="e">
        <f t="shared" ca="1" si="34"/>
        <v>#DIV/0!</v>
      </c>
      <c r="BW449" cm="1">
        <f t="array" aca="1" ref="BW449" ca="1">INDEX($B449:$BB449,Var!$B$9)/BW$1*100</f>
        <v>0</v>
      </c>
      <c r="BX449" cm="1">
        <f t="array" aca="1" ref="BX449" ca="1">INDEX($B449:$BB449,Var!$B$9)/BX$1*100</f>
        <v>0</v>
      </c>
      <c r="BY449" cm="1">
        <f t="array" aca="1" ref="BY449" ca="1">INDEX($B449:$BB449,Var!$O$9)/BY$1*100</f>
        <v>0</v>
      </c>
      <c r="BZ449" cm="1">
        <f t="array" aca="1" ref="BZ449" ca="1">INDEX($B449:$BB449,Var!$O$9)/BZ$1*100</f>
        <v>0</v>
      </c>
    </row>
    <row r="450" spans="67:78" x14ac:dyDescent="0.3">
      <c r="BO450">
        <f t="shared" si="31"/>
        <v>1900</v>
      </c>
      <c r="BP450">
        <f t="shared" si="30"/>
        <v>100</v>
      </c>
      <c r="BQ450" t="e" cm="1">
        <f t="array" aca="1" ref="BQ450" ca="1">1/INDEX($B450:$BB450,Var!$B$9)</f>
        <v>#DIV/0!</v>
      </c>
      <c r="BR450">
        <f t="shared" si="32"/>
        <v>0</v>
      </c>
      <c r="BS450" t="e">
        <f t="shared" si="33"/>
        <v>#DIV/0!</v>
      </c>
      <c r="BT450" t="e" cm="1">
        <f t="array" aca="1" ref="BT450" ca="1">1/INDEX(B450:BB450,Var!$O$9)</f>
        <v>#DIV/0!</v>
      </c>
      <c r="BU450" t="e" cm="1">
        <f t="array" aca="1" ref="BU450" ca="1">INDEX(B450:BB450,Var!$B$9)/INDEX(B450:BB450,Var!$O$9)</f>
        <v>#DIV/0!</v>
      </c>
      <c r="BV450" t="e">
        <f t="shared" ca="1" si="34"/>
        <v>#DIV/0!</v>
      </c>
      <c r="BW450" cm="1">
        <f t="array" aca="1" ref="BW450" ca="1">INDEX($B450:$BB450,Var!$B$9)/BW$1*100</f>
        <v>0</v>
      </c>
      <c r="BX450" cm="1">
        <f t="array" aca="1" ref="BX450" ca="1">INDEX($B450:$BB450,Var!$B$9)/BX$1*100</f>
        <v>0</v>
      </c>
      <c r="BY450" cm="1">
        <f t="array" aca="1" ref="BY450" ca="1">INDEX($B450:$BB450,Var!$O$9)/BY$1*100</f>
        <v>0</v>
      </c>
      <c r="BZ450" cm="1">
        <f t="array" aca="1" ref="BZ450" ca="1">INDEX($B450:$BB450,Var!$O$9)/BZ$1*100</f>
        <v>0</v>
      </c>
    </row>
    <row r="451" spans="67:78" x14ac:dyDescent="0.3">
      <c r="BO451">
        <f t="shared" si="31"/>
        <v>1900</v>
      </c>
      <c r="BP451">
        <f t="shared" si="30"/>
        <v>100</v>
      </c>
      <c r="BQ451" t="e" cm="1">
        <f t="array" aca="1" ref="BQ451" ca="1">1/INDEX($B451:$BB451,Var!$B$9)</f>
        <v>#DIV/0!</v>
      </c>
      <c r="BR451">
        <f t="shared" si="32"/>
        <v>0</v>
      </c>
      <c r="BS451" t="e">
        <f t="shared" si="33"/>
        <v>#DIV/0!</v>
      </c>
      <c r="BT451" t="e" cm="1">
        <f t="array" aca="1" ref="BT451" ca="1">1/INDEX(B451:BB451,Var!$O$9)</f>
        <v>#DIV/0!</v>
      </c>
      <c r="BU451" t="e" cm="1">
        <f t="array" aca="1" ref="BU451" ca="1">INDEX(B451:BB451,Var!$B$9)/INDEX(B451:BB451,Var!$O$9)</f>
        <v>#DIV/0!</v>
      </c>
      <c r="BV451" t="e">
        <f t="shared" ca="1" si="34"/>
        <v>#DIV/0!</v>
      </c>
      <c r="BW451" cm="1">
        <f t="array" aca="1" ref="BW451" ca="1">INDEX($B451:$BB451,Var!$B$9)/BW$1*100</f>
        <v>0</v>
      </c>
      <c r="BX451" cm="1">
        <f t="array" aca="1" ref="BX451" ca="1">INDEX($B451:$BB451,Var!$B$9)/BX$1*100</f>
        <v>0</v>
      </c>
      <c r="BY451" cm="1">
        <f t="array" aca="1" ref="BY451" ca="1">INDEX($B451:$BB451,Var!$O$9)/BY$1*100</f>
        <v>0</v>
      </c>
      <c r="BZ451" cm="1">
        <f t="array" aca="1" ref="BZ451" ca="1">INDEX($B451:$BB451,Var!$O$9)/BZ$1*100</f>
        <v>0</v>
      </c>
    </row>
    <row r="452" spans="67:78" x14ac:dyDescent="0.3">
      <c r="BO452">
        <f t="shared" si="31"/>
        <v>1900</v>
      </c>
      <c r="BP452">
        <f t="shared" ref="BP452:BP515" si="35">IF(ISEVEN(YEAR($A452))=TRUE,100,0)</f>
        <v>100</v>
      </c>
      <c r="BQ452" t="e" cm="1">
        <f t="array" aca="1" ref="BQ452" ca="1">1/INDEX($B452:$BB452,Var!$B$9)</f>
        <v>#DIV/0!</v>
      </c>
      <c r="BR452">
        <f t="shared" si="32"/>
        <v>0</v>
      </c>
      <c r="BS452" t="e">
        <f t="shared" si="33"/>
        <v>#DIV/0!</v>
      </c>
      <c r="BT452" t="e" cm="1">
        <f t="array" aca="1" ref="BT452" ca="1">1/INDEX(B452:BB452,Var!$O$9)</f>
        <v>#DIV/0!</v>
      </c>
      <c r="BU452" t="e" cm="1">
        <f t="array" aca="1" ref="BU452" ca="1">INDEX(B452:BB452,Var!$B$9)/INDEX(B452:BB452,Var!$O$9)</f>
        <v>#DIV/0!</v>
      </c>
      <c r="BV452" t="e">
        <f t="shared" ca="1" si="34"/>
        <v>#DIV/0!</v>
      </c>
      <c r="BW452" cm="1">
        <f t="array" aca="1" ref="BW452" ca="1">INDEX($B452:$BB452,Var!$B$9)/BW$1*100</f>
        <v>0</v>
      </c>
      <c r="BX452" cm="1">
        <f t="array" aca="1" ref="BX452" ca="1">INDEX($B452:$BB452,Var!$B$9)/BX$1*100</f>
        <v>0</v>
      </c>
      <c r="BY452" cm="1">
        <f t="array" aca="1" ref="BY452" ca="1">INDEX($B452:$BB452,Var!$O$9)/BY$1*100</f>
        <v>0</v>
      </c>
      <c r="BZ452" cm="1">
        <f t="array" aca="1" ref="BZ452" ca="1">INDEX($B452:$BB452,Var!$O$9)/BZ$1*100</f>
        <v>0</v>
      </c>
    </row>
    <row r="453" spans="67:78" x14ac:dyDescent="0.3">
      <c r="BO453">
        <f t="shared" ref="BO453:BO516" si="36">YEAR(A453)</f>
        <v>1900</v>
      </c>
      <c r="BP453">
        <f t="shared" si="35"/>
        <v>100</v>
      </c>
      <c r="BQ453" t="e" cm="1">
        <f t="array" aca="1" ref="BQ453" ca="1">1/INDEX($B453:$BB453,Var!$B$9)</f>
        <v>#DIV/0!</v>
      </c>
      <c r="BR453">
        <f t="shared" ref="BR453:BR516" si="37">AN453</f>
        <v>0</v>
      </c>
      <c r="BS453" t="e">
        <f t="shared" ref="BS453:BS516" si="38">1/BR453</f>
        <v>#DIV/0!</v>
      </c>
      <c r="BT453" t="e" cm="1">
        <f t="array" aca="1" ref="BT453" ca="1">1/INDEX(B453:BB453,Var!$O$9)</f>
        <v>#DIV/0!</v>
      </c>
      <c r="BU453" t="e" cm="1">
        <f t="array" aca="1" ref="BU453" ca="1">INDEX(B453:BB453,Var!$B$9)/INDEX(B453:BB453,Var!$O$9)</f>
        <v>#DIV/0!</v>
      </c>
      <c r="BV453" t="e">
        <f t="shared" ref="BV453:BV516" ca="1" si="39">1/BU453</f>
        <v>#DIV/0!</v>
      </c>
      <c r="BW453" cm="1">
        <f t="array" aca="1" ref="BW453" ca="1">INDEX($B453:$BB453,Var!$B$9)/BW$1*100</f>
        <v>0</v>
      </c>
      <c r="BX453" cm="1">
        <f t="array" aca="1" ref="BX453" ca="1">INDEX($B453:$BB453,Var!$B$9)/BX$1*100</f>
        <v>0</v>
      </c>
      <c r="BY453" cm="1">
        <f t="array" aca="1" ref="BY453" ca="1">INDEX($B453:$BB453,Var!$O$9)/BY$1*100</f>
        <v>0</v>
      </c>
      <c r="BZ453" cm="1">
        <f t="array" aca="1" ref="BZ453" ca="1">INDEX($B453:$BB453,Var!$O$9)/BZ$1*100</f>
        <v>0</v>
      </c>
    </row>
    <row r="454" spans="67:78" x14ac:dyDescent="0.3">
      <c r="BO454">
        <f t="shared" si="36"/>
        <v>1900</v>
      </c>
      <c r="BP454">
        <f t="shared" si="35"/>
        <v>100</v>
      </c>
      <c r="BQ454" t="e" cm="1">
        <f t="array" aca="1" ref="BQ454" ca="1">1/INDEX($B454:$BB454,Var!$B$9)</f>
        <v>#DIV/0!</v>
      </c>
      <c r="BR454">
        <f t="shared" si="37"/>
        <v>0</v>
      </c>
      <c r="BS454" t="e">
        <f t="shared" si="38"/>
        <v>#DIV/0!</v>
      </c>
      <c r="BT454" t="e" cm="1">
        <f t="array" aca="1" ref="BT454" ca="1">1/INDEX(B454:BB454,Var!$O$9)</f>
        <v>#DIV/0!</v>
      </c>
      <c r="BU454" t="e" cm="1">
        <f t="array" aca="1" ref="BU454" ca="1">INDEX(B454:BB454,Var!$B$9)/INDEX(B454:BB454,Var!$O$9)</f>
        <v>#DIV/0!</v>
      </c>
      <c r="BV454" t="e">
        <f t="shared" ca="1" si="39"/>
        <v>#DIV/0!</v>
      </c>
      <c r="BW454" cm="1">
        <f t="array" aca="1" ref="BW454" ca="1">INDEX($B454:$BB454,Var!$B$9)/BW$1*100</f>
        <v>0</v>
      </c>
      <c r="BX454" cm="1">
        <f t="array" aca="1" ref="BX454" ca="1">INDEX($B454:$BB454,Var!$B$9)/BX$1*100</f>
        <v>0</v>
      </c>
      <c r="BY454" cm="1">
        <f t="array" aca="1" ref="BY454" ca="1">INDEX($B454:$BB454,Var!$O$9)/BY$1*100</f>
        <v>0</v>
      </c>
      <c r="BZ454" cm="1">
        <f t="array" aca="1" ref="BZ454" ca="1">INDEX($B454:$BB454,Var!$O$9)/BZ$1*100</f>
        <v>0</v>
      </c>
    </row>
    <row r="455" spans="67:78" x14ac:dyDescent="0.3">
      <c r="BO455">
        <f t="shared" si="36"/>
        <v>1900</v>
      </c>
      <c r="BP455">
        <f t="shared" si="35"/>
        <v>100</v>
      </c>
      <c r="BQ455" t="e" cm="1">
        <f t="array" aca="1" ref="BQ455" ca="1">1/INDEX($B455:$BB455,Var!$B$9)</f>
        <v>#DIV/0!</v>
      </c>
      <c r="BR455">
        <f t="shared" si="37"/>
        <v>0</v>
      </c>
      <c r="BS455" t="e">
        <f t="shared" si="38"/>
        <v>#DIV/0!</v>
      </c>
      <c r="BT455" t="e" cm="1">
        <f t="array" aca="1" ref="BT455" ca="1">1/INDEX(B455:BB455,Var!$O$9)</f>
        <v>#DIV/0!</v>
      </c>
      <c r="BU455" t="e" cm="1">
        <f t="array" aca="1" ref="BU455" ca="1">INDEX(B455:BB455,Var!$B$9)/INDEX(B455:BB455,Var!$O$9)</f>
        <v>#DIV/0!</v>
      </c>
      <c r="BV455" t="e">
        <f t="shared" ca="1" si="39"/>
        <v>#DIV/0!</v>
      </c>
      <c r="BW455" cm="1">
        <f t="array" aca="1" ref="BW455" ca="1">INDEX($B455:$BB455,Var!$B$9)/BW$1*100</f>
        <v>0</v>
      </c>
      <c r="BX455" cm="1">
        <f t="array" aca="1" ref="BX455" ca="1">INDEX($B455:$BB455,Var!$B$9)/BX$1*100</f>
        <v>0</v>
      </c>
      <c r="BY455" cm="1">
        <f t="array" aca="1" ref="BY455" ca="1">INDEX($B455:$BB455,Var!$O$9)/BY$1*100</f>
        <v>0</v>
      </c>
      <c r="BZ455" cm="1">
        <f t="array" aca="1" ref="BZ455" ca="1">INDEX($B455:$BB455,Var!$O$9)/BZ$1*100</f>
        <v>0</v>
      </c>
    </row>
    <row r="456" spans="67:78" x14ac:dyDescent="0.3">
      <c r="BO456">
        <f t="shared" si="36"/>
        <v>1900</v>
      </c>
      <c r="BP456">
        <f t="shared" si="35"/>
        <v>100</v>
      </c>
      <c r="BQ456" t="e" cm="1">
        <f t="array" aca="1" ref="BQ456" ca="1">1/INDEX($B456:$BB456,Var!$B$9)</f>
        <v>#DIV/0!</v>
      </c>
      <c r="BR456">
        <f t="shared" si="37"/>
        <v>0</v>
      </c>
      <c r="BS456" t="e">
        <f t="shared" si="38"/>
        <v>#DIV/0!</v>
      </c>
      <c r="BT456" t="e" cm="1">
        <f t="array" aca="1" ref="BT456" ca="1">1/INDEX(B456:BB456,Var!$O$9)</f>
        <v>#DIV/0!</v>
      </c>
      <c r="BU456" t="e" cm="1">
        <f t="array" aca="1" ref="BU456" ca="1">INDEX(B456:BB456,Var!$B$9)/INDEX(B456:BB456,Var!$O$9)</f>
        <v>#DIV/0!</v>
      </c>
      <c r="BV456" t="e">
        <f t="shared" ca="1" si="39"/>
        <v>#DIV/0!</v>
      </c>
      <c r="BW456" cm="1">
        <f t="array" aca="1" ref="BW456" ca="1">INDEX($B456:$BB456,Var!$B$9)/BW$1*100</f>
        <v>0</v>
      </c>
      <c r="BX456" cm="1">
        <f t="array" aca="1" ref="BX456" ca="1">INDEX($B456:$BB456,Var!$B$9)/BX$1*100</f>
        <v>0</v>
      </c>
      <c r="BY456" cm="1">
        <f t="array" aca="1" ref="BY456" ca="1">INDEX($B456:$BB456,Var!$O$9)/BY$1*100</f>
        <v>0</v>
      </c>
      <c r="BZ456" cm="1">
        <f t="array" aca="1" ref="BZ456" ca="1">INDEX($B456:$BB456,Var!$O$9)/BZ$1*100</f>
        <v>0</v>
      </c>
    </row>
    <row r="457" spans="67:78" x14ac:dyDescent="0.3">
      <c r="BO457">
        <f t="shared" si="36"/>
        <v>1900</v>
      </c>
      <c r="BP457">
        <f t="shared" si="35"/>
        <v>100</v>
      </c>
      <c r="BQ457" t="e" cm="1">
        <f t="array" aca="1" ref="BQ457" ca="1">1/INDEX($B457:$BB457,Var!$B$9)</f>
        <v>#DIV/0!</v>
      </c>
      <c r="BR457">
        <f t="shared" si="37"/>
        <v>0</v>
      </c>
      <c r="BS457" t="e">
        <f t="shared" si="38"/>
        <v>#DIV/0!</v>
      </c>
      <c r="BT457" t="e" cm="1">
        <f t="array" aca="1" ref="BT457" ca="1">1/INDEX(B457:BB457,Var!$O$9)</f>
        <v>#DIV/0!</v>
      </c>
      <c r="BU457" t="e" cm="1">
        <f t="array" aca="1" ref="BU457" ca="1">INDEX(B457:BB457,Var!$B$9)/INDEX(B457:BB457,Var!$O$9)</f>
        <v>#DIV/0!</v>
      </c>
      <c r="BV457" t="e">
        <f t="shared" ca="1" si="39"/>
        <v>#DIV/0!</v>
      </c>
      <c r="BW457" cm="1">
        <f t="array" aca="1" ref="BW457" ca="1">INDEX($B457:$BB457,Var!$B$9)/BW$1*100</f>
        <v>0</v>
      </c>
      <c r="BX457" cm="1">
        <f t="array" aca="1" ref="BX457" ca="1">INDEX($B457:$BB457,Var!$B$9)/BX$1*100</f>
        <v>0</v>
      </c>
      <c r="BY457" cm="1">
        <f t="array" aca="1" ref="BY457" ca="1">INDEX($B457:$BB457,Var!$O$9)/BY$1*100</f>
        <v>0</v>
      </c>
      <c r="BZ457" cm="1">
        <f t="array" aca="1" ref="BZ457" ca="1">INDEX($B457:$BB457,Var!$O$9)/BZ$1*100</f>
        <v>0</v>
      </c>
    </row>
    <row r="458" spans="67:78" x14ac:dyDescent="0.3">
      <c r="BO458">
        <f t="shared" si="36"/>
        <v>1900</v>
      </c>
      <c r="BP458">
        <f t="shared" si="35"/>
        <v>100</v>
      </c>
      <c r="BQ458" t="e" cm="1">
        <f t="array" aca="1" ref="BQ458" ca="1">1/INDEX($B458:$BB458,Var!$B$9)</f>
        <v>#DIV/0!</v>
      </c>
      <c r="BR458">
        <f t="shared" si="37"/>
        <v>0</v>
      </c>
      <c r="BS458" t="e">
        <f t="shared" si="38"/>
        <v>#DIV/0!</v>
      </c>
      <c r="BT458" t="e" cm="1">
        <f t="array" aca="1" ref="BT458" ca="1">1/INDEX(B458:BB458,Var!$O$9)</f>
        <v>#DIV/0!</v>
      </c>
      <c r="BU458" t="e" cm="1">
        <f t="array" aca="1" ref="BU458" ca="1">INDEX(B458:BB458,Var!$B$9)/INDEX(B458:BB458,Var!$O$9)</f>
        <v>#DIV/0!</v>
      </c>
      <c r="BV458" t="e">
        <f t="shared" ca="1" si="39"/>
        <v>#DIV/0!</v>
      </c>
      <c r="BW458" cm="1">
        <f t="array" aca="1" ref="BW458" ca="1">INDEX($B458:$BB458,Var!$B$9)/BW$1*100</f>
        <v>0</v>
      </c>
      <c r="BX458" cm="1">
        <f t="array" aca="1" ref="BX458" ca="1">INDEX($B458:$BB458,Var!$B$9)/BX$1*100</f>
        <v>0</v>
      </c>
      <c r="BY458" cm="1">
        <f t="array" aca="1" ref="BY458" ca="1">INDEX($B458:$BB458,Var!$O$9)/BY$1*100</f>
        <v>0</v>
      </c>
      <c r="BZ458" cm="1">
        <f t="array" aca="1" ref="BZ458" ca="1">INDEX($B458:$BB458,Var!$O$9)/BZ$1*100</f>
        <v>0</v>
      </c>
    </row>
    <row r="459" spans="67:78" x14ac:dyDescent="0.3">
      <c r="BO459">
        <f t="shared" si="36"/>
        <v>1900</v>
      </c>
      <c r="BP459">
        <f t="shared" si="35"/>
        <v>100</v>
      </c>
      <c r="BQ459" t="e" cm="1">
        <f t="array" aca="1" ref="BQ459" ca="1">1/INDEX($B459:$BB459,Var!$B$9)</f>
        <v>#DIV/0!</v>
      </c>
      <c r="BR459">
        <f t="shared" si="37"/>
        <v>0</v>
      </c>
      <c r="BS459" t="e">
        <f t="shared" si="38"/>
        <v>#DIV/0!</v>
      </c>
      <c r="BT459" t="e" cm="1">
        <f t="array" aca="1" ref="BT459" ca="1">1/INDEX(B459:BB459,Var!$O$9)</f>
        <v>#DIV/0!</v>
      </c>
      <c r="BU459" t="e" cm="1">
        <f t="array" aca="1" ref="BU459" ca="1">INDEX(B459:BB459,Var!$B$9)/INDEX(B459:BB459,Var!$O$9)</f>
        <v>#DIV/0!</v>
      </c>
      <c r="BV459" t="e">
        <f t="shared" ca="1" si="39"/>
        <v>#DIV/0!</v>
      </c>
      <c r="BW459" cm="1">
        <f t="array" aca="1" ref="BW459" ca="1">INDEX($B459:$BB459,Var!$B$9)/BW$1*100</f>
        <v>0</v>
      </c>
      <c r="BX459" cm="1">
        <f t="array" aca="1" ref="BX459" ca="1">INDEX($B459:$BB459,Var!$B$9)/BX$1*100</f>
        <v>0</v>
      </c>
      <c r="BY459" cm="1">
        <f t="array" aca="1" ref="BY459" ca="1">INDEX($B459:$BB459,Var!$O$9)/BY$1*100</f>
        <v>0</v>
      </c>
      <c r="BZ459" cm="1">
        <f t="array" aca="1" ref="BZ459" ca="1">INDEX($B459:$BB459,Var!$O$9)/BZ$1*100</f>
        <v>0</v>
      </c>
    </row>
    <row r="460" spans="67:78" x14ac:dyDescent="0.3">
      <c r="BO460">
        <f t="shared" si="36"/>
        <v>1900</v>
      </c>
      <c r="BP460">
        <f t="shared" si="35"/>
        <v>100</v>
      </c>
      <c r="BQ460" t="e" cm="1">
        <f t="array" aca="1" ref="BQ460" ca="1">1/INDEX($B460:$BB460,Var!$B$9)</f>
        <v>#DIV/0!</v>
      </c>
      <c r="BR460">
        <f t="shared" si="37"/>
        <v>0</v>
      </c>
      <c r="BS460" t="e">
        <f t="shared" si="38"/>
        <v>#DIV/0!</v>
      </c>
      <c r="BT460" t="e" cm="1">
        <f t="array" aca="1" ref="BT460" ca="1">1/INDEX(B460:BB460,Var!$O$9)</f>
        <v>#DIV/0!</v>
      </c>
      <c r="BU460" t="e" cm="1">
        <f t="array" aca="1" ref="BU460" ca="1">INDEX(B460:BB460,Var!$B$9)/INDEX(B460:BB460,Var!$O$9)</f>
        <v>#DIV/0!</v>
      </c>
      <c r="BV460" t="e">
        <f t="shared" ca="1" si="39"/>
        <v>#DIV/0!</v>
      </c>
      <c r="BW460" cm="1">
        <f t="array" aca="1" ref="BW460" ca="1">INDEX($B460:$BB460,Var!$B$9)/BW$1*100</f>
        <v>0</v>
      </c>
      <c r="BX460" cm="1">
        <f t="array" aca="1" ref="BX460" ca="1">INDEX($B460:$BB460,Var!$B$9)/BX$1*100</f>
        <v>0</v>
      </c>
      <c r="BY460" cm="1">
        <f t="array" aca="1" ref="BY460" ca="1">INDEX($B460:$BB460,Var!$O$9)/BY$1*100</f>
        <v>0</v>
      </c>
      <c r="BZ460" cm="1">
        <f t="array" aca="1" ref="BZ460" ca="1">INDEX($B460:$BB460,Var!$O$9)/BZ$1*100</f>
        <v>0</v>
      </c>
    </row>
    <row r="461" spans="67:78" x14ac:dyDescent="0.3">
      <c r="BO461">
        <f t="shared" si="36"/>
        <v>1900</v>
      </c>
      <c r="BP461">
        <f t="shared" si="35"/>
        <v>100</v>
      </c>
      <c r="BQ461" t="e" cm="1">
        <f t="array" aca="1" ref="BQ461" ca="1">1/INDEX($B461:$BB461,Var!$B$9)</f>
        <v>#DIV/0!</v>
      </c>
      <c r="BR461">
        <f t="shared" si="37"/>
        <v>0</v>
      </c>
      <c r="BS461" t="e">
        <f t="shared" si="38"/>
        <v>#DIV/0!</v>
      </c>
      <c r="BT461" t="e" cm="1">
        <f t="array" aca="1" ref="BT461" ca="1">1/INDEX(B461:BB461,Var!$O$9)</f>
        <v>#DIV/0!</v>
      </c>
      <c r="BU461" t="e" cm="1">
        <f t="array" aca="1" ref="BU461" ca="1">INDEX(B461:BB461,Var!$B$9)/INDEX(B461:BB461,Var!$O$9)</f>
        <v>#DIV/0!</v>
      </c>
      <c r="BV461" t="e">
        <f t="shared" ca="1" si="39"/>
        <v>#DIV/0!</v>
      </c>
      <c r="BW461" cm="1">
        <f t="array" aca="1" ref="BW461" ca="1">INDEX($B461:$BB461,Var!$B$9)/BW$1*100</f>
        <v>0</v>
      </c>
      <c r="BX461" cm="1">
        <f t="array" aca="1" ref="BX461" ca="1">INDEX($B461:$BB461,Var!$B$9)/BX$1*100</f>
        <v>0</v>
      </c>
      <c r="BY461" cm="1">
        <f t="array" aca="1" ref="BY461" ca="1">INDEX($B461:$BB461,Var!$O$9)/BY$1*100</f>
        <v>0</v>
      </c>
      <c r="BZ461" cm="1">
        <f t="array" aca="1" ref="BZ461" ca="1">INDEX($B461:$BB461,Var!$O$9)/BZ$1*100</f>
        <v>0</v>
      </c>
    </row>
    <row r="462" spans="67:78" x14ac:dyDescent="0.3">
      <c r="BO462">
        <f t="shared" si="36"/>
        <v>1900</v>
      </c>
      <c r="BP462">
        <f t="shared" si="35"/>
        <v>100</v>
      </c>
      <c r="BQ462" t="e" cm="1">
        <f t="array" aca="1" ref="BQ462" ca="1">1/INDEX($B462:$BB462,Var!$B$9)</f>
        <v>#DIV/0!</v>
      </c>
      <c r="BR462">
        <f t="shared" si="37"/>
        <v>0</v>
      </c>
      <c r="BS462" t="e">
        <f t="shared" si="38"/>
        <v>#DIV/0!</v>
      </c>
      <c r="BT462" t="e" cm="1">
        <f t="array" aca="1" ref="BT462" ca="1">1/INDEX(B462:BB462,Var!$O$9)</f>
        <v>#DIV/0!</v>
      </c>
      <c r="BU462" t="e" cm="1">
        <f t="array" aca="1" ref="BU462" ca="1">INDEX(B462:BB462,Var!$B$9)/INDEX(B462:BB462,Var!$O$9)</f>
        <v>#DIV/0!</v>
      </c>
      <c r="BV462" t="e">
        <f t="shared" ca="1" si="39"/>
        <v>#DIV/0!</v>
      </c>
      <c r="BW462" cm="1">
        <f t="array" aca="1" ref="BW462" ca="1">INDEX($B462:$BB462,Var!$B$9)/BW$1*100</f>
        <v>0</v>
      </c>
      <c r="BX462" cm="1">
        <f t="array" aca="1" ref="BX462" ca="1">INDEX($B462:$BB462,Var!$B$9)/BX$1*100</f>
        <v>0</v>
      </c>
      <c r="BY462" cm="1">
        <f t="array" aca="1" ref="BY462" ca="1">INDEX($B462:$BB462,Var!$O$9)/BY$1*100</f>
        <v>0</v>
      </c>
      <c r="BZ462" cm="1">
        <f t="array" aca="1" ref="BZ462" ca="1">INDEX($B462:$BB462,Var!$O$9)/BZ$1*100</f>
        <v>0</v>
      </c>
    </row>
    <row r="463" spans="67:78" x14ac:dyDescent="0.3">
      <c r="BO463">
        <f t="shared" si="36"/>
        <v>1900</v>
      </c>
      <c r="BP463">
        <f t="shared" si="35"/>
        <v>100</v>
      </c>
      <c r="BQ463" t="e" cm="1">
        <f t="array" aca="1" ref="BQ463" ca="1">1/INDEX($B463:$BB463,Var!$B$9)</f>
        <v>#DIV/0!</v>
      </c>
      <c r="BR463">
        <f t="shared" si="37"/>
        <v>0</v>
      </c>
      <c r="BS463" t="e">
        <f t="shared" si="38"/>
        <v>#DIV/0!</v>
      </c>
      <c r="BT463" t="e" cm="1">
        <f t="array" aca="1" ref="BT463" ca="1">1/INDEX(B463:BB463,Var!$O$9)</f>
        <v>#DIV/0!</v>
      </c>
      <c r="BU463" t="e" cm="1">
        <f t="array" aca="1" ref="BU463" ca="1">INDEX(B463:BB463,Var!$B$9)/INDEX(B463:BB463,Var!$O$9)</f>
        <v>#DIV/0!</v>
      </c>
      <c r="BV463" t="e">
        <f t="shared" ca="1" si="39"/>
        <v>#DIV/0!</v>
      </c>
      <c r="BW463" cm="1">
        <f t="array" aca="1" ref="BW463" ca="1">INDEX($B463:$BB463,Var!$B$9)/BW$1*100</f>
        <v>0</v>
      </c>
      <c r="BX463" cm="1">
        <f t="array" aca="1" ref="BX463" ca="1">INDEX($B463:$BB463,Var!$B$9)/BX$1*100</f>
        <v>0</v>
      </c>
      <c r="BY463" cm="1">
        <f t="array" aca="1" ref="BY463" ca="1">INDEX($B463:$BB463,Var!$O$9)/BY$1*100</f>
        <v>0</v>
      </c>
      <c r="BZ463" cm="1">
        <f t="array" aca="1" ref="BZ463" ca="1">INDEX($B463:$BB463,Var!$O$9)/BZ$1*100</f>
        <v>0</v>
      </c>
    </row>
    <row r="464" spans="67:78" x14ac:dyDescent="0.3">
      <c r="BO464">
        <f t="shared" si="36"/>
        <v>1900</v>
      </c>
      <c r="BP464">
        <f t="shared" si="35"/>
        <v>100</v>
      </c>
      <c r="BQ464" t="e" cm="1">
        <f t="array" aca="1" ref="BQ464" ca="1">1/INDEX($B464:$BB464,Var!$B$9)</f>
        <v>#DIV/0!</v>
      </c>
      <c r="BR464">
        <f t="shared" si="37"/>
        <v>0</v>
      </c>
      <c r="BS464" t="e">
        <f t="shared" si="38"/>
        <v>#DIV/0!</v>
      </c>
      <c r="BT464" t="e" cm="1">
        <f t="array" aca="1" ref="BT464" ca="1">1/INDEX(B464:BB464,Var!$O$9)</f>
        <v>#DIV/0!</v>
      </c>
      <c r="BU464" t="e" cm="1">
        <f t="array" aca="1" ref="BU464" ca="1">INDEX(B464:BB464,Var!$B$9)/INDEX(B464:BB464,Var!$O$9)</f>
        <v>#DIV/0!</v>
      </c>
      <c r="BV464" t="e">
        <f t="shared" ca="1" si="39"/>
        <v>#DIV/0!</v>
      </c>
      <c r="BW464" cm="1">
        <f t="array" aca="1" ref="BW464" ca="1">INDEX($B464:$BB464,Var!$B$9)/BW$1*100</f>
        <v>0</v>
      </c>
      <c r="BX464" cm="1">
        <f t="array" aca="1" ref="BX464" ca="1">INDEX($B464:$BB464,Var!$B$9)/BX$1*100</f>
        <v>0</v>
      </c>
      <c r="BY464" cm="1">
        <f t="array" aca="1" ref="BY464" ca="1">INDEX($B464:$BB464,Var!$O$9)/BY$1*100</f>
        <v>0</v>
      </c>
      <c r="BZ464" cm="1">
        <f t="array" aca="1" ref="BZ464" ca="1">INDEX($B464:$BB464,Var!$O$9)/BZ$1*100</f>
        <v>0</v>
      </c>
    </row>
    <row r="465" spans="67:78" x14ac:dyDescent="0.3">
      <c r="BO465">
        <f t="shared" si="36"/>
        <v>1900</v>
      </c>
      <c r="BP465">
        <f t="shared" si="35"/>
        <v>100</v>
      </c>
      <c r="BQ465" t="e" cm="1">
        <f t="array" aca="1" ref="BQ465" ca="1">1/INDEX($B465:$BB465,Var!$B$9)</f>
        <v>#DIV/0!</v>
      </c>
      <c r="BR465">
        <f t="shared" si="37"/>
        <v>0</v>
      </c>
      <c r="BS465" t="e">
        <f t="shared" si="38"/>
        <v>#DIV/0!</v>
      </c>
      <c r="BT465" t="e" cm="1">
        <f t="array" aca="1" ref="BT465" ca="1">1/INDEX(B465:BB465,Var!$O$9)</f>
        <v>#DIV/0!</v>
      </c>
      <c r="BU465" t="e" cm="1">
        <f t="array" aca="1" ref="BU465" ca="1">INDEX(B465:BB465,Var!$B$9)/INDEX(B465:BB465,Var!$O$9)</f>
        <v>#DIV/0!</v>
      </c>
      <c r="BV465" t="e">
        <f t="shared" ca="1" si="39"/>
        <v>#DIV/0!</v>
      </c>
      <c r="BW465" cm="1">
        <f t="array" aca="1" ref="BW465" ca="1">INDEX($B465:$BB465,Var!$B$9)/BW$1*100</f>
        <v>0</v>
      </c>
      <c r="BX465" cm="1">
        <f t="array" aca="1" ref="BX465" ca="1">INDEX($B465:$BB465,Var!$B$9)/BX$1*100</f>
        <v>0</v>
      </c>
      <c r="BY465" cm="1">
        <f t="array" aca="1" ref="BY465" ca="1">INDEX($B465:$BB465,Var!$O$9)/BY$1*100</f>
        <v>0</v>
      </c>
      <c r="BZ465" cm="1">
        <f t="array" aca="1" ref="BZ465" ca="1">INDEX($B465:$BB465,Var!$O$9)/BZ$1*100</f>
        <v>0</v>
      </c>
    </row>
    <row r="466" spans="67:78" x14ac:dyDescent="0.3">
      <c r="BO466">
        <f t="shared" si="36"/>
        <v>1900</v>
      </c>
      <c r="BP466">
        <f t="shared" si="35"/>
        <v>100</v>
      </c>
      <c r="BQ466" t="e" cm="1">
        <f t="array" aca="1" ref="BQ466" ca="1">1/INDEX($B466:$BB466,Var!$B$9)</f>
        <v>#DIV/0!</v>
      </c>
      <c r="BR466">
        <f t="shared" si="37"/>
        <v>0</v>
      </c>
      <c r="BS466" t="e">
        <f t="shared" si="38"/>
        <v>#DIV/0!</v>
      </c>
      <c r="BT466" t="e" cm="1">
        <f t="array" aca="1" ref="BT466" ca="1">1/INDEX(B466:BB466,Var!$O$9)</f>
        <v>#DIV/0!</v>
      </c>
      <c r="BU466" t="e" cm="1">
        <f t="array" aca="1" ref="BU466" ca="1">INDEX(B466:BB466,Var!$B$9)/INDEX(B466:BB466,Var!$O$9)</f>
        <v>#DIV/0!</v>
      </c>
      <c r="BV466" t="e">
        <f t="shared" ca="1" si="39"/>
        <v>#DIV/0!</v>
      </c>
      <c r="BW466" cm="1">
        <f t="array" aca="1" ref="BW466" ca="1">INDEX($B466:$BB466,Var!$B$9)/BW$1*100</f>
        <v>0</v>
      </c>
      <c r="BX466" cm="1">
        <f t="array" aca="1" ref="BX466" ca="1">INDEX($B466:$BB466,Var!$B$9)/BX$1*100</f>
        <v>0</v>
      </c>
      <c r="BY466" cm="1">
        <f t="array" aca="1" ref="BY466" ca="1">INDEX($B466:$BB466,Var!$O$9)/BY$1*100</f>
        <v>0</v>
      </c>
      <c r="BZ466" cm="1">
        <f t="array" aca="1" ref="BZ466" ca="1">INDEX($B466:$BB466,Var!$O$9)/BZ$1*100</f>
        <v>0</v>
      </c>
    </row>
    <row r="467" spans="67:78" x14ac:dyDescent="0.3">
      <c r="BO467">
        <f t="shared" si="36"/>
        <v>1900</v>
      </c>
      <c r="BP467">
        <f t="shared" si="35"/>
        <v>100</v>
      </c>
      <c r="BQ467" t="e" cm="1">
        <f t="array" aca="1" ref="BQ467" ca="1">1/INDEX($B467:$BB467,Var!$B$9)</f>
        <v>#DIV/0!</v>
      </c>
      <c r="BR467">
        <f t="shared" si="37"/>
        <v>0</v>
      </c>
      <c r="BS467" t="e">
        <f t="shared" si="38"/>
        <v>#DIV/0!</v>
      </c>
      <c r="BT467" t="e" cm="1">
        <f t="array" aca="1" ref="BT467" ca="1">1/INDEX(B467:BB467,Var!$O$9)</f>
        <v>#DIV/0!</v>
      </c>
      <c r="BU467" t="e" cm="1">
        <f t="array" aca="1" ref="BU467" ca="1">INDEX(B467:BB467,Var!$B$9)/INDEX(B467:BB467,Var!$O$9)</f>
        <v>#DIV/0!</v>
      </c>
      <c r="BV467" t="e">
        <f t="shared" ca="1" si="39"/>
        <v>#DIV/0!</v>
      </c>
      <c r="BW467" cm="1">
        <f t="array" aca="1" ref="BW467" ca="1">INDEX($B467:$BB467,Var!$B$9)/BW$1*100</f>
        <v>0</v>
      </c>
      <c r="BX467" cm="1">
        <f t="array" aca="1" ref="BX467" ca="1">INDEX($B467:$BB467,Var!$B$9)/BX$1*100</f>
        <v>0</v>
      </c>
      <c r="BY467" cm="1">
        <f t="array" aca="1" ref="BY467" ca="1">INDEX($B467:$BB467,Var!$O$9)/BY$1*100</f>
        <v>0</v>
      </c>
      <c r="BZ467" cm="1">
        <f t="array" aca="1" ref="BZ467" ca="1">INDEX($B467:$BB467,Var!$O$9)/BZ$1*100</f>
        <v>0</v>
      </c>
    </row>
    <row r="468" spans="67:78" x14ac:dyDescent="0.3">
      <c r="BO468">
        <f t="shared" si="36"/>
        <v>1900</v>
      </c>
      <c r="BP468">
        <f t="shared" si="35"/>
        <v>100</v>
      </c>
      <c r="BQ468" t="e" cm="1">
        <f t="array" aca="1" ref="BQ468" ca="1">1/INDEX($B468:$BB468,Var!$B$9)</f>
        <v>#DIV/0!</v>
      </c>
      <c r="BR468">
        <f t="shared" si="37"/>
        <v>0</v>
      </c>
      <c r="BS468" t="e">
        <f t="shared" si="38"/>
        <v>#DIV/0!</v>
      </c>
      <c r="BT468" t="e" cm="1">
        <f t="array" aca="1" ref="BT468" ca="1">1/INDEX(B468:BB468,Var!$O$9)</f>
        <v>#DIV/0!</v>
      </c>
      <c r="BU468" t="e" cm="1">
        <f t="array" aca="1" ref="BU468" ca="1">INDEX(B468:BB468,Var!$B$9)/INDEX(B468:BB468,Var!$O$9)</f>
        <v>#DIV/0!</v>
      </c>
      <c r="BV468" t="e">
        <f t="shared" ca="1" si="39"/>
        <v>#DIV/0!</v>
      </c>
      <c r="BW468" cm="1">
        <f t="array" aca="1" ref="BW468" ca="1">INDEX($B468:$BB468,Var!$B$9)/BW$1*100</f>
        <v>0</v>
      </c>
      <c r="BX468" cm="1">
        <f t="array" aca="1" ref="BX468" ca="1">INDEX($B468:$BB468,Var!$B$9)/BX$1*100</f>
        <v>0</v>
      </c>
      <c r="BY468" cm="1">
        <f t="array" aca="1" ref="BY468" ca="1">INDEX($B468:$BB468,Var!$O$9)/BY$1*100</f>
        <v>0</v>
      </c>
      <c r="BZ468" cm="1">
        <f t="array" aca="1" ref="BZ468" ca="1">INDEX($B468:$BB468,Var!$O$9)/BZ$1*100</f>
        <v>0</v>
      </c>
    </row>
    <row r="469" spans="67:78" x14ac:dyDescent="0.3">
      <c r="BO469">
        <f t="shared" si="36"/>
        <v>1900</v>
      </c>
      <c r="BP469">
        <f t="shared" si="35"/>
        <v>100</v>
      </c>
      <c r="BQ469" t="e" cm="1">
        <f t="array" aca="1" ref="BQ469" ca="1">1/INDEX($B469:$BB469,Var!$B$9)</f>
        <v>#DIV/0!</v>
      </c>
      <c r="BR469">
        <f t="shared" si="37"/>
        <v>0</v>
      </c>
      <c r="BS469" t="e">
        <f t="shared" si="38"/>
        <v>#DIV/0!</v>
      </c>
      <c r="BT469" t="e" cm="1">
        <f t="array" aca="1" ref="BT469" ca="1">1/INDEX(B469:BB469,Var!$O$9)</f>
        <v>#DIV/0!</v>
      </c>
      <c r="BU469" t="e" cm="1">
        <f t="array" aca="1" ref="BU469" ca="1">INDEX(B469:BB469,Var!$B$9)/INDEX(B469:BB469,Var!$O$9)</f>
        <v>#DIV/0!</v>
      </c>
      <c r="BV469" t="e">
        <f t="shared" ca="1" si="39"/>
        <v>#DIV/0!</v>
      </c>
      <c r="BW469" cm="1">
        <f t="array" aca="1" ref="BW469" ca="1">INDEX($B469:$BB469,Var!$B$9)/BW$1*100</f>
        <v>0</v>
      </c>
      <c r="BX469" cm="1">
        <f t="array" aca="1" ref="BX469" ca="1">INDEX($B469:$BB469,Var!$B$9)/BX$1*100</f>
        <v>0</v>
      </c>
      <c r="BY469" cm="1">
        <f t="array" aca="1" ref="BY469" ca="1">INDEX($B469:$BB469,Var!$O$9)/BY$1*100</f>
        <v>0</v>
      </c>
      <c r="BZ469" cm="1">
        <f t="array" aca="1" ref="BZ469" ca="1">INDEX($B469:$BB469,Var!$O$9)/BZ$1*100</f>
        <v>0</v>
      </c>
    </row>
    <row r="470" spans="67:78" x14ac:dyDescent="0.3">
      <c r="BO470">
        <f t="shared" si="36"/>
        <v>1900</v>
      </c>
      <c r="BP470">
        <f t="shared" si="35"/>
        <v>100</v>
      </c>
      <c r="BQ470" t="e" cm="1">
        <f t="array" aca="1" ref="BQ470" ca="1">1/INDEX($B470:$BB470,Var!$B$9)</f>
        <v>#DIV/0!</v>
      </c>
      <c r="BR470">
        <f t="shared" si="37"/>
        <v>0</v>
      </c>
      <c r="BS470" t="e">
        <f t="shared" si="38"/>
        <v>#DIV/0!</v>
      </c>
      <c r="BT470" t="e" cm="1">
        <f t="array" aca="1" ref="BT470" ca="1">1/INDEX(B470:BB470,Var!$O$9)</f>
        <v>#DIV/0!</v>
      </c>
      <c r="BU470" t="e" cm="1">
        <f t="array" aca="1" ref="BU470" ca="1">INDEX(B470:BB470,Var!$B$9)/INDEX(B470:BB470,Var!$O$9)</f>
        <v>#DIV/0!</v>
      </c>
      <c r="BV470" t="e">
        <f t="shared" ca="1" si="39"/>
        <v>#DIV/0!</v>
      </c>
      <c r="BW470" cm="1">
        <f t="array" aca="1" ref="BW470" ca="1">INDEX($B470:$BB470,Var!$B$9)/BW$1*100</f>
        <v>0</v>
      </c>
      <c r="BX470" cm="1">
        <f t="array" aca="1" ref="BX470" ca="1">INDEX($B470:$BB470,Var!$B$9)/BX$1*100</f>
        <v>0</v>
      </c>
      <c r="BY470" cm="1">
        <f t="array" aca="1" ref="BY470" ca="1">INDEX($B470:$BB470,Var!$O$9)/BY$1*100</f>
        <v>0</v>
      </c>
      <c r="BZ470" cm="1">
        <f t="array" aca="1" ref="BZ470" ca="1">INDEX($B470:$BB470,Var!$O$9)/BZ$1*100</f>
        <v>0</v>
      </c>
    </row>
    <row r="471" spans="67:78" x14ac:dyDescent="0.3">
      <c r="BO471">
        <f t="shared" si="36"/>
        <v>1900</v>
      </c>
      <c r="BP471">
        <f t="shared" si="35"/>
        <v>100</v>
      </c>
      <c r="BQ471" t="e" cm="1">
        <f t="array" aca="1" ref="BQ471" ca="1">1/INDEX($B471:$BB471,Var!$B$9)</f>
        <v>#DIV/0!</v>
      </c>
      <c r="BR471">
        <f t="shared" si="37"/>
        <v>0</v>
      </c>
      <c r="BS471" t="e">
        <f t="shared" si="38"/>
        <v>#DIV/0!</v>
      </c>
      <c r="BT471" t="e" cm="1">
        <f t="array" aca="1" ref="BT471" ca="1">1/INDEX(B471:BB471,Var!$O$9)</f>
        <v>#DIV/0!</v>
      </c>
      <c r="BU471" t="e" cm="1">
        <f t="array" aca="1" ref="BU471" ca="1">INDEX(B471:BB471,Var!$B$9)/INDEX(B471:BB471,Var!$O$9)</f>
        <v>#DIV/0!</v>
      </c>
      <c r="BV471" t="e">
        <f t="shared" ca="1" si="39"/>
        <v>#DIV/0!</v>
      </c>
      <c r="BW471" cm="1">
        <f t="array" aca="1" ref="BW471" ca="1">INDEX($B471:$BB471,Var!$B$9)/BW$1*100</f>
        <v>0</v>
      </c>
      <c r="BX471" cm="1">
        <f t="array" aca="1" ref="BX471" ca="1">INDEX($B471:$BB471,Var!$B$9)/BX$1*100</f>
        <v>0</v>
      </c>
      <c r="BY471" cm="1">
        <f t="array" aca="1" ref="BY471" ca="1">INDEX($B471:$BB471,Var!$O$9)/BY$1*100</f>
        <v>0</v>
      </c>
      <c r="BZ471" cm="1">
        <f t="array" aca="1" ref="BZ471" ca="1">INDEX($B471:$BB471,Var!$O$9)/BZ$1*100</f>
        <v>0</v>
      </c>
    </row>
    <row r="472" spans="67:78" x14ac:dyDescent="0.3">
      <c r="BO472">
        <f t="shared" si="36"/>
        <v>1900</v>
      </c>
      <c r="BP472">
        <f t="shared" si="35"/>
        <v>100</v>
      </c>
      <c r="BQ472" t="e" cm="1">
        <f t="array" aca="1" ref="BQ472" ca="1">1/INDEX($B472:$BB472,Var!$B$9)</f>
        <v>#DIV/0!</v>
      </c>
      <c r="BR472">
        <f t="shared" si="37"/>
        <v>0</v>
      </c>
      <c r="BS472" t="e">
        <f t="shared" si="38"/>
        <v>#DIV/0!</v>
      </c>
      <c r="BT472" t="e" cm="1">
        <f t="array" aca="1" ref="BT472" ca="1">1/INDEX(B472:BB472,Var!$O$9)</f>
        <v>#DIV/0!</v>
      </c>
      <c r="BU472" t="e" cm="1">
        <f t="array" aca="1" ref="BU472" ca="1">INDEX(B472:BB472,Var!$B$9)/INDEX(B472:BB472,Var!$O$9)</f>
        <v>#DIV/0!</v>
      </c>
      <c r="BV472" t="e">
        <f t="shared" ca="1" si="39"/>
        <v>#DIV/0!</v>
      </c>
      <c r="BW472" cm="1">
        <f t="array" aca="1" ref="BW472" ca="1">INDEX($B472:$BB472,Var!$B$9)/BW$1*100</f>
        <v>0</v>
      </c>
      <c r="BX472" cm="1">
        <f t="array" aca="1" ref="BX472" ca="1">INDEX($B472:$BB472,Var!$B$9)/BX$1*100</f>
        <v>0</v>
      </c>
      <c r="BY472" cm="1">
        <f t="array" aca="1" ref="BY472" ca="1">INDEX($B472:$BB472,Var!$O$9)/BY$1*100</f>
        <v>0</v>
      </c>
      <c r="BZ472" cm="1">
        <f t="array" aca="1" ref="BZ472" ca="1">INDEX($B472:$BB472,Var!$O$9)/BZ$1*100</f>
        <v>0</v>
      </c>
    </row>
    <row r="473" spans="67:78" x14ac:dyDescent="0.3">
      <c r="BO473">
        <f t="shared" si="36"/>
        <v>1900</v>
      </c>
      <c r="BP473">
        <f t="shared" si="35"/>
        <v>100</v>
      </c>
      <c r="BQ473" t="e" cm="1">
        <f t="array" aca="1" ref="BQ473" ca="1">1/INDEX($B473:$BB473,Var!$B$9)</f>
        <v>#DIV/0!</v>
      </c>
      <c r="BR473">
        <f t="shared" si="37"/>
        <v>0</v>
      </c>
      <c r="BS473" t="e">
        <f t="shared" si="38"/>
        <v>#DIV/0!</v>
      </c>
      <c r="BT473" t="e" cm="1">
        <f t="array" aca="1" ref="BT473" ca="1">1/INDEX(B473:BB473,Var!$O$9)</f>
        <v>#DIV/0!</v>
      </c>
      <c r="BU473" t="e" cm="1">
        <f t="array" aca="1" ref="BU473" ca="1">INDEX(B473:BB473,Var!$B$9)/INDEX(B473:BB473,Var!$O$9)</f>
        <v>#DIV/0!</v>
      </c>
      <c r="BV473" t="e">
        <f t="shared" ca="1" si="39"/>
        <v>#DIV/0!</v>
      </c>
      <c r="BW473" cm="1">
        <f t="array" aca="1" ref="BW473" ca="1">INDEX($B473:$BB473,Var!$B$9)/BW$1*100</f>
        <v>0</v>
      </c>
      <c r="BX473" cm="1">
        <f t="array" aca="1" ref="BX473" ca="1">INDEX($B473:$BB473,Var!$B$9)/BX$1*100</f>
        <v>0</v>
      </c>
      <c r="BY473" cm="1">
        <f t="array" aca="1" ref="BY473" ca="1">INDEX($B473:$BB473,Var!$O$9)/BY$1*100</f>
        <v>0</v>
      </c>
      <c r="BZ473" cm="1">
        <f t="array" aca="1" ref="BZ473" ca="1">INDEX($B473:$BB473,Var!$O$9)/BZ$1*100</f>
        <v>0</v>
      </c>
    </row>
    <row r="474" spans="67:78" x14ac:dyDescent="0.3">
      <c r="BO474">
        <f t="shared" si="36"/>
        <v>1900</v>
      </c>
      <c r="BP474">
        <f t="shared" si="35"/>
        <v>100</v>
      </c>
      <c r="BQ474" t="e" cm="1">
        <f t="array" aca="1" ref="BQ474" ca="1">1/INDEX($B474:$BB474,Var!$B$9)</f>
        <v>#DIV/0!</v>
      </c>
      <c r="BR474">
        <f t="shared" si="37"/>
        <v>0</v>
      </c>
      <c r="BS474" t="e">
        <f t="shared" si="38"/>
        <v>#DIV/0!</v>
      </c>
      <c r="BT474" t="e" cm="1">
        <f t="array" aca="1" ref="BT474" ca="1">1/INDEX(B474:BB474,Var!$O$9)</f>
        <v>#DIV/0!</v>
      </c>
      <c r="BU474" t="e" cm="1">
        <f t="array" aca="1" ref="BU474" ca="1">INDEX(B474:BB474,Var!$B$9)/INDEX(B474:BB474,Var!$O$9)</f>
        <v>#DIV/0!</v>
      </c>
      <c r="BV474" t="e">
        <f t="shared" ca="1" si="39"/>
        <v>#DIV/0!</v>
      </c>
      <c r="BW474" cm="1">
        <f t="array" aca="1" ref="BW474" ca="1">INDEX($B474:$BB474,Var!$B$9)/BW$1*100</f>
        <v>0</v>
      </c>
      <c r="BX474" cm="1">
        <f t="array" aca="1" ref="BX474" ca="1">INDEX($B474:$BB474,Var!$B$9)/BX$1*100</f>
        <v>0</v>
      </c>
      <c r="BY474" cm="1">
        <f t="array" aca="1" ref="BY474" ca="1">INDEX($B474:$BB474,Var!$O$9)/BY$1*100</f>
        <v>0</v>
      </c>
      <c r="BZ474" cm="1">
        <f t="array" aca="1" ref="BZ474" ca="1">INDEX($B474:$BB474,Var!$O$9)/BZ$1*100</f>
        <v>0</v>
      </c>
    </row>
    <row r="475" spans="67:78" x14ac:dyDescent="0.3">
      <c r="BO475">
        <f t="shared" si="36"/>
        <v>1900</v>
      </c>
      <c r="BP475">
        <f t="shared" si="35"/>
        <v>100</v>
      </c>
      <c r="BQ475" t="e" cm="1">
        <f t="array" aca="1" ref="BQ475" ca="1">1/INDEX($B475:$BB475,Var!$B$9)</f>
        <v>#DIV/0!</v>
      </c>
      <c r="BR475">
        <f t="shared" si="37"/>
        <v>0</v>
      </c>
      <c r="BS475" t="e">
        <f t="shared" si="38"/>
        <v>#DIV/0!</v>
      </c>
      <c r="BT475" t="e" cm="1">
        <f t="array" aca="1" ref="BT475" ca="1">1/INDEX(B475:BB475,Var!$O$9)</f>
        <v>#DIV/0!</v>
      </c>
      <c r="BU475" t="e" cm="1">
        <f t="array" aca="1" ref="BU475" ca="1">INDEX(B475:BB475,Var!$B$9)/INDEX(B475:BB475,Var!$O$9)</f>
        <v>#DIV/0!</v>
      </c>
      <c r="BV475" t="e">
        <f t="shared" ca="1" si="39"/>
        <v>#DIV/0!</v>
      </c>
      <c r="BW475" cm="1">
        <f t="array" aca="1" ref="BW475" ca="1">INDEX($B475:$BB475,Var!$B$9)/BW$1*100</f>
        <v>0</v>
      </c>
      <c r="BX475" cm="1">
        <f t="array" aca="1" ref="BX475" ca="1">INDEX($B475:$BB475,Var!$B$9)/BX$1*100</f>
        <v>0</v>
      </c>
      <c r="BY475" cm="1">
        <f t="array" aca="1" ref="BY475" ca="1">INDEX($B475:$BB475,Var!$O$9)/BY$1*100</f>
        <v>0</v>
      </c>
      <c r="BZ475" cm="1">
        <f t="array" aca="1" ref="BZ475" ca="1">INDEX($B475:$BB475,Var!$O$9)/BZ$1*100</f>
        <v>0</v>
      </c>
    </row>
    <row r="476" spans="67:78" x14ac:dyDescent="0.3">
      <c r="BO476">
        <f t="shared" si="36"/>
        <v>1900</v>
      </c>
      <c r="BP476">
        <f t="shared" si="35"/>
        <v>100</v>
      </c>
      <c r="BQ476" t="e" cm="1">
        <f t="array" aca="1" ref="BQ476" ca="1">1/INDEX($B476:$BB476,Var!$B$9)</f>
        <v>#DIV/0!</v>
      </c>
      <c r="BR476">
        <f t="shared" si="37"/>
        <v>0</v>
      </c>
      <c r="BS476" t="e">
        <f t="shared" si="38"/>
        <v>#DIV/0!</v>
      </c>
      <c r="BT476" t="e" cm="1">
        <f t="array" aca="1" ref="BT476" ca="1">1/INDEX(B476:BB476,Var!$O$9)</f>
        <v>#DIV/0!</v>
      </c>
      <c r="BU476" t="e" cm="1">
        <f t="array" aca="1" ref="BU476" ca="1">INDEX(B476:BB476,Var!$B$9)/INDEX(B476:BB476,Var!$O$9)</f>
        <v>#DIV/0!</v>
      </c>
      <c r="BV476" t="e">
        <f t="shared" ca="1" si="39"/>
        <v>#DIV/0!</v>
      </c>
      <c r="BW476" cm="1">
        <f t="array" aca="1" ref="BW476" ca="1">INDEX($B476:$BB476,Var!$B$9)/BW$1*100</f>
        <v>0</v>
      </c>
      <c r="BX476" cm="1">
        <f t="array" aca="1" ref="BX476" ca="1">INDEX($B476:$BB476,Var!$B$9)/BX$1*100</f>
        <v>0</v>
      </c>
      <c r="BY476" cm="1">
        <f t="array" aca="1" ref="BY476" ca="1">INDEX($B476:$BB476,Var!$O$9)/BY$1*100</f>
        <v>0</v>
      </c>
      <c r="BZ476" cm="1">
        <f t="array" aca="1" ref="BZ476" ca="1">INDEX($B476:$BB476,Var!$O$9)/BZ$1*100</f>
        <v>0</v>
      </c>
    </row>
    <row r="477" spans="67:78" x14ac:dyDescent="0.3">
      <c r="BO477">
        <f t="shared" si="36"/>
        <v>1900</v>
      </c>
      <c r="BP477">
        <f t="shared" si="35"/>
        <v>100</v>
      </c>
      <c r="BQ477" t="e" cm="1">
        <f t="array" aca="1" ref="BQ477" ca="1">1/INDEX($B477:$BB477,Var!$B$9)</f>
        <v>#DIV/0!</v>
      </c>
      <c r="BR477">
        <f t="shared" si="37"/>
        <v>0</v>
      </c>
      <c r="BS477" t="e">
        <f t="shared" si="38"/>
        <v>#DIV/0!</v>
      </c>
      <c r="BT477" t="e" cm="1">
        <f t="array" aca="1" ref="BT477" ca="1">1/INDEX(B477:BB477,Var!$O$9)</f>
        <v>#DIV/0!</v>
      </c>
      <c r="BU477" t="e" cm="1">
        <f t="array" aca="1" ref="BU477" ca="1">INDEX(B477:BB477,Var!$B$9)/INDEX(B477:BB477,Var!$O$9)</f>
        <v>#DIV/0!</v>
      </c>
      <c r="BV477" t="e">
        <f t="shared" ca="1" si="39"/>
        <v>#DIV/0!</v>
      </c>
      <c r="BW477" cm="1">
        <f t="array" aca="1" ref="BW477" ca="1">INDEX($B477:$BB477,Var!$B$9)/BW$1*100</f>
        <v>0</v>
      </c>
      <c r="BX477" cm="1">
        <f t="array" aca="1" ref="BX477" ca="1">INDEX($B477:$BB477,Var!$B$9)/BX$1*100</f>
        <v>0</v>
      </c>
      <c r="BY477" cm="1">
        <f t="array" aca="1" ref="BY477" ca="1">INDEX($B477:$BB477,Var!$O$9)/BY$1*100</f>
        <v>0</v>
      </c>
      <c r="BZ477" cm="1">
        <f t="array" aca="1" ref="BZ477" ca="1">INDEX($B477:$BB477,Var!$O$9)/BZ$1*100</f>
        <v>0</v>
      </c>
    </row>
    <row r="478" spans="67:78" x14ac:dyDescent="0.3">
      <c r="BO478">
        <f t="shared" si="36"/>
        <v>1900</v>
      </c>
      <c r="BP478">
        <f t="shared" si="35"/>
        <v>100</v>
      </c>
      <c r="BQ478" t="e" cm="1">
        <f t="array" aca="1" ref="BQ478" ca="1">1/INDEX($B478:$BB478,Var!$B$9)</f>
        <v>#DIV/0!</v>
      </c>
      <c r="BR478">
        <f t="shared" si="37"/>
        <v>0</v>
      </c>
      <c r="BS478" t="e">
        <f t="shared" si="38"/>
        <v>#DIV/0!</v>
      </c>
      <c r="BT478" t="e" cm="1">
        <f t="array" aca="1" ref="BT478" ca="1">1/INDEX(B478:BB478,Var!$O$9)</f>
        <v>#DIV/0!</v>
      </c>
      <c r="BU478" t="e" cm="1">
        <f t="array" aca="1" ref="BU478" ca="1">INDEX(B478:BB478,Var!$B$9)/INDEX(B478:BB478,Var!$O$9)</f>
        <v>#DIV/0!</v>
      </c>
      <c r="BV478" t="e">
        <f t="shared" ca="1" si="39"/>
        <v>#DIV/0!</v>
      </c>
      <c r="BW478" cm="1">
        <f t="array" aca="1" ref="BW478" ca="1">INDEX($B478:$BB478,Var!$B$9)/BW$1*100</f>
        <v>0</v>
      </c>
      <c r="BX478" cm="1">
        <f t="array" aca="1" ref="BX478" ca="1">INDEX($B478:$BB478,Var!$B$9)/BX$1*100</f>
        <v>0</v>
      </c>
      <c r="BY478" cm="1">
        <f t="array" aca="1" ref="BY478" ca="1">INDEX($B478:$BB478,Var!$O$9)/BY$1*100</f>
        <v>0</v>
      </c>
      <c r="BZ478" cm="1">
        <f t="array" aca="1" ref="BZ478" ca="1">INDEX($B478:$BB478,Var!$O$9)/BZ$1*100</f>
        <v>0</v>
      </c>
    </row>
    <row r="479" spans="67:78" x14ac:dyDescent="0.3">
      <c r="BO479">
        <f t="shared" si="36"/>
        <v>1900</v>
      </c>
      <c r="BP479">
        <f t="shared" si="35"/>
        <v>100</v>
      </c>
      <c r="BQ479" t="e" cm="1">
        <f t="array" aca="1" ref="BQ479" ca="1">1/INDEX($B479:$BB479,Var!$B$9)</f>
        <v>#DIV/0!</v>
      </c>
      <c r="BR479">
        <f t="shared" si="37"/>
        <v>0</v>
      </c>
      <c r="BS479" t="e">
        <f t="shared" si="38"/>
        <v>#DIV/0!</v>
      </c>
      <c r="BT479" t="e" cm="1">
        <f t="array" aca="1" ref="BT479" ca="1">1/INDEX(B479:BB479,Var!$O$9)</f>
        <v>#DIV/0!</v>
      </c>
      <c r="BU479" t="e" cm="1">
        <f t="array" aca="1" ref="BU479" ca="1">INDEX(B479:BB479,Var!$B$9)/INDEX(B479:BB479,Var!$O$9)</f>
        <v>#DIV/0!</v>
      </c>
      <c r="BV479" t="e">
        <f t="shared" ca="1" si="39"/>
        <v>#DIV/0!</v>
      </c>
      <c r="BW479" cm="1">
        <f t="array" aca="1" ref="BW479" ca="1">INDEX($B479:$BB479,Var!$B$9)/BW$1*100</f>
        <v>0</v>
      </c>
      <c r="BX479" cm="1">
        <f t="array" aca="1" ref="BX479" ca="1">INDEX($B479:$BB479,Var!$B$9)/BX$1*100</f>
        <v>0</v>
      </c>
      <c r="BY479" cm="1">
        <f t="array" aca="1" ref="BY479" ca="1">INDEX($B479:$BB479,Var!$O$9)/BY$1*100</f>
        <v>0</v>
      </c>
      <c r="BZ479" cm="1">
        <f t="array" aca="1" ref="BZ479" ca="1">INDEX($B479:$BB479,Var!$O$9)/BZ$1*100</f>
        <v>0</v>
      </c>
    </row>
    <row r="480" spans="67:78" x14ac:dyDescent="0.3">
      <c r="BO480">
        <f t="shared" si="36"/>
        <v>1900</v>
      </c>
      <c r="BP480">
        <f t="shared" si="35"/>
        <v>100</v>
      </c>
      <c r="BQ480" t="e" cm="1">
        <f t="array" aca="1" ref="BQ480" ca="1">1/INDEX($B480:$BB480,Var!$B$9)</f>
        <v>#DIV/0!</v>
      </c>
      <c r="BR480">
        <f t="shared" si="37"/>
        <v>0</v>
      </c>
      <c r="BS480" t="e">
        <f t="shared" si="38"/>
        <v>#DIV/0!</v>
      </c>
      <c r="BT480" t="e" cm="1">
        <f t="array" aca="1" ref="BT480" ca="1">1/INDEX(B480:BB480,Var!$O$9)</f>
        <v>#DIV/0!</v>
      </c>
      <c r="BU480" t="e" cm="1">
        <f t="array" aca="1" ref="BU480" ca="1">INDEX(B480:BB480,Var!$B$9)/INDEX(B480:BB480,Var!$O$9)</f>
        <v>#DIV/0!</v>
      </c>
      <c r="BV480" t="e">
        <f t="shared" ca="1" si="39"/>
        <v>#DIV/0!</v>
      </c>
      <c r="BW480" cm="1">
        <f t="array" aca="1" ref="BW480" ca="1">INDEX($B480:$BB480,Var!$B$9)/BW$1*100</f>
        <v>0</v>
      </c>
      <c r="BX480" cm="1">
        <f t="array" aca="1" ref="BX480" ca="1">INDEX($B480:$BB480,Var!$B$9)/BX$1*100</f>
        <v>0</v>
      </c>
      <c r="BY480" cm="1">
        <f t="array" aca="1" ref="BY480" ca="1">INDEX($B480:$BB480,Var!$O$9)/BY$1*100</f>
        <v>0</v>
      </c>
      <c r="BZ480" cm="1">
        <f t="array" aca="1" ref="BZ480" ca="1">INDEX($B480:$BB480,Var!$O$9)/BZ$1*100</f>
        <v>0</v>
      </c>
    </row>
    <row r="481" spans="67:78" x14ac:dyDescent="0.3">
      <c r="BO481">
        <f t="shared" si="36"/>
        <v>1900</v>
      </c>
      <c r="BP481">
        <f t="shared" si="35"/>
        <v>100</v>
      </c>
      <c r="BQ481" t="e" cm="1">
        <f t="array" aca="1" ref="BQ481" ca="1">1/INDEX($B481:$BB481,Var!$B$9)</f>
        <v>#DIV/0!</v>
      </c>
      <c r="BR481">
        <f t="shared" si="37"/>
        <v>0</v>
      </c>
      <c r="BS481" t="e">
        <f t="shared" si="38"/>
        <v>#DIV/0!</v>
      </c>
      <c r="BT481" t="e" cm="1">
        <f t="array" aca="1" ref="BT481" ca="1">1/INDEX(B481:BB481,Var!$O$9)</f>
        <v>#DIV/0!</v>
      </c>
      <c r="BU481" t="e" cm="1">
        <f t="array" aca="1" ref="BU481" ca="1">INDEX(B481:BB481,Var!$B$9)/INDEX(B481:BB481,Var!$O$9)</f>
        <v>#DIV/0!</v>
      </c>
      <c r="BV481" t="e">
        <f t="shared" ca="1" si="39"/>
        <v>#DIV/0!</v>
      </c>
      <c r="BW481" cm="1">
        <f t="array" aca="1" ref="BW481" ca="1">INDEX($B481:$BB481,Var!$B$9)/BW$1*100</f>
        <v>0</v>
      </c>
      <c r="BX481" cm="1">
        <f t="array" aca="1" ref="BX481" ca="1">INDEX($B481:$BB481,Var!$B$9)/BX$1*100</f>
        <v>0</v>
      </c>
      <c r="BY481" cm="1">
        <f t="array" aca="1" ref="BY481" ca="1">INDEX($B481:$BB481,Var!$O$9)/BY$1*100</f>
        <v>0</v>
      </c>
      <c r="BZ481" cm="1">
        <f t="array" aca="1" ref="BZ481" ca="1">INDEX($B481:$BB481,Var!$O$9)/BZ$1*100</f>
        <v>0</v>
      </c>
    </row>
    <row r="482" spans="67:78" x14ac:dyDescent="0.3">
      <c r="BO482">
        <f t="shared" si="36"/>
        <v>1900</v>
      </c>
      <c r="BP482">
        <f t="shared" si="35"/>
        <v>100</v>
      </c>
      <c r="BQ482" t="e" cm="1">
        <f t="array" aca="1" ref="BQ482" ca="1">1/INDEX($B482:$BB482,Var!$B$9)</f>
        <v>#DIV/0!</v>
      </c>
      <c r="BR482">
        <f t="shared" si="37"/>
        <v>0</v>
      </c>
      <c r="BS482" t="e">
        <f t="shared" si="38"/>
        <v>#DIV/0!</v>
      </c>
      <c r="BT482" t="e" cm="1">
        <f t="array" aca="1" ref="BT482" ca="1">1/INDEX(B482:BB482,Var!$O$9)</f>
        <v>#DIV/0!</v>
      </c>
      <c r="BU482" t="e" cm="1">
        <f t="array" aca="1" ref="BU482" ca="1">INDEX(B482:BB482,Var!$B$9)/INDEX(B482:BB482,Var!$O$9)</f>
        <v>#DIV/0!</v>
      </c>
      <c r="BV482" t="e">
        <f t="shared" ca="1" si="39"/>
        <v>#DIV/0!</v>
      </c>
      <c r="BW482" cm="1">
        <f t="array" aca="1" ref="BW482" ca="1">INDEX($B482:$BB482,Var!$B$9)/BW$1*100</f>
        <v>0</v>
      </c>
      <c r="BX482" cm="1">
        <f t="array" aca="1" ref="BX482" ca="1">INDEX($B482:$BB482,Var!$B$9)/BX$1*100</f>
        <v>0</v>
      </c>
      <c r="BY482" cm="1">
        <f t="array" aca="1" ref="BY482" ca="1">INDEX($B482:$BB482,Var!$O$9)/BY$1*100</f>
        <v>0</v>
      </c>
      <c r="BZ482" cm="1">
        <f t="array" aca="1" ref="BZ482" ca="1">INDEX($B482:$BB482,Var!$O$9)/BZ$1*100</f>
        <v>0</v>
      </c>
    </row>
    <row r="483" spans="67:78" x14ac:dyDescent="0.3">
      <c r="BO483">
        <f t="shared" si="36"/>
        <v>1900</v>
      </c>
      <c r="BP483">
        <f t="shared" si="35"/>
        <v>100</v>
      </c>
      <c r="BQ483" t="e" cm="1">
        <f t="array" aca="1" ref="BQ483" ca="1">1/INDEX($B483:$BB483,Var!$B$9)</f>
        <v>#DIV/0!</v>
      </c>
      <c r="BR483">
        <f t="shared" si="37"/>
        <v>0</v>
      </c>
      <c r="BS483" t="e">
        <f t="shared" si="38"/>
        <v>#DIV/0!</v>
      </c>
      <c r="BT483" t="e" cm="1">
        <f t="array" aca="1" ref="BT483" ca="1">1/INDEX(B483:BB483,Var!$O$9)</f>
        <v>#DIV/0!</v>
      </c>
      <c r="BU483" t="e" cm="1">
        <f t="array" aca="1" ref="BU483" ca="1">INDEX(B483:BB483,Var!$B$9)/INDEX(B483:BB483,Var!$O$9)</f>
        <v>#DIV/0!</v>
      </c>
      <c r="BV483" t="e">
        <f t="shared" ca="1" si="39"/>
        <v>#DIV/0!</v>
      </c>
      <c r="BW483" cm="1">
        <f t="array" aca="1" ref="BW483" ca="1">INDEX($B483:$BB483,Var!$B$9)/BW$1*100</f>
        <v>0</v>
      </c>
      <c r="BX483" cm="1">
        <f t="array" aca="1" ref="BX483" ca="1">INDEX($B483:$BB483,Var!$B$9)/BX$1*100</f>
        <v>0</v>
      </c>
      <c r="BY483" cm="1">
        <f t="array" aca="1" ref="BY483" ca="1">INDEX($B483:$BB483,Var!$O$9)/BY$1*100</f>
        <v>0</v>
      </c>
      <c r="BZ483" cm="1">
        <f t="array" aca="1" ref="BZ483" ca="1">INDEX($B483:$BB483,Var!$O$9)/BZ$1*100</f>
        <v>0</v>
      </c>
    </row>
    <row r="484" spans="67:78" x14ac:dyDescent="0.3">
      <c r="BO484">
        <f t="shared" si="36"/>
        <v>1900</v>
      </c>
      <c r="BP484">
        <f t="shared" si="35"/>
        <v>100</v>
      </c>
      <c r="BQ484" t="e" cm="1">
        <f t="array" aca="1" ref="BQ484" ca="1">1/INDEX($B484:$BB484,Var!$B$9)</f>
        <v>#DIV/0!</v>
      </c>
      <c r="BR484">
        <f t="shared" si="37"/>
        <v>0</v>
      </c>
      <c r="BS484" t="e">
        <f t="shared" si="38"/>
        <v>#DIV/0!</v>
      </c>
      <c r="BT484" t="e" cm="1">
        <f t="array" aca="1" ref="BT484" ca="1">1/INDEX(B484:BB484,Var!$O$9)</f>
        <v>#DIV/0!</v>
      </c>
      <c r="BU484" t="e" cm="1">
        <f t="array" aca="1" ref="BU484" ca="1">INDEX(B484:BB484,Var!$B$9)/INDEX(B484:BB484,Var!$O$9)</f>
        <v>#DIV/0!</v>
      </c>
      <c r="BV484" t="e">
        <f t="shared" ca="1" si="39"/>
        <v>#DIV/0!</v>
      </c>
      <c r="BW484" cm="1">
        <f t="array" aca="1" ref="BW484" ca="1">INDEX($B484:$BB484,Var!$B$9)/BW$1*100</f>
        <v>0</v>
      </c>
      <c r="BX484" cm="1">
        <f t="array" aca="1" ref="BX484" ca="1">INDEX($B484:$BB484,Var!$B$9)/BX$1*100</f>
        <v>0</v>
      </c>
      <c r="BY484" cm="1">
        <f t="array" aca="1" ref="BY484" ca="1">INDEX($B484:$BB484,Var!$O$9)/BY$1*100</f>
        <v>0</v>
      </c>
      <c r="BZ484" cm="1">
        <f t="array" aca="1" ref="BZ484" ca="1">INDEX($B484:$BB484,Var!$O$9)/BZ$1*100</f>
        <v>0</v>
      </c>
    </row>
    <row r="485" spans="67:78" x14ac:dyDescent="0.3">
      <c r="BO485">
        <f t="shared" si="36"/>
        <v>1900</v>
      </c>
      <c r="BP485">
        <f t="shared" si="35"/>
        <v>100</v>
      </c>
      <c r="BQ485" t="e" cm="1">
        <f t="array" aca="1" ref="BQ485" ca="1">1/INDEX($B485:$BB485,Var!$B$9)</f>
        <v>#DIV/0!</v>
      </c>
      <c r="BR485">
        <f t="shared" si="37"/>
        <v>0</v>
      </c>
      <c r="BS485" t="e">
        <f t="shared" si="38"/>
        <v>#DIV/0!</v>
      </c>
      <c r="BT485" t="e" cm="1">
        <f t="array" aca="1" ref="BT485" ca="1">1/INDEX(B485:BB485,Var!$O$9)</f>
        <v>#DIV/0!</v>
      </c>
      <c r="BU485" t="e" cm="1">
        <f t="array" aca="1" ref="BU485" ca="1">INDEX(B485:BB485,Var!$B$9)/INDEX(B485:BB485,Var!$O$9)</f>
        <v>#DIV/0!</v>
      </c>
      <c r="BV485" t="e">
        <f t="shared" ca="1" si="39"/>
        <v>#DIV/0!</v>
      </c>
      <c r="BW485" cm="1">
        <f t="array" aca="1" ref="BW485" ca="1">INDEX($B485:$BB485,Var!$B$9)/BW$1*100</f>
        <v>0</v>
      </c>
      <c r="BX485" cm="1">
        <f t="array" aca="1" ref="BX485" ca="1">INDEX($B485:$BB485,Var!$B$9)/BX$1*100</f>
        <v>0</v>
      </c>
      <c r="BY485" cm="1">
        <f t="array" aca="1" ref="BY485" ca="1">INDEX($B485:$BB485,Var!$O$9)/BY$1*100</f>
        <v>0</v>
      </c>
      <c r="BZ485" cm="1">
        <f t="array" aca="1" ref="BZ485" ca="1">INDEX($B485:$BB485,Var!$O$9)/BZ$1*100</f>
        <v>0</v>
      </c>
    </row>
    <row r="486" spans="67:78" x14ac:dyDescent="0.3">
      <c r="BO486">
        <f t="shared" si="36"/>
        <v>1900</v>
      </c>
      <c r="BP486">
        <f t="shared" si="35"/>
        <v>100</v>
      </c>
      <c r="BQ486" t="e" cm="1">
        <f t="array" aca="1" ref="BQ486" ca="1">1/INDEX($B486:$BB486,Var!$B$9)</f>
        <v>#DIV/0!</v>
      </c>
      <c r="BR486">
        <f t="shared" si="37"/>
        <v>0</v>
      </c>
      <c r="BS486" t="e">
        <f t="shared" si="38"/>
        <v>#DIV/0!</v>
      </c>
      <c r="BT486" t="e" cm="1">
        <f t="array" aca="1" ref="BT486" ca="1">1/INDEX(B486:BB486,Var!$O$9)</f>
        <v>#DIV/0!</v>
      </c>
      <c r="BU486" t="e" cm="1">
        <f t="array" aca="1" ref="BU486" ca="1">INDEX(B486:BB486,Var!$B$9)/INDEX(B486:BB486,Var!$O$9)</f>
        <v>#DIV/0!</v>
      </c>
      <c r="BV486" t="e">
        <f t="shared" ca="1" si="39"/>
        <v>#DIV/0!</v>
      </c>
      <c r="BW486" cm="1">
        <f t="array" aca="1" ref="BW486" ca="1">INDEX($B486:$BB486,Var!$B$9)/BW$1*100</f>
        <v>0</v>
      </c>
      <c r="BX486" cm="1">
        <f t="array" aca="1" ref="BX486" ca="1">INDEX($B486:$BB486,Var!$B$9)/BX$1*100</f>
        <v>0</v>
      </c>
      <c r="BY486" cm="1">
        <f t="array" aca="1" ref="BY486" ca="1">INDEX($B486:$BB486,Var!$O$9)/BY$1*100</f>
        <v>0</v>
      </c>
      <c r="BZ486" cm="1">
        <f t="array" aca="1" ref="BZ486" ca="1">INDEX($B486:$BB486,Var!$O$9)/BZ$1*100</f>
        <v>0</v>
      </c>
    </row>
    <row r="487" spans="67:78" x14ac:dyDescent="0.3">
      <c r="BO487">
        <f t="shared" si="36"/>
        <v>1900</v>
      </c>
      <c r="BP487">
        <f t="shared" si="35"/>
        <v>100</v>
      </c>
      <c r="BQ487" t="e" cm="1">
        <f t="array" aca="1" ref="BQ487" ca="1">1/INDEX($B487:$BB487,Var!$B$9)</f>
        <v>#DIV/0!</v>
      </c>
      <c r="BR487">
        <f t="shared" si="37"/>
        <v>0</v>
      </c>
      <c r="BS487" t="e">
        <f t="shared" si="38"/>
        <v>#DIV/0!</v>
      </c>
      <c r="BT487" t="e" cm="1">
        <f t="array" aca="1" ref="BT487" ca="1">1/INDEX(B487:BB487,Var!$O$9)</f>
        <v>#DIV/0!</v>
      </c>
      <c r="BU487" t="e" cm="1">
        <f t="array" aca="1" ref="BU487" ca="1">INDEX(B487:BB487,Var!$B$9)/INDEX(B487:BB487,Var!$O$9)</f>
        <v>#DIV/0!</v>
      </c>
      <c r="BV487" t="e">
        <f t="shared" ca="1" si="39"/>
        <v>#DIV/0!</v>
      </c>
      <c r="BW487" cm="1">
        <f t="array" aca="1" ref="BW487" ca="1">INDEX($B487:$BB487,Var!$B$9)/BW$1*100</f>
        <v>0</v>
      </c>
      <c r="BX487" cm="1">
        <f t="array" aca="1" ref="BX487" ca="1">INDEX($B487:$BB487,Var!$B$9)/BX$1*100</f>
        <v>0</v>
      </c>
      <c r="BY487" cm="1">
        <f t="array" aca="1" ref="BY487" ca="1">INDEX($B487:$BB487,Var!$O$9)/BY$1*100</f>
        <v>0</v>
      </c>
      <c r="BZ487" cm="1">
        <f t="array" aca="1" ref="BZ487" ca="1">INDEX($B487:$BB487,Var!$O$9)/BZ$1*100</f>
        <v>0</v>
      </c>
    </row>
    <row r="488" spans="67:78" x14ac:dyDescent="0.3">
      <c r="BO488">
        <f t="shared" si="36"/>
        <v>1900</v>
      </c>
      <c r="BP488">
        <f t="shared" si="35"/>
        <v>100</v>
      </c>
      <c r="BQ488" t="e" cm="1">
        <f t="array" aca="1" ref="BQ488" ca="1">1/INDEX($B488:$BB488,Var!$B$9)</f>
        <v>#DIV/0!</v>
      </c>
      <c r="BR488">
        <f t="shared" si="37"/>
        <v>0</v>
      </c>
      <c r="BS488" t="e">
        <f t="shared" si="38"/>
        <v>#DIV/0!</v>
      </c>
      <c r="BT488" t="e" cm="1">
        <f t="array" aca="1" ref="BT488" ca="1">1/INDEX(B488:BB488,Var!$O$9)</f>
        <v>#DIV/0!</v>
      </c>
      <c r="BU488" t="e" cm="1">
        <f t="array" aca="1" ref="BU488" ca="1">INDEX(B488:BB488,Var!$B$9)/INDEX(B488:BB488,Var!$O$9)</f>
        <v>#DIV/0!</v>
      </c>
      <c r="BV488" t="e">
        <f t="shared" ca="1" si="39"/>
        <v>#DIV/0!</v>
      </c>
      <c r="BW488" cm="1">
        <f t="array" aca="1" ref="BW488" ca="1">INDEX($B488:$BB488,Var!$B$9)/BW$1*100</f>
        <v>0</v>
      </c>
      <c r="BX488" cm="1">
        <f t="array" aca="1" ref="BX488" ca="1">INDEX($B488:$BB488,Var!$B$9)/BX$1*100</f>
        <v>0</v>
      </c>
      <c r="BY488" cm="1">
        <f t="array" aca="1" ref="BY488" ca="1">INDEX($B488:$BB488,Var!$O$9)/BY$1*100</f>
        <v>0</v>
      </c>
      <c r="BZ488" cm="1">
        <f t="array" aca="1" ref="BZ488" ca="1">INDEX($B488:$BB488,Var!$O$9)/BZ$1*100</f>
        <v>0</v>
      </c>
    </row>
    <row r="489" spans="67:78" x14ac:dyDescent="0.3">
      <c r="BO489">
        <f t="shared" si="36"/>
        <v>1900</v>
      </c>
      <c r="BP489">
        <f t="shared" si="35"/>
        <v>100</v>
      </c>
      <c r="BQ489" t="e" cm="1">
        <f t="array" aca="1" ref="BQ489" ca="1">1/INDEX($B489:$BB489,Var!$B$9)</f>
        <v>#DIV/0!</v>
      </c>
      <c r="BR489">
        <f t="shared" si="37"/>
        <v>0</v>
      </c>
      <c r="BS489" t="e">
        <f t="shared" si="38"/>
        <v>#DIV/0!</v>
      </c>
      <c r="BT489" t="e" cm="1">
        <f t="array" aca="1" ref="BT489" ca="1">1/INDEX(B489:BB489,Var!$O$9)</f>
        <v>#DIV/0!</v>
      </c>
      <c r="BU489" t="e" cm="1">
        <f t="array" aca="1" ref="BU489" ca="1">INDEX(B489:BB489,Var!$B$9)/INDEX(B489:BB489,Var!$O$9)</f>
        <v>#DIV/0!</v>
      </c>
      <c r="BV489" t="e">
        <f t="shared" ca="1" si="39"/>
        <v>#DIV/0!</v>
      </c>
      <c r="BW489" cm="1">
        <f t="array" aca="1" ref="BW489" ca="1">INDEX($B489:$BB489,Var!$B$9)/BW$1*100</f>
        <v>0</v>
      </c>
      <c r="BX489" cm="1">
        <f t="array" aca="1" ref="BX489" ca="1">INDEX($B489:$BB489,Var!$B$9)/BX$1*100</f>
        <v>0</v>
      </c>
      <c r="BY489" cm="1">
        <f t="array" aca="1" ref="BY489" ca="1">INDEX($B489:$BB489,Var!$O$9)/BY$1*100</f>
        <v>0</v>
      </c>
      <c r="BZ489" cm="1">
        <f t="array" aca="1" ref="BZ489" ca="1">INDEX($B489:$BB489,Var!$O$9)/BZ$1*100</f>
        <v>0</v>
      </c>
    </row>
    <row r="490" spans="67:78" x14ac:dyDescent="0.3">
      <c r="BO490">
        <f t="shared" si="36"/>
        <v>1900</v>
      </c>
      <c r="BP490">
        <f t="shared" si="35"/>
        <v>100</v>
      </c>
      <c r="BQ490" t="e" cm="1">
        <f t="array" aca="1" ref="BQ490" ca="1">1/INDEX($B490:$BB490,Var!$B$9)</f>
        <v>#DIV/0!</v>
      </c>
      <c r="BR490">
        <f t="shared" si="37"/>
        <v>0</v>
      </c>
      <c r="BS490" t="e">
        <f t="shared" si="38"/>
        <v>#DIV/0!</v>
      </c>
      <c r="BT490" t="e" cm="1">
        <f t="array" aca="1" ref="BT490" ca="1">1/INDEX(B490:BB490,Var!$O$9)</f>
        <v>#DIV/0!</v>
      </c>
      <c r="BU490" t="e" cm="1">
        <f t="array" aca="1" ref="BU490" ca="1">INDEX(B490:BB490,Var!$B$9)/INDEX(B490:BB490,Var!$O$9)</f>
        <v>#DIV/0!</v>
      </c>
      <c r="BV490" t="e">
        <f t="shared" ca="1" si="39"/>
        <v>#DIV/0!</v>
      </c>
      <c r="BW490" cm="1">
        <f t="array" aca="1" ref="BW490" ca="1">INDEX($B490:$BB490,Var!$B$9)/BW$1*100</f>
        <v>0</v>
      </c>
      <c r="BX490" cm="1">
        <f t="array" aca="1" ref="BX490" ca="1">INDEX($B490:$BB490,Var!$B$9)/BX$1*100</f>
        <v>0</v>
      </c>
      <c r="BY490" cm="1">
        <f t="array" aca="1" ref="BY490" ca="1">INDEX($B490:$BB490,Var!$O$9)/BY$1*100</f>
        <v>0</v>
      </c>
      <c r="BZ490" cm="1">
        <f t="array" aca="1" ref="BZ490" ca="1">INDEX($B490:$BB490,Var!$O$9)/BZ$1*100</f>
        <v>0</v>
      </c>
    </row>
    <row r="491" spans="67:78" x14ac:dyDescent="0.3">
      <c r="BO491">
        <f t="shared" si="36"/>
        <v>1900</v>
      </c>
      <c r="BP491">
        <f t="shared" si="35"/>
        <v>100</v>
      </c>
      <c r="BQ491" t="e" cm="1">
        <f t="array" aca="1" ref="BQ491" ca="1">1/INDEX($B491:$BB491,Var!$B$9)</f>
        <v>#DIV/0!</v>
      </c>
      <c r="BR491">
        <f t="shared" si="37"/>
        <v>0</v>
      </c>
      <c r="BS491" t="e">
        <f t="shared" si="38"/>
        <v>#DIV/0!</v>
      </c>
      <c r="BT491" t="e" cm="1">
        <f t="array" aca="1" ref="BT491" ca="1">1/INDEX(B491:BB491,Var!$O$9)</f>
        <v>#DIV/0!</v>
      </c>
      <c r="BU491" t="e" cm="1">
        <f t="array" aca="1" ref="BU491" ca="1">INDEX(B491:BB491,Var!$B$9)/INDEX(B491:BB491,Var!$O$9)</f>
        <v>#DIV/0!</v>
      </c>
      <c r="BV491" t="e">
        <f t="shared" ca="1" si="39"/>
        <v>#DIV/0!</v>
      </c>
      <c r="BW491" cm="1">
        <f t="array" aca="1" ref="BW491" ca="1">INDEX($B491:$BB491,Var!$B$9)/BW$1*100</f>
        <v>0</v>
      </c>
      <c r="BX491" cm="1">
        <f t="array" aca="1" ref="BX491" ca="1">INDEX($B491:$BB491,Var!$B$9)/BX$1*100</f>
        <v>0</v>
      </c>
      <c r="BY491" cm="1">
        <f t="array" aca="1" ref="BY491" ca="1">INDEX($B491:$BB491,Var!$O$9)/BY$1*100</f>
        <v>0</v>
      </c>
      <c r="BZ491" cm="1">
        <f t="array" aca="1" ref="BZ491" ca="1">INDEX($B491:$BB491,Var!$O$9)/BZ$1*100</f>
        <v>0</v>
      </c>
    </row>
    <row r="492" spans="67:78" x14ac:dyDescent="0.3">
      <c r="BO492">
        <f t="shared" si="36"/>
        <v>1900</v>
      </c>
      <c r="BP492">
        <f t="shared" si="35"/>
        <v>100</v>
      </c>
      <c r="BQ492" t="e" cm="1">
        <f t="array" aca="1" ref="BQ492" ca="1">1/INDEX($B492:$BB492,Var!$B$9)</f>
        <v>#DIV/0!</v>
      </c>
      <c r="BR492">
        <f t="shared" si="37"/>
        <v>0</v>
      </c>
      <c r="BS492" t="e">
        <f t="shared" si="38"/>
        <v>#DIV/0!</v>
      </c>
      <c r="BT492" t="e" cm="1">
        <f t="array" aca="1" ref="BT492" ca="1">1/INDEX(B492:BB492,Var!$O$9)</f>
        <v>#DIV/0!</v>
      </c>
      <c r="BU492" t="e" cm="1">
        <f t="array" aca="1" ref="BU492" ca="1">INDEX(B492:BB492,Var!$B$9)/INDEX(B492:BB492,Var!$O$9)</f>
        <v>#DIV/0!</v>
      </c>
      <c r="BV492" t="e">
        <f t="shared" ca="1" si="39"/>
        <v>#DIV/0!</v>
      </c>
      <c r="BW492" cm="1">
        <f t="array" aca="1" ref="BW492" ca="1">INDEX($B492:$BB492,Var!$B$9)/BW$1*100</f>
        <v>0</v>
      </c>
      <c r="BX492" cm="1">
        <f t="array" aca="1" ref="BX492" ca="1">INDEX($B492:$BB492,Var!$B$9)/BX$1*100</f>
        <v>0</v>
      </c>
      <c r="BY492" cm="1">
        <f t="array" aca="1" ref="BY492" ca="1">INDEX($B492:$BB492,Var!$O$9)/BY$1*100</f>
        <v>0</v>
      </c>
      <c r="BZ492" cm="1">
        <f t="array" aca="1" ref="BZ492" ca="1">INDEX($B492:$BB492,Var!$O$9)/BZ$1*100</f>
        <v>0</v>
      </c>
    </row>
    <row r="493" spans="67:78" x14ac:dyDescent="0.3">
      <c r="BO493">
        <f t="shared" si="36"/>
        <v>1900</v>
      </c>
      <c r="BP493">
        <f t="shared" si="35"/>
        <v>100</v>
      </c>
      <c r="BQ493" t="e" cm="1">
        <f t="array" aca="1" ref="BQ493" ca="1">1/INDEX($B493:$BB493,Var!$B$9)</f>
        <v>#DIV/0!</v>
      </c>
      <c r="BR493">
        <f t="shared" si="37"/>
        <v>0</v>
      </c>
      <c r="BS493" t="e">
        <f t="shared" si="38"/>
        <v>#DIV/0!</v>
      </c>
      <c r="BT493" t="e" cm="1">
        <f t="array" aca="1" ref="BT493" ca="1">1/INDEX(B493:BB493,Var!$O$9)</f>
        <v>#DIV/0!</v>
      </c>
      <c r="BU493" t="e" cm="1">
        <f t="array" aca="1" ref="BU493" ca="1">INDEX(B493:BB493,Var!$B$9)/INDEX(B493:BB493,Var!$O$9)</f>
        <v>#DIV/0!</v>
      </c>
      <c r="BV493" t="e">
        <f t="shared" ca="1" si="39"/>
        <v>#DIV/0!</v>
      </c>
      <c r="BW493" cm="1">
        <f t="array" aca="1" ref="BW493" ca="1">INDEX($B493:$BB493,Var!$B$9)/BW$1*100</f>
        <v>0</v>
      </c>
      <c r="BX493" cm="1">
        <f t="array" aca="1" ref="BX493" ca="1">INDEX($B493:$BB493,Var!$B$9)/BX$1*100</f>
        <v>0</v>
      </c>
      <c r="BY493" cm="1">
        <f t="array" aca="1" ref="BY493" ca="1">INDEX($B493:$BB493,Var!$O$9)/BY$1*100</f>
        <v>0</v>
      </c>
      <c r="BZ493" cm="1">
        <f t="array" aca="1" ref="BZ493" ca="1">INDEX($B493:$BB493,Var!$O$9)/BZ$1*100</f>
        <v>0</v>
      </c>
    </row>
    <row r="494" spans="67:78" x14ac:dyDescent="0.3">
      <c r="BO494">
        <f t="shared" si="36"/>
        <v>1900</v>
      </c>
      <c r="BP494">
        <f t="shared" si="35"/>
        <v>100</v>
      </c>
      <c r="BQ494" t="e" cm="1">
        <f t="array" aca="1" ref="BQ494" ca="1">1/INDEX($B494:$BB494,Var!$B$9)</f>
        <v>#DIV/0!</v>
      </c>
      <c r="BR494">
        <f t="shared" si="37"/>
        <v>0</v>
      </c>
      <c r="BS494" t="e">
        <f t="shared" si="38"/>
        <v>#DIV/0!</v>
      </c>
      <c r="BT494" t="e" cm="1">
        <f t="array" aca="1" ref="BT494" ca="1">1/INDEX(B494:BB494,Var!$O$9)</f>
        <v>#DIV/0!</v>
      </c>
      <c r="BU494" t="e" cm="1">
        <f t="array" aca="1" ref="BU494" ca="1">INDEX(B494:BB494,Var!$B$9)/INDEX(B494:BB494,Var!$O$9)</f>
        <v>#DIV/0!</v>
      </c>
      <c r="BV494" t="e">
        <f t="shared" ca="1" si="39"/>
        <v>#DIV/0!</v>
      </c>
      <c r="BW494" cm="1">
        <f t="array" aca="1" ref="BW494" ca="1">INDEX($B494:$BB494,Var!$B$9)/BW$1*100</f>
        <v>0</v>
      </c>
      <c r="BX494" cm="1">
        <f t="array" aca="1" ref="BX494" ca="1">INDEX($B494:$BB494,Var!$B$9)/BX$1*100</f>
        <v>0</v>
      </c>
      <c r="BY494" cm="1">
        <f t="array" aca="1" ref="BY494" ca="1">INDEX($B494:$BB494,Var!$O$9)/BY$1*100</f>
        <v>0</v>
      </c>
      <c r="BZ494" cm="1">
        <f t="array" aca="1" ref="BZ494" ca="1">INDEX($B494:$BB494,Var!$O$9)/BZ$1*100</f>
        <v>0</v>
      </c>
    </row>
    <row r="495" spans="67:78" x14ac:dyDescent="0.3">
      <c r="BO495">
        <f t="shared" si="36"/>
        <v>1900</v>
      </c>
      <c r="BP495">
        <f t="shared" si="35"/>
        <v>100</v>
      </c>
      <c r="BQ495" t="e" cm="1">
        <f t="array" aca="1" ref="BQ495" ca="1">1/INDEX($B495:$BB495,Var!$B$9)</f>
        <v>#DIV/0!</v>
      </c>
      <c r="BR495">
        <f t="shared" si="37"/>
        <v>0</v>
      </c>
      <c r="BS495" t="e">
        <f t="shared" si="38"/>
        <v>#DIV/0!</v>
      </c>
      <c r="BT495" t="e" cm="1">
        <f t="array" aca="1" ref="BT495" ca="1">1/INDEX(B495:BB495,Var!$O$9)</f>
        <v>#DIV/0!</v>
      </c>
      <c r="BU495" t="e" cm="1">
        <f t="array" aca="1" ref="BU495" ca="1">INDEX(B495:BB495,Var!$B$9)/INDEX(B495:BB495,Var!$O$9)</f>
        <v>#DIV/0!</v>
      </c>
      <c r="BV495" t="e">
        <f t="shared" ca="1" si="39"/>
        <v>#DIV/0!</v>
      </c>
      <c r="BW495" cm="1">
        <f t="array" aca="1" ref="BW495" ca="1">INDEX($B495:$BB495,Var!$B$9)/BW$1*100</f>
        <v>0</v>
      </c>
      <c r="BX495" cm="1">
        <f t="array" aca="1" ref="BX495" ca="1">INDEX($B495:$BB495,Var!$B$9)/BX$1*100</f>
        <v>0</v>
      </c>
      <c r="BY495" cm="1">
        <f t="array" aca="1" ref="BY495" ca="1">INDEX($B495:$BB495,Var!$O$9)/BY$1*100</f>
        <v>0</v>
      </c>
      <c r="BZ495" cm="1">
        <f t="array" aca="1" ref="BZ495" ca="1">INDEX($B495:$BB495,Var!$O$9)/BZ$1*100</f>
        <v>0</v>
      </c>
    </row>
    <row r="496" spans="67:78" x14ac:dyDescent="0.3">
      <c r="BO496">
        <f t="shared" si="36"/>
        <v>1900</v>
      </c>
      <c r="BP496">
        <f t="shared" si="35"/>
        <v>100</v>
      </c>
      <c r="BQ496" t="e" cm="1">
        <f t="array" aca="1" ref="BQ496" ca="1">1/INDEX($B496:$BB496,Var!$B$9)</f>
        <v>#DIV/0!</v>
      </c>
      <c r="BR496">
        <f t="shared" si="37"/>
        <v>0</v>
      </c>
      <c r="BS496" t="e">
        <f t="shared" si="38"/>
        <v>#DIV/0!</v>
      </c>
      <c r="BT496" t="e" cm="1">
        <f t="array" aca="1" ref="BT496" ca="1">1/INDEX(B496:BB496,Var!$O$9)</f>
        <v>#DIV/0!</v>
      </c>
      <c r="BU496" t="e" cm="1">
        <f t="array" aca="1" ref="BU496" ca="1">INDEX(B496:BB496,Var!$B$9)/INDEX(B496:BB496,Var!$O$9)</f>
        <v>#DIV/0!</v>
      </c>
      <c r="BV496" t="e">
        <f t="shared" ca="1" si="39"/>
        <v>#DIV/0!</v>
      </c>
      <c r="BW496" cm="1">
        <f t="array" aca="1" ref="BW496" ca="1">INDEX($B496:$BB496,Var!$B$9)/BW$1*100</f>
        <v>0</v>
      </c>
      <c r="BX496" cm="1">
        <f t="array" aca="1" ref="BX496" ca="1">INDEX($B496:$BB496,Var!$B$9)/BX$1*100</f>
        <v>0</v>
      </c>
      <c r="BY496" cm="1">
        <f t="array" aca="1" ref="BY496" ca="1">INDEX($B496:$BB496,Var!$O$9)/BY$1*100</f>
        <v>0</v>
      </c>
      <c r="BZ496" cm="1">
        <f t="array" aca="1" ref="BZ496" ca="1">INDEX($B496:$BB496,Var!$O$9)/BZ$1*100</f>
        <v>0</v>
      </c>
    </row>
    <row r="497" spans="67:78" x14ac:dyDescent="0.3">
      <c r="BO497">
        <f t="shared" si="36"/>
        <v>1900</v>
      </c>
      <c r="BP497">
        <f t="shared" si="35"/>
        <v>100</v>
      </c>
      <c r="BQ497" t="e" cm="1">
        <f t="array" aca="1" ref="BQ497" ca="1">1/INDEX($B497:$BB497,Var!$B$9)</f>
        <v>#DIV/0!</v>
      </c>
      <c r="BR497">
        <f t="shared" si="37"/>
        <v>0</v>
      </c>
      <c r="BS497" t="e">
        <f t="shared" si="38"/>
        <v>#DIV/0!</v>
      </c>
      <c r="BT497" t="e" cm="1">
        <f t="array" aca="1" ref="BT497" ca="1">1/INDEX(B497:BB497,Var!$O$9)</f>
        <v>#DIV/0!</v>
      </c>
      <c r="BU497" t="e" cm="1">
        <f t="array" aca="1" ref="BU497" ca="1">INDEX(B497:BB497,Var!$B$9)/INDEX(B497:BB497,Var!$O$9)</f>
        <v>#DIV/0!</v>
      </c>
      <c r="BV497" t="e">
        <f t="shared" ca="1" si="39"/>
        <v>#DIV/0!</v>
      </c>
      <c r="BW497" cm="1">
        <f t="array" aca="1" ref="BW497" ca="1">INDEX($B497:$BB497,Var!$B$9)/BW$1*100</f>
        <v>0</v>
      </c>
      <c r="BX497" cm="1">
        <f t="array" aca="1" ref="BX497" ca="1">INDEX($B497:$BB497,Var!$B$9)/BX$1*100</f>
        <v>0</v>
      </c>
      <c r="BY497" cm="1">
        <f t="array" aca="1" ref="BY497" ca="1">INDEX($B497:$BB497,Var!$O$9)/BY$1*100</f>
        <v>0</v>
      </c>
      <c r="BZ497" cm="1">
        <f t="array" aca="1" ref="BZ497" ca="1">INDEX($B497:$BB497,Var!$O$9)/BZ$1*100</f>
        <v>0</v>
      </c>
    </row>
    <row r="498" spans="67:78" x14ac:dyDescent="0.3">
      <c r="BO498">
        <f t="shared" si="36"/>
        <v>1900</v>
      </c>
      <c r="BP498">
        <f t="shared" si="35"/>
        <v>100</v>
      </c>
      <c r="BQ498" t="e" cm="1">
        <f t="array" aca="1" ref="BQ498" ca="1">1/INDEX($B498:$BB498,Var!$B$9)</f>
        <v>#DIV/0!</v>
      </c>
      <c r="BR498">
        <f t="shared" si="37"/>
        <v>0</v>
      </c>
      <c r="BS498" t="e">
        <f t="shared" si="38"/>
        <v>#DIV/0!</v>
      </c>
      <c r="BT498" t="e" cm="1">
        <f t="array" aca="1" ref="BT498" ca="1">1/INDEX(B498:BB498,Var!$O$9)</f>
        <v>#DIV/0!</v>
      </c>
      <c r="BU498" t="e" cm="1">
        <f t="array" aca="1" ref="BU498" ca="1">INDEX(B498:BB498,Var!$B$9)/INDEX(B498:BB498,Var!$O$9)</f>
        <v>#DIV/0!</v>
      </c>
      <c r="BV498" t="e">
        <f t="shared" ca="1" si="39"/>
        <v>#DIV/0!</v>
      </c>
      <c r="BW498" cm="1">
        <f t="array" aca="1" ref="BW498" ca="1">INDEX($B498:$BB498,Var!$B$9)/BW$1*100</f>
        <v>0</v>
      </c>
      <c r="BX498" cm="1">
        <f t="array" aca="1" ref="BX498" ca="1">INDEX($B498:$BB498,Var!$B$9)/BX$1*100</f>
        <v>0</v>
      </c>
      <c r="BY498" cm="1">
        <f t="array" aca="1" ref="BY498" ca="1">INDEX($B498:$BB498,Var!$O$9)/BY$1*100</f>
        <v>0</v>
      </c>
      <c r="BZ498" cm="1">
        <f t="array" aca="1" ref="BZ498" ca="1">INDEX($B498:$BB498,Var!$O$9)/BZ$1*100</f>
        <v>0</v>
      </c>
    </row>
    <row r="499" spans="67:78" x14ac:dyDescent="0.3">
      <c r="BO499">
        <f t="shared" si="36"/>
        <v>1900</v>
      </c>
      <c r="BP499">
        <f t="shared" si="35"/>
        <v>100</v>
      </c>
      <c r="BQ499" t="e" cm="1">
        <f t="array" aca="1" ref="BQ499" ca="1">1/INDEX($B499:$BB499,Var!$B$9)</f>
        <v>#DIV/0!</v>
      </c>
      <c r="BR499">
        <f t="shared" si="37"/>
        <v>0</v>
      </c>
      <c r="BS499" t="e">
        <f t="shared" si="38"/>
        <v>#DIV/0!</v>
      </c>
      <c r="BT499" t="e" cm="1">
        <f t="array" aca="1" ref="BT499" ca="1">1/INDEX(B499:BB499,Var!$O$9)</f>
        <v>#DIV/0!</v>
      </c>
      <c r="BU499" t="e" cm="1">
        <f t="array" aca="1" ref="BU499" ca="1">INDEX(B499:BB499,Var!$B$9)/INDEX(B499:BB499,Var!$O$9)</f>
        <v>#DIV/0!</v>
      </c>
      <c r="BV499" t="e">
        <f t="shared" ca="1" si="39"/>
        <v>#DIV/0!</v>
      </c>
      <c r="BW499" cm="1">
        <f t="array" aca="1" ref="BW499" ca="1">INDEX($B499:$BB499,Var!$B$9)/BW$1*100</f>
        <v>0</v>
      </c>
      <c r="BX499" cm="1">
        <f t="array" aca="1" ref="BX499" ca="1">INDEX($B499:$BB499,Var!$B$9)/BX$1*100</f>
        <v>0</v>
      </c>
      <c r="BY499" cm="1">
        <f t="array" aca="1" ref="BY499" ca="1">INDEX($B499:$BB499,Var!$O$9)/BY$1*100</f>
        <v>0</v>
      </c>
      <c r="BZ499" cm="1">
        <f t="array" aca="1" ref="BZ499" ca="1">INDEX($B499:$BB499,Var!$O$9)/BZ$1*100</f>
        <v>0</v>
      </c>
    </row>
    <row r="500" spans="67:78" x14ac:dyDescent="0.3">
      <c r="BO500">
        <f t="shared" si="36"/>
        <v>1900</v>
      </c>
      <c r="BP500">
        <f t="shared" si="35"/>
        <v>100</v>
      </c>
      <c r="BQ500" t="e" cm="1">
        <f t="array" aca="1" ref="BQ500" ca="1">1/INDEX($B500:$BB500,Var!$B$9)</f>
        <v>#DIV/0!</v>
      </c>
      <c r="BR500">
        <f t="shared" si="37"/>
        <v>0</v>
      </c>
      <c r="BS500" t="e">
        <f t="shared" si="38"/>
        <v>#DIV/0!</v>
      </c>
      <c r="BT500" t="e" cm="1">
        <f t="array" aca="1" ref="BT500" ca="1">1/INDEX(B500:BB500,Var!$O$9)</f>
        <v>#DIV/0!</v>
      </c>
      <c r="BU500" t="e" cm="1">
        <f t="array" aca="1" ref="BU500" ca="1">INDEX(B500:BB500,Var!$B$9)/INDEX(B500:BB500,Var!$O$9)</f>
        <v>#DIV/0!</v>
      </c>
      <c r="BV500" t="e">
        <f t="shared" ca="1" si="39"/>
        <v>#DIV/0!</v>
      </c>
      <c r="BW500" cm="1">
        <f t="array" aca="1" ref="BW500" ca="1">INDEX($B500:$BB500,Var!$B$9)/BW$1*100</f>
        <v>0</v>
      </c>
      <c r="BX500" cm="1">
        <f t="array" aca="1" ref="BX500" ca="1">INDEX($B500:$BB500,Var!$B$9)/BX$1*100</f>
        <v>0</v>
      </c>
      <c r="BY500" cm="1">
        <f t="array" aca="1" ref="BY500" ca="1">INDEX($B500:$BB500,Var!$O$9)/BY$1*100</f>
        <v>0</v>
      </c>
      <c r="BZ500" cm="1">
        <f t="array" aca="1" ref="BZ500" ca="1">INDEX($B500:$BB500,Var!$O$9)/BZ$1*100</f>
        <v>0</v>
      </c>
    </row>
    <row r="501" spans="67:78" x14ac:dyDescent="0.3">
      <c r="BO501">
        <f t="shared" si="36"/>
        <v>1900</v>
      </c>
      <c r="BP501">
        <f t="shared" si="35"/>
        <v>100</v>
      </c>
      <c r="BQ501" t="e" cm="1">
        <f t="array" aca="1" ref="BQ501" ca="1">1/INDEX($B501:$BB501,Var!$B$9)</f>
        <v>#DIV/0!</v>
      </c>
      <c r="BR501">
        <f t="shared" si="37"/>
        <v>0</v>
      </c>
      <c r="BS501" t="e">
        <f t="shared" si="38"/>
        <v>#DIV/0!</v>
      </c>
      <c r="BT501" t="e" cm="1">
        <f t="array" aca="1" ref="BT501" ca="1">1/INDEX(B501:BB501,Var!$O$9)</f>
        <v>#DIV/0!</v>
      </c>
      <c r="BU501" t="e" cm="1">
        <f t="array" aca="1" ref="BU501" ca="1">INDEX(B501:BB501,Var!$B$9)/INDEX(B501:BB501,Var!$O$9)</f>
        <v>#DIV/0!</v>
      </c>
      <c r="BV501" t="e">
        <f t="shared" ca="1" si="39"/>
        <v>#DIV/0!</v>
      </c>
      <c r="BW501" cm="1">
        <f t="array" aca="1" ref="BW501" ca="1">INDEX($B501:$BB501,Var!$B$9)/BW$1*100</f>
        <v>0</v>
      </c>
      <c r="BX501" cm="1">
        <f t="array" aca="1" ref="BX501" ca="1">INDEX($B501:$BB501,Var!$B$9)/BX$1*100</f>
        <v>0</v>
      </c>
      <c r="BY501" cm="1">
        <f t="array" aca="1" ref="BY501" ca="1">INDEX($B501:$BB501,Var!$O$9)/BY$1*100</f>
        <v>0</v>
      </c>
      <c r="BZ501" cm="1">
        <f t="array" aca="1" ref="BZ501" ca="1">INDEX($B501:$BB501,Var!$O$9)/BZ$1*100</f>
        <v>0</v>
      </c>
    </row>
    <row r="502" spans="67:78" x14ac:dyDescent="0.3">
      <c r="BO502">
        <f t="shared" si="36"/>
        <v>1900</v>
      </c>
      <c r="BP502">
        <f t="shared" si="35"/>
        <v>100</v>
      </c>
      <c r="BQ502" t="e" cm="1">
        <f t="array" aca="1" ref="BQ502" ca="1">1/INDEX($B502:$BB502,Var!$B$9)</f>
        <v>#DIV/0!</v>
      </c>
      <c r="BR502">
        <f t="shared" si="37"/>
        <v>0</v>
      </c>
      <c r="BS502" t="e">
        <f t="shared" si="38"/>
        <v>#DIV/0!</v>
      </c>
      <c r="BT502" t="e" cm="1">
        <f t="array" aca="1" ref="BT502" ca="1">1/INDEX(B502:BB502,Var!$O$9)</f>
        <v>#DIV/0!</v>
      </c>
      <c r="BU502" t="e" cm="1">
        <f t="array" aca="1" ref="BU502" ca="1">INDEX(B502:BB502,Var!$B$9)/INDEX(B502:BB502,Var!$O$9)</f>
        <v>#DIV/0!</v>
      </c>
      <c r="BV502" t="e">
        <f t="shared" ca="1" si="39"/>
        <v>#DIV/0!</v>
      </c>
      <c r="BW502" cm="1">
        <f t="array" aca="1" ref="BW502" ca="1">INDEX($B502:$BB502,Var!$B$9)/BW$1*100</f>
        <v>0</v>
      </c>
      <c r="BX502" cm="1">
        <f t="array" aca="1" ref="BX502" ca="1">INDEX($B502:$BB502,Var!$B$9)/BX$1*100</f>
        <v>0</v>
      </c>
      <c r="BY502" cm="1">
        <f t="array" aca="1" ref="BY502" ca="1">INDEX($B502:$BB502,Var!$O$9)/BY$1*100</f>
        <v>0</v>
      </c>
      <c r="BZ502" cm="1">
        <f t="array" aca="1" ref="BZ502" ca="1">INDEX($B502:$BB502,Var!$O$9)/BZ$1*100</f>
        <v>0</v>
      </c>
    </row>
    <row r="503" spans="67:78" x14ac:dyDescent="0.3">
      <c r="BO503">
        <f t="shared" si="36"/>
        <v>1900</v>
      </c>
      <c r="BP503">
        <f t="shared" si="35"/>
        <v>100</v>
      </c>
      <c r="BQ503" t="e" cm="1">
        <f t="array" aca="1" ref="BQ503" ca="1">1/INDEX($B503:$BB503,Var!$B$9)</f>
        <v>#DIV/0!</v>
      </c>
      <c r="BR503">
        <f t="shared" si="37"/>
        <v>0</v>
      </c>
      <c r="BS503" t="e">
        <f t="shared" si="38"/>
        <v>#DIV/0!</v>
      </c>
      <c r="BT503" t="e" cm="1">
        <f t="array" aca="1" ref="BT503" ca="1">1/INDEX(B503:BB503,Var!$O$9)</f>
        <v>#DIV/0!</v>
      </c>
      <c r="BU503" t="e" cm="1">
        <f t="array" aca="1" ref="BU503" ca="1">INDEX(B503:BB503,Var!$B$9)/INDEX(B503:BB503,Var!$O$9)</f>
        <v>#DIV/0!</v>
      </c>
      <c r="BV503" t="e">
        <f t="shared" ca="1" si="39"/>
        <v>#DIV/0!</v>
      </c>
      <c r="BW503" cm="1">
        <f t="array" aca="1" ref="BW503" ca="1">INDEX($B503:$BB503,Var!$B$9)/BW$1*100</f>
        <v>0</v>
      </c>
      <c r="BX503" cm="1">
        <f t="array" aca="1" ref="BX503" ca="1">INDEX($B503:$BB503,Var!$B$9)/BX$1*100</f>
        <v>0</v>
      </c>
      <c r="BY503" cm="1">
        <f t="array" aca="1" ref="BY503" ca="1">INDEX($B503:$BB503,Var!$O$9)/BY$1*100</f>
        <v>0</v>
      </c>
      <c r="BZ503" cm="1">
        <f t="array" aca="1" ref="BZ503" ca="1">INDEX($B503:$BB503,Var!$O$9)/BZ$1*100</f>
        <v>0</v>
      </c>
    </row>
    <row r="504" spans="67:78" x14ac:dyDescent="0.3">
      <c r="BO504">
        <f t="shared" si="36"/>
        <v>1900</v>
      </c>
      <c r="BP504">
        <f t="shared" si="35"/>
        <v>100</v>
      </c>
      <c r="BQ504" t="e" cm="1">
        <f t="array" aca="1" ref="BQ504" ca="1">1/INDEX($B504:$BB504,Var!$B$9)</f>
        <v>#DIV/0!</v>
      </c>
      <c r="BR504">
        <f t="shared" si="37"/>
        <v>0</v>
      </c>
      <c r="BS504" t="e">
        <f t="shared" si="38"/>
        <v>#DIV/0!</v>
      </c>
      <c r="BT504" t="e" cm="1">
        <f t="array" aca="1" ref="BT504" ca="1">1/INDEX(B504:BB504,Var!$O$9)</f>
        <v>#DIV/0!</v>
      </c>
      <c r="BU504" t="e" cm="1">
        <f t="array" aca="1" ref="BU504" ca="1">INDEX(B504:BB504,Var!$B$9)/INDEX(B504:BB504,Var!$O$9)</f>
        <v>#DIV/0!</v>
      </c>
      <c r="BV504" t="e">
        <f t="shared" ca="1" si="39"/>
        <v>#DIV/0!</v>
      </c>
      <c r="BW504" cm="1">
        <f t="array" aca="1" ref="BW504" ca="1">INDEX($B504:$BB504,Var!$B$9)/BW$1*100</f>
        <v>0</v>
      </c>
      <c r="BX504" cm="1">
        <f t="array" aca="1" ref="BX504" ca="1">INDEX($B504:$BB504,Var!$B$9)/BX$1*100</f>
        <v>0</v>
      </c>
      <c r="BY504" cm="1">
        <f t="array" aca="1" ref="BY504" ca="1">INDEX($B504:$BB504,Var!$O$9)/BY$1*100</f>
        <v>0</v>
      </c>
      <c r="BZ504" cm="1">
        <f t="array" aca="1" ref="BZ504" ca="1">INDEX($B504:$BB504,Var!$O$9)/BZ$1*100</f>
        <v>0</v>
      </c>
    </row>
    <row r="505" spans="67:78" x14ac:dyDescent="0.3">
      <c r="BO505">
        <f t="shared" si="36"/>
        <v>1900</v>
      </c>
      <c r="BP505">
        <f t="shared" si="35"/>
        <v>100</v>
      </c>
      <c r="BQ505" t="e" cm="1">
        <f t="array" aca="1" ref="BQ505" ca="1">1/INDEX($B505:$BB505,Var!$B$9)</f>
        <v>#DIV/0!</v>
      </c>
      <c r="BR505">
        <f t="shared" si="37"/>
        <v>0</v>
      </c>
      <c r="BS505" t="e">
        <f t="shared" si="38"/>
        <v>#DIV/0!</v>
      </c>
      <c r="BT505" t="e" cm="1">
        <f t="array" aca="1" ref="BT505" ca="1">1/INDEX(B505:BB505,Var!$O$9)</f>
        <v>#DIV/0!</v>
      </c>
      <c r="BU505" t="e" cm="1">
        <f t="array" aca="1" ref="BU505" ca="1">INDEX(B505:BB505,Var!$B$9)/INDEX(B505:BB505,Var!$O$9)</f>
        <v>#DIV/0!</v>
      </c>
      <c r="BV505" t="e">
        <f t="shared" ca="1" si="39"/>
        <v>#DIV/0!</v>
      </c>
      <c r="BW505" cm="1">
        <f t="array" aca="1" ref="BW505" ca="1">INDEX($B505:$BB505,Var!$B$9)/BW$1*100</f>
        <v>0</v>
      </c>
      <c r="BX505" cm="1">
        <f t="array" aca="1" ref="BX505" ca="1">INDEX($B505:$BB505,Var!$B$9)/BX$1*100</f>
        <v>0</v>
      </c>
      <c r="BY505" cm="1">
        <f t="array" aca="1" ref="BY505" ca="1">INDEX($B505:$BB505,Var!$O$9)/BY$1*100</f>
        <v>0</v>
      </c>
      <c r="BZ505" cm="1">
        <f t="array" aca="1" ref="BZ505" ca="1">INDEX($B505:$BB505,Var!$O$9)/BZ$1*100</f>
        <v>0</v>
      </c>
    </row>
    <row r="506" spans="67:78" x14ac:dyDescent="0.3">
      <c r="BO506">
        <f t="shared" si="36"/>
        <v>1900</v>
      </c>
      <c r="BP506">
        <f t="shared" si="35"/>
        <v>100</v>
      </c>
      <c r="BQ506" t="e" cm="1">
        <f t="array" aca="1" ref="BQ506" ca="1">1/INDEX($B506:$BB506,Var!$B$9)</f>
        <v>#DIV/0!</v>
      </c>
      <c r="BR506">
        <f t="shared" si="37"/>
        <v>0</v>
      </c>
      <c r="BS506" t="e">
        <f t="shared" si="38"/>
        <v>#DIV/0!</v>
      </c>
      <c r="BT506" t="e" cm="1">
        <f t="array" aca="1" ref="BT506" ca="1">1/INDEX(B506:BB506,Var!$O$9)</f>
        <v>#DIV/0!</v>
      </c>
      <c r="BU506" t="e" cm="1">
        <f t="array" aca="1" ref="BU506" ca="1">INDEX(B506:BB506,Var!$B$9)/INDEX(B506:BB506,Var!$O$9)</f>
        <v>#DIV/0!</v>
      </c>
      <c r="BV506" t="e">
        <f t="shared" ca="1" si="39"/>
        <v>#DIV/0!</v>
      </c>
      <c r="BW506" cm="1">
        <f t="array" aca="1" ref="BW506" ca="1">INDEX($B506:$BB506,Var!$B$9)/BW$1*100</f>
        <v>0</v>
      </c>
      <c r="BX506" cm="1">
        <f t="array" aca="1" ref="BX506" ca="1">INDEX($B506:$BB506,Var!$B$9)/BX$1*100</f>
        <v>0</v>
      </c>
      <c r="BY506" cm="1">
        <f t="array" aca="1" ref="BY506" ca="1">INDEX($B506:$BB506,Var!$O$9)/BY$1*100</f>
        <v>0</v>
      </c>
      <c r="BZ506" cm="1">
        <f t="array" aca="1" ref="BZ506" ca="1">INDEX($B506:$BB506,Var!$O$9)/BZ$1*100</f>
        <v>0</v>
      </c>
    </row>
    <row r="507" spans="67:78" x14ac:dyDescent="0.3">
      <c r="BO507">
        <f t="shared" si="36"/>
        <v>1900</v>
      </c>
      <c r="BP507">
        <f t="shared" si="35"/>
        <v>100</v>
      </c>
      <c r="BQ507" t="e" cm="1">
        <f t="array" aca="1" ref="BQ507" ca="1">1/INDEX($B507:$BB507,Var!$B$9)</f>
        <v>#DIV/0!</v>
      </c>
      <c r="BR507">
        <f t="shared" si="37"/>
        <v>0</v>
      </c>
      <c r="BS507" t="e">
        <f t="shared" si="38"/>
        <v>#DIV/0!</v>
      </c>
      <c r="BT507" t="e" cm="1">
        <f t="array" aca="1" ref="BT507" ca="1">1/INDEX(B507:BB507,Var!$O$9)</f>
        <v>#DIV/0!</v>
      </c>
      <c r="BU507" t="e" cm="1">
        <f t="array" aca="1" ref="BU507" ca="1">INDEX(B507:BB507,Var!$B$9)/INDEX(B507:BB507,Var!$O$9)</f>
        <v>#DIV/0!</v>
      </c>
      <c r="BV507" t="e">
        <f t="shared" ca="1" si="39"/>
        <v>#DIV/0!</v>
      </c>
      <c r="BW507" cm="1">
        <f t="array" aca="1" ref="BW507" ca="1">INDEX($B507:$BB507,Var!$B$9)/BW$1*100</f>
        <v>0</v>
      </c>
      <c r="BX507" cm="1">
        <f t="array" aca="1" ref="BX507" ca="1">INDEX($B507:$BB507,Var!$B$9)/BX$1*100</f>
        <v>0</v>
      </c>
      <c r="BY507" cm="1">
        <f t="array" aca="1" ref="BY507" ca="1">INDEX($B507:$BB507,Var!$O$9)/BY$1*100</f>
        <v>0</v>
      </c>
      <c r="BZ507" cm="1">
        <f t="array" aca="1" ref="BZ507" ca="1">INDEX($B507:$BB507,Var!$O$9)/BZ$1*100</f>
        <v>0</v>
      </c>
    </row>
    <row r="508" spans="67:78" x14ac:dyDescent="0.3">
      <c r="BO508">
        <f t="shared" si="36"/>
        <v>1900</v>
      </c>
      <c r="BP508">
        <f t="shared" si="35"/>
        <v>100</v>
      </c>
      <c r="BQ508" t="e" cm="1">
        <f t="array" aca="1" ref="BQ508" ca="1">1/INDEX($B508:$BB508,Var!$B$9)</f>
        <v>#DIV/0!</v>
      </c>
      <c r="BR508">
        <f t="shared" si="37"/>
        <v>0</v>
      </c>
      <c r="BS508" t="e">
        <f t="shared" si="38"/>
        <v>#DIV/0!</v>
      </c>
      <c r="BT508" t="e" cm="1">
        <f t="array" aca="1" ref="BT508" ca="1">1/INDEX(B508:BB508,Var!$O$9)</f>
        <v>#DIV/0!</v>
      </c>
      <c r="BU508" t="e" cm="1">
        <f t="array" aca="1" ref="BU508" ca="1">INDEX(B508:BB508,Var!$B$9)/INDEX(B508:BB508,Var!$O$9)</f>
        <v>#DIV/0!</v>
      </c>
      <c r="BV508" t="e">
        <f t="shared" ca="1" si="39"/>
        <v>#DIV/0!</v>
      </c>
      <c r="BW508" cm="1">
        <f t="array" aca="1" ref="BW508" ca="1">INDEX($B508:$BB508,Var!$B$9)/BW$1*100</f>
        <v>0</v>
      </c>
      <c r="BX508" cm="1">
        <f t="array" aca="1" ref="BX508" ca="1">INDEX($B508:$BB508,Var!$B$9)/BX$1*100</f>
        <v>0</v>
      </c>
      <c r="BY508" cm="1">
        <f t="array" aca="1" ref="BY508" ca="1">INDEX($B508:$BB508,Var!$O$9)/BY$1*100</f>
        <v>0</v>
      </c>
      <c r="BZ508" cm="1">
        <f t="array" aca="1" ref="BZ508" ca="1">INDEX($B508:$BB508,Var!$O$9)/BZ$1*100</f>
        <v>0</v>
      </c>
    </row>
    <row r="509" spans="67:78" x14ac:dyDescent="0.3">
      <c r="BO509">
        <f t="shared" si="36"/>
        <v>1900</v>
      </c>
      <c r="BP509">
        <f t="shared" si="35"/>
        <v>100</v>
      </c>
      <c r="BQ509" t="e" cm="1">
        <f t="array" aca="1" ref="BQ509" ca="1">1/INDEX($B509:$BB509,Var!$B$9)</f>
        <v>#DIV/0!</v>
      </c>
      <c r="BR509">
        <f t="shared" si="37"/>
        <v>0</v>
      </c>
      <c r="BS509" t="e">
        <f t="shared" si="38"/>
        <v>#DIV/0!</v>
      </c>
      <c r="BT509" t="e" cm="1">
        <f t="array" aca="1" ref="BT509" ca="1">1/INDEX(B509:BB509,Var!$O$9)</f>
        <v>#DIV/0!</v>
      </c>
      <c r="BU509" t="e" cm="1">
        <f t="array" aca="1" ref="BU509" ca="1">INDEX(B509:BB509,Var!$B$9)/INDEX(B509:BB509,Var!$O$9)</f>
        <v>#DIV/0!</v>
      </c>
      <c r="BV509" t="e">
        <f t="shared" ca="1" si="39"/>
        <v>#DIV/0!</v>
      </c>
      <c r="BW509" cm="1">
        <f t="array" aca="1" ref="BW509" ca="1">INDEX($B509:$BB509,Var!$B$9)/BW$1*100</f>
        <v>0</v>
      </c>
      <c r="BX509" cm="1">
        <f t="array" aca="1" ref="BX509" ca="1">INDEX($B509:$BB509,Var!$B$9)/BX$1*100</f>
        <v>0</v>
      </c>
      <c r="BY509" cm="1">
        <f t="array" aca="1" ref="BY509" ca="1">INDEX($B509:$BB509,Var!$O$9)/BY$1*100</f>
        <v>0</v>
      </c>
      <c r="BZ509" cm="1">
        <f t="array" aca="1" ref="BZ509" ca="1">INDEX($B509:$BB509,Var!$O$9)/BZ$1*100</f>
        <v>0</v>
      </c>
    </row>
    <row r="510" spans="67:78" x14ac:dyDescent="0.3">
      <c r="BO510">
        <f t="shared" si="36"/>
        <v>1900</v>
      </c>
      <c r="BP510">
        <f t="shared" si="35"/>
        <v>100</v>
      </c>
      <c r="BQ510" t="e" cm="1">
        <f t="array" aca="1" ref="BQ510" ca="1">1/INDEX($B510:$BB510,Var!$B$9)</f>
        <v>#DIV/0!</v>
      </c>
      <c r="BR510">
        <f t="shared" si="37"/>
        <v>0</v>
      </c>
      <c r="BS510" t="e">
        <f t="shared" si="38"/>
        <v>#DIV/0!</v>
      </c>
      <c r="BT510" t="e" cm="1">
        <f t="array" aca="1" ref="BT510" ca="1">1/INDEX(B510:BB510,Var!$O$9)</f>
        <v>#DIV/0!</v>
      </c>
      <c r="BU510" t="e" cm="1">
        <f t="array" aca="1" ref="BU510" ca="1">INDEX(B510:BB510,Var!$B$9)/INDEX(B510:BB510,Var!$O$9)</f>
        <v>#DIV/0!</v>
      </c>
      <c r="BV510" t="e">
        <f t="shared" ca="1" si="39"/>
        <v>#DIV/0!</v>
      </c>
      <c r="BW510" cm="1">
        <f t="array" aca="1" ref="BW510" ca="1">INDEX($B510:$BB510,Var!$B$9)/BW$1*100</f>
        <v>0</v>
      </c>
      <c r="BX510" cm="1">
        <f t="array" aca="1" ref="BX510" ca="1">INDEX($B510:$BB510,Var!$B$9)/BX$1*100</f>
        <v>0</v>
      </c>
      <c r="BY510" cm="1">
        <f t="array" aca="1" ref="BY510" ca="1">INDEX($B510:$BB510,Var!$O$9)/BY$1*100</f>
        <v>0</v>
      </c>
      <c r="BZ510" cm="1">
        <f t="array" aca="1" ref="BZ510" ca="1">INDEX($B510:$BB510,Var!$O$9)/BZ$1*100</f>
        <v>0</v>
      </c>
    </row>
    <row r="511" spans="67:78" x14ac:dyDescent="0.3">
      <c r="BO511">
        <f t="shared" si="36"/>
        <v>1900</v>
      </c>
      <c r="BP511">
        <f t="shared" si="35"/>
        <v>100</v>
      </c>
      <c r="BQ511" t="e" cm="1">
        <f t="array" aca="1" ref="BQ511" ca="1">1/INDEX($B511:$BB511,Var!$B$9)</f>
        <v>#DIV/0!</v>
      </c>
      <c r="BR511">
        <f t="shared" si="37"/>
        <v>0</v>
      </c>
      <c r="BS511" t="e">
        <f t="shared" si="38"/>
        <v>#DIV/0!</v>
      </c>
      <c r="BT511" t="e" cm="1">
        <f t="array" aca="1" ref="BT511" ca="1">1/INDEX(B511:BB511,Var!$O$9)</f>
        <v>#DIV/0!</v>
      </c>
      <c r="BU511" t="e" cm="1">
        <f t="array" aca="1" ref="BU511" ca="1">INDEX(B511:BB511,Var!$B$9)/INDEX(B511:BB511,Var!$O$9)</f>
        <v>#DIV/0!</v>
      </c>
      <c r="BV511" t="e">
        <f t="shared" ca="1" si="39"/>
        <v>#DIV/0!</v>
      </c>
      <c r="BW511" cm="1">
        <f t="array" aca="1" ref="BW511" ca="1">INDEX($B511:$BB511,Var!$B$9)/BW$1*100</f>
        <v>0</v>
      </c>
      <c r="BX511" cm="1">
        <f t="array" aca="1" ref="BX511" ca="1">INDEX($B511:$BB511,Var!$B$9)/BX$1*100</f>
        <v>0</v>
      </c>
      <c r="BY511" cm="1">
        <f t="array" aca="1" ref="BY511" ca="1">INDEX($B511:$BB511,Var!$O$9)/BY$1*100</f>
        <v>0</v>
      </c>
      <c r="BZ511" cm="1">
        <f t="array" aca="1" ref="BZ511" ca="1">INDEX($B511:$BB511,Var!$O$9)/BZ$1*100</f>
        <v>0</v>
      </c>
    </row>
    <row r="512" spans="67:78" x14ac:dyDescent="0.3">
      <c r="BO512">
        <f t="shared" si="36"/>
        <v>1900</v>
      </c>
      <c r="BP512">
        <f t="shared" si="35"/>
        <v>100</v>
      </c>
      <c r="BQ512" t="e" cm="1">
        <f t="array" aca="1" ref="BQ512" ca="1">1/INDEX($B512:$BB512,Var!$B$9)</f>
        <v>#DIV/0!</v>
      </c>
      <c r="BR512">
        <f t="shared" si="37"/>
        <v>0</v>
      </c>
      <c r="BS512" t="e">
        <f t="shared" si="38"/>
        <v>#DIV/0!</v>
      </c>
      <c r="BT512" t="e" cm="1">
        <f t="array" aca="1" ref="BT512" ca="1">1/INDEX(B512:BB512,Var!$O$9)</f>
        <v>#DIV/0!</v>
      </c>
      <c r="BU512" t="e" cm="1">
        <f t="array" aca="1" ref="BU512" ca="1">INDEX(B512:BB512,Var!$B$9)/INDEX(B512:BB512,Var!$O$9)</f>
        <v>#DIV/0!</v>
      </c>
      <c r="BV512" t="e">
        <f t="shared" ca="1" si="39"/>
        <v>#DIV/0!</v>
      </c>
      <c r="BW512" cm="1">
        <f t="array" aca="1" ref="BW512" ca="1">INDEX($B512:$BB512,Var!$B$9)/BW$1*100</f>
        <v>0</v>
      </c>
      <c r="BX512" cm="1">
        <f t="array" aca="1" ref="BX512" ca="1">INDEX($B512:$BB512,Var!$B$9)/BX$1*100</f>
        <v>0</v>
      </c>
      <c r="BY512" cm="1">
        <f t="array" aca="1" ref="BY512" ca="1">INDEX($B512:$BB512,Var!$O$9)/BY$1*100</f>
        <v>0</v>
      </c>
      <c r="BZ512" cm="1">
        <f t="array" aca="1" ref="BZ512" ca="1">INDEX($B512:$BB512,Var!$O$9)/BZ$1*100</f>
        <v>0</v>
      </c>
    </row>
    <row r="513" spans="67:78" x14ac:dyDescent="0.3">
      <c r="BO513">
        <f t="shared" si="36"/>
        <v>1900</v>
      </c>
      <c r="BP513">
        <f t="shared" si="35"/>
        <v>100</v>
      </c>
      <c r="BQ513" t="e" cm="1">
        <f t="array" aca="1" ref="BQ513" ca="1">1/INDEX($B513:$BB513,Var!$B$9)</f>
        <v>#DIV/0!</v>
      </c>
      <c r="BR513">
        <f t="shared" si="37"/>
        <v>0</v>
      </c>
      <c r="BS513" t="e">
        <f t="shared" si="38"/>
        <v>#DIV/0!</v>
      </c>
      <c r="BT513" t="e" cm="1">
        <f t="array" aca="1" ref="BT513" ca="1">1/INDEX(B513:BB513,Var!$O$9)</f>
        <v>#DIV/0!</v>
      </c>
      <c r="BU513" t="e" cm="1">
        <f t="array" aca="1" ref="BU513" ca="1">INDEX(B513:BB513,Var!$B$9)/INDEX(B513:BB513,Var!$O$9)</f>
        <v>#DIV/0!</v>
      </c>
      <c r="BV513" t="e">
        <f t="shared" ca="1" si="39"/>
        <v>#DIV/0!</v>
      </c>
      <c r="BW513" cm="1">
        <f t="array" aca="1" ref="BW513" ca="1">INDEX($B513:$BB513,Var!$B$9)/BW$1*100</f>
        <v>0</v>
      </c>
      <c r="BX513" cm="1">
        <f t="array" aca="1" ref="BX513" ca="1">INDEX($B513:$BB513,Var!$B$9)/BX$1*100</f>
        <v>0</v>
      </c>
      <c r="BY513" cm="1">
        <f t="array" aca="1" ref="BY513" ca="1">INDEX($B513:$BB513,Var!$O$9)/BY$1*100</f>
        <v>0</v>
      </c>
      <c r="BZ513" cm="1">
        <f t="array" aca="1" ref="BZ513" ca="1">INDEX($B513:$BB513,Var!$O$9)/BZ$1*100</f>
        <v>0</v>
      </c>
    </row>
    <row r="514" spans="67:78" x14ac:dyDescent="0.3">
      <c r="BO514">
        <f t="shared" si="36"/>
        <v>1900</v>
      </c>
      <c r="BP514">
        <f t="shared" si="35"/>
        <v>100</v>
      </c>
      <c r="BQ514" t="e" cm="1">
        <f t="array" aca="1" ref="BQ514" ca="1">1/INDEX($B514:$BB514,Var!$B$9)</f>
        <v>#DIV/0!</v>
      </c>
      <c r="BR514">
        <f t="shared" si="37"/>
        <v>0</v>
      </c>
      <c r="BS514" t="e">
        <f t="shared" si="38"/>
        <v>#DIV/0!</v>
      </c>
      <c r="BT514" t="e" cm="1">
        <f t="array" aca="1" ref="BT514" ca="1">1/INDEX(B514:BB514,Var!$O$9)</f>
        <v>#DIV/0!</v>
      </c>
      <c r="BU514" t="e" cm="1">
        <f t="array" aca="1" ref="BU514" ca="1">INDEX(B514:BB514,Var!$B$9)/INDEX(B514:BB514,Var!$O$9)</f>
        <v>#DIV/0!</v>
      </c>
      <c r="BV514" t="e">
        <f t="shared" ca="1" si="39"/>
        <v>#DIV/0!</v>
      </c>
      <c r="BW514" cm="1">
        <f t="array" aca="1" ref="BW514" ca="1">INDEX($B514:$BB514,Var!$B$9)/BW$1*100</f>
        <v>0</v>
      </c>
      <c r="BX514" cm="1">
        <f t="array" aca="1" ref="BX514" ca="1">INDEX($B514:$BB514,Var!$B$9)/BX$1*100</f>
        <v>0</v>
      </c>
      <c r="BY514" cm="1">
        <f t="array" aca="1" ref="BY514" ca="1">INDEX($B514:$BB514,Var!$O$9)/BY$1*100</f>
        <v>0</v>
      </c>
      <c r="BZ514" cm="1">
        <f t="array" aca="1" ref="BZ514" ca="1">INDEX($B514:$BB514,Var!$O$9)/BZ$1*100</f>
        <v>0</v>
      </c>
    </row>
    <row r="515" spans="67:78" x14ac:dyDescent="0.3">
      <c r="BO515">
        <f t="shared" si="36"/>
        <v>1900</v>
      </c>
      <c r="BP515">
        <f t="shared" si="35"/>
        <v>100</v>
      </c>
      <c r="BQ515" t="e" cm="1">
        <f t="array" aca="1" ref="BQ515" ca="1">1/INDEX($B515:$BB515,Var!$B$9)</f>
        <v>#DIV/0!</v>
      </c>
      <c r="BR515">
        <f t="shared" si="37"/>
        <v>0</v>
      </c>
      <c r="BS515" t="e">
        <f t="shared" si="38"/>
        <v>#DIV/0!</v>
      </c>
      <c r="BT515" t="e" cm="1">
        <f t="array" aca="1" ref="BT515" ca="1">1/INDEX(B515:BB515,Var!$O$9)</f>
        <v>#DIV/0!</v>
      </c>
      <c r="BU515" t="e" cm="1">
        <f t="array" aca="1" ref="BU515" ca="1">INDEX(B515:BB515,Var!$B$9)/INDEX(B515:BB515,Var!$O$9)</f>
        <v>#DIV/0!</v>
      </c>
      <c r="BV515" t="e">
        <f t="shared" ca="1" si="39"/>
        <v>#DIV/0!</v>
      </c>
      <c r="BW515" cm="1">
        <f t="array" aca="1" ref="BW515" ca="1">INDEX($B515:$BB515,Var!$B$9)/BW$1*100</f>
        <v>0</v>
      </c>
      <c r="BX515" cm="1">
        <f t="array" aca="1" ref="BX515" ca="1">INDEX($B515:$BB515,Var!$B$9)/BX$1*100</f>
        <v>0</v>
      </c>
      <c r="BY515" cm="1">
        <f t="array" aca="1" ref="BY515" ca="1">INDEX($B515:$BB515,Var!$O$9)/BY$1*100</f>
        <v>0</v>
      </c>
      <c r="BZ515" cm="1">
        <f t="array" aca="1" ref="BZ515" ca="1">INDEX($B515:$BB515,Var!$O$9)/BZ$1*100</f>
        <v>0</v>
      </c>
    </row>
    <row r="516" spans="67:78" x14ac:dyDescent="0.3">
      <c r="BO516">
        <f t="shared" si="36"/>
        <v>1900</v>
      </c>
      <c r="BP516">
        <f t="shared" ref="BP516:BP579" si="40">IF(ISEVEN(YEAR($A516))=TRUE,100,0)</f>
        <v>100</v>
      </c>
      <c r="BQ516" t="e" cm="1">
        <f t="array" aca="1" ref="BQ516" ca="1">1/INDEX($B516:$BB516,Var!$B$9)</f>
        <v>#DIV/0!</v>
      </c>
      <c r="BR516">
        <f t="shared" si="37"/>
        <v>0</v>
      </c>
      <c r="BS516" t="e">
        <f t="shared" si="38"/>
        <v>#DIV/0!</v>
      </c>
      <c r="BT516" t="e" cm="1">
        <f t="array" aca="1" ref="BT516" ca="1">1/INDEX(B516:BB516,Var!$O$9)</f>
        <v>#DIV/0!</v>
      </c>
      <c r="BU516" t="e" cm="1">
        <f t="array" aca="1" ref="BU516" ca="1">INDEX(B516:BB516,Var!$B$9)/INDEX(B516:BB516,Var!$O$9)</f>
        <v>#DIV/0!</v>
      </c>
      <c r="BV516" t="e">
        <f t="shared" ca="1" si="39"/>
        <v>#DIV/0!</v>
      </c>
      <c r="BW516" cm="1">
        <f t="array" aca="1" ref="BW516" ca="1">INDEX($B516:$BB516,Var!$B$9)/BW$1*100</f>
        <v>0</v>
      </c>
      <c r="BX516" cm="1">
        <f t="array" aca="1" ref="BX516" ca="1">INDEX($B516:$BB516,Var!$B$9)/BX$1*100</f>
        <v>0</v>
      </c>
      <c r="BY516" cm="1">
        <f t="array" aca="1" ref="BY516" ca="1">INDEX($B516:$BB516,Var!$O$9)/BY$1*100</f>
        <v>0</v>
      </c>
      <c r="BZ516" cm="1">
        <f t="array" aca="1" ref="BZ516" ca="1">INDEX($B516:$BB516,Var!$O$9)/BZ$1*100</f>
        <v>0</v>
      </c>
    </row>
    <row r="517" spans="67:78" x14ac:dyDescent="0.3">
      <c r="BO517">
        <f t="shared" ref="BO517:BO580" si="41">YEAR(A517)</f>
        <v>1900</v>
      </c>
      <c r="BP517">
        <f t="shared" si="40"/>
        <v>100</v>
      </c>
      <c r="BQ517" t="e" cm="1">
        <f t="array" aca="1" ref="BQ517" ca="1">1/INDEX($B517:$BB517,Var!$B$9)</f>
        <v>#DIV/0!</v>
      </c>
      <c r="BR517">
        <f t="shared" ref="BR517:BR580" si="42">AN517</f>
        <v>0</v>
      </c>
      <c r="BS517" t="e">
        <f t="shared" ref="BS517:BS580" si="43">1/BR517</f>
        <v>#DIV/0!</v>
      </c>
      <c r="BT517" t="e" cm="1">
        <f t="array" aca="1" ref="BT517" ca="1">1/INDEX(B517:BB517,Var!$O$9)</f>
        <v>#DIV/0!</v>
      </c>
      <c r="BU517" t="e" cm="1">
        <f t="array" aca="1" ref="BU517" ca="1">INDEX(B517:BB517,Var!$B$9)/INDEX(B517:BB517,Var!$O$9)</f>
        <v>#DIV/0!</v>
      </c>
      <c r="BV517" t="e">
        <f t="shared" ref="BV517:BV580" ca="1" si="44">1/BU517</f>
        <v>#DIV/0!</v>
      </c>
      <c r="BW517" cm="1">
        <f t="array" aca="1" ref="BW517" ca="1">INDEX($B517:$BB517,Var!$B$9)/BW$1*100</f>
        <v>0</v>
      </c>
      <c r="BX517" cm="1">
        <f t="array" aca="1" ref="BX517" ca="1">INDEX($B517:$BB517,Var!$B$9)/BX$1*100</f>
        <v>0</v>
      </c>
      <c r="BY517" cm="1">
        <f t="array" aca="1" ref="BY517" ca="1">INDEX($B517:$BB517,Var!$O$9)/BY$1*100</f>
        <v>0</v>
      </c>
      <c r="BZ517" cm="1">
        <f t="array" aca="1" ref="BZ517" ca="1">INDEX($B517:$BB517,Var!$O$9)/BZ$1*100</f>
        <v>0</v>
      </c>
    </row>
    <row r="518" spans="67:78" x14ac:dyDescent="0.3">
      <c r="BO518">
        <f t="shared" si="41"/>
        <v>1900</v>
      </c>
      <c r="BP518">
        <f t="shared" si="40"/>
        <v>100</v>
      </c>
      <c r="BQ518" t="e" cm="1">
        <f t="array" aca="1" ref="BQ518" ca="1">1/INDEX($B518:$BB518,Var!$B$9)</f>
        <v>#DIV/0!</v>
      </c>
      <c r="BR518">
        <f t="shared" si="42"/>
        <v>0</v>
      </c>
      <c r="BS518" t="e">
        <f t="shared" si="43"/>
        <v>#DIV/0!</v>
      </c>
      <c r="BT518" t="e" cm="1">
        <f t="array" aca="1" ref="BT518" ca="1">1/INDEX(B518:BB518,Var!$O$9)</f>
        <v>#DIV/0!</v>
      </c>
      <c r="BU518" t="e" cm="1">
        <f t="array" aca="1" ref="BU518" ca="1">INDEX(B518:BB518,Var!$B$9)/INDEX(B518:BB518,Var!$O$9)</f>
        <v>#DIV/0!</v>
      </c>
      <c r="BV518" t="e">
        <f t="shared" ca="1" si="44"/>
        <v>#DIV/0!</v>
      </c>
      <c r="BW518" cm="1">
        <f t="array" aca="1" ref="BW518" ca="1">INDEX($B518:$BB518,Var!$B$9)/BW$1*100</f>
        <v>0</v>
      </c>
      <c r="BX518" cm="1">
        <f t="array" aca="1" ref="BX518" ca="1">INDEX($B518:$BB518,Var!$B$9)/BX$1*100</f>
        <v>0</v>
      </c>
      <c r="BY518" cm="1">
        <f t="array" aca="1" ref="BY518" ca="1">INDEX($B518:$BB518,Var!$O$9)/BY$1*100</f>
        <v>0</v>
      </c>
      <c r="BZ518" cm="1">
        <f t="array" aca="1" ref="BZ518" ca="1">INDEX($B518:$BB518,Var!$O$9)/BZ$1*100</f>
        <v>0</v>
      </c>
    </row>
    <row r="519" spans="67:78" x14ac:dyDescent="0.3">
      <c r="BO519">
        <f t="shared" si="41"/>
        <v>1900</v>
      </c>
      <c r="BP519">
        <f t="shared" si="40"/>
        <v>100</v>
      </c>
      <c r="BQ519" t="e" cm="1">
        <f t="array" aca="1" ref="BQ519" ca="1">1/INDEX($B519:$BB519,Var!$B$9)</f>
        <v>#DIV/0!</v>
      </c>
      <c r="BR519">
        <f t="shared" si="42"/>
        <v>0</v>
      </c>
      <c r="BS519" t="e">
        <f t="shared" si="43"/>
        <v>#DIV/0!</v>
      </c>
      <c r="BT519" t="e" cm="1">
        <f t="array" aca="1" ref="BT519" ca="1">1/INDEX(B519:BB519,Var!$O$9)</f>
        <v>#DIV/0!</v>
      </c>
      <c r="BU519" t="e" cm="1">
        <f t="array" aca="1" ref="BU519" ca="1">INDEX(B519:BB519,Var!$B$9)/INDEX(B519:BB519,Var!$O$9)</f>
        <v>#DIV/0!</v>
      </c>
      <c r="BV519" t="e">
        <f t="shared" ca="1" si="44"/>
        <v>#DIV/0!</v>
      </c>
      <c r="BW519" cm="1">
        <f t="array" aca="1" ref="BW519" ca="1">INDEX($B519:$BB519,Var!$B$9)/BW$1*100</f>
        <v>0</v>
      </c>
      <c r="BX519" cm="1">
        <f t="array" aca="1" ref="BX519" ca="1">INDEX($B519:$BB519,Var!$B$9)/BX$1*100</f>
        <v>0</v>
      </c>
      <c r="BY519" cm="1">
        <f t="array" aca="1" ref="BY519" ca="1">INDEX($B519:$BB519,Var!$O$9)/BY$1*100</f>
        <v>0</v>
      </c>
      <c r="BZ519" cm="1">
        <f t="array" aca="1" ref="BZ519" ca="1">INDEX($B519:$BB519,Var!$O$9)/BZ$1*100</f>
        <v>0</v>
      </c>
    </row>
    <row r="520" spans="67:78" x14ac:dyDescent="0.3">
      <c r="BO520">
        <f t="shared" si="41"/>
        <v>1900</v>
      </c>
      <c r="BP520">
        <f t="shared" si="40"/>
        <v>100</v>
      </c>
      <c r="BQ520" t="e" cm="1">
        <f t="array" aca="1" ref="BQ520" ca="1">1/INDEX($B520:$BB520,Var!$B$9)</f>
        <v>#DIV/0!</v>
      </c>
      <c r="BR520">
        <f t="shared" si="42"/>
        <v>0</v>
      </c>
      <c r="BS520" t="e">
        <f t="shared" si="43"/>
        <v>#DIV/0!</v>
      </c>
      <c r="BT520" t="e" cm="1">
        <f t="array" aca="1" ref="BT520" ca="1">1/INDEX(B520:BB520,Var!$O$9)</f>
        <v>#DIV/0!</v>
      </c>
      <c r="BU520" t="e" cm="1">
        <f t="array" aca="1" ref="BU520" ca="1">INDEX(B520:BB520,Var!$B$9)/INDEX(B520:BB520,Var!$O$9)</f>
        <v>#DIV/0!</v>
      </c>
      <c r="BV520" t="e">
        <f t="shared" ca="1" si="44"/>
        <v>#DIV/0!</v>
      </c>
      <c r="BW520" cm="1">
        <f t="array" aca="1" ref="BW520" ca="1">INDEX($B520:$BB520,Var!$B$9)/BW$1*100</f>
        <v>0</v>
      </c>
      <c r="BX520" cm="1">
        <f t="array" aca="1" ref="BX520" ca="1">INDEX($B520:$BB520,Var!$B$9)/BX$1*100</f>
        <v>0</v>
      </c>
      <c r="BY520" cm="1">
        <f t="array" aca="1" ref="BY520" ca="1">INDEX($B520:$BB520,Var!$O$9)/BY$1*100</f>
        <v>0</v>
      </c>
      <c r="BZ520" cm="1">
        <f t="array" aca="1" ref="BZ520" ca="1">INDEX($B520:$BB520,Var!$O$9)/BZ$1*100</f>
        <v>0</v>
      </c>
    </row>
    <row r="521" spans="67:78" x14ac:dyDescent="0.3">
      <c r="BO521">
        <f t="shared" si="41"/>
        <v>1900</v>
      </c>
      <c r="BP521">
        <f t="shared" si="40"/>
        <v>100</v>
      </c>
      <c r="BQ521" t="e" cm="1">
        <f t="array" aca="1" ref="BQ521" ca="1">1/INDEX($B521:$BB521,Var!$B$9)</f>
        <v>#DIV/0!</v>
      </c>
      <c r="BR521">
        <f t="shared" si="42"/>
        <v>0</v>
      </c>
      <c r="BS521" t="e">
        <f t="shared" si="43"/>
        <v>#DIV/0!</v>
      </c>
      <c r="BT521" t="e" cm="1">
        <f t="array" aca="1" ref="BT521" ca="1">1/INDEX(B521:BB521,Var!$O$9)</f>
        <v>#DIV/0!</v>
      </c>
      <c r="BU521" t="e" cm="1">
        <f t="array" aca="1" ref="BU521" ca="1">INDEX(B521:BB521,Var!$B$9)/INDEX(B521:BB521,Var!$O$9)</f>
        <v>#DIV/0!</v>
      </c>
      <c r="BV521" t="e">
        <f t="shared" ca="1" si="44"/>
        <v>#DIV/0!</v>
      </c>
      <c r="BW521" cm="1">
        <f t="array" aca="1" ref="BW521" ca="1">INDEX($B521:$BB521,Var!$B$9)/BW$1*100</f>
        <v>0</v>
      </c>
      <c r="BX521" cm="1">
        <f t="array" aca="1" ref="BX521" ca="1">INDEX($B521:$BB521,Var!$B$9)/BX$1*100</f>
        <v>0</v>
      </c>
      <c r="BY521" cm="1">
        <f t="array" aca="1" ref="BY521" ca="1">INDEX($B521:$BB521,Var!$O$9)/BY$1*100</f>
        <v>0</v>
      </c>
      <c r="BZ521" cm="1">
        <f t="array" aca="1" ref="BZ521" ca="1">INDEX($B521:$BB521,Var!$O$9)/BZ$1*100</f>
        <v>0</v>
      </c>
    </row>
    <row r="522" spans="67:78" x14ac:dyDescent="0.3">
      <c r="BO522">
        <f t="shared" si="41"/>
        <v>1900</v>
      </c>
      <c r="BP522">
        <f t="shared" si="40"/>
        <v>100</v>
      </c>
      <c r="BQ522" t="e" cm="1">
        <f t="array" aca="1" ref="BQ522" ca="1">1/INDEX($B522:$BB522,Var!$B$9)</f>
        <v>#DIV/0!</v>
      </c>
      <c r="BR522">
        <f t="shared" si="42"/>
        <v>0</v>
      </c>
      <c r="BS522" t="e">
        <f t="shared" si="43"/>
        <v>#DIV/0!</v>
      </c>
      <c r="BT522" t="e" cm="1">
        <f t="array" aca="1" ref="BT522" ca="1">1/INDEX(B522:BB522,Var!$O$9)</f>
        <v>#DIV/0!</v>
      </c>
      <c r="BU522" t="e" cm="1">
        <f t="array" aca="1" ref="BU522" ca="1">INDEX(B522:BB522,Var!$B$9)/INDEX(B522:BB522,Var!$O$9)</f>
        <v>#DIV/0!</v>
      </c>
      <c r="BV522" t="e">
        <f t="shared" ca="1" si="44"/>
        <v>#DIV/0!</v>
      </c>
      <c r="BW522" cm="1">
        <f t="array" aca="1" ref="BW522" ca="1">INDEX($B522:$BB522,Var!$B$9)/BW$1*100</f>
        <v>0</v>
      </c>
      <c r="BX522" cm="1">
        <f t="array" aca="1" ref="BX522" ca="1">INDEX($B522:$BB522,Var!$B$9)/BX$1*100</f>
        <v>0</v>
      </c>
      <c r="BY522" cm="1">
        <f t="array" aca="1" ref="BY522" ca="1">INDEX($B522:$BB522,Var!$O$9)/BY$1*100</f>
        <v>0</v>
      </c>
      <c r="BZ522" cm="1">
        <f t="array" aca="1" ref="BZ522" ca="1">INDEX($B522:$BB522,Var!$O$9)/BZ$1*100</f>
        <v>0</v>
      </c>
    </row>
    <row r="523" spans="67:78" x14ac:dyDescent="0.3">
      <c r="BO523">
        <f t="shared" si="41"/>
        <v>1900</v>
      </c>
      <c r="BP523">
        <f t="shared" si="40"/>
        <v>100</v>
      </c>
      <c r="BQ523" t="e" cm="1">
        <f t="array" aca="1" ref="BQ523" ca="1">1/INDEX($B523:$BB523,Var!$B$9)</f>
        <v>#DIV/0!</v>
      </c>
      <c r="BR523">
        <f t="shared" si="42"/>
        <v>0</v>
      </c>
      <c r="BS523" t="e">
        <f t="shared" si="43"/>
        <v>#DIV/0!</v>
      </c>
      <c r="BT523" t="e" cm="1">
        <f t="array" aca="1" ref="BT523" ca="1">1/INDEX(B523:BB523,Var!$O$9)</f>
        <v>#DIV/0!</v>
      </c>
      <c r="BU523" t="e" cm="1">
        <f t="array" aca="1" ref="BU523" ca="1">INDEX(B523:BB523,Var!$B$9)/INDEX(B523:BB523,Var!$O$9)</f>
        <v>#DIV/0!</v>
      </c>
      <c r="BV523" t="e">
        <f t="shared" ca="1" si="44"/>
        <v>#DIV/0!</v>
      </c>
      <c r="BW523" cm="1">
        <f t="array" aca="1" ref="BW523" ca="1">INDEX($B523:$BB523,Var!$B$9)/BW$1*100</f>
        <v>0</v>
      </c>
      <c r="BX523" cm="1">
        <f t="array" aca="1" ref="BX523" ca="1">INDEX($B523:$BB523,Var!$B$9)/BX$1*100</f>
        <v>0</v>
      </c>
      <c r="BY523" cm="1">
        <f t="array" aca="1" ref="BY523" ca="1">INDEX($B523:$BB523,Var!$O$9)/BY$1*100</f>
        <v>0</v>
      </c>
      <c r="BZ523" cm="1">
        <f t="array" aca="1" ref="BZ523" ca="1">INDEX($B523:$BB523,Var!$O$9)/BZ$1*100</f>
        <v>0</v>
      </c>
    </row>
    <row r="524" spans="67:78" x14ac:dyDescent="0.3">
      <c r="BO524">
        <f t="shared" si="41"/>
        <v>1900</v>
      </c>
      <c r="BP524">
        <f t="shared" si="40"/>
        <v>100</v>
      </c>
      <c r="BQ524" t="e" cm="1">
        <f t="array" aca="1" ref="BQ524" ca="1">1/INDEX($B524:$BB524,Var!$B$9)</f>
        <v>#DIV/0!</v>
      </c>
      <c r="BR524">
        <f t="shared" si="42"/>
        <v>0</v>
      </c>
      <c r="BS524" t="e">
        <f t="shared" si="43"/>
        <v>#DIV/0!</v>
      </c>
      <c r="BT524" t="e" cm="1">
        <f t="array" aca="1" ref="BT524" ca="1">1/INDEX(B524:BB524,Var!$O$9)</f>
        <v>#DIV/0!</v>
      </c>
      <c r="BU524" t="e" cm="1">
        <f t="array" aca="1" ref="BU524" ca="1">INDEX(B524:BB524,Var!$B$9)/INDEX(B524:BB524,Var!$O$9)</f>
        <v>#DIV/0!</v>
      </c>
      <c r="BV524" t="e">
        <f t="shared" ca="1" si="44"/>
        <v>#DIV/0!</v>
      </c>
      <c r="BW524" cm="1">
        <f t="array" aca="1" ref="BW524" ca="1">INDEX($B524:$BB524,Var!$B$9)/BW$1*100</f>
        <v>0</v>
      </c>
      <c r="BX524" cm="1">
        <f t="array" aca="1" ref="BX524" ca="1">INDEX($B524:$BB524,Var!$B$9)/BX$1*100</f>
        <v>0</v>
      </c>
      <c r="BY524" cm="1">
        <f t="array" aca="1" ref="BY524" ca="1">INDEX($B524:$BB524,Var!$O$9)/BY$1*100</f>
        <v>0</v>
      </c>
      <c r="BZ524" cm="1">
        <f t="array" aca="1" ref="BZ524" ca="1">INDEX($B524:$BB524,Var!$O$9)/BZ$1*100</f>
        <v>0</v>
      </c>
    </row>
    <row r="525" spans="67:78" x14ac:dyDescent="0.3">
      <c r="BO525">
        <f t="shared" si="41"/>
        <v>1900</v>
      </c>
      <c r="BP525">
        <f t="shared" si="40"/>
        <v>100</v>
      </c>
      <c r="BQ525" t="e" cm="1">
        <f t="array" aca="1" ref="BQ525" ca="1">1/INDEX($B525:$BB525,Var!$B$9)</f>
        <v>#DIV/0!</v>
      </c>
      <c r="BR525">
        <f t="shared" si="42"/>
        <v>0</v>
      </c>
      <c r="BS525" t="e">
        <f t="shared" si="43"/>
        <v>#DIV/0!</v>
      </c>
      <c r="BT525" t="e" cm="1">
        <f t="array" aca="1" ref="BT525" ca="1">1/INDEX(B525:BB525,Var!$O$9)</f>
        <v>#DIV/0!</v>
      </c>
      <c r="BU525" t="e" cm="1">
        <f t="array" aca="1" ref="BU525" ca="1">INDEX(B525:BB525,Var!$B$9)/INDEX(B525:BB525,Var!$O$9)</f>
        <v>#DIV/0!</v>
      </c>
      <c r="BV525" t="e">
        <f t="shared" ca="1" si="44"/>
        <v>#DIV/0!</v>
      </c>
      <c r="BW525" cm="1">
        <f t="array" aca="1" ref="BW525" ca="1">INDEX($B525:$BB525,Var!$B$9)/BW$1*100</f>
        <v>0</v>
      </c>
      <c r="BX525" cm="1">
        <f t="array" aca="1" ref="BX525" ca="1">INDEX($B525:$BB525,Var!$B$9)/BX$1*100</f>
        <v>0</v>
      </c>
      <c r="BY525" cm="1">
        <f t="array" aca="1" ref="BY525" ca="1">INDEX($B525:$BB525,Var!$O$9)/BY$1*100</f>
        <v>0</v>
      </c>
      <c r="BZ525" cm="1">
        <f t="array" aca="1" ref="BZ525" ca="1">INDEX($B525:$BB525,Var!$O$9)/BZ$1*100</f>
        <v>0</v>
      </c>
    </row>
    <row r="526" spans="67:78" x14ac:dyDescent="0.3">
      <c r="BO526">
        <f t="shared" si="41"/>
        <v>1900</v>
      </c>
      <c r="BP526">
        <f t="shared" si="40"/>
        <v>100</v>
      </c>
      <c r="BQ526" t="e" cm="1">
        <f t="array" aca="1" ref="BQ526" ca="1">1/INDEX($B526:$BB526,Var!$B$9)</f>
        <v>#DIV/0!</v>
      </c>
      <c r="BR526">
        <f t="shared" si="42"/>
        <v>0</v>
      </c>
      <c r="BS526" t="e">
        <f t="shared" si="43"/>
        <v>#DIV/0!</v>
      </c>
      <c r="BT526" t="e" cm="1">
        <f t="array" aca="1" ref="BT526" ca="1">1/INDEX(B526:BB526,Var!$O$9)</f>
        <v>#DIV/0!</v>
      </c>
      <c r="BU526" t="e" cm="1">
        <f t="array" aca="1" ref="BU526" ca="1">INDEX(B526:BB526,Var!$B$9)/INDEX(B526:BB526,Var!$O$9)</f>
        <v>#DIV/0!</v>
      </c>
      <c r="BV526" t="e">
        <f t="shared" ca="1" si="44"/>
        <v>#DIV/0!</v>
      </c>
      <c r="BW526" cm="1">
        <f t="array" aca="1" ref="BW526" ca="1">INDEX($B526:$BB526,Var!$B$9)/BW$1*100</f>
        <v>0</v>
      </c>
      <c r="BX526" cm="1">
        <f t="array" aca="1" ref="BX526" ca="1">INDEX($B526:$BB526,Var!$B$9)/BX$1*100</f>
        <v>0</v>
      </c>
      <c r="BY526" cm="1">
        <f t="array" aca="1" ref="BY526" ca="1">INDEX($B526:$BB526,Var!$O$9)/BY$1*100</f>
        <v>0</v>
      </c>
      <c r="BZ526" cm="1">
        <f t="array" aca="1" ref="BZ526" ca="1">INDEX($B526:$BB526,Var!$O$9)/BZ$1*100</f>
        <v>0</v>
      </c>
    </row>
    <row r="527" spans="67:78" x14ac:dyDescent="0.3">
      <c r="BO527">
        <f t="shared" si="41"/>
        <v>1900</v>
      </c>
      <c r="BP527">
        <f t="shared" si="40"/>
        <v>100</v>
      </c>
      <c r="BQ527" t="e" cm="1">
        <f t="array" aca="1" ref="BQ527" ca="1">1/INDEX($B527:$BB527,Var!$B$9)</f>
        <v>#DIV/0!</v>
      </c>
      <c r="BR527">
        <f t="shared" si="42"/>
        <v>0</v>
      </c>
      <c r="BS527" t="e">
        <f t="shared" si="43"/>
        <v>#DIV/0!</v>
      </c>
      <c r="BT527" t="e" cm="1">
        <f t="array" aca="1" ref="BT527" ca="1">1/INDEX(B527:BB527,Var!$O$9)</f>
        <v>#DIV/0!</v>
      </c>
      <c r="BU527" t="e" cm="1">
        <f t="array" aca="1" ref="BU527" ca="1">INDEX(B527:BB527,Var!$B$9)/INDEX(B527:BB527,Var!$O$9)</f>
        <v>#DIV/0!</v>
      </c>
      <c r="BV527" t="e">
        <f t="shared" ca="1" si="44"/>
        <v>#DIV/0!</v>
      </c>
      <c r="BW527" cm="1">
        <f t="array" aca="1" ref="BW527" ca="1">INDEX($B527:$BB527,Var!$B$9)/BW$1*100</f>
        <v>0</v>
      </c>
      <c r="BX527" cm="1">
        <f t="array" aca="1" ref="BX527" ca="1">INDEX($B527:$BB527,Var!$B$9)/BX$1*100</f>
        <v>0</v>
      </c>
      <c r="BY527" cm="1">
        <f t="array" aca="1" ref="BY527" ca="1">INDEX($B527:$BB527,Var!$O$9)/BY$1*100</f>
        <v>0</v>
      </c>
      <c r="BZ527" cm="1">
        <f t="array" aca="1" ref="BZ527" ca="1">INDEX($B527:$BB527,Var!$O$9)/BZ$1*100</f>
        <v>0</v>
      </c>
    </row>
    <row r="528" spans="67:78" x14ac:dyDescent="0.3">
      <c r="BO528">
        <f t="shared" si="41"/>
        <v>1900</v>
      </c>
      <c r="BP528">
        <f t="shared" si="40"/>
        <v>100</v>
      </c>
      <c r="BQ528" t="e" cm="1">
        <f t="array" aca="1" ref="BQ528" ca="1">1/INDEX($B528:$BB528,Var!$B$9)</f>
        <v>#DIV/0!</v>
      </c>
      <c r="BR528">
        <f t="shared" si="42"/>
        <v>0</v>
      </c>
      <c r="BS528" t="e">
        <f t="shared" si="43"/>
        <v>#DIV/0!</v>
      </c>
      <c r="BT528" t="e" cm="1">
        <f t="array" aca="1" ref="BT528" ca="1">1/INDEX(B528:BB528,Var!$O$9)</f>
        <v>#DIV/0!</v>
      </c>
      <c r="BU528" t="e" cm="1">
        <f t="array" aca="1" ref="BU528" ca="1">INDEX(B528:BB528,Var!$B$9)/INDEX(B528:BB528,Var!$O$9)</f>
        <v>#DIV/0!</v>
      </c>
      <c r="BV528" t="e">
        <f t="shared" ca="1" si="44"/>
        <v>#DIV/0!</v>
      </c>
      <c r="BW528" cm="1">
        <f t="array" aca="1" ref="BW528" ca="1">INDEX($B528:$BB528,Var!$B$9)/BW$1*100</f>
        <v>0</v>
      </c>
      <c r="BX528" cm="1">
        <f t="array" aca="1" ref="BX528" ca="1">INDEX($B528:$BB528,Var!$B$9)/BX$1*100</f>
        <v>0</v>
      </c>
      <c r="BY528" cm="1">
        <f t="array" aca="1" ref="BY528" ca="1">INDEX($B528:$BB528,Var!$O$9)/BY$1*100</f>
        <v>0</v>
      </c>
      <c r="BZ528" cm="1">
        <f t="array" aca="1" ref="BZ528" ca="1">INDEX($B528:$BB528,Var!$O$9)/BZ$1*100</f>
        <v>0</v>
      </c>
    </row>
    <row r="529" spans="67:78" x14ac:dyDescent="0.3">
      <c r="BO529">
        <f t="shared" si="41"/>
        <v>1900</v>
      </c>
      <c r="BP529">
        <f t="shared" si="40"/>
        <v>100</v>
      </c>
      <c r="BQ529" t="e" cm="1">
        <f t="array" aca="1" ref="BQ529" ca="1">1/INDEX($B529:$BB529,Var!$B$9)</f>
        <v>#DIV/0!</v>
      </c>
      <c r="BR529">
        <f t="shared" si="42"/>
        <v>0</v>
      </c>
      <c r="BS529" t="e">
        <f t="shared" si="43"/>
        <v>#DIV/0!</v>
      </c>
      <c r="BT529" t="e" cm="1">
        <f t="array" aca="1" ref="BT529" ca="1">1/INDEX(B529:BB529,Var!$O$9)</f>
        <v>#DIV/0!</v>
      </c>
      <c r="BU529" t="e" cm="1">
        <f t="array" aca="1" ref="BU529" ca="1">INDEX(B529:BB529,Var!$B$9)/INDEX(B529:BB529,Var!$O$9)</f>
        <v>#DIV/0!</v>
      </c>
      <c r="BV529" t="e">
        <f t="shared" ca="1" si="44"/>
        <v>#DIV/0!</v>
      </c>
      <c r="BW529" cm="1">
        <f t="array" aca="1" ref="BW529" ca="1">INDEX($B529:$BB529,Var!$B$9)/BW$1*100</f>
        <v>0</v>
      </c>
      <c r="BX529" cm="1">
        <f t="array" aca="1" ref="BX529" ca="1">INDEX($B529:$BB529,Var!$B$9)/BX$1*100</f>
        <v>0</v>
      </c>
      <c r="BY529" cm="1">
        <f t="array" aca="1" ref="BY529" ca="1">INDEX($B529:$BB529,Var!$O$9)/BY$1*100</f>
        <v>0</v>
      </c>
      <c r="BZ529" cm="1">
        <f t="array" aca="1" ref="BZ529" ca="1">INDEX($B529:$BB529,Var!$O$9)/BZ$1*100</f>
        <v>0</v>
      </c>
    </row>
    <row r="530" spans="67:78" x14ac:dyDescent="0.3">
      <c r="BO530">
        <f t="shared" si="41"/>
        <v>1900</v>
      </c>
      <c r="BP530">
        <f t="shared" si="40"/>
        <v>100</v>
      </c>
      <c r="BQ530" t="e" cm="1">
        <f t="array" aca="1" ref="BQ530" ca="1">1/INDEX($B530:$BB530,Var!$B$9)</f>
        <v>#DIV/0!</v>
      </c>
      <c r="BR530">
        <f t="shared" si="42"/>
        <v>0</v>
      </c>
      <c r="BS530" t="e">
        <f t="shared" si="43"/>
        <v>#DIV/0!</v>
      </c>
      <c r="BT530" t="e" cm="1">
        <f t="array" aca="1" ref="BT530" ca="1">1/INDEX(B530:BB530,Var!$O$9)</f>
        <v>#DIV/0!</v>
      </c>
      <c r="BU530" t="e" cm="1">
        <f t="array" aca="1" ref="BU530" ca="1">INDEX(B530:BB530,Var!$B$9)/INDEX(B530:BB530,Var!$O$9)</f>
        <v>#DIV/0!</v>
      </c>
      <c r="BV530" t="e">
        <f t="shared" ca="1" si="44"/>
        <v>#DIV/0!</v>
      </c>
      <c r="BW530" cm="1">
        <f t="array" aca="1" ref="BW530" ca="1">INDEX($B530:$BB530,Var!$B$9)/BW$1*100</f>
        <v>0</v>
      </c>
      <c r="BX530" cm="1">
        <f t="array" aca="1" ref="BX530" ca="1">INDEX($B530:$BB530,Var!$B$9)/BX$1*100</f>
        <v>0</v>
      </c>
      <c r="BY530" cm="1">
        <f t="array" aca="1" ref="BY530" ca="1">INDEX($B530:$BB530,Var!$O$9)/BY$1*100</f>
        <v>0</v>
      </c>
      <c r="BZ530" cm="1">
        <f t="array" aca="1" ref="BZ530" ca="1">INDEX($B530:$BB530,Var!$O$9)/BZ$1*100</f>
        <v>0</v>
      </c>
    </row>
    <row r="531" spans="67:78" x14ac:dyDescent="0.3">
      <c r="BO531">
        <f t="shared" si="41"/>
        <v>1900</v>
      </c>
      <c r="BP531">
        <f t="shared" si="40"/>
        <v>100</v>
      </c>
      <c r="BQ531" t="e" cm="1">
        <f t="array" aca="1" ref="BQ531" ca="1">1/INDEX($B531:$BB531,Var!$B$9)</f>
        <v>#DIV/0!</v>
      </c>
      <c r="BR531">
        <f t="shared" si="42"/>
        <v>0</v>
      </c>
      <c r="BS531" t="e">
        <f t="shared" si="43"/>
        <v>#DIV/0!</v>
      </c>
      <c r="BT531" t="e" cm="1">
        <f t="array" aca="1" ref="BT531" ca="1">1/INDEX(B531:BB531,Var!$O$9)</f>
        <v>#DIV/0!</v>
      </c>
      <c r="BU531" t="e" cm="1">
        <f t="array" aca="1" ref="BU531" ca="1">INDEX(B531:BB531,Var!$B$9)/INDEX(B531:BB531,Var!$O$9)</f>
        <v>#DIV/0!</v>
      </c>
      <c r="BV531" t="e">
        <f t="shared" ca="1" si="44"/>
        <v>#DIV/0!</v>
      </c>
      <c r="BW531" cm="1">
        <f t="array" aca="1" ref="BW531" ca="1">INDEX($B531:$BB531,Var!$B$9)/BW$1*100</f>
        <v>0</v>
      </c>
      <c r="BX531" cm="1">
        <f t="array" aca="1" ref="BX531" ca="1">INDEX($B531:$BB531,Var!$B$9)/BX$1*100</f>
        <v>0</v>
      </c>
      <c r="BY531" cm="1">
        <f t="array" aca="1" ref="BY531" ca="1">INDEX($B531:$BB531,Var!$O$9)/BY$1*100</f>
        <v>0</v>
      </c>
      <c r="BZ531" cm="1">
        <f t="array" aca="1" ref="BZ531" ca="1">INDEX($B531:$BB531,Var!$O$9)/BZ$1*100</f>
        <v>0</v>
      </c>
    </row>
    <row r="532" spans="67:78" x14ac:dyDescent="0.3">
      <c r="BO532">
        <f t="shared" si="41"/>
        <v>1900</v>
      </c>
      <c r="BP532">
        <f t="shared" si="40"/>
        <v>100</v>
      </c>
      <c r="BQ532" t="e" cm="1">
        <f t="array" aca="1" ref="BQ532" ca="1">1/INDEX($B532:$BB532,Var!$B$9)</f>
        <v>#DIV/0!</v>
      </c>
      <c r="BR532">
        <f t="shared" si="42"/>
        <v>0</v>
      </c>
      <c r="BS532" t="e">
        <f t="shared" si="43"/>
        <v>#DIV/0!</v>
      </c>
      <c r="BT532" t="e" cm="1">
        <f t="array" aca="1" ref="BT532" ca="1">1/INDEX(B532:BB532,Var!$O$9)</f>
        <v>#DIV/0!</v>
      </c>
      <c r="BU532" t="e" cm="1">
        <f t="array" aca="1" ref="BU532" ca="1">INDEX(B532:BB532,Var!$B$9)/INDEX(B532:BB532,Var!$O$9)</f>
        <v>#DIV/0!</v>
      </c>
      <c r="BV532" t="e">
        <f t="shared" ca="1" si="44"/>
        <v>#DIV/0!</v>
      </c>
      <c r="BW532" cm="1">
        <f t="array" aca="1" ref="BW532" ca="1">INDEX($B532:$BB532,Var!$B$9)/BW$1*100</f>
        <v>0</v>
      </c>
      <c r="BX532" cm="1">
        <f t="array" aca="1" ref="BX532" ca="1">INDEX($B532:$BB532,Var!$B$9)/BX$1*100</f>
        <v>0</v>
      </c>
      <c r="BY532" cm="1">
        <f t="array" aca="1" ref="BY532" ca="1">INDEX($B532:$BB532,Var!$O$9)/BY$1*100</f>
        <v>0</v>
      </c>
      <c r="BZ532" cm="1">
        <f t="array" aca="1" ref="BZ532" ca="1">INDEX($B532:$BB532,Var!$O$9)/BZ$1*100</f>
        <v>0</v>
      </c>
    </row>
    <row r="533" spans="67:78" x14ac:dyDescent="0.3">
      <c r="BO533">
        <f t="shared" si="41"/>
        <v>1900</v>
      </c>
      <c r="BP533">
        <f t="shared" si="40"/>
        <v>100</v>
      </c>
      <c r="BQ533" t="e" cm="1">
        <f t="array" aca="1" ref="BQ533" ca="1">1/INDEX($B533:$BB533,Var!$B$9)</f>
        <v>#DIV/0!</v>
      </c>
      <c r="BR533">
        <f t="shared" si="42"/>
        <v>0</v>
      </c>
      <c r="BS533" t="e">
        <f t="shared" si="43"/>
        <v>#DIV/0!</v>
      </c>
      <c r="BT533" t="e" cm="1">
        <f t="array" aca="1" ref="BT533" ca="1">1/INDEX(B533:BB533,Var!$O$9)</f>
        <v>#DIV/0!</v>
      </c>
      <c r="BU533" t="e" cm="1">
        <f t="array" aca="1" ref="BU533" ca="1">INDEX(B533:BB533,Var!$B$9)/INDEX(B533:BB533,Var!$O$9)</f>
        <v>#DIV/0!</v>
      </c>
      <c r="BV533" t="e">
        <f t="shared" ca="1" si="44"/>
        <v>#DIV/0!</v>
      </c>
      <c r="BW533" cm="1">
        <f t="array" aca="1" ref="BW533" ca="1">INDEX($B533:$BB533,Var!$B$9)/BW$1*100</f>
        <v>0</v>
      </c>
      <c r="BX533" cm="1">
        <f t="array" aca="1" ref="BX533" ca="1">INDEX($B533:$BB533,Var!$B$9)/BX$1*100</f>
        <v>0</v>
      </c>
      <c r="BY533" cm="1">
        <f t="array" aca="1" ref="BY533" ca="1">INDEX($B533:$BB533,Var!$O$9)/BY$1*100</f>
        <v>0</v>
      </c>
      <c r="BZ533" cm="1">
        <f t="array" aca="1" ref="BZ533" ca="1">INDEX($B533:$BB533,Var!$O$9)/BZ$1*100</f>
        <v>0</v>
      </c>
    </row>
    <row r="534" spans="67:78" x14ac:dyDescent="0.3">
      <c r="BO534">
        <f t="shared" si="41"/>
        <v>1900</v>
      </c>
      <c r="BP534">
        <f t="shared" si="40"/>
        <v>100</v>
      </c>
      <c r="BQ534" t="e" cm="1">
        <f t="array" aca="1" ref="BQ534" ca="1">1/INDEX($B534:$BB534,Var!$B$9)</f>
        <v>#DIV/0!</v>
      </c>
      <c r="BR534">
        <f t="shared" si="42"/>
        <v>0</v>
      </c>
      <c r="BS534" t="e">
        <f t="shared" si="43"/>
        <v>#DIV/0!</v>
      </c>
      <c r="BT534" t="e" cm="1">
        <f t="array" aca="1" ref="BT534" ca="1">1/INDEX(B534:BB534,Var!$O$9)</f>
        <v>#DIV/0!</v>
      </c>
      <c r="BU534" t="e" cm="1">
        <f t="array" aca="1" ref="BU534" ca="1">INDEX(B534:BB534,Var!$B$9)/INDEX(B534:BB534,Var!$O$9)</f>
        <v>#DIV/0!</v>
      </c>
      <c r="BV534" t="e">
        <f t="shared" ca="1" si="44"/>
        <v>#DIV/0!</v>
      </c>
      <c r="BW534" cm="1">
        <f t="array" aca="1" ref="BW534" ca="1">INDEX($B534:$BB534,Var!$B$9)/BW$1*100</f>
        <v>0</v>
      </c>
      <c r="BX534" cm="1">
        <f t="array" aca="1" ref="BX534" ca="1">INDEX($B534:$BB534,Var!$B$9)/BX$1*100</f>
        <v>0</v>
      </c>
      <c r="BY534" cm="1">
        <f t="array" aca="1" ref="BY534" ca="1">INDEX($B534:$BB534,Var!$O$9)/BY$1*100</f>
        <v>0</v>
      </c>
      <c r="BZ534" cm="1">
        <f t="array" aca="1" ref="BZ534" ca="1">INDEX($B534:$BB534,Var!$O$9)/BZ$1*100</f>
        <v>0</v>
      </c>
    </row>
    <row r="535" spans="67:78" x14ac:dyDescent="0.3">
      <c r="BO535">
        <f t="shared" si="41"/>
        <v>1900</v>
      </c>
      <c r="BP535">
        <f t="shared" si="40"/>
        <v>100</v>
      </c>
      <c r="BQ535" t="e" cm="1">
        <f t="array" aca="1" ref="BQ535" ca="1">1/INDEX($B535:$BB535,Var!$B$9)</f>
        <v>#DIV/0!</v>
      </c>
      <c r="BR535">
        <f t="shared" si="42"/>
        <v>0</v>
      </c>
      <c r="BS535" t="e">
        <f t="shared" si="43"/>
        <v>#DIV/0!</v>
      </c>
      <c r="BT535" t="e" cm="1">
        <f t="array" aca="1" ref="BT535" ca="1">1/INDEX(B535:BB535,Var!$O$9)</f>
        <v>#DIV/0!</v>
      </c>
      <c r="BU535" t="e" cm="1">
        <f t="array" aca="1" ref="BU535" ca="1">INDEX(B535:BB535,Var!$B$9)/INDEX(B535:BB535,Var!$O$9)</f>
        <v>#DIV/0!</v>
      </c>
      <c r="BV535" t="e">
        <f t="shared" ca="1" si="44"/>
        <v>#DIV/0!</v>
      </c>
      <c r="BW535" cm="1">
        <f t="array" aca="1" ref="BW535" ca="1">INDEX($B535:$BB535,Var!$B$9)/BW$1*100</f>
        <v>0</v>
      </c>
      <c r="BX535" cm="1">
        <f t="array" aca="1" ref="BX535" ca="1">INDEX($B535:$BB535,Var!$B$9)/BX$1*100</f>
        <v>0</v>
      </c>
      <c r="BY535" cm="1">
        <f t="array" aca="1" ref="BY535" ca="1">INDEX($B535:$BB535,Var!$O$9)/BY$1*100</f>
        <v>0</v>
      </c>
      <c r="BZ535" cm="1">
        <f t="array" aca="1" ref="BZ535" ca="1">INDEX($B535:$BB535,Var!$O$9)/BZ$1*100</f>
        <v>0</v>
      </c>
    </row>
    <row r="536" spans="67:78" x14ac:dyDescent="0.3">
      <c r="BO536">
        <f t="shared" si="41"/>
        <v>1900</v>
      </c>
      <c r="BP536">
        <f t="shared" si="40"/>
        <v>100</v>
      </c>
      <c r="BQ536" t="e" cm="1">
        <f t="array" aca="1" ref="BQ536" ca="1">1/INDEX($B536:$BB536,Var!$B$9)</f>
        <v>#DIV/0!</v>
      </c>
      <c r="BR536">
        <f t="shared" si="42"/>
        <v>0</v>
      </c>
      <c r="BS536" t="e">
        <f t="shared" si="43"/>
        <v>#DIV/0!</v>
      </c>
      <c r="BT536" t="e" cm="1">
        <f t="array" aca="1" ref="BT536" ca="1">1/INDEX(B536:BB536,Var!$O$9)</f>
        <v>#DIV/0!</v>
      </c>
      <c r="BU536" t="e" cm="1">
        <f t="array" aca="1" ref="BU536" ca="1">INDEX(B536:BB536,Var!$B$9)/INDEX(B536:BB536,Var!$O$9)</f>
        <v>#DIV/0!</v>
      </c>
      <c r="BV536" t="e">
        <f t="shared" ca="1" si="44"/>
        <v>#DIV/0!</v>
      </c>
      <c r="BW536" cm="1">
        <f t="array" aca="1" ref="BW536" ca="1">INDEX($B536:$BB536,Var!$B$9)/BW$1*100</f>
        <v>0</v>
      </c>
      <c r="BX536" cm="1">
        <f t="array" aca="1" ref="BX536" ca="1">INDEX($B536:$BB536,Var!$B$9)/BX$1*100</f>
        <v>0</v>
      </c>
      <c r="BY536" cm="1">
        <f t="array" aca="1" ref="BY536" ca="1">INDEX($B536:$BB536,Var!$O$9)/BY$1*100</f>
        <v>0</v>
      </c>
      <c r="BZ536" cm="1">
        <f t="array" aca="1" ref="BZ536" ca="1">INDEX($B536:$BB536,Var!$O$9)/BZ$1*100</f>
        <v>0</v>
      </c>
    </row>
    <row r="537" spans="67:78" x14ac:dyDescent="0.3">
      <c r="BO537">
        <f t="shared" si="41"/>
        <v>1900</v>
      </c>
      <c r="BP537">
        <f t="shared" si="40"/>
        <v>100</v>
      </c>
      <c r="BQ537" t="e" cm="1">
        <f t="array" aca="1" ref="BQ537" ca="1">1/INDEX($B537:$BB537,Var!$B$9)</f>
        <v>#DIV/0!</v>
      </c>
      <c r="BR537">
        <f t="shared" si="42"/>
        <v>0</v>
      </c>
      <c r="BS537" t="e">
        <f t="shared" si="43"/>
        <v>#DIV/0!</v>
      </c>
      <c r="BT537" t="e" cm="1">
        <f t="array" aca="1" ref="BT537" ca="1">1/INDEX(B537:BB537,Var!$O$9)</f>
        <v>#DIV/0!</v>
      </c>
      <c r="BU537" t="e" cm="1">
        <f t="array" aca="1" ref="BU537" ca="1">INDEX(B537:BB537,Var!$B$9)/INDEX(B537:BB537,Var!$O$9)</f>
        <v>#DIV/0!</v>
      </c>
      <c r="BV537" t="e">
        <f t="shared" ca="1" si="44"/>
        <v>#DIV/0!</v>
      </c>
      <c r="BW537" cm="1">
        <f t="array" aca="1" ref="BW537" ca="1">INDEX($B537:$BB537,Var!$B$9)/BW$1*100</f>
        <v>0</v>
      </c>
      <c r="BX537" cm="1">
        <f t="array" aca="1" ref="BX537" ca="1">INDEX($B537:$BB537,Var!$B$9)/BX$1*100</f>
        <v>0</v>
      </c>
      <c r="BY537" cm="1">
        <f t="array" aca="1" ref="BY537" ca="1">INDEX($B537:$BB537,Var!$O$9)/BY$1*100</f>
        <v>0</v>
      </c>
      <c r="BZ537" cm="1">
        <f t="array" aca="1" ref="BZ537" ca="1">INDEX($B537:$BB537,Var!$O$9)/BZ$1*100</f>
        <v>0</v>
      </c>
    </row>
    <row r="538" spans="67:78" x14ac:dyDescent="0.3">
      <c r="BO538">
        <f t="shared" si="41"/>
        <v>1900</v>
      </c>
      <c r="BP538">
        <f t="shared" si="40"/>
        <v>100</v>
      </c>
      <c r="BQ538" t="e" cm="1">
        <f t="array" aca="1" ref="BQ538" ca="1">1/INDEX($B538:$BB538,Var!$B$9)</f>
        <v>#DIV/0!</v>
      </c>
      <c r="BR538">
        <f t="shared" si="42"/>
        <v>0</v>
      </c>
      <c r="BS538" t="e">
        <f t="shared" si="43"/>
        <v>#DIV/0!</v>
      </c>
      <c r="BT538" t="e" cm="1">
        <f t="array" aca="1" ref="BT538" ca="1">1/INDEX(B538:BB538,Var!$O$9)</f>
        <v>#DIV/0!</v>
      </c>
      <c r="BU538" t="e" cm="1">
        <f t="array" aca="1" ref="BU538" ca="1">INDEX(B538:BB538,Var!$B$9)/INDEX(B538:BB538,Var!$O$9)</f>
        <v>#DIV/0!</v>
      </c>
      <c r="BV538" t="e">
        <f t="shared" ca="1" si="44"/>
        <v>#DIV/0!</v>
      </c>
      <c r="BW538" cm="1">
        <f t="array" aca="1" ref="BW538" ca="1">INDEX($B538:$BB538,Var!$B$9)/BW$1*100</f>
        <v>0</v>
      </c>
      <c r="BX538" cm="1">
        <f t="array" aca="1" ref="BX538" ca="1">INDEX($B538:$BB538,Var!$B$9)/BX$1*100</f>
        <v>0</v>
      </c>
      <c r="BY538" cm="1">
        <f t="array" aca="1" ref="BY538" ca="1">INDEX($B538:$BB538,Var!$O$9)/BY$1*100</f>
        <v>0</v>
      </c>
      <c r="BZ538" cm="1">
        <f t="array" aca="1" ref="BZ538" ca="1">INDEX($B538:$BB538,Var!$O$9)/BZ$1*100</f>
        <v>0</v>
      </c>
    </row>
    <row r="539" spans="67:78" x14ac:dyDescent="0.3">
      <c r="BO539">
        <f t="shared" si="41"/>
        <v>1900</v>
      </c>
      <c r="BP539">
        <f t="shared" si="40"/>
        <v>100</v>
      </c>
      <c r="BQ539" t="e" cm="1">
        <f t="array" aca="1" ref="BQ539" ca="1">1/INDEX($B539:$BB539,Var!$B$9)</f>
        <v>#DIV/0!</v>
      </c>
      <c r="BR539">
        <f t="shared" si="42"/>
        <v>0</v>
      </c>
      <c r="BS539" t="e">
        <f t="shared" si="43"/>
        <v>#DIV/0!</v>
      </c>
      <c r="BT539" t="e" cm="1">
        <f t="array" aca="1" ref="BT539" ca="1">1/INDEX(B539:BB539,Var!$O$9)</f>
        <v>#DIV/0!</v>
      </c>
      <c r="BU539" t="e" cm="1">
        <f t="array" aca="1" ref="BU539" ca="1">INDEX(B539:BB539,Var!$B$9)/INDEX(B539:BB539,Var!$O$9)</f>
        <v>#DIV/0!</v>
      </c>
      <c r="BV539" t="e">
        <f t="shared" ca="1" si="44"/>
        <v>#DIV/0!</v>
      </c>
      <c r="BW539" cm="1">
        <f t="array" aca="1" ref="BW539" ca="1">INDEX($B539:$BB539,Var!$B$9)/BW$1*100</f>
        <v>0</v>
      </c>
      <c r="BX539" cm="1">
        <f t="array" aca="1" ref="BX539" ca="1">INDEX($B539:$BB539,Var!$B$9)/BX$1*100</f>
        <v>0</v>
      </c>
      <c r="BY539" cm="1">
        <f t="array" aca="1" ref="BY539" ca="1">INDEX($B539:$BB539,Var!$O$9)/BY$1*100</f>
        <v>0</v>
      </c>
      <c r="BZ539" cm="1">
        <f t="array" aca="1" ref="BZ539" ca="1">INDEX($B539:$BB539,Var!$O$9)/BZ$1*100</f>
        <v>0</v>
      </c>
    </row>
    <row r="540" spans="67:78" x14ac:dyDescent="0.3">
      <c r="BO540">
        <f t="shared" si="41"/>
        <v>1900</v>
      </c>
      <c r="BP540">
        <f t="shared" si="40"/>
        <v>100</v>
      </c>
      <c r="BQ540" t="e" cm="1">
        <f t="array" aca="1" ref="BQ540" ca="1">1/INDEX($B540:$BB540,Var!$B$9)</f>
        <v>#DIV/0!</v>
      </c>
      <c r="BR540">
        <f t="shared" si="42"/>
        <v>0</v>
      </c>
      <c r="BS540" t="e">
        <f t="shared" si="43"/>
        <v>#DIV/0!</v>
      </c>
      <c r="BT540" t="e" cm="1">
        <f t="array" aca="1" ref="BT540" ca="1">1/INDEX(B540:BB540,Var!$O$9)</f>
        <v>#DIV/0!</v>
      </c>
      <c r="BU540" t="e" cm="1">
        <f t="array" aca="1" ref="BU540" ca="1">INDEX(B540:BB540,Var!$B$9)/INDEX(B540:BB540,Var!$O$9)</f>
        <v>#DIV/0!</v>
      </c>
      <c r="BV540" t="e">
        <f t="shared" ca="1" si="44"/>
        <v>#DIV/0!</v>
      </c>
      <c r="BW540" cm="1">
        <f t="array" aca="1" ref="BW540" ca="1">INDEX($B540:$BB540,Var!$B$9)/BW$1*100</f>
        <v>0</v>
      </c>
      <c r="BX540" cm="1">
        <f t="array" aca="1" ref="BX540" ca="1">INDEX($B540:$BB540,Var!$B$9)/BX$1*100</f>
        <v>0</v>
      </c>
      <c r="BY540" cm="1">
        <f t="array" aca="1" ref="BY540" ca="1">INDEX($B540:$BB540,Var!$O$9)/BY$1*100</f>
        <v>0</v>
      </c>
      <c r="BZ540" cm="1">
        <f t="array" aca="1" ref="BZ540" ca="1">INDEX($B540:$BB540,Var!$O$9)/BZ$1*100</f>
        <v>0</v>
      </c>
    </row>
    <row r="541" spans="67:78" x14ac:dyDescent="0.3">
      <c r="BO541">
        <f t="shared" si="41"/>
        <v>1900</v>
      </c>
      <c r="BP541">
        <f t="shared" si="40"/>
        <v>100</v>
      </c>
      <c r="BQ541" t="e" cm="1">
        <f t="array" aca="1" ref="BQ541" ca="1">1/INDEX($B541:$BB541,Var!$B$9)</f>
        <v>#DIV/0!</v>
      </c>
      <c r="BR541">
        <f t="shared" si="42"/>
        <v>0</v>
      </c>
      <c r="BS541" t="e">
        <f t="shared" si="43"/>
        <v>#DIV/0!</v>
      </c>
      <c r="BT541" t="e" cm="1">
        <f t="array" aca="1" ref="BT541" ca="1">1/INDEX(B541:BB541,Var!$O$9)</f>
        <v>#DIV/0!</v>
      </c>
      <c r="BU541" t="e" cm="1">
        <f t="array" aca="1" ref="BU541" ca="1">INDEX(B541:BB541,Var!$B$9)/INDEX(B541:BB541,Var!$O$9)</f>
        <v>#DIV/0!</v>
      </c>
      <c r="BV541" t="e">
        <f t="shared" ca="1" si="44"/>
        <v>#DIV/0!</v>
      </c>
      <c r="BW541" cm="1">
        <f t="array" aca="1" ref="BW541" ca="1">INDEX($B541:$BB541,Var!$B$9)/BW$1*100</f>
        <v>0</v>
      </c>
      <c r="BX541" cm="1">
        <f t="array" aca="1" ref="BX541" ca="1">INDEX($B541:$BB541,Var!$B$9)/BX$1*100</f>
        <v>0</v>
      </c>
      <c r="BY541" cm="1">
        <f t="array" aca="1" ref="BY541" ca="1">INDEX($B541:$BB541,Var!$O$9)/BY$1*100</f>
        <v>0</v>
      </c>
      <c r="BZ541" cm="1">
        <f t="array" aca="1" ref="BZ541" ca="1">INDEX($B541:$BB541,Var!$O$9)/BZ$1*100</f>
        <v>0</v>
      </c>
    </row>
    <row r="542" spans="67:78" x14ac:dyDescent="0.3">
      <c r="BO542">
        <f t="shared" si="41"/>
        <v>1900</v>
      </c>
      <c r="BP542">
        <f t="shared" si="40"/>
        <v>100</v>
      </c>
      <c r="BQ542" t="e" cm="1">
        <f t="array" aca="1" ref="BQ542" ca="1">1/INDEX($B542:$BB542,Var!$B$9)</f>
        <v>#DIV/0!</v>
      </c>
      <c r="BR542">
        <f t="shared" si="42"/>
        <v>0</v>
      </c>
      <c r="BS542" t="e">
        <f t="shared" si="43"/>
        <v>#DIV/0!</v>
      </c>
      <c r="BT542" t="e" cm="1">
        <f t="array" aca="1" ref="BT542" ca="1">1/INDEX(B542:BB542,Var!$O$9)</f>
        <v>#DIV/0!</v>
      </c>
      <c r="BU542" t="e" cm="1">
        <f t="array" aca="1" ref="BU542" ca="1">INDEX(B542:BB542,Var!$B$9)/INDEX(B542:BB542,Var!$O$9)</f>
        <v>#DIV/0!</v>
      </c>
      <c r="BV542" t="e">
        <f t="shared" ca="1" si="44"/>
        <v>#DIV/0!</v>
      </c>
      <c r="BW542" cm="1">
        <f t="array" aca="1" ref="BW542" ca="1">INDEX($B542:$BB542,Var!$B$9)/BW$1*100</f>
        <v>0</v>
      </c>
      <c r="BX542" cm="1">
        <f t="array" aca="1" ref="BX542" ca="1">INDEX($B542:$BB542,Var!$B$9)/BX$1*100</f>
        <v>0</v>
      </c>
      <c r="BY542" cm="1">
        <f t="array" aca="1" ref="BY542" ca="1">INDEX($B542:$BB542,Var!$O$9)/BY$1*100</f>
        <v>0</v>
      </c>
      <c r="BZ542" cm="1">
        <f t="array" aca="1" ref="BZ542" ca="1">INDEX($B542:$BB542,Var!$O$9)/BZ$1*100</f>
        <v>0</v>
      </c>
    </row>
    <row r="543" spans="67:78" x14ac:dyDescent="0.3">
      <c r="BO543">
        <f t="shared" si="41"/>
        <v>1900</v>
      </c>
      <c r="BP543">
        <f t="shared" si="40"/>
        <v>100</v>
      </c>
      <c r="BQ543" t="e" cm="1">
        <f t="array" aca="1" ref="BQ543" ca="1">1/INDEX($B543:$BB543,Var!$B$9)</f>
        <v>#DIV/0!</v>
      </c>
      <c r="BR543">
        <f t="shared" si="42"/>
        <v>0</v>
      </c>
      <c r="BS543" t="e">
        <f t="shared" si="43"/>
        <v>#DIV/0!</v>
      </c>
      <c r="BT543" t="e" cm="1">
        <f t="array" aca="1" ref="BT543" ca="1">1/INDEX(B543:BB543,Var!$O$9)</f>
        <v>#DIV/0!</v>
      </c>
      <c r="BU543" t="e" cm="1">
        <f t="array" aca="1" ref="BU543" ca="1">INDEX(B543:BB543,Var!$B$9)/INDEX(B543:BB543,Var!$O$9)</f>
        <v>#DIV/0!</v>
      </c>
      <c r="BV543" t="e">
        <f t="shared" ca="1" si="44"/>
        <v>#DIV/0!</v>
      </c>
      <c r="BW543" cm="1">
        <f t="array" aca="1" ref="BW543" ca="1">INDEX($B543:$BB543,Var!$B$9)/BW$1*100</f>
        <v>0</v>
      </c>
      <c r="BX543" cm="1">
        <f t="array" aca="1" ref="BX543" ca="1">INDEX($B543:$BB543,Var!$B$9)/BX$1*100</f>
        <v>0</v>
      </c>
      <c r="BY543" cm="1">
        <f t="array" aca="1" ref="BY543" ca="1">INDEX($B543:$BB543,Var!$O$9)/BY$1*100</f>
        <v>0</v>
      </c>
      <c r="BZ543" cm="1">
        <f t="array" aca="1" ref="BZ543" ca="1">INDEX($B543:$BB543,Var!$O$9)/BZ$1*100</f>
        <v>0</v>
      </c>
    </row>
    <row r="544" spans="67:78" x14ac:dyDescent="0.3">
      <c r="BO544">
        <f t="shared" si="41"/>
        <v>1900</v>
      </c>
      <c r="BP544">
        <f t="shared" si="40"/>
        <v>100</v>
      </c>
      <c r="BQ544" t="e" cm="1">
        <f t="array" aca="1" ref="BQ544" ca="1">1/INDEX($B544:$BB544,Var!$B$9)</f>
        <v>#DIV/0!</v>
      </c>
      <c r="BR544">
        <f t="shared" si="42"/>
        <v>0</v>
      </c>
      <c r="BS544" t="e">
        <f t="shared" si="43"/>
        <v>#DIV/0!</v>
      </c>
      <c r="BT544" t="e" cm="1">
        <f t="array" aca="1" ref="BT544" ca="1">1/INDEX(B544:BB544,Var!$O$9)</f>
        <v>#DIV/0!</v>
      </c>
      <c r="BU544" t="e" cm="1">
        <f t="array" aca="1" ref="BU544" ca="1">INDEX(B544:BB544,Var!$B$9)/INDEX(B544:BB544,Var!$O$9)</f>
        <v>#DIV/0!</v>
      </c>
      <c r="BV544" t="e">
        <f t="shared" ca="1" si="44"/>
        <v>#DIV/0!</v>
      </c>
      <c r="BW544" cm="1">
        <f t="array" aca="1" ref="BW544" ca="1">INDEX($B544:$BB544,Var!$B$9)/BW$1*100</f>
        <v>0</v>
      </c>
      <c r="BX544" cm="1">
        <f t="array" aca="1" ref="BX544" ca="1">INDEX($B544:$BB544,Var!$B$9)/BX$1*100</f>
        <v>0</v>
      </c>
      <c r="BY544" cm="1">
        <f t="array" aca="1" ref="BY544" ca="1">INDEX($B544:$BB544,Var!$O$9)/BY$1*100</f>
        <v>0</v>
      </c>
      <c r="BZ544" cm="1">
        <f t="array" aca="1" ref="BZ544" ca="1">INDEX($B544:$BB544,Var!$O$9)/BZ$1*100</f>
        <v>0</v>
      </c>
    </row>
    <row r="545" spans="67:78" x14ac:dyDescent="0.3">
      <c r="BO545">
        <f t="shared" si="41"/>
        <v>1900</v>
      </c>
      <c r="BP545">
        <f t="shared" si="40"/>
        <v>100</v>
      </c>
      <c r="BQ545" t="e" cm="1">
        <f t="array" aca="1" ref="BQ545" ca="1">1/INDEX($B545:$BB545,Var!$B$9)</f>
        <v>#DIV/0!</v>
      </c>
      <c r="BR545">
        <f t="shared" si="42"/>
        <v>0</v>
      </c>
      <c r="BS545" t="e">
        <f t="shared" si="43"/>
        <v>#DIV/0!</v>
      </c>
      <c r="BT545" t="e" cm="1">
        <f t="array" aca="1" ref="BT545" ca="1">1/INDEX(B545:BB545,Var!$O$9)</f>
        <v>#DIV/0!</v>
      </c>
      <c r="BU545" t="e" cm="1">
        <f t="array" aca="1" ref="BU545" ca="1">INDEX(B545:BB545,Var!$B$9)/INDEX(B545:BB545,Var!$O$9)</f>
        <v>#DIV/0!</v>
      </c>
      <c r="BV545" t="e">
        <f t="shared" ca="1" si="44"/>
        <v>#DIV/0!</v>
      </c>
      <c r="BW545" cm="1">
        <f t="array" aca="1" ref="BW545" ca="1">INDEX($B545:$BB545,Var!$B$9)/BW$1*100</f>
        <v>0</v>
      </c>
      <c r="BX545" cm="1">
        <f t="array" aca="1" ref="BX545" ca="1">INDEX($B545:$BB545,Var!$B$9)/BX$1*100</f>
        <v>0</v>
      </c>
      <c r="BY545" cm="1">
        <f t="array" aca="1" ref="BY545" ca="1">INDEX($B545:$BB545,Var!$O$9)/BY$1*100</f>
        <v>0</v>
      </c>
      <c r="BZ545" cm="1">
        <f t="array" aca="1" ref="BZ545" ca="1">INDEX($B545:$BB545,Var!$O$9)/BZ$1*100</f>
        <v>0</v>
      </c>
    </row>
    <row r="546" spans="67:78" x14ac:dyDescent="0.3">
      <c r="BO546">
        <f t="shared" si="41"/>
        <v>1900</v>
      </c>
      <c r="BP546">
        <f t="shared" si="40"/>
        <v>100</v>
      </c>
      <c r="BQ546" t="e" cm="1">
        <f t="array" aca="1" ref="BQ546" ca="1">1/INDEX($B546:$BB546,Var!$B$9)</f>
        <v>#DIV/0!</v>
      </c>
      <c r="BR546">
        <f t="shared" si="42"/>
        <v>0</v>
      </c>
      <c r="BS546" t="e">
        <f t="shared" si="43"/>
        <v>#DIV/0!</v>
      </c>
      <c r="BT546" t="e" cm="1">
        <f t="array" aca="1" ref="BT546" ca="1">1/INDEX(B546:BB546,Var!$O$9)</f>
        <v>#DIV/0!</v>
      </c>
      <c r="BU546" t="e" cm="1">
        <f t="array" aca="1" ref="BU546" ca="1">INDEX(B546:BB546,Var!$B$9)/INDEX(B546:BB546,Var!$O$9)</f>
        <v>#DIV/0!</v>
      </c>
      <c r="BV546" t="e">
        <f t="shared" ca="1" si="44"/>
        <v>#DIV/0!</v>
      </c>
      <c r="BW546" cm="1">
        <f t="array" aca="1" ref="BW546" ca="1">INDEX($B546:$BB546,Var!$B$9)/BW$1*100</f>
        <v>0</v>
      </c>
      <c r="BX546" cm="1">
        <f t="array" aca="1" ref="BX546" ca="1">INDEX($B546:$BB546,Var!$B$9)/BX$1*100</f>
        <v>0</v>
      </c>
      <c r="BY546" cm="1">
        <f t="array" aca="1" ref="BY546" ca="1">INDEX($B546:$BB546,Var!$O$9)/BY$1*100</f>
        <v>0</v>
      </c>
      <c r="BZ546" cm="1">
        <f t="array" aca="1" ref="BZ546" ca="1">INDEX($B546:$BB546,Var!$O$9)/BZ$1*100</f>
        <v>0</v>
      </c>
    </row>
    <row r="547" spans="67:78" x14ac:dyDescent="0.3">
      <c r="BO547">
        <f t="shared" si="41"/>
        <v>1900</v>
      </c>
      <c r="BP547">
        <f t="shared" si="40"/>
        <v>100</v>
      </c>
      <c r="BQ547" t="e" cm="1">
        <f t="array" aca="1" ref="BQ547" ca="1">1/INDEX($B547:$BB547,Var!$B$9)</f>
        <v>#DIV/0!</v>
      </c>
      <c r="BR547">
        <f t="shared" si="42"/>
        <v>0</v>
      </c>
      <c r="BS547" t="e">
        <f t="shared" si="43"/>
        <v>#DIV/0!</v>
      </c>
      <c r="BT547" t="e" cm="1">
        <f t="array" aca="1" ref="BT547" ca="1">1/INDEX(B547:BB547,Var!$O$9)</f>
        <v>#DIV/0!</v>
      </c>
      <c r="BU547" t="e" cm="1">
        <f t="array" aca="1" ref="BU547" ca="1">INDEX(B547:BB547,Var!$B$9)/INDEX(B547:BB547,Var!$O$9)</f>
        <v>#DIV/0!</v>
      </c>
      <c r="BV547" t="e">
        <f t="shared" ca="1" si="44"/>
        <v>#DIV/0!</v>
      </c>
      <c r="BW547" cm="1">
        <f t="array" aca="1" ref="BW547" ca="1">INDEX($B547:$BB547,Var!$B$9)/BW$1*100</f>
        <v>0</v>
      </c>
      <c r="BX547" cm="1">
        <f t="array" aca="1" ref="BX547" ca="1">INDEX($B547:$BB547,Var!$B$9)/BX$1*100</f>
        <v>0</v>
      </c>
      <c r="BY547" cm="1">
        <f t="array" aca="1" ref="BY547" ca="1">INDEX($B547:$BB547,Var!$O$9)/BY$1*100</f>
        <v>0</v>
      </c>
      <c r="BZ547" cm="1">
        <f t="array" aca="1" ref="BZ547" ca="1">INDEX($B547:$BB547,Var!$O$9)/BZ$1*100</f>
        <v>0</v>
      </c>
    </row>
    <row r="548" spans="67:78" x14ac:dyDescent="0.3">
      <c r="BO548">
        <f t="shared" si="41"/>
        <v>1900</v>
      </c>
      <c r="BP548">
        <f t="shared" si="40"/>
        <v>100</v>
      </c>
      <c r="BQ548" t="e" cm="1">
        <f t="array" aca="1" ref="BQ548" ca="1">1/INDEX($B548:$BB548,Var!$B$9)</f>
        <v>#DIV/0!</v>
      </c>
      <c r="BR548">
        <f t="shared" si="42"/>
        <v>0</v>
      </c>
      <c r="BS548" t="e">
        <f t="shared" si="43"/>
        <v>#DIV/0!</v>
      </c>
      <c r="BT548" t="e" cm="1">
        <f t="array" aca="1" ref="BT548" ca="1">1/INDEX(B548:BB548,Var!$O$9)</f>
        <v>#DIV/0!</v>
      </c>
      <c r="BU548" t="e" cm="1">
        <f t="array" aca="1" ref="BU548" ca="1">INDEX(B548:BB548,Var!$B$9)/INDEX(B548:BB548,Var!$O$9)</f>
        <v>#DIV/0!</v>
      </c>
      <c r="BV548" t="e">
        <f t="shared" ca="1" si="44"/>
        <v>#DIV/0!</v>
      </c>
      <c r="BW548" cm="1">
        <f t="array" aca="1" ref="BW548" ca="1">INDEX($B548:$BB548,Var!$B$9)/BW$1*100</f>
        <v>0</v>
      </c>
      <c r="BX548" cm="1">
        <f t="array" aca="1" ref="BX548" ca="1">INDEX($B548:$BB548,Var!$B$9)/BX$1*100</f>
        <v>0</v>
      </c>
      <c r="BY548" cm="1">
        <f t="array" aca="1" ref="BY548" ca="1">INDEX($B548:$BB548,Var!$O$9)/BY$1*100</f>
        <v>0</v>
      </c>
      <c r="BZ548" cm="1">
        <f t="array" aca="1" ref="BZ548" ca="1">INDEX($B548:$BB548,Var!$O$9)/BZ$1*100</f>
        <v>0</v>
      </c>
    </row>
    <row r="549" spans="67:78" x14ac:dyDescent="0.3">
      <c r="BO549">
        <f t="shared" si="41"/>
        <v>1900</v>
      </c>
      <c r="BP549">
        <f t="shared" si="40"/>
        <v>100</v>
      </c>
      <c r="BQ549" t="e" cm="1">
        <f t="array" aca="1" ref="BQ549" ca="1">1/INDEX($B549:$BB549,Var!$B$9)</f>
        <v>#DIV/0!</v>
      </c>
      <c r="BR549">
        <f t="shared" si="42"/>
        <v>0</v>
      </c>
      <c r="BS549" t="e">
        <f t="shared" si="43"/>
        <v>#DIV/0!</v>
      </c>
      <c r="BT549" t="e" cm="1">
        <f t="array" aca="1" ref="BT549" ca="1">1/INDEX(B549:BB549,Var!$O$9)</f>
        <v>#DIV/0!</v>
      </c>
      <c r="BU549" t="e" cm="1">
        <f t="array" aca="1" ref="BU549" ca="1">INDEX(B549:BB549,Var!$B$9)/INDEX(B549:BB549,Var!$O$9)</f>
        <v>#DIV/0!</v>
      </c>
      <c r="BV549" t="e">
        <f t="shared" ca="1" si="44"/>
        <v>#DIV/0!</v>
      </c>
      <c r="BW549" cm="1">
        <f t="array" aca="1" ref="BW549" ca="1">INDEX($B549:$BB549,Var!$B$9)/BW$1*100</f>
        <v>0</v>
      </c>
      <c r="BX549" cm="1">
        <f t="array" aca="1" ref="BX549" ca="1">INDEX($B549:$BB549,Var!$B$9)/BX$1*100</f>
        <v>0</v>
      </c>
      <c r="BY549" cm="1">
        <f t="array" aca="1" ref="BY549" ca="1">INDEX($B549:$BB549,Var!$O$9)/BY$1*100</f>
        <v>0</v>
      </c>
      <c r="BZ549" cm="1">
        <f t="array" aca="1" ref="BZ549" ca="1">INDEX($B549:$BB549,Var!$O$9)/BZ$1*100</f>
        <v>0</v>
      </c>
    </row>
    <row r="550" spans="67:78" x14ac:dyDescent="0.3">
      <c r="BO550">
        <f t="shared" si="41"/>
        <v>1900</v>
      </c>
      <c r="BP550">
        <f t="shared" si="40"/>
        <v>100</v>
      </c>
      <c r="BQ550" t="e" cm="1">
        <f t="array" aca="1" ref="BQ550" ca="1">1/INDEX($B550:$BB550,Var!$B$9)</f>
        <v>#DIV/0!</v>
      </c>
      <c r="BR550">
        <f t="shared" si="42"/>
        <v>0</v>
      </c>
      <c r="BS550" t="e">
        <f t="shared" si="43"/>
        <v>#DIV/0!</v>
      </c>
      <c r="BT550" t="e" cm="1">
        <f t="array" aca="1" ref="BT550" ca="1">1/INDEX(B550:BB550,Var!$O$9)</f>
        <v>#DIV/0!</v>
      </c>
      <c r="BU550" t="e" cm="1">
        <f t="array" aca="1" ref="BU550" ca="1">INDEX(B550:BB550,Var!$B$9)/INDEX(B550:BB550,Var!$O$9)</f>
        <v>#DIV/0!</v>
      </c>
      <c r="BV550" t="e">
        <f t="shared" ca="1" si="44"/>
        <v>#DIV/0!</v>
      </c>
      <c r="BW550" cm="1">
        <f t="array" aca="1" ref="BW550" ca="1">INDEX($B550:$BB550,Var!$B$9)/BW$1*100</f>
        <v>0</v>
      </c>
      <c r="BX550" cm="1">
        <f t="array" aca="1" ref="BX550" ca="1">INDEX($B550:$BB550,Var!$B$9)/BX$1*100</f>
        <v>0</v>
      </c>
      <c r="BY550" cm="1">
        <f t="array" aca="1" ref="BY550" ca="1">INDEX($B550:$BB550,Var!$O$9)/BY$1*100</f>
        <v>0</v>
      </c>
      <c r="BZ550" cm="1">
        <f t="array" aca="1" ref="BZ550" ca="1">INDEX($B550:$BB550,Var!$O$9)/BZ$1*100</f>
        <v>0</v>
      </c>
    </row>
    <row r="551" spans="67:78" x14ac:dyDescent="0.3">
      <c r="BO551">
        <f t="shared" si="41"/>
        <v>1900</v>
      </c>
      <c r="BP551">
        <f t="shared" si="40"/>
        <v>100</v>
      </c>
      <c r="BQ551" t="e" cm="1">
        <f t="array" aca="1" ref="BQ551" ca="1">1/INDEX($B551:$BB551,Var!$B$9)</f>
        <v>#DIV/0!</v>
      </c>
      <c r="BR551">
        <f t="shared" si="42"/>
        <v>0</v>
      </c>
      <c r="BS551" t="e">
        <f t="shared" si="43"/>
        <v>#DIV/0!</v>
      </c>
      <c r="BT551" t="e" cm="1">
        <f t="array" aca="1" ref="BT551" ca="1">1/INDEX(B551:BB551,Var!$O$9)</f>
        <v>#DIV/0!</v>
      </c>
      <c r="BU551" t="e" cm="1">
        <f t="array" aca="1" ref="BU551" ca="1">INDEX(B551:BB551,Var!$B$9)/INDEX(B551:BB551,Var!$O$9)</f>
        <v>#DIV/0!</v>
      </c>
      <c r="BV551" t="e">
        <f t="shared" ca="1" si="44"/>
        <v>#DIV/0!</v>
      </c>
      <c r="BW551" cm="1">
        <f t="array" aca="1" ref="BW551" ca="1">INDEX($B551:$BB551,Var!$B$9)/BW$1*100</f>
        <v>0</v>
      </c>
      <c r="BX551" cm="1">
        <f t="array" aca="1" ref="BX551" ca="1">INDEX($B551:$BB551,Var!$B$9)/BX$1*100</f>
        <v>0</v>
      </c>
      <c r="BY551" cm="1">
        <f t="array" aca="1" ref="BY551" ca="1">INDEX($B551:$BB551,Var!$O$9)/BY$1*100</f>
        <v>0</v>
      </c>
      <c r="BZ551" cm="1">
        <f t="array" aca="1" ref="BZ551" ca="1">INDEX($B551:$BB551,Var!$O$9)/BZ$1*100</f>
        <v>0</v>
      </c>
    </row>
    <row r="552" spans="67:78" x14ac:dyDescent="0.3">
      <c r="BO552">
        <f t="shared" si="41"/>
        <v>1900</v>
      </c>
      <c r="BP552">
        <f t="shared" si="40"/>
        <v>100</v>
      </c>
      <c r="BQ552" t="e" cm="1">
        <f t="array" aca="1" ref="BQ552" ca="1">1/INDEX($B552:$BB552,Var!$B$9)</f>
        <v>#DIV/0!</v>
      </c>
      <c r="BR552">
        <f t="shared" si="42"/>
        <v>0</v>
      </c>
      <c r="BS552" t="e">
        <f t="shared" si="43"/>
        <v>#DIV/0!</v>
      </c>
      <c r="BT552" t="e" cm="1">
        <f t="array" aca="1" ref="BT552" ca="1">1/INDEX(B552:BB552,Var!$O$9)</f>
        <v>#DIV/0!</v>
      </c>
      <c r="BU552" t="e" cm="1">
        <f t="array" aca="1" ref="BU552" ca="1">INDEX(B552:BB552,Var!$B$9)/INDEX(B552:BB552,Var!$O$9)</f>
        <v>#DIV/0!</v>
      </c>
      <c r="BV552" t="e">
        <f t="shared" ca="1" si="44"/>
        <v>#DIV/0!</v>
      </c>
      <c r="BW552" cm="1">
        <f t="array" aca="1" ref="BW552" ca="1">INDEX($B552:$BB552,Var!$B$9)/BW$1*100</f>
        <v>0</v>
      </c>
      <c r="BX552" cm="1">
        <f t="array" aca="1" ref="BX552" ca="1">INDEX($B552:$BB552,Var!$B$9)/BX$1*100</f>
        <v>0</v>
      </c>
      <c r="BY552" cm="1">
        <f t="array" aca="1" ref="BY552" ca="1">INDEX($B552:$BB552,Var!$O$9)/BY$1*100</f>
        <v>0</v>
      </c>
      <c r="BZ552" cm="1">
        <f t="array" aca="1" ref="BZ552" ca="1">INDEX($B552:$BB552,Var!$O$9)/BZ$1*100</f>
        <v>0</v>
      </c>
    </row>
    <row r="553" spans="67:78" x14ac:dyDescent="0.3">
      <c r="BO553">
        <f t="shared" si="41"/>
        <v>1900</v>
      </c>
      <c r="BP553">
        <f t="shared" si="40"/>
        <v>100</v>
      </c>
      <c r="BQ553" t="e" cm="1">
        <f t="array" aca="1" ref="BQ553" ca="1">1/INDEX($B553:$BB553,Var!$B$9)</f>
        <v>#DIV/0!</v>
      </c>
      <c r="BR553">
        <f t="shared" si="42"/>
        <v>0</v>
      </c>
      <c r="BS553" t="e">
        <f t="shared" si="43"/>
        <v>#DIV/0!</v>
      </c>
      <c r="BT553" t="e" cm="1">
        <f t="array" aca="1" ref="BT553" ca="1">1/INDEX(B553:BB553,Var!$O$9)</f>
        <v>#DIV/0!</v>
      </c>
      <c r="BU553" t="e" cm="1">
        <f t="array" aca="1" ref="BU553" ca="1">INDEX(B553:BB553,Var!$B$9)/INDEX(B553:BB553,Var!$O$9)</f>
        <v>#DIV/0!</v>
      </c>
      <c r="BV553" t="e">
        <f t="shared" ca="1" si="44"/>
        <v>#DIV/0!</v>
      </c>
      <c r="BW553" cm="1">
        <f t="array" aca="1" ref="BW553" ca="1">INDEX($B553:$BB553,Var!$B$9)/BW$1*100</f>
        <v>0</v>
      </c>
      <c r="BX553" cm="1">
        <f t="array" aca="1" ref="BX553" ca="1">INDEX($B553:$BB553,Var!$B$9)/BX$1*100</f>
        <v>0</v>
      </c>
      <c r="BY553" cm="1">
        <f t="array" aca="1" ref="BY553" ca="1">INDEX($B553:$BB553,Var!$O$9)/BY$1*100</f>
        <v>0</v>
      </c>
      <c r="BZ553" cm="1">
        <f t="array" aca="1" ref="BZ553" ca="1">INDEX($B553:$BB553,Var!$O$9)/BZ$1*100</f>
        <v>0</v>
      </c>
    </row>
    <row r="554" spans="67:78" x14ac:dyDescent="0.3">
      <c r="BO554">
        <f t="shared" si="41"/>
        <v>1900</v>
      </c>
      <c r="BP554">
        <f t="shared" si="40"/>
        <v>100</v>
      </c>
      <c r="BQ554" t="e" cm="1">
        <f t="array" aca="1" ref="BQ554" ca="1">1/INDEX($B554:$BB554,Var!$B$9)</f>
        <v>#DIV/0!</v>
      </c>
      <c r="BR554">
        <f t="shared" si="42"/>
        <v>0</v>
      </c>
      <c r="BS554" t="e">
        <f t="shared" si="43"/>
        <v>#DIV/0!</v>
      </c>
      <c r="BT554" t="e" cm="1">
        <f t="array" aca="1" ref="BT554" ca="1">1/INDEX(B554:BB554,Var!$O$9)</f>
        <v>#DIV/0!</v>
      </c>
      <c r="BU554" t="e" cm="1">
        <f t="array" aca="1" ref="BU554" ca="1">INDEX(B554:BB554,Var!$B$9)/INDEX(B554:BB554,Var!$O$9)</f>
        <v>#DIV/0!</v>
      </c>
      <c r="BV554" t="e">
        <f t="shared" ca="1" si="44"/>
        <v>#DIV/0!</v>
      </c>
      <c r="BW554" cm="1">
        <f t="array" aca="1" ref="BW554" ca="1">INDEX($B554:$BB554,Var!$B$9)/BW$1*100</f>
        <v>0</v>
      </c>
      <c r="BX554" cm="1">
        <f t="array" aca="1" ref="BX554" ca="1">INDEX($B554:$BB554,Var!$B$9)/BX$1*100</f>
        <v>0</v>
      </c>
      <c r="BY554" cm="1">
        <f t="array" aca="1" ref="BY554" ca="1">INDEX($B554:$BB554,Var!$O$9)/BY$1*100</f>
        <v>0</v>
      </c>
      <c r="BZ554" cm="1">
        <f t="array" aca="1" ref="BZ554" ca="1">INDEX($B554:$BB554,Var!$O$9)/BZ$1*100</f>
        <v>0</v>
      </c>
    </row>
    <row r="555" spans="67:78" x14ac:dyDescent="0.3">
      <c r="BO555">
        <f t="shared" si="41"/>
        <v>1900</v>
      </c>
      <c r="BP555">
        <f t="shared" si="40"/>
        <v>100</v>
      </c>
      <c r="BQ555" t="e" cm="1">
        <f t="array" aca="1" ref="BQ555" ca="1">1/INDEX($B555:$BB555,Var!$B$9)</f>
        <v>#DIV/0!</v>
      </c>
      <c r="BR555">
        <f t="shared" si="42"/>
        <v>0</v>
      </c>
      <c r="BS555" t="e">
        <f t="shared" si="43"/>
        <v>#DIV/0!</v>
      </c>
      <c r="BT555" t="e" cm="1">
        <f t="array" aca="1" ref="BT555" ca="1">1/INDEX(B555:BB555,Var!$O$9)</f>
        <v>#DIV/0!</v>
      </c>
      <c r="BU555" t="e" cm="1">
        <f t="array" aca="1" ref="BU555" ca="1">INDEX(B555:BB555,Var!$B$9)/INDEX(B555:BB555,Var!$O$9)</f>
        <v>#DIV/0!</v>
      </c>
      <c r="BV555" t="e">
        <f t="shared" ca="1" si="44"/>
        <v>#DIV/0!</v>
      </c>
      <c r="BW555" cm="1">
        <f t="array" aca="1" ref="BW555" ca="1">INDEX($B555:$BB555,Var!$B$9)/BW$1*100</f>
        <v>0</v>
      </c>
      <c r="BX555" cm="1">
        <f t="array" aca="1" ref="BX555" ca="1">INDEX($B555:$BB555,Var!$B$9)/BX$1*100</f>
        <v>0</v>
      </c>
      <c r="BY555" cm="1">
        <f t="array" aca="1" ref="BY555" ca="1">INDEX($B555:$BB555,Var!$O$9)/BY$1*100</f>
        <v>0</v>
      </c>
      <c r="BZ555" cm="1">
        <f t="array" aca="1" ref="BZ555" ca="1">INDEX($B555:$BB555,Var!$O$9)/BZ$1*100</f>
        <v>0</v>
      </c>
    </row>
    <row r="556" spans="67:78" x14ac:dyDescent="0.3">
      <c r="BO556">
        <f t="shared" si="41"/>
        <v>1900</v>
      </c>
      <c r="BP556">
        <f t="shared" si="40"/>
        <v>100</v>
      </c>
      <c r="BQ556" t="e" cm="1">
        <f t="array" aca="1" ref="BQ556" ca="1">1/INDEX($B556:$BB556,Var!$B$9)</f>
        <v>#DIV/0!</v>
      </c>
      <c r="BR556">
        <f t="shared" si="42"/>
        <v>0</v>
      </c>
      <c r="BS556" t="e">
        <f t="shared" si="43"/>
        <v>#DIV/0!</v>
      </c>
      <c r="BT556" t="e" cm="1">
        <f t="array" aca="1" ref="BT556" ca="1">1/INDEX(B556:BB556,Var!$O$9)</f>
        <v>#DIV/0!</v>
      </c>
      <c r="BU556" t="e" cm="1">
        <f t="array" aca="1" ref="BU556" ca="1">INDEX(B556:BB556,Var!$B$9)/INDEX(B556:BB556,Var!$O$9)</f>
        <v>#DIV/0!</v>
      </c>
      <c r="BV556" t="e">
        <f t="shared" ca="1" si="44"/>
        <v>#DIV/0!</v>
      </c>
      <c r="BW556" cm="1">
        <f t="array" aca="1" ref="BW556" ca="1">INDEX($B556:$BB556,Var!$B$9)/BW$1*100</f>
        <v>0</v>
      </c>
      <c r="BX556" cm="1">
        <f t="array" aca="1" ref="BX556" ca="1">INDEX($B556:$BB556,Var!$B$9)/BX$1*100</f>
        <v>0</v>
      </c>
      <c r="BY556" cm="1">
        <f t="array" aca="1" ref="BY556" ca="1">INDEX($B556:$BB556,Var!$O$9)/BY$1*100</f>
        <v>0</v>
      </c>
      <c r="BZ556" cm="1">
        <f t="array" aca="1" ref="BZ556" ca="1">INDEX($B556:$BB556,Var!$O$9)/BZ$1*100</f>
        <v>0</v>
      </c>
    </row>
    <row r="557" spans="67:78" x14ac:dyDescent="0.3">
      <c r="BO557">
        <f t="shared" si="41"/>
        <v>1900</v>
      </c>
      <c r="BP557">
        <f t="shared" si="40"/>
        <v>100</v>
      </c>
      <c r="BQ557" t="e" cm="1">
        <f t="array" aca="1" ref="BQ557" ca="1">1/INDEX($B557:$BB557,Var!$B$9)</f>
        <v>#DIV/0!</v>
      </c>
      <c r="BR557">
        <f t="shared" si="42"/>
        <v>0</v>
      </c>
      <c r="BS557" t="e">
        <f t="shared" si="43"/>
        <v>#DIV/0!</v>
      </c>
      <c r="BT557" t="e" cm="1">
        <f t="array" aca="1" ref="BT557" ca="1">1/INDEX(B557:BB557,Var!$O$9)</f>
        <v>#DIV/0!</v>
      </c>
      <c r="BU557" t="e" cm="1">
        <f t="array" aca="1" ref="BU557" ca="1">INDEX(B557:BB557,Var!$B$9)/INDEX(B557:BB557,Var!$O$9)</f>
        <v>#DIV/0!</v>
      </c>
      <c r="BV557" t="e">
        <f t="shared" ca="1" si="44"/>
        <v>#DIV/0!</v>
      </c>
      <c r="BW557" cm="1">
        <f t="array" aca="1" ref="BW557" ca="1">INDEX($B557:$BB557,Var!$B$9)/BW$1*100</f>
        <v>0</v>
      </c>
      <c r="BX557" cm="1">
        <f t="array" aca="1" ref="BX557" ca="1">INDEX($B557:$BB557,Var!$B$9)/BX$1*100</f>
        <v>0</v>
      </c>
      <c r="BY557" cm="1">
        <f t="array" aca="1" ref="BY557" ca="1">INDEX($B557:$BB557,Var!$O$9)/BY$1*100</f>
        <v>0</v>
      </c>
      <c r="BZ557" cm="1">
        <f t="array" aca="1" ref="BZ557" ca="1">INDEX($B557:$BB557,Var!$O$9)/BZ$1*100</f>
        <v>0</v>
      </c>
    </row>
    <row r="558" spans="67:78" x14ac:dyDescent="0.3">
      <c r="BO558">
        <f t="shared" si="41"/>
        <v>1900</v>
      </c>
      <c r="BP558">
        <f t="shared" si="40"/>
        <v>100</v>
      </c>
      <c r="BQ558" t="e" cm="1">
        <f t="array" aca="1" ref="BQ558" ca="1">1/INDEX($B558:$BB558,Var!$B$9)</f>
        <v>#DIV/0!</v>
      </c>
      <c r="BR558">
        <f t="shared" si="42"/>
        <v>0</v>
      </c>
      <c r="BS558" t="e">
        <f t="shared" si="43"/>
        <v>#DIV/0!</v>
      </c>
      <c r="BT558" t="e" cm="1">
        <f t="array" aca="1" ref="BT558" ca="1">1/INDEX(B558:BB558,Var!$O$9)</f>
        <v>#DIV/0!</v>
      </c>
      <c r="BU558" t="e" cm="1">
        <f t="array" aca="1" ref="BU558" ca="1">INDEX(B558:BB558,Var!$B$9)/INDEX(B558:BB558,Var!$O$9)</f>
        <v>#DIV/0!</v>
      </c>
      <c r="BV558" t="e">
        <f t="shared" ca="1" si="44"/>
        <v>#DIV/0!</v>
      </c>
      <c r="BW558" cm="1">
        <f t="array" aca="1" ref="BW558" ca="1">INDEX($B558:$BB558,Var!$B$9)/BW$1*100</f>
        <v>0</v>
      </c>
      <c r="BX558" cm="1">
        <f t="array" aca="1" ref="BX558" ca="1">INDEX($B558:$BB558,Var!$B$9)/BX$1*100</f>
        <v>0</v>
      </c>
      <c r="BY558" cm="1">
        <f t="array" aca="1" ref="BY558" ca="1">INDEX($B558:$BB558,Var!$O$9)/BY$1*100</f>
        <v>0</v>
      </c>
      <c r="BZ558" cm="1">
        <f t="array" aca="1" ref="BZ558" ca="1">INDEX($B558:$BB558,Var!$O$9)/BZ$1*100</f>
        <v>0</v>
      </c>
    </row>
    <row r="559" spans="67:78" x14ac:dyDescent="0.3">
      <c r="BO559">
        <f t="shared" si="41"/>
        <v>1900</v>
      </c>
      <c r="BP559">
        <f t="shared" si="40"/>
        <v>100</v>
      </c>
      <c r="BQ559" t="e" cm="1">
        <f t="array" aca="1" ref="BQ559" ca="1">1/INDEX($B559:$BB559,Var!$B$9)</f>
        <v>#DIV/0!</v>
      </c>
      <c r="BR559">
        <f t="shared" si="42"/>
        <v>0</v>
      </c>
      <c r="BS559" t="e">
        <f t="shared" si="43"/>
        <v>#DIV/0!</v>
      </c>
      <c r="BT559" t="e" cm="1">
        <f t="array" aca="1" ref="BT559" ca="1">1/INDEX(B559:BB559,Var!$O$9)</f>
        <v>#DIV/0!</v>
      </c>
      <c r="BU559" t="e" cm="1">
        <f t="array" aca="1" ref="BU559" ca="1">INDEX(B559:BB559,Var!$B$9)/INDEX(B559:BB559,Var!$O$9)</f>
        <v>#DIV/0!</v>
      </c>
      <c r="BV559" t="e">
        <f t="shared" ca="1" si="44"/>
        <v>#DIV/0!</v>
      </c>
      <c r="BW559" cm="1">
        <f t="array" aca="1" ref="BW559" ca="1">INDEX($B559:$BB559,Var!$B$9)/BW$1*100</f>
        <v>0</v>
      </c>
      <c r="BX559" cm="1">
        <f t="array" aca="1" ref="BX559" ca="1">INDEX($B559:$BB559,Var!$B$9)/BX$1*100</f>
        <v>0</v>
      </c>
      <c r="BY559" cm="1">
        <f t="array" aca="1" ref="BY559" ca="1">INDEX($B559:$BB559,Var!$O$9)/BY$1*100</f>
        <v>0</v>
      </c>
      <c r="BZ559" cm="1">
        <f t="array" aca="1" ref="BZ559" ca="1">INDEX($B559:$BB559,Var!$O$9)/BZ$1*100</f>
        <v>0</v>
      </c>
    </row>
    <row r="560" spans="67:78" x14ac:dyDescent="0.3">
      <c r="BO560">
        <f t="shared" si="41"/>
        <v>1900</v>
      </c>
      <c r="BP560">
        <f t="shared" si="40"/>
        <v>100</v>
      </c>
      <c r="BQ560" t="e" cm="1">
        <f t="array" aca="1" ref="BQ560" ca="1">1/INDEX($B560:$BB560,Var!$B$9)</f>
        <v>#DIV/0!</v>
      </c>
      <c r="BR560">
        <f t="shared" si="42"/>
        <v>0</v>
      </c>
      <c r="BS560" t="e">
        <f t="shared" si="43"/>
        <v>#DIV/0!</v>
      </c>
      <c r="BT560" t="e" cm="1">
        <f t="array" aca="1" ref="BT560" ca="1">1/INDEX(B560:BB560,Var!$O$9)</f>
        <v>#DIV/0!</v>
      </c>
      <c r="BU560" t="e" cm="1">
        <f t="array" aca="1" ref="BU560" ca="1">INDEX(B560:BB560,Var!$B$9)/INDEX(B560:BB560,Var!$O$9)</f>
        <v>#DIV/0!</v>
      </c>
      <c r="BV560" t="e">
        <f t="shared" ca="1" si="44"/>
        <v>#DIV/0!</v>
      </c>
      <c r="BW560" cm="1">
        <f t="array" aca="1" ref="BW560" ca="1">INDEX($B560:$BB560,Var!$B$9)/BW$1*100</f>
        <v>0</v>
      </c>
      <c r="BX560" cm="1">
        <f t="array" aca="1" ref="BX560" ca="1">INDEX($B560:$BB560,Var!$B$9)/BX$1*100</f>
        <v>0</v>
      </c>
      <c r="BY560" cm="1">
        <f t="array" aca="1" ref="BY560" ca="1">INDEX($B560:$BB560,Var!$O$9)/BY$1*100</f>
        <v>0</v>
      </c>
      <c r="BZ560" cm="1">
        <f t="array" aca="1" ref="BZ560" ca="1">INDEX($B560:$BB560,Var!$O$9)/BZ$1*100</f>
        <v>0</v>
      </c>
    </row>
    <row r="561" spans="67:78" x14ac:dyDescent="0.3">
      <c r="BO561">
        <f t="shared" si="41"/>
        <v>1900</v>
      </c>
      <c r="BP561">
        <f t="shared" si="40"/>
        <v>100</v>
      </c>
      <c r="BQ561" t="e" cm="1">
        <f t="array" aca="1" ref="BQ561" ca="1">1/INDEX($B561:$BB561,Var!$B$9)</f>
        <v>#DIV/0!</v>
      </c>
      <c r="BR561">
        <f t="shared" si="42"/>
        <v>0</v>
      </c>
      <c r="BS561" t="e">
        <f t="shared" si="43"/>
        <v>#DIV/0!</v>
      </c>
      <c r="BT561" t="e" cm="1">
        <f t="array" aca="1" ref="BT561" ca="1">1/INDEX(B561:BB561,Var!$O$9)</f>
        <v>#DIV/0!</v>
      </c>
      <c r="BU561" t="e" cm="1">
        <f t="array" aca="1" ref="BU561" ca="1">INDEX(B561:BB561,Var!$B$9)/INDEX(B561:BB561,Var!$O$9)</f>
        <v>#DIV/0!</v>
      </c>
      <c r="BV561" t="e">
        <f t="shared" ca="1" si="44"/>
        <v>#DIV/0!</v>
      </c>
      <c r="BW561" cm="1">
        <f t="array" aca="1" ref="BW561" ca="1">INDEX($B561:$BB561,Var!$B$9)/BW$1*100</f>
        <v>0</v>
      </c>
      <c r="BX561" cm="1">
        <f t="array" aca="1" ref="BX561" ca="1">INDEX($B561:$BB561,Var!$B$9)/BX$1*100</f>
        <v>0</v>
      </c>
      <c r="BY561" cm="1">
        <f t="array" aca="1" ref="BY561" ca="1">INDEX($B561:$BB561,Var!$O$9)/BY$1*100</f>
        <v>0</v>
      </c>
      <c r="BZ561" cm="1">
        <f t="array" aca="1" ref="BZ561" ca="1">INDEX($B561:$BB561,Var!$O$9)/BZ$1*100</f>
        <v>0</v>
      </c>
    </row>
    <row r="562" spans="67:78" x14ac:dyDescent="0.3">
      <c r="BO562">
        <f t="shared" si="41"/>
        <v>1900</v>
      </c>
      <c r="BP562">
        <f t="shared" si="40"/>
        <v>100</v>
      </c>
      <c r="BQ562" t="e" cm="1">
        <f t="array" aca="1" ref="BQ562" ca="1">1/INDEX($B562:$BB562,Var!$B$9)</f>
        <v>#DIV/0!</v>
      </c>
      <c r="BR562">
        <f t="shared" si="42"/>
        <v>0</v>
      </c>
      <c r="BS562" t="e">
        <f t="shared" si="43"/>
        <v>#DIV/0!</v>
      </c>
      <c r="BT562" t="e" cm="1">
        <f t="array" aca="1" ref="BT562" ca="1">1/INDEX(B562:BB562,Var!$O$9)</f>
        <v>#DIV/0!</v>
      </c>
      <c r="BU562" t="e" cm="1">
        <f t="array" aca="1" ref="BU562" ca="1">INDEX(B562:BB562,Var!$B$9)/INDEX(B562:BB562,Var!$O$9)</f>
        <v>#DIV/0!</v>
      </c>
      <c r="BV562" t="e">
        <f t="shared" ca="1" si="44"/>
        <v>#DIV/0!</v>
      </c>
      <c r="BW562" cm="1">
        <f t="array" aca="1" ref="BW562" ca="1">INDEX($B562:$BB562,Var!$B$9)/BW$1*100</f>
        <v>0</v>
      </c>
      <c r="BX562" cm="1">
        <f t="array" aca="1" ref="BX562" ca="1">INDEX($B562:$BB562,Var!$B$9)/BX$1*100</f>
        <v>0</v>
      </c>
      <c r="BY562" cm="1">
        <f t="array" aca="1" ref="BY562" ca="1">INDEX($B562:$BB562,Var!$O$9)/BY$1*100</f>
        <v>0</v>
      </c>
      <c r="BZ562" cm="1">
        <f t="array" aca="1" ref="BZ562" ca="1">INDEX($B562:$BB562,Var!$O$9)/BZ$1*100</f>
        <v>0</v>
      </c>
    </row>
    <row r="563" spans="67:78" x14ac:dyDescent="0.3">
      <c r="BO563">
        <f t="shared" si="41"/>
        <v>1900</v>
      </c>
      <c r="BP563">
        <f t="shared" si="40"/>
        <v>100</v>
      </c>
      <c r="BQ563" t="e" cm="1">
        <f t="array" aca="1" ref="BQ563" ca="1">1/INDEX($B563:$BB563,Var!$B$9)</f>
        <v>#DIV/0!</v>
      </c>
      <c r="BR563">
        <f t="shared" si="42"/>
        <v>0</v>
      </c>
      <c r="BS563" t="e">
        <f t="shared" si="43"/>
        <v>#DIV/0!</v>
      </c>
      <c r="BT563" t="e" cm="1">
        <f t="array" aca="1" ref="BT563" ca="1">1/INDEX(B563:BB563,Var!$O$9)</f>
        <v>#DIV/0!</v>
      </c>
      <c r="BU563" t="e" cm="1">
        <f t="array" aca="1" ref="BU563" ca="1">INDEX(B563:BB563,Var!$B$9)/INDEX(B563:BB563,Var!$O$9)</f>
        <v>#DIV/0!</v>
      </c>
      <c r="BV563" t="e">
        <f t="shared" ca="1" si="44"/>
        <v>#DIV/0!</v>
      </c>
      <c r="BW563" cm="1">
        <f t="array" aca="1" ref="BW563" ca="1">INDEX($B563:$BB563,Var!$B$9)/BW$1*100</f>
        <v>0</v>
      </c>
      <c r="BX563" cm="1">
        <f t="array" aca="1" ref="BX563" ca="1">INDEX($B563:$BB563,Var!$B$9)/BX$1*100</f>
        <v>0</v>
      </c>
      <c r="BY563" cm="1">
        <f t="array" aca="1" ref="BY563" ca="1">INDEX($B563:$BB563,Var!$O$9)/BY$1*100</f>
        <v>0</v>
      </c>
      <c r="BZ563" cm="1">
        <f t="array" aca="1" ref="BZ563" ca="1">INDEX($B563:$BB563,Var!$O$9)/BZ$1*100</f>
        <v>0</v>
      </c>
    </row>
    <row r="564" spans="67:78" x14ac:dyDescent="0.3">
      <c r="BO564">
        <f t="shared" si="41"/>
        <v>1900</v>
      </c>
      <c r="BP564">
        <f t="shared" si="40"/>
        <v>100</v>
      </c>
      <c r="BQ564" t="e" cm="1">
        <f t="array" aca="1" ref="BQ564" ca="1">1/INDEX($B564:$BB564,Var!$B$9)</f>
        <v>#DIV/0!</v>
      </c>
      <c r="BR564">
        <f t="shared" si="42"/>
        <v>0</v>
      </c>
      <c r="BS564" t="e">
        <f t="shared" si="43"/>
        <v>#DIV/0!</v>
      </c>
      <c r="BT564" t="e" cm="1">
        <f t="array" aca="1" ref="BT564" ca="1">1/INDEX(B564:BB564,Var!$O$9)</f>
        <v>#DIV/0!</v>
      </c>
      <c r="BU564" t="e" cm="1">
        <f t="array" aca="1" ref="BU564" ca="1">INDEX(B564:BB564,Var!$B$9)/INDEX(B564:BB564,Var!$O$9)</f>
        <v>#DIV/0!</v>
      </c>
      <c r="BV564" t="e">
        <f t="shared" ca="1" si="44"/>
        <v>#DIV/0!</v>
      </c>
      <c r="BW564" cm="1">
        <f t="array" aca="1" ref="BW564" ca="1">INDEX($B564:$BB564,Var!$B$9)/BW$1*100</f>
        <v>0</v>
      </c>
      <c r="BX564" cm="1">
        <f t="array" aca="1" ref="BX564" ca="1">INDEX($B564:$BB564,Var!$B$9)/BX$1*100</f>
        <v>0</v>
      </c>
      <c r="BY564" cm="1">
        <f t="array" aca="1" ref="BY564" ca="1">INDEX($B564:$BB564,Var!$O$9)/BY$1*100</f>
        <v>0</v>
      </c>
      <c r="BZ564" cm="1">
        <f t="array" aca="1" ref="BZ564" ca="1">INDEX($B564:$BB564,Var!$O$9)/BZ$1*100</f>
        <v>0</v>
      </c>
    </row>
    <row r="565" spans="67:78" x14ac:dyDescent="0.3">
      <c r="BO565">
        <f t="shared" si="41"/>
        <v>1900</v>
      </c>
      <c r="BP565">
        <f t="shared" si="40"/>
        <v>100</v>
      </c>
      <c r="BQ565" t="e" cm="1">
        <f t="array" aca="1" ref="BQ565" ca="1">1/INDEX($B565:$BB565,Var!$B$9)</f>
        <v>#DIV/0!</v>
      </c>
      <c r="BR565">
        <f t="shared" si="42"/>
        <v>0</v>
      </c>
      <c r="BS565" t="e">
        <f t="shared" si="43"/>
        <v>#DIV/0!</v>
      </c>
      <c r="BT565" t="e" cm="1">
        <f t="array" aca="1" ref="BT565" ca="1">1/INDEX(B565:BB565,Var!$O$9)</f>
        <v>#DIV/0!</v>
      </c>
      <c r="BU565" t="e" cm="1">
        <f t="array" aca="1" ref="BU565" ca="1">INDEX(B565:BB565,Var!$B$9)/INDEX(B565:BB565,Var!$O$9)</f>
        <v>#DIV/0!</v>
      </c>
      <c r="BV565" t="e">
        <f t="shared" ca="1" si="44"/>
        <v>#DIV/0!</v>
      </c>
      <c r="BW565" cm="1">
        <f t="array" aca="1" ref="BW565" ca="1">INDEX($B565:$BB565,Var!$B$9)/BW$1*100</f>
        <v>0</v>
      </c>
      <c r="BX565" cm="1">
        <f t="array" aca="1" ref="BX565" ca="1">INDEX($B565:$BB565,Var!$B$9)/BX$1*100</f>
        <v>0</v>
      </c>
      <c r="BY565" cm="1">
        <f t="array" aca="1" ref="BY565" ca="1">INDEX($B565:$BB565,Var!$O$9)/BY$1*100</f>
        <v>0</v>
      </c>
      <c r="BZ565" cm="1">
        <f t="array" aca="1" ref="BZ565" ca="1">INDEX($B565:$BB565,Var!$O$9)/BZ$1*100</f>
        <v>0</v>
      </c>
    </row>
    <row r="566" spans="67:78" x14ac:dyDescent="0.3">
      <c r="BO566">
        <f t="shared" si="41"/>
        <v>1900</v>
      </c>
      <c r="BP566">
        <f t="shared" si="40"/>
        <v>100</v>
      </c>
      <c r="BQ566" t="e" cm="1">
        <f t="array" aca="1" ref="BQ566" ca="1">1/INDEX($B566:$BB566,Var!$B$9)</f>
        <v>#DIV/0!</v>
      </c>
      <c r="BR566">
        <f t="shared" si="42"/>
        <v>0</v>
      </c>
      <c r="BS566" t="e">
        <f t="shared" si="43"/>
        <v>#DIV/0!</v>
      </c>
      <c r="BT566" t="e" cm="1">
        <f t="array" aca="1" ref="BT566" ca="1">1/INDEX(B566:BB566,Var!$O$9)</f>
        <v>#DIV/0!</v>
      </c>
      <c r="BU566" t="e" cm="1">
        <f t="array" aca="1" ref="BU566" ca="1">INDEX(B566:BB566,Var!$B$9)/INDEX(B566:BB566,Var!$O$9)</f>
        <v>#DIV/0!</v>
      </c>
      <c r="BV566" t="e">
        <f t="shared" ca="1" si="44"/>
        <v>#DIV/0!</v>
      </c>
      <c r="BW566" cm="1">
        <f t="array" aca="1" ref="BW566" ca="1">INDEX($B566:$BB566,Var!$B$9)/BW$1*100</f>
        <v>0</v>
      </c>
      <c r="BX566" cm="1">
        <f t="array" aca="1" ref="BX566" ca="1">INDEX($B566:$BB566,Var!$B$9)/BX$1*100</f>
        <v>0</v>
      </c>
      <c r="BY566" cm="1">
        <f t="array" aca="1" ref="BY566" ca="1">INDEX($B566:$BB566,Var!$O$9)/BY$1*100</f>
        <v>0</v>
      </c>
      <c r="BZ566" cm="1">
        <f t="array" aca="1" ref="BZ566" ca="1">INDEX($B566:$BB566,Var!$O$9)/BZ$1*100</f>
        <v>0</v>
      </c>
    </row>
    <row r="567" spans="67:78" x14ac:dyDescent="0.3">
      <c r="BO567">
        <f t="shared" si="41"/>
        <v>1900</v>
      </c>
      <c r="BP567">
        <f t="shared" si="40"/>
        <v>100</v>
      </c>
      <c r="BQ567" t="e" cm="1">
        <f t="array" aca="1" ref="BQ567" ca="1">1/INDEX($B567:$BB567,Var!$B$9)</f>
        <v>#DIV/0!</v>
      </c>
      <c r="BR567">
        <f t="shared" si="42"/>
        <v>0</v>
      </c>
      <c r="BS567" t="e">
        <f t="shared" si="43"/>
        <v>#DIV/0!</v>
      </c>
      <c r="BT567" t="e" cm="1">
        <f t="array" aca="1" ref="BT567" ca="1">1/INDEX(B567:BB567,Var!$O$9)</f>
        <v>#DIV/0!</v>
      </c>
      <c r="BU567" t="e" cm="1">
        <f t="array" aca="1" ref="BU567" ca="1">INDEX(B567:BB567,Var!$B$9)/INDEX(B567:BB567,Var!$O$9)</f>
        <v>#DIV/0!</v>
      </c>
      <c r="BV567" t="e">
        <f t="shared" ca="1" si="44"/>
        <v>#DIV/0!</v>
      </c>
      <c r="BW567" cm="1">
        <f t="array" aca="1" ref="BW567" ca="1">INDEX($B567:$BB567,Var!$B$9)/BW$1*100</f>
        <v>0</v>
      </c>
      <c r="BX567" cm="1">
        <f t="array" aca="1" ref="BX567" ca="1">INDEX($B567:$BB567,Var!$B$9)/BX$1*100</f>
        <v>0</v>
      </c>
      <c r="BY567" cm="1">
        <f t="array" aca="1" ref="BY567" ca="1">INDEX($B567:$BB567,Var!$O$9)/BY$1*100</f>
        <v>0</v>
      </c>
      <c r="BZ567" cm="1">
        <f t="array" aca="1" ref="BZ567" ca="1">INDEX($B567:$BB567,Var!$O$9)/BZ$1*100</f>
        <v>0</v>
      </c>
    </row>
    <row r="568" spans="67:78" x14ac:dyDescent="0.3">
      <c r="BO568">
        <f t="shared" si="41"/>
        <v>1900</v>
      </c>
      <c r="BP568">
        <f t="shared" si="40"/>
        <v>100</v>
      </c>
      <c r="BQ568" t="e" cm="1">
        <f t="array" aca="1" ref="BQ568" ca="1">1/INDEX($B568:$BB568,Var!$B$9)</f>
        <v>#DIV/0!</v>
      </c>
      <c r="BR568">
        <f t="shared" si="42"/>
        <v>0</v>
      </c>
      <c r="BS568" t="e">
        <f t="shared" si="43"/>
        <v>#DIV/0!</v>
      </c>
      <c r="BT568" t="e" cm="1">
        <f t="array" aca="1" ref="BT568" ca="1">1/INDEX(B568:BB568,Var!$O$9)</f>
        <v>#DIV/0!</v>
      </c>
      <c r="BU568" t="e" cm="1">
        <f t="array" aca="1" ref="BU568" ca="1">INDEX(B568:BB568,Var!$B$9)/INDEX(B568:BB568,Var!$O$9)</f>
        <v>#DIV/0!</v>
      </c>
      <c r="BV568" t="e">
        <f t="shared" ca="1" si="44"/>
        <v>#DIV/0!</v>
      </c>
      <c r="BW568" cm="1">
        <f t="array" aca="1" ref="BW568" ca="1">INDEX($B568:$BB568,Var!$B$9)/BW$1*100</f>
        <v>0</v>
      </c>
      <c r="BX568" cm="1">
        <f t="array" aca="1" ref="BX568" ca="1">INDEX($B568:$BB568,Var!$B$9)/BX$1*100</f>
        <v>0</v>
      </c>
      <c r="BY568" cm="1">
        <f t="array" aca="1" ref="BY568" ca="1">INDEX($B568:$BB568,Var!$O$9)/BY$1*100</f>
        <v>0</v>
      </c>
      <c r="BZ568" cm="1">
        <f t="array" aca="1" ref="BZ568" ca="1">INDEX($B568:$BB568,Var!$O$9)/BZ$1*100</f>
        <v>0</v>
      </c>
    </row>
    <row r="569" spans="67:78" x14ac:dyDescent="0.3">
      <c r="BO569">
        <f t="shared" si="41"/>
        <v>1900</v>
      </c>
      <c r="BP569">
        <f t="shared" si="40"/>
        <v>100</v>
      </c>
      <c r="BQ569" t="e" cm="1">
        <f t="array" aca="1" ref="BQ569" ca="1">1/INDEX($B569:$BB569,Var!$B$9)</f>
        <v>#DIV/0!</v>
      </c>
      <c r="BR569">
        <f t="shared" si="42"/>
        <v>0</v>
      </c>
      <c r="BS569" t="e">
        <f t="shared" si="43"/>
        <v>#DIV/0!</v>
      </c>
      <c r="BT569" t="e" cm="1">
        <f t="array" aca="1" ref="BT569" ca="1">1/INDEX(B569:BB569,Var!$O$9)</f>
        <v>#DIV/0!</v>
      </c>
      <c r="BU569" t="e" cm="1">
        <f t="array" aca="1" ref="BU569" ca="1">INDEX(B569:BB569,Var!$B$9)/INDEX(B569:BB569,Var!$O$9)</f>
        <v>#DIV/0!</v>
      </c>
      <c r="BV569" t="e">
        <f t="shared" ca="1" si="44"/>
        <v>#DIV/0!</v>
      </c>
      <c r="BW569" cm="1">
        <f t="array" aca="1" ref="BW569" ca="1">INDEX($B569:$BB569,Var!$B$9)/BW$1*100</f>
        <v>0</v>
      </c>
      <c r="BX569" cm="1">
        <f t="array" aca="1" ref="BX569" ca="1">INDEX($B569:$BB569,Var!$B$9)/BX$1*100</f>
        <v>0</v>
      </c>
      <c r="BY569" cm="1">
        <f t="array" aca="1" ref="BY569" ca="1">INDEX($B569:$BB569,Var!$O$9)/BY$1*100</f>
        <v>0</v>
      </c>
      <c r="BZ569" cm="1">
        <f t="array" aca="1" ref="BZ569" ca="1">INDEX($B569:$BB569,Var!$O$9)/BZ$1*100</f>
        <v>0</v>
      </c>
    </row>
    <row r="570" spans="67:78" x14ac:dyDescent="0.3">
      <c r="BO570">
        <f t="shared" si="41"/>
        <v>1900</v>
      </c>
      <c r="BP570">
        <f t="shared" si="40"/>
        <v>100</v>
      </c>
      <c r="BQ570" t="e" cm="1">
        <f t="array" aca="1" ref="BQ570" ca="1">1/INDEX($B570:$BB570,Var!$B$9)</f>
        <v>#DIV/0!</v>
      </c>
      <c r="BR570">
        <f t="shared" si="42"/>
        <v>0</v>
      </c>
      <c r="BS570" t="e">
        <f t="shared" si="43"/>
        <v>#DIV/0!</v>
      </c>
      <c r="BT570" t="e" cm="1">
        <f t="array" aca="1" ref="BT570" ca="1">1/INDEX(B570:BB570,Var!$O$9)</f>
        <v>#DIV/0!</v>
      </c>
      <c r="BU570" t="e" cm="1">
        <f t="array" aca="1" ref="BU570" ca="1">INDEX(B570:BB570,Var!$B$9)/INDEX(B570:BB570,Var!$O$9)</f>
        <v>#DIV/0!</v>
      </c>
      <c r="BV570" t="e">
        <f t="shared" ca="1" si="44"/>
        <v>#DIV/0!</v>
      </c>
      <c r="BW570" cm="1">
        <f t="array" aca="1" ref="BW570" ca="1">INDEX($B570:$BB570,Var!$B$9)/BW$1*100</f>
        <v>0</v>
      </c>
      <c r="BX570" cm="1">
        <f t="array" aca="1" ref="BX570" ca="1">INDEX($B570:$BB570,Var!$B$9)/BX$1*100</f>
        <v>0</v>
      </c>
      <c r="BY570" cm="1">
        <f t="array" aca="1" ref="BY570" ca="1">INDEX($B570:$BB570,Var!$O$9)/BY$1*100</f>
        <v>0</v>
      </c>
      <c r="BZ570" cm="1">
        <f t="array" aca="1" ref="BZ570" ca="1">INDEX($B570:$BB570,Var!$O$9)/BZ$1*100</f>
        <v>0</v>
      </c>
    </row>
    <row r="571" spans="67:78" x14ac:dyDescent="0.3">
      <c r="BO571">
        <f t="shared" si="41"/>
        <v>1900</v>
      </c>
      <c r="BP571">
        <f t="shared" si="40"/>
        <v>100</v>
      </c>
      <c r="BQ571" t="e" cm="1">
        <f t="array" aca="1" ref="BQ571" ca="1">1/INDEX($B571:$BB571,Var!$B$9)</f>
        <v>#DIV/0!</v>
      </c>
      <c r="BR571">
        <f t="shared" si="42"/>
        <v>0</v>
      </c>
      <c r="BS571" t="e">
        <f t="shared" si="43"/>
        <v>#DIV/0!</v>
      </c>
      <c r="BT571" t="e" cm="1">
        <f t="array" aca="1" ref="BT571" ca="1">1/INDEX(B571:BB571,Var!$O$9)</f>
        <v>#DIV/0!</v>
      </c>
      <c r="BU571" t="e" cm="1">
        <f t="array" aca="1" ref="BU571" ca="1">INDEX(B571:BB571,Var!$B$9)/INDEX(B571:BB571,Var!$O$9)</f>
        <v>#DIV/0!</v>
      </c>
      <c r="BV571" t="e">
        <f t="shared" ca="1" si="44"/>
        <v>#DIV/0!</v>
      </c>
      <c r="BW571" cm="1">
        <f t="array" aca="1" ref="BW571" ca="1">INDEX($B571:$BB571,Var!$B$9)/BW$1*100</f>
        <v>0</v>
      </c>
      <c r="BX571" cm="1">
        <f t="array" aca="1" ref="BX571" ca="1">INDEX($B571:$BB571,Var!$B$9)/BX$1*100</f>
        <v>0</v>
      </c>
      <c r="BY571" cm="1">
        <f t="array" aca="1" ref="BY571" ca="1">INDEX($B571:$BB571,Var!$O$9)/BY$1*100</f>
        <v>0</v>
      </c>
      <c r="BZ571" cm="1">
        <f t="array" aca="1" ref="BZ571" ca="1">INDEX($B571:$BB571,Var!$O$9)/BZ$1*100</f>
        <v>0</v>
      </c>
    </row>
    <row r="572" spans="67:78" x14ac:dyDescent="0.3">
      <c r="BO572">
        <f t="shared" si="41"/>
        <v>1900</v>
      </c>
      <c r="BP572">
        <f t="shared" si="40"/>
        <v>100</v>
      </c>
      <c r="BQ572" t="e" cm="1">
        <f t="array" aca="1" ref="BQ572" ca="1">1/INDEX($B572:$BB572,Var!$B$9)</f>
        <v>#DIV/0!</v>
      </c>
      <c r="BR572">
        <f t="shared" si="42"/>
        <v>0</v>
      </c>
      <c r="BS572" t="e">
        <f t="shared" si="43"/>
        <v>#DIV/0!</v>
      </c>
      <c r="BT572" t="e" cm="1">
        <f t="array" aca="1" ref="BT572" ca="1">1/INDEX(B572:BB572,Var!$O$9)</f>
        <v>#DIV/0!</v>
      </c>
      <c r="BU572" t="e" cm="1">
        <f t="array" aca="1" ref="BU572" ca="1">INDEX(B572:BB572,Var!$B$9)/INDEX(B572:BB572,Var!$O$9)</f>
        <v>#DIV/0!</v>
      </c>
      <c r="BV572" t="e">
        <f t="shared" ca="1" si="44"/>
        <v>#DIV/0!</v>
      </c>
      <c r="BW572" cm="1">
        <f t="array" aca="1" ref="BW572" ca="1">INDEX($B572:$BB572,Var!$B$9)/BW$1*100</f>
        <v>0</v>
      </c>
      <c r="BX572" cm="1">
        <f t="array" aca="1" ref="BX572" ca="1">INDEX($B572:$BB572,Var!$B$9)/BX$1*100</f>
        <v>0</v>
      </c>
      <c r="BY572" cm="1">
        <f t="array" aca="1" ref="BY572" ca="1">INDEX($B572:$BB572,Var!$O$9)/BY$1*100</f>
        <v>0</v>
      </c>
      <c r="BZ572" cm="1">
        <f t="array" aca="1" ref="BZ572" ca="1">INDEX($B572:$BB572,Var!$O$9)/BZ$1*100</f>
        <v>0</v>
      </c>
    </row>
    <row r="573" spans="67:78" x14ac:dyDescent="0.3">
      <c r="BO573">
        <f t="shared" si="41"/>
        <v>1900</v>
      </c>
      <c r="BP573">
        <f t="shared" si="40"/>
        <v>100</v>
      </c>
      <c r="BQ573" t="e" cm="1">
        <f t="array" aca="1" ref="BQ573" ca="1">1/INDEX($B573:$BB573,Var!$B$9)</f>
        <v>#DIV/0!</v>
      </c>
      <c r="BR573">
        <f t="shared" si="42"/>
        <v>0</v>
      </c>
      <c r="BS573" t="e">
        <f t="shared" si="43"/>
        <v>#DIV/0!</v>
      </c>
      <c r="BT573" t="e" cm="1">
        <f t="array" aca="1" ref="BT573" ca="1">1/INDEX(B573:BB573,Var!$O$9)</f>
        <v>#DIV/0!</v>
      </c>
      <c r="BU573" t="e" cm="1">
        <f t="array" aca="1" ref="BU573" ca="1">INDEX(B573:BB573,Var!$B$9)/INDEX(B573:BB573,Var!$O$9)</f>
        <v>#DIV/0!</v>
      </c>
      <c r="BV573" t="e">
        <f t="shared" ca="1" si="44"/>
        <v>#DIV/0!</v>
      </c>
      <c r="BW573" cm="1">
        <f t="array" aca="1" ref="BW573" ca="1">INDEX($B573:$BB573,Var!$B$9)/BW$1*100</f>
        <v>0</v>
      </c>
      <c r="BX573" cm="1">
        <f t="array" aca="1" ref="BX573" ca="1">INDEX($B573:$BB573,Var!$B$9)/BX$1*100</f>
        <v>0</v>
      </c>
      <c r="BY573" cm="1">
        <f t="array" aca="1" ref="BY573" ca="1">INDEX($B573:$BB573,Var!$O$9)/BY$1*100</f>
        <v>0</v>
      </c>
      <c r="BZ573" cm="1">
        <f t="array" aca="1" ref="BZ573" ca="1">INDEX($B573:$BB573,Var!$O$9)/BZ$1*100</f>
        <v>0</v>
      </c>
    </row>
    <row r="574" spans="67:78" x14ac:dyDescent="0.3">
      <c r="BO574">
        <f t="shared" si="41"/>
        <v>1900</v>
      </c>
      <c r="BP574">
        <f t="shared" si="40"/>
        <v>100</v>
      </c>
      <c r="BQ574" t="e" cm="1">
        <f t="array" aca="1" ref="BQ574" ca="1">1/INDEX($B574:$BB574,Var!$B$9)</f>
        <v>#DIV/0!</v>
      </c>
      <c r="BR574">
        <f t="shared" si="42"/>
        <v>0</v>
      </c>
      <c r="BS574" t="e">
        <f t="shared" si="43"/>
        <v>#DIV/0!</v>
      </c>
      <c r="BT574" t="e" cm="1">
        <f t="array" aca="1" ref="BT574" ca="1">1/INDEX(B574:BB574,Var!$O$9)</f>
        <v>#DIV/0!</v>
      </c>
      <c r="BU574" t="e" cm="1">
        <f t="array" aca="1" ref="BU574" ca="1">INDEX(B574:BB574,Var!$B$9)/INDEX(B574:BB574,Var!$O$9)</f>
        <v>#DIV/0!</v>
      </c>
      <c r="BV574" t="e">
        <f t="shared" ca="1" si="44"/>
        <v>#DIV/0!</v>
      </c>
      <c r="BW574" cm="1">
        <f t="array" aca="1" ref="BW574" ca="1">INDEX($B574:$BB574,Var!$B$9)/BW$1*100</f>
        <v>0</v>
      </c>
      <c r="BX574" cm="1">
        <f t="array" aca="1" ref="BX574" ca="1">INDEX($B574:$BB574,Var!$B$9)/BX$1*100</f>
        <v>0</v>
      </c>
      <c r="BY574" cm="1">
        <f t="array" aca="1" ref="BY574" ca="1">INDEX($B574:$BB574,Var!$O$9)/BY$1*100</f>
        <v>0</v>
      </c>
      <c r="BZ574" cm="1">
        <f t="array" aca="1" ref="BZ574" ca="1">INDEX($B574:$BB574,Var!$O$9)/BZ$1*100</f>
        <v>0</v>
      </c>
    </row>
    <row r="575" spans="67:78" x14ac:dyDescent="0.3">
      <c r="BO575">
        <f t="shared" si="41"/>
        <v>1900</v>
      </c>
      <c r="BP575">
        <f t="shared" si="40"/>
        <v>100</v>
      </c>
      <c r="BQ575" t="e" cm="1">
        <f t="array" aca="1" ref="BQ575" ca="1">1/INDEX($B575:$BB575,Var!$B$9)</f>
        <v>#DIV/0!</v>
      </c>
      <c r="BR575">
        <f t="shared" si="42"/>
        <v>0</v>
      </c>
      <c r="BS575" t="e">
        <f t="shared" si="43"/>
        <v>#DIV/0!</v>
      </c>
      <c r="BT575" t="e" cm="1">
        <f t="array" aca="1" ref="BT575" ca="1">1/INDEX(B575:BB575,Var!$O$9)</f>
        <v>#DIV/0!</v>
      </c>
      <c r="BU575" t="e" cm="1">
        <f t="array" aca="1" ref="BU575" ca="1">INDEX(B575:BB575,Var!$B$9)/INDEX(B575:BB575,Var!$O$9)</f>
        <v>#DIV/0!</v>
      </c>
      <c r="BV575" t="e">
        <f t="shared" ca="1" si="44"/>
        <v>#DIV/0!</v>
      </c>
      <c r="BW575" cm="1">
        <f t="array" aca="1" ref="BW575" ca="1">INDEX($B575:$BB575,Var!$B$9)/BW$1*100</f>
        <v>0</v>
      </c>
      <c r="BX575" cm="1">
        <f t="array" aca="1" ref="BX575" ca="1">INDEX($B575:$BB575,Var!$B$9)/BX$1*100</f>
        <v>0</v>
      </c>
      <c r="BY575" cm="1">
        <f t="array" aca="1" ref="BY575" ca="1">INDEX($B575:$BB575,Var!$O$9)/BY$1*100</f>
        <v>0</v>
      </c>
      <c r="BZ575" cm="1">
        <f t="array" aca="1" ref="BZ575" ca="1">INDEX($B575:$BB575,Var!$O$9)/BZ$1*100</f>
        <v>0</v>
      </c>
    </row>
    <row r="576" spans="67:78" x14ac:dyDescent="0.3">
      <c r="BO576">
        <f t="shared" si="41"/>
        <v>1900</v>
      </c>
      <c r="BP576">
        <f t="shared" si="40"/>
        <v>100</v>
      </c>
      <c r="BQ576" t="e" cm="1">
        <f t="array" aca="1" ref="BQ576" ca="1">1/INDEX($B576:$BB576,Var!$B$9)</f>
        <v>#DIV/0!</v>
      </c>
      <c r="BR576">
        <f t="shared" si="42"/>
        <v>0</v>
      </c>
      <c r="BS576" t="e">
        <f t="shared" si="43"/>
        <v>#DIV/0!</v>
      </c>
      <c r="BT576" t="e" cm="1">
        <f t="array" aca="1" ref="BT576" ca="1">1/INDEX(B576:BB576,Var!$O$9)</f>
        <v>#DIV/0!</v>
      </c>
      <c r="BU576" t="e" cm="1">
        <f t="array" aca="1" ref="BU576" ca="1">INDEX(B576:BB576,Var!$B$9)/INDEX(B576:BB576,Var!$O$9)</f>
        <v>#DIV/0!</v>
      </c>
      <c r="BV576" t="e">
        <f t="shared" ca="1" si="44"/>
        <v>#DIV/0!</v>
      </c>
      <c r="BW576" cm="1">
        <f t="array" aca="1" ref="BW576" ca="1">INDEX($B576:$BB576,Var!$B$9)/BW$1*100</f>
        <v>0</v>
      </c>
      <c r="BX576" cm="1">
        <f t="array" aca="1" ref="BX576" ca="1">INDEX($B576:$BB576,Var!$B$9)/BX$1*100</f>
        <v>0</v>
      </c>
      <c r="BY576" cm="1">
        <f t="array" aca="1" ref="BY576" ca="1">INDEX($B576:$BB576,Var!$O$9)/BY$1*100</f>
        <v>0</v>
      </c>
      <c r="BZ576" cm="1">
        <f t="array" aca="1" ref="BZ576" ca="1">INDEX($B576:$BB576,Var!$O$9)/BZ$1*100</f>
        <v>0</v>
      </c>
    </row>
    <row r="577" spans="67:78" x14ac:dyDescent="0.3">
      <c r="BO577">
        <f t="shared" si="41"/>
        <v>1900</v>
      </c>
      <c r="BP577">
        <f t="shared" si="40"/>
        <v>100</v>
      </c>
      <c r="BQ577" t="e" cm="1">
        <f t="array" aca="1" ref="BQ577" ca="1">1/INDEX($B577:$BB577,Var!$B$9)</f>
        <v>#DIV/0!</v>
      </c>
      <c r="BR577">
        <f t="shared" si="42"/>
        <v>0</v>
      </c>
      <c r="BS577" t="e">
        <f t="shared" si="43"/>
        <v>#DIV/0!</v>
      </c>
      <c r="BT577" t="e" cm="1">
        <f t="array" aca="1" ref="BT577" ca="1">1/INDEX(B577:BB577,Var!$O$9)</f>
        <v>#DIV/0!</v>
      </c>
      <c r="BU577" t="e" cm="1">
        <f t="array" aca="1" ref="BU577" ca="1">INDEX(B577:BB577,Var!$B$9)/INDEX(B577:BB577,Var!$O$9)</f>
        <v>#DIV/0!</v>
      </c>
      <c r="BV577" t="e">
        <f t="shared" ca="1" si="44"/>
        <v>#DIV/0!</v>
      </c>
      <c r="BW577" cm="1">
        <f t="array" aca="1" ref="BW577" ca="1">INDEX($B577:$BB577,Var!$B$9)/BW$1*100</f>
        <v>0</v>
      </c>
      <c r="BX577" cm="1">
        <f t="array" aca="1" ref="BX577" ca="1">INDEX($B577:$BB577,Var!$B$9)/BX$1*100</f>
        <v>0</v>
      </c>
      <c r="BY577" cm="1">
        <f t="array" aca="1" ref="BY577" ca="1">INDEX($B577:$BB577,Var!$O$9)/BY$1*100</f>
        <v>0</v>
      </c>
      <c r="BZ577" cm="1">
        <f t="array" aca="1" ref="BZ577" ca="1">INDEX($B577:$BB577,Var!$O$9)/BZ$1*100</f>
        <v>0</v>
      </c>
    </row>
    <row r="578" spans="67:78" x14ac:dyDescent="0.3">
      <c r="BO578">
        <f t="shared" si="41"/>
        <v>1900</v>
      </c>
      <c r="BP578">
        <f t="shared" si="40"/>
        <v>100</v>
      </c>
      <c r="BQ578" t="e" cm="1">
        <f t="array" aca="1" ref="BQ578" ca="1">1/INDEX($B578:$BB578,Var!$B$9)</f>
        <v>#DIV/0!</v>
      </c>
      <c r="BR578">
        <f t="shared" si="42"/>
        <v>0</v>
      </c>
      <c r="BS578" t="e">
        <f t="shared" si="43"/>
        <v>#DIV/0!</v>
      </c>
      <c r="BT578" t="e" cm="1">
        <f t="array" aca="1" ref="BT578" ca="1">1/INDEX(B578:BB578,Var!$O$9)</f>
        <v>#DIV/0!</v>
      </c>
      <c r="BU578" t="e" cm="1">
        <f t="array" aca="1" ref="BU578" ca="1">INDEX(B578:BB578,Var!$B$9)/INDEX(B578:BB578,Var!$O$9)</f>
        <v>#DIV/0!</v>
      </c>
      <c r="BV578" t="e">
        <f t="shared" ca="1" si="44"/>
        <v>#DIV/0!</v>
      </c>
      <c r="BW578" cm="1">
        <f t="array" aca="1" ref="BW578" ca="1">INDEX($B578:$BB578,Var!$B$9)/BW$1*100</f>
        <v>0</v>
      </c>
      <c r="BX578" cm="1">
        <f t="array" aca="1" ref="BX578" ca="1">INDEX($B578:$BB578,Var!$B$9)/BX$1*100</f>
        <v>0</v>
      </c>
      <c r="BY578" cm="1">
        <f t="array" aca="1" ref="BY578" ca="1">INDEX($B578:$BB578,Var!$O$9)/BY$1*100</f>
        <v>0</v>
      </c>
      <c r="BZ578" cm="1">
        <f t="array" aca="1" ref="BZ578" ca="1">INDEX($B578:$BB578,Var!$O$9)/BZ$1*100</f>
        <v>0</v>
      </c>
    </row>
    <row r="579" spans="67:78" x14ac:dyDescent="0.3">
      <c r="BO579">
        <f t="shared" si="41"/>
        <v>1900</v>
      </c>
      <c r="BP579">
        <f t="shared" si="40"/>
        <v>100</v>
      </c>
      <c r="BQ579" t="e" cm="1">
        <f t="array" aca="1" ref="BQ579" ca="1">1/INDEX($B579:$BB579,Var!$B$9)</f>
        <v>#DIV/0!</v>
      </c>
      <c r="BR579">
        <f t="shared" si="42"/>
        <v>0</v>
      </c>
      <c r="BS579" t="e">
        <f t="shared" si="43"/>
        <v>#DIV/0!</v>
      </c>
      <c r="BT579" t="e" cm="1">
        <f t="array" aca="1" ref="BT579" ca="1">1/INDEX(B579:BB579,Var!$O$9)</f>
        <v>#DIV/0!</v>
      </c>
      <c r="BU579" t="e" cm="1">
        <f t="array" aca="1" ref="BU579" ca="1">INDEX(B579:BB579,Var!$B$9)/INDEX(B579:BB579,Var!$O$9)</f>
        <v>#DIV/0!</v>
      </c>
      <c r="BV579" t="e">
        <f t="shared" ca="1" si="44"/>
        <v>#DIV/0!</v>
      </c>
      <c r="BW579" cm="1">
        <f t="array" aca="1" ref="BW579" ca="1">INDEX($B579:$BB579,Var!$B$9)/BW$1*100</f>
        <v>0</v>
      </c>
      <c r="BX579" cm="1">
        <f t="array" aca="1" ref="BX579" ca="1">INDEX($B579:$BB579,Var!$B$9)/BX$1*100</f>
        <v>0</v>
      </c>
      <c r="BY579" cm="1">
        <f t="array" aca="1" ref="BY579" ca="1">INDEX($B579:$BB579,Var!$O$9)/BY$1*100</f>
        <v>0</v>
      </c>
      <c r="BZ579" cm="1">
        <f t="array" aca="1" ref="BZ579" ca="1">INDEX($B579:$BB579,Var!$O$9)/BZ$1*100</f>
        <v>0</v>
      </c>
    </row>
    <row r="580" spans="67:78" x14ac:dyDescent="0.3">
      <c r="BO580">
        <f t="shared" si="41"/>
        <v>1900</v>
      </c>
      <c r="BP580">
        <f t="shared" ref="BP580:BP643" si="45">IF(ISEVEN(YEAR($A580))=TRUE,100,0)</f>
        <v>100</v>
      </c>
      <c r="BQ580" t="e" cm="1">
        <f t="array" aca="1" ref="BQ580" ca="1">1/INDEX($B580:$BB580,Var!$B$9)</f>
        <v>#DIV/0!</v>
      </c>
      <c r="BR580">
        <f t="shared" si="42"/>
        <v>0</v>
      </c>
      <c r="BS580" t="e">
        <f t="shared" si="43"/>
        <v>#DIV/0!</v>
      </c>
      <c r="BT580" t="e" cm="1">
        <f t="array" aca="1" ref="BT580" ca="1">1/INDEX(B580:BB580,Var!$O$9)</f>
        <v>#DIV/0!</v>
      </c>
      <c r="BU580" t="e" cm="1">
        <f t="array" aca="1" ref="BU580" ca="1">INDEX(B580:BB580,Var!$B$9)/INDEX(B580:BB580,Var!$O$9)</f>
        <v>#DIV/0!</v>
      </c>
      <c r="BV580" t="e">
        <f t="shared" ca="1" si="44"/>
        <v>#DIV/0!</v>
      </c>
      <c r="BW580" cm="1">
        <f t="array" aca="1" ref="BW580" ca="1">INDEX($B580:$BB580,Var!$B$9)/BW$1*100</f>
        <v>0</v>
      </c>
      <c r="BX580" cm="1">
        <f t="array" aca="1" ref="BX580" ca="1">INDEX($B580:$BB580,Var!$B$9)/BX$1*100</f>
        <v>0</v>
      </c>
      <c r="BY580" cm="1">
        <f t="array" aca="1" ref="BY580" ca="1">INDEX($B580:$BB580,Var!$O$9)/BY$1*100</f>
        <v>0</v>
      </c>
      <c r="BZ580" cm="1">
        <f t="array" aca="1" ref="BZ580" ca="1">INDEX($B580:$BB580,Var!$O$9)/BZ$1*100</f>
        <v>0</v>
      </c>
    </row>
    <row r="581" spans="67:78" x14ac:dyDescent="0.3">
      <c r="BO581">
        <f t="shared" ref="BO581:BO644" si="46">YEAR(A581)</f>
        <v>1900</v>
      </c>
      <c r="BP581">
        <f t="shared" si="45"/>
        <v>100</v>
      </c>
      <c r="BQ581" t="e" cm="1">
        <f t="array" aca="1" ref="BQ581" ca="1">1/INDEX($B581:$BB581,Var!$B$9)</f>
        <v>#DIV/0!</v>
      </c>
      <c r="BR581">
        <f t="shared" ref="BR581:BR644" si="47">AN581</f>
        <v>0</v>
      </c>
      <c r="BS581" t="e">
        <f t="shared" ref="BS581:BS644" si="48">1/BR581</f>
        <v>#DIV/0!</v>
      </c>
      <c r="BT581" t="e" cm="1">
        <f t="array" aca="1" ref="BT581" ca="1">1/INDEX(B581:BB581,Var!$O$9)</f>
        <v>#DIV/0!</v>
      </c>
      <c r="BU581" t="e" cm="1">
        <f t="array" aca="1" ref="BU581" ca="1">INDEX(B581:BB581,Var!$B$9)/INDEX(B581:BB581,Var!$O$9)</f>
        <v>#DIV/0!</v>
      </c>
      <c r="BV581" t="e">
        <f t="shared" ref="BV581:BV644" ca="1" si="49">1/BU581</f>
        <v>#DIV/0!</v>
      </c>
      <c r="BW581" cm="1">
        <f t="array" aca="1" ref="BW581" ca="1">INDEX($B581:$BB581,Var!$B$9)/BW$1*100</f>
        <v>0</v>
      </c>
      <c r="BX581" cm="1">
        <f t="array" aca="1" ref="BX581" ca="1">INDEX($B581:$BB581,Var!$B$9)/BX$1*100</f>
        <v>0</v>
      </c>
      <c r="BY581" cm="1">
        <f t="array" aca="1" ref="BY581" ca="1">INDEX($B581:$BB581,Var!$O$9)/BY$1*100</f>
        <v>0</v>
      </c>
      <c r="BZ581" cm="1">
        <f t="array" aca="1" ref="BZ581" ca="1">INDEX($B581:$BB581,Var!$O$9)/BZ$1*100</f>
        <v>0</v>
      </c>
    </row>
    <row r="582" spans="67:78" x14ac:dyDescent="0.3">
      <c r="BO582">
        <f t="shared" si="46"/>
        <v>1900</v>
      </c>
      <c r="BP582">
        <f t="shared" si="45"/>
        <v>100</v>
      </c>
      <c r="BQ582" t="e" cm="1">
        <f t="array" aca="1" ref="BQ582" ca="1">1/INDEX($B582:$BB582,Var!$B$9)</f>
        <v>#DIV/0!</v>
      </c>
      <c r="BR582">
        <f t="shared" si="47"/>
        <v>0</v>
      </c>
      <c r="BS582" t="e">
        <f t="shared" si="48"/>
        <v>#DIV/0!</v>
      </c>
      <c r="BT582" t="e" cm="1">
        <f t="array" aca="1" ref="BT582" ca="1">1/INDEX(B582:BB582,Var!$O$9)</f>
        <v>#DIV/0!</v>
      </c>
      <c r="BU582" t="e" cm="1">
        <f t="array" aca="1" ref="BU582" ca="1">INDEX(B582:BB582,Var!$B$9)/INDEX(B582:BB582,Var!$O$9)</f>
        <v>#DIV/0!</v>
      </c>
      <c r="BV582" t="e">
        <f t="shared" ca="1" si="49"/>
        <v>#DIV/0!</v>
      </c>
      <c r="BW582" cm="1">
        <f t="array" aca="1" ref="BW582" ca="1">INDEX($B582:$BB582,Var!$B$9)/BW$1*100</f>
        <v>0</v>
      </c>
      <c r="BX582" cm="1">
        <f t="array" aca="1" ref="BX582" ca="1">INDEX($B582:$BB582,Var!$B$9)/BX$1*100</f>
        <v>0</v>
      </c>
      <c r="BY582" cm="1">
        <f t="array" aca="1" ref="BY582" ca="1">INDEX($B582:$BB582,Var!$O$9)/BY$1*100</f>
        <v>0</v>
      </c>
      <c r="BZ582" cm="1">
        <f t="array" aca="1" ref="BZ582" ca="1">INDEX($B582:$BB582,Var!$O$9)/BZ$1*100</f>
        <v>0</v>
      </c>
    </row>
    <row r="583" spans="67:78" x14ac:dyDescent="0.3">
      <c r="BO583">
        <f t="shared" si="46"/>
        <v>1900</v>
      </c>
      <c r="BP583">
        <f t="shared" si="45"/>
        <v>100</v>
      </c>
      <c r="BQ583" t="e" cm="1">
        <f t="array" aca="1" ref="BQ583" ca="1">1/INDEX($B583:$BB583,Var!$B$9)</f>
        <v>#DIV/0!</v>
      </c>
      <c r="BR583">
        <f t="shared" si="47"/>
        <v>0</v>
      </c>
      <c r="BS583" t="e">
        <f t="shared" si="48"/>
        <v>#DIV/0!</v>
      </c>
      <c r="BT583" t="e" cm="1">
        <f t="array" aca="1" ref="BT583" ca="1">1/INDEX(B583:BB583,Var!$O$9)</f>
        <v>#DIV/0!</v>
      </c>
      <c r="BU583" t="e" cm="1">
        <f t="array" aca="1" ref="BU583" ca="1">INDEX(B583:BB583,Var!$B$9)/INDEX(B583:BB583,Var!$O$9)</f>
        <v>#DIV/0!</v>
      </c>
      <c r="BV583" t="e">
        <f t="shared" ca="1" si="49"/>
        <v>#DIV/0!</v>
      </c>
      <c r="BW583" cm="1">
        <f t="array" aca="1" ref="BW583" ca="1">INDEX($B583:$BB583,Var!$B$9)/BW$1*100</f>
        <v>0</v>
      </c>
      <c r="BX583" cm="1">
        <f t="array" aca="1" ref="BX583" ca="1">INDEX($B583:$BB583,Var!$B$9)/BX$1*100</f>
        <v>0</v>
      </c>
      <c r="BY583" cm="1">
        <f t="array" aca="1" ref="BY583" ca="1">INDEX($B583:$BB583,Var!$O$9)/BY$1*100</f>
        <v>0</v>
      </c>
      <c r="BZ583" cm="1">
        <f t="array" aca="1" ref="BZ583" ca="1">INDEX($B583:$BB583,Var!$O$9)/BZ$1*100</f>
        <v>0</v>
      </c>
    </row>
    <row r="584" spans="67:78" x14ac:dyDescent="0.3">
      <c r="BO584">
        <f t="shared" si="46"/>
        <v>1900</v>
      </c>
      <c r="BP584">
        <f t="shared" si="45"/>
        <v>100</v>
      </c>
      <c r="BQ584" t="e" cm="1">
        <f t="array" aca="1" ref="BQ584" ca="1">1/INDEX($B584:$BB584,Var!$B$9)</f>
        <v>#DIV/0!</v>
      </c>
      <c r="BR584">
        <f t="shared" si="47"/>
        <v>0</v>
      </c>
      <c r="BS584" t="e">
        <f t="shared" si="48"/>
        <v>#DIV/0!</v>
      </c>
      <c r="BT584" t="e" cm="1">
        <f t="array" aca="1" ref="BT584" ca="1">1/INDEX(B584:BB584,Var!$O$9)</f>
        <v>#DIV/0!</v>
      </c>
      <c r="BU584" t="e" cm="1">
        <f t="array" aca="1" ref="BU584" ca="1">INDEX(B584:BB584,Var!$B$9)/INDEX(B584:BB584,Var!$O$9)</f>
        <v>#DIV/0!</v>
      </c>
      <c r="BV584" t="e">
        <f t="shared" ca="1" si="49"/>
        <v>#DIV/0!</v>
      </c>
      <c r="BW584" cm="1">
        <f t="array" aca="1" ref="BW584" ca="1">INDEX($B584:$BB584,Var!$B$9)/BW$1*100</f>
        <v>0</v>
      </c>
      <c r="BX584" cm="1">
        <f t="array" aca="1" ref="BX584" ca="1">INDEX($B584:$BB584,Var!$B$9)/BX$1*100</f>
        <v>0</v>
      </c>
      <c r="BY584" cm="1">
        <f t="array" aca="1" ref="BY584" ca="1">INDEX($B584:$BB584,Var!$O$9)/BY$1*100</f>
        <v>0</v>
      </c>
      <c r="BZ584" cm="1">
        <f t="array" aca="1" ref="BZ584" ca="1">INDEX($B584:$BB584,Var!$O$9)/BZ$1*100</f>
        <v>0</v>
      </c>
    </row>
    <row r="585" spans="67:78" x14ac:dyDescent="0.3">
      <c r="BO585">
        <f t="shared" si="46"/>
        <v>1900</v>
      </c>
      <c r="BP585">
        <f t="shared" si="45"/>
        <v>100</v>
      </c>
      <c r="BQ585" t="e" cm="1">
        <f t="array" aca="1" ref="BQ585" ca="1">1/INDEX($B585:$BB585,Var!$B$9)</f>
        <v>#DIV/0!</v>
      </c>
      <c r="BR585">
        <f t="shared" si="47"/>
        <v>0</v>
      </c>
      <c r="BS585" t="e">
        <f t="shared" si="48"/>
        <v>#DIV/0!</v>
      </c>
      <c r="BT585" t="e" cm="1">
        <f t="array" aca="1" ref="BT585" ca="1">1/INDEX(B585:BB585,Var!$O$9)</f>
        <v>#DIV/0!</v>
      </c>
      <c r="BU585" t="e" cm="1">
        <f t="array" aca="1" ref="BU585" ca="1">INDEX(B585:BB585,Var!$B$9)/INDEX(B585:BB585,Var!$O$9)</f>
        <v>#DIV/0!</v>
      </c>
      <c r="BV585" t="e">
        <f t="shared" ca="1" si="49"/>
        <v>#DIV/0!</v>
      </c>
      <c r="BW585" cm="1">
        <f t="array" aca="1" ref="BW585" ca="1">INDEX($B585:$BB585,Var!$B$9)/BW$1*100</f>
        <v>0</v>
      </c>
      <c r="BX585" cm="1">
        <f t="array" aca="1" ref="BX585" ca="1">INDEX($B585:$BB585,Var!$B$9)/BX$1*100</f>
        <v>0</v>
      </c>
      <c r="BY585" cm="1">
        <f t="array" aca="1" ref="BY585" ca="1">INDEX($B585:$BB585,Var!$O$9)/BY$1*100</f>
        <v>0</v>
      </c>
      <c r="BZ585" cm="1">
        <f t="array" aca="1" ref="BZ585" ca="1">INDEX($B585:$BB585,Var!$O$9)/BZ$1*100</f>
        <v>0</v>
      </c>
    </row>
    <row r="586" spans="67:78" x14ac:dyDescent="0.3">
      <c r="BO586">
        <f t="shared" si="46"/>
        <v>1900</v>
      </c>
      <c r="BP586">
        <f t="shared" si="45"/>
        <v>100</v>
      </c>
      <c r="BQ586" t="e" cm="1">
        <f t="array" aca="1" ref="BQ586" ca="1">1/INDEX($B586:$BB586,Var!$B$9)</f>
        <v>#DIV/0!</v>
      </c>
      <c r="BR586">
        <f t="shared" si="47"/>
        <v>0</v>
      </c>
      <c r="BS586" t="e">
        <f t="shared" si="48"/>
        <v>#DIV/0!</v>
      </c>
      <c r="BT586" t="e" cm="1">
        <f t="array" aca="1" ref="BT586" ca="1">1/INDEX(B586:BB586,Var!$O$9)</f>
        <v>#DIV/0!</v>
      </c>
      <c r="BU586" t="e" cm="1">
        <f t="array" aca="1" ref="BU586" ca="1">INDEX(B586:BB586,Var!$B$9)/INDEX(B586:BB586,Var!$O$9)</f>
        <v>#DIV/0!</v>
      </c>
      <c r="BV586" t="e">
        <f t="shared" ca="1" si="49"/>
        <v>#DIV/0!</v>
      </c>
      <c r="BW586" cm="1">
        <f t="array" aca="1" ref="BW586" ca="1">INDEX($B586:$BB586,Var!$B$9)/BW$1*100</f>
        <v>0</v>
      </c>
      <c r="BX586" cm="1">
        <f t="array" aca="1" ref="BX586" ca="1">INDEX($B586:$BB586,Var!$B$9)/BX$1*100</f>
        <v>0</v>
      </c>
      <c r="BY586" cm="1">
        <f t="array" aca="1" ref="BY586" ca="1">INDEX($B586:$BB586,Var!$O$9)/BY$1*100</f>
        <v>0</v>
      </c>
      <c r="BZ586" cm="1">
        <f t="array" aca="1" ref="BZ586" ca="1">INDEX($B586:$BB586,Var!$O$9)/BZ$1*100</f>
        <v>0</v>
      </c>
    </row>
    <row r="587" spans="67:78" x14ac:dyDescent="0.3">
      <c r="BO587">
        <f t="shared" si="46"/>
        <v>1900</v>
      </c>
      <c r="BP587">
        <f t="shared" si="45"/>
        <v>100</v>
      </c>
      <c r="BQ587" t="e" cm="1">
        <f t="array" aca="1" ref="BQ587" ca="1">1/INDEX($B587:$BB587,Var!$B$9)</f>
        <v>#DIV/0!</v>
      </c>
      <c r="BR587">
        <f t="shared" si="47"/>
        <v>0</v>
      </c>
      <c r="BS587" t="e">
        <f t="shared" si="48"/>
        <v>#DIV/0!</v>
      </c>
      <c r="BT587" t="e" cm="1">
        <f t="array" aca="1" ref="BT587" ca="1">1/INDEX(B587:BB587,Var!$O$9)</f>
        <v>#DIV/0!</v>
      </c>
      <c r="BU587" t="e" cm="1">
        <f t="array" aca="1" ref="BU587" ca="1">INDEX(B587:BB587,Var!$B$9)/INDEX(B587:BB587,Var!$O$9)</f>
        <v>#DIV/0!</v>
      </c>
      <c r="BV587" t="e">
        <f t="shared" ca="1" si="49"/>
        <v>#DIV/0!</v>
      </c>
      <c r="BW587" cm="1">
        <f t="array" aca="1" ref="BW587" ca="1">INDEX($B587:$BB587,Var!$B$9)/BW$1*100</f>
        <v>0</v>
      </c>
      <c r="BX587" cm="1">
        <f t="array" aca="1" ref="BX587" ca="1">INDEX($B587:$BB587,Var!$B$9)/BX$1*100</f>
        <v>0</v>
      </c>
      <c r="BY587" cm="1">
        <f t="array" aca="1" ref="BY587" ca="1">INDEX($B587:$BB587,Var!$O$9)/BY$1*100</f>
        <v>0</v>
      </c>
      <c r="BZ587" cm="1">
        <f t="array" aca="1" ref="BZ587" ca="1">INDEX($B587:$BB587,Var!$O$9)/BZ$1*100</f>
        <v>0</v>
      </c>
    </row>
    <row r="588" spans="67:78" x14ac:dyDescent="0.3">
      <c r="BO588">
        <f t="shared" si="46"/>
        <v>1900</v>
      </c>
      <c r="BP588">
        <f t="shared" si="45"/>
        <v>100</v>
      </c>
      <c r="BQ588" t="e" cm="1">
        <f t="array" aca="1" ref="BQ588" ca="1">1/INDEX($B588:$BB588,Var!$B$9)</f>
        <v>#DIV/0!</v>
      </c>
      <c r="BR588">
        <f t="shared" si="47"/>
        <v>0</v>
      </c>
      <c r="BS588" t="e">
        <f t="shared" si="48"/>
        <v>#DIV/0!</v>
      </c>
      <c r="BT588" t="e" cm="1">
        <f t="array" aca="1" ref="BT588" ca="1">1/INDEX(B588:BB588,Var!$O$9)</f>
        <v>#DIV/0!</v>
      </c>
      <c r="BU588" t="e" cm="1">
        <f t="array" aca="1" ref="BU588" ca="1">INDEX(B588:BB588,Var!$B$9)/INDEX(B588:BB588,Var!$O$9)</f>
        <v>#DIV/0!</v>
      </c>
      <c r="BV588" t="e">
        <f t="shared" ca="1" si="49"/>
        <v>#DIV/0!</v>
      </c>
      <c r="BW588" cm="1">
        <f t="array" aca="1" ref="BW588" ca="1">INDEX($B588:$BB588,Var!$B$9)/BW$1*100</f>
        <v>0</v>
      </c>
      <c r="BX588" cm="1">
        <f t="array" aca="1" ref="BX588" ca="1">INDEX($B588:$BB588,Var!$B$9)/BX$1*100</f>
        <v>0</v>
      </c>
      <c r="BY588" cm="1">
        <f t="array" aca="1" ref="BY588" ca="1">INDEX($B588:$BB588,Var!$O$9)/BY$1*100</f>
        <v>0</v>
      </c>
      <c r="BZ588" cm="1">
        <f t="array" aca="1" ref="BZ588" ca="1">INDEX($B588:$BB588,Var!$O$9)/BZ$1*100</f>
        <v>0</v>
      </c>
    </row>
    <row r="589" spans="67:78" x14ac:dyDescent="0.3">
      <c r="BO589">
        <f t="shared" si="46"/>
        <v>1900</v>
      </c>
      <c r="BP589">
        <f t="shared" si="45"/>
        <v>100</v>
      </c>
      <c r="BQ589" t="e" cm="1">
        <f t="array" aca="1" ref="BQ589" ca="1">1/INDEX($B589:$BB589,Var!$B$9)</f>
        <v>#DIV/0!</v>
      </c>
      <c r="BR589">
        <f t="shared" si="47"/>
        <v>0</v>
      </c>
      <c r="BS589" t="e">
        <f t="shared" si="48"/>
        <v>#DIV/0!</v>
      </c>
      <c r="BT589" t="e" cm="1">
        <f t="array" aca="1" ref="BT589" ca="1">1/INDEX(B589:BB589,Var!$O$9)</f>
        <v>#DIV/0!</v>
      </c>
      <c r="BU589" t="e" cm="1">
        <f t="array" aca="1" ref="BU589" ca="1">INDEX(B589:BB589,Var!$B$9)/INDEX(B589:BB589,Var!$O$9)</f>
        <v>#DIV/0!</v>
      </c>
      <c r="BV589" t="e">
        <f t="shared" ca="1" si="49"/>
        <v>#DIV/0!</v>
      </c>
      <c r="BW589" cm="1">
        <f t="array" aca="1" ref="BW589" ca="1">INDEX($B589:$BB589,Var!$B$9)/BW$1*100</f>
        <v>0</v>
      </c>
      <c r="BX589" cm="1">
        <f t="array" aca="1" ref="BX589" ca="1">INDEX($B589:$BB589,Var!$B$9)/BX$1*100</f>
        <v>0</v>
      </c>
      <c r="BY589" cm="1">
        <f t="array" aca="1" ref="BY589" ca="1">INDEX($B589:$BB589,Var!$O$9)/BY$1*100</f>
        <v>0</v>
      </c>
      <c r="BZ589" cm="1">
        <f t="array" aca="1" ref="BZ589" ca="1">INDEX($B589:$BB589,Var!$O$9)/BZ$1*100</f>
        <v>0</v>
      </c>
    </row>
    <row r="590" spans="67:78" x14ac:dyDescent="0.3">
      <c r="BO590">
        <f t="shared" si="46"/>
        <v>1900</v>
      </c>
      <c r="BP590">
        <f t="shared" si="45"/>
        <v>100</v>
      </c>
      <c r="BQ590" t="e" cm="1">
        <f t="array" aca="1" ref="BQ590" ca="1">1/INDEX($B590:$BB590,Var!$B$9)</f>
        <v>#DIV/0!</v>
      </c>
      <c r="BR590">
        <f t="shared" si="47"/>
        <v>0</v>
      </c>
      <c r="BS590" t="e">
        <f t="shared" si="48"/>
        <v>#DIV/0!</v>
      </c>
      <c r="BT590" t="e" cm="1">
        <f t="array" aca="1" ref="BT590" ca="1">1/INDEX(B590:BB590,Var!$O$9)</f>
        <v>#DIV/0!</v>
      </c>
      <c r="BU590" t="e" cm="1">
        <f t="array" aca="1" ref="BU590" ca="1">INDEX(B590:BB590,Var!$B$9)/INDEX(B590:BB590,Var!$O$9)</f>
        <v>#DIV/0!</v>
      </c>
      <c r="BV590" t="e">
        <f t="shared" ca="1" si="49"/>
        <v>#DIV/0!</v>
      </c>
      <c r="BW590" cm="1">
        <f t="array" aca="1" ref="BW590" ca="1">INDEX($B590:$BB590,Var!$B$9)/BW$1*100</f>
        <v>0</v>
      </c>
      <c r="BX590" cm="1">
        <f t="array" aca="1" ref="BX590" ca="1">INDEX($B590:$BB590,Var!$B$9)/BX$1*100</f>
        <v>0</v>
      </c>
      <c r="BY590" cm="1">
        <f t="array" aca="1" ref="BY590" ca="1">INDEX($B590:$BB590,Var!$O$9)/BY$1*100</f>
        <v>0</v>
      </c>
      <c r="BZ590" cm="1">
        <f t="array" aca="1" ref="BZ590" ca="1">INDEX($B590:$BB590,Var!$O$9)/BZ$1*100</f>
        <v>0</v>
      </c>
    </row>
    <row r="591" spans="67:78" x14ac:dyDescent="0.3">
      <c r="BO591">
        <f t="shared" si="46"/>
        <v>1900</v>
      </c>
      <c r="BP591">
        <f t="shared" si="45"/>
        <v>100</v>
      </c>
      <c r="BQ591" t="e" cm="1">
        <f t="array" aca="1" ref="BQ591" ca="1">1/INDEX($B591:$BB591,Var!$B$9)</f>
        <v>#DIV/0!</v>
      </c>
      <c r="BR591">
        <f t="shared" si="47"/>
        <v>0</v>
      </c>
      <c r="BS591" t="e">
        <f t="shared" si="48"/>
        <v>#DIV/0!</v>
      </c>
      <c r="BT591" t="e" cm="1">
        <f t="array" aca="1" ref="BT591" ca="1">1/INDEX(B591:BB591,Var!$O$9)</f>
        <v>#DIV/0!</v>
      </c>
      <c r="BU591" t="e" cm="1">
        <f t="array" aca="1" ref="BU591" ca="1">INDEX(B591:BB591,Var!$B$9)/INDEX(B591:BB591,Var!$O$9)</f>
        <v>#DIV/0!</v>
      </c>
      <c r="BV591" t="e">
        <f t="shared" ca="1" si="49"/>
        <v>#DIV/0!</v>
      </c>
      <c r="BW591" cm="1">
        <f t="array" aca="1" ref="BW591" ca="1">INDEX($B591:$BB591,Var!$B$9)/BW$1*100</f>
        <v>0</v>
      </c>
      <c r="BX591" cm="1">
        <f t="array" aca="1" ref="BX591" ca="1">INDEX($B591:$BB591,Var!$B$9)/BX$1*100</f>
        <v>0</v>
      </c>
      <c r="BY591" cm="1">
        <f t="array" aca="1" ref="BY591" ca="1">INDEX($B591:$BB591,Var!$O$9)/BY$1*100</f>
        <v>0</v>
      </c>
      <c r="BZ591" cm="1">
        <f t="array" aca="1" ref="BZ591" ca="1">INDEX($B591:$BB591,Var!$O$9)/BZ$1*100</f>
        <v>0</v>
      </c>
    </row>
    <row r="592" spans="67:78" x14ac:dyDescent="0.3">
      <c r="BO592">
        <f t="shared" si="46"/>
        <v>1900</v>
      </c>
      <c r="BP592">
        <f t="shared" si="45"/>
        <v>100</v>
      </c>
      <c r="BQ592" t="e" cm="1">
        <f t="array" aca="1" ref="BQ592" ca="1">1/INDEX($B592:$BB592,Var!$B$9)</f>
        <v>#DIV/0!</v>
      </c>
      <c r="BR592">
        <f t="shared" si="47"/>
        <v>0</v>
      </c>
      <c r="BS592" t="e">
        <f t="shared" si="48"/>
        <v>#DIV/0!</v>
      </c>
      <c r="BT592" t="e" cm="1">
        <f t="array" aca="1" ref="BT592" ca="1">1/INDEX(B592:BB592,Var!$O$9)</f>
        <v>#DIV/0!</v>
      </c>
      <c r="BU592" t="e" cm="1">
        <f t="array" aca="1" ref="BU592" ca="1">INDEX(B592:BB592,Var!$B$9)/INDEX(B592:BB592,Var!$O$9)</f>
        <v>#DIV/0!</v>
      </c>
      <c r="BV592" t="e">
        <f t="shared" ca="1" si="49"/>
        <v>#DIV/0!</v>
      </c>
      <c r="BW592" cm="1">
        <f t="array" aca="1" ref="BW592" ca="1">INDEX($B592:$BB592,Var!$B$9)/BW$1*100</f>
        <v>0</v>
      </c>
      <c r="BX592" cm="1">
        <f t="array" aca="1" ref="BX592" ca="1">INDEX($B592:$BB592,Var!$B$9)/BX$1*100</f>
        <v>0</v>
      </c>
      <c r="BY592" cm="1">
        <f t="array" aca="1" ref="BY592" ca="1">INDEX($B592:$BB592,Var!$O$9)/BY$1*100</f>
        <v>0</v>
      </c>
      <c r="BZ592" cm="1">
        <f t="array" aca="1" ref="BZ592" ca="1">INDEX($B592:$BB592,Var!$O$9)/BZ$1*100</f>
        <v>0</v>
      </c>
    </row>
    <row r="593" spans="67:78" x14ac:dyDescent="0.3">
      <c r="BO593">
        <f t="shared" si="46"/>
        <v>1900</v>
      </c>
      <c r="BP593">
        <f t="shared" si="45"/>
        <v>100</v>
      </c>
      <c r="BQ593" t="e" cm="1">
        <f t="array" aca="1" ref="BQ593" ca="1">1/INDEX($B593:$BB593,Var!$B$9)</f>
        <v>#DIV/0!</v>
      </c>
      <c r="BR593">
        <f t="shared" si="47"/>
        <v>0</v>
      </c>
      <c r="BS593" t="e">
        <f t="shared" si="48"/>
        <v>#DIV/0!</v>
      </c>
      <c r="BT593" t="e" cm="1">
        <f t="array" aca="1" ref="BT593" ca="1">1/INDEX(B593:BB593,Var!$O$9)</f>
        <v>#DIV/0!</v>
      </c>
      <c r="BU593" t="e" cm="1">
        <f t="array" aca="1" ref="BU593" ca="1">INDEX(B593:BB593,Var!$B$9)/INDEX(B593:BB593,Var!$O$9)</f>
        <v>#DIV/0!</v>
      </c>
      <c r="BV593" t="e">
        <f t="shared" ca="1" si="49"/>
        <v>#DIV/0!</v>
      </c>
      <c r="BW593" cm="1">
        <f t="array" aca="1" ref="BW593" ca="1">INDEX($B593:$BB593,Var!$B$9)/BW$1*100</f>
        <v>0</v>
      </c>
      <c r="BX593" cm="1">
        <f t="array" aca="1" ref="BX593" ca="1">INDEX($B593:$BB593,Var!$B$9)/BX$1*100</f>
        <v>0</v>
      </c>
      <c r="BY593" cm="1">
        <f t="array" aca="1" ref="BY593" ca="1">INDEX($B593:$BB593,Var!$O$9)/BY$1*100</f>
        <v>0</v>
      </c>
      <c r="BZ593" cm="1">
        <f t="array" aca="1" ref="BZ593" ca="1">INDEX($B593:$BB593,Var!$O$9)/BZ$1*100</f>
        <v>0</v>
      </c>
    </row>
    <row r="594" spans="67:78" x14ac:dyDescent="0.3">
      <c r="BO594">
        <f t="shared" si="46"/>
        <v>1900</v>
      </c>
      <c r="BP594">
        <f t="shared" si="45"/>
        <v>100</v>
      </c>
      <c r="BQ594" t="e" cm="1">
        <f t="array" aca="1" ref="BQ594" ca="1">1/INDEX($B594:$BB594,Var!$B$9)</f>
        <v>#DIV/0!</v>
      </c>
      <c r="BR594">
        <f t="shared" si="47"/>
        <v>0</v>
      </c>
      <c r="BS594" t="e">
        <f t="shared" si="48"/>
        <v>#DIV/0!</v>
      </c>
      <c r="BT594" t="e" cm="1">
        <f t="array" aca="1" ref="BT594" ca="1">1/INDEX(B594:BB594,Var!$O$9)</f>
        <v>#DIV/0!</v>
      </c>
      <c r="BU594" t="e" cm="1">
        <f t="array" aca="1" ref="BU594" ca="1">INDEX(B594:BB594,Var!$B$9)/INDEX(B594:BB594,Var!$O$9)</f>
        <v>#DIV/0!</v>
      </c>
      <c r="BV594" t="e">
        <f t="shared" ca="1" si="49"/>
        <v>#DIV/0!</v>
      </c>
      <c r="BW594" cm="1">
        <f t="array" aca="1" ref="BW594" ca="1">INDEX($B594:$BB594,Var!$B$9)/BW$1*100</f>
        <v>0</v>
      </c>
      <c r="BX594" cm="1">
        <f t="array" aca="1" ref="BX594" ca="1">INDEX($B594:$BB594,Var!$B$9)/BX$1*100</f>
        <v>0</v>
      </c>
      <c r="BY594" cm="1">
        <f t="array" aca="1" ref="BY594" ca="1">INDEX($B594:$BB594,Var!$O$9)/BY$1*100</f>
        <v>0</v>
      </c>
      <c r="BZ594" cm="1">
        <f t="array" aca="1" ref="BZ594" ca="1">INDEX($B594:$BB594,Var!$O$9)/BZ$1*100</f>
        <v>0</v>
      </c>
    </row>
    <row r="595" spans="67:78" x14ac:dyDescent="0.3">
      <c r="BO595">
        <f t="shared" si="46"/>
        <v>1900</v>
      </c>
      <c r="BP595">
        <f t="shared" si="45"/>
        <v>100</v>
      </c>
      <c r="BQ595" t="e" cm="1">
        <f t="array" aca="1" ref="BQ595" ca="1">1/INDEX($B595:$BB595,Var!$B$9)</f>
        <v>#DIV/0!</v>
      </c>
      <c r="BR595">
        <f t="shared" si="47"/>
        <v>0</v>
      </c>
      <c r="BS595" t="e">
        <f t="shared" si="48"/>
        <v>#DIV/0!</v>
      </c>
      <c r="BT595" t="e" cm="1">
        <f t="array" aca="1" ref="BT595" ca="1">1/INDEX(B595:BB595,Var!$O$9)</f>
        <v>#DIV/0!</v>
      </c>
      <c r="BU595" t="e" cm="1">
        <f t="array" aca="1" ref="BU595" ca="1">INDEX(B595:BB595,Var!$B$9)/INDEX(B595:BB595,Var!$O$9)</f>
        <v>#DIV/0!</v>
      </c>
      <c r="BV595" t="e">
        <f t="shared" ca="1" si="49"/>
        <v>#DIV/0!</v>
      </c>
      <c r="BW595" cm="1">
        <f t="array" aca="1" ref="BW595" ca="1">INDEX($B595:$BB595,Var!$B$9)/BW$1*100</f>
        <v>0</v>
      </c>
      <c r="BX595" cm="1">
        <f t="array" aca="1" ref="BX595" ca="1">INDEX($B595:$BB595,Var!$B$9)/BX$1*100</f>
        <v>0</v>
      </c>
      <c r="BY595" cm="1">
        <f t="array" aca="1" ref="BY595" ca="1">INDEX($B595:$BB595,Var!$O$9)/BY$1*100</f>
        <v>0</v>
      </c>
      <c r="BZ595" cm="1">
        <f t="array" aca="1" ref="BZ595" ca="1">INDEX($B595:$BB595,Var!$O$9)/BZ$1*100</f>
        <v>0</v>
      </c>
    </row>
    <row r="596" spans="67:78" x14ac:dyDescent="0.3">
      <c r="BO596">
        <f t="shared" si="46"/>
        <v>1900</v>
      </c>
      <c r="BP596">
        <f t="shared" si="45"/>
        <v>100</v>
      </c>
      <c r="BQ596" t="e" cm="1">
        <f t="array" aca="1" ref="BQ596" ca="1">1/INDEX($B596:$BB596,Var!$B$9)</f>
        <v>#DIV/0!</v>
      </c>
      <c r="BR596">
        <f t="shared" si="47"/>
        <v>0</v>
      </c>
      <c r="BS596" t="e">
        <f t="shared" si="48"/>
        <v>#DIV/0!</v>
      </c>
      <c r="BT596" t="e" cm="1">
        <f t="array" aca="1" ref="BT596" ca="1">1/INDEX(B596:BB596,Var!$O$9)</f>
        <v>#DIV/0!</v>
      </c>
      <c r="BU596" t="e" cm="1">
        <f t="array" aca="1" ref="BU596" ca="1">INDEX(B596:BB596,Var!$B$9)/INDEX(B596:BB596,Var!$O$9)</f>
        <v>#DIV/0!</v>
      </c>
      <c r="BV596" t="e">
        <f t="shared" ca="1" si="49"/>
        <v>#DIV/0!</v>
      </c>
      <c r="BW596" cm="1">
        <f t="array" aca="1" ref="BW596" ca="1">INDEX($B596:$BB596,Var!$B$9)/BW$1*100</f>
        <v>0</v>
      </c>
      <c r="BX596" cm="1">
        <f t="array" aca="1" ref="BX596" ca="1">INDEX($B596:$BB596,Var!$B$9)/BX$1*100</f>
        <v>0</v>
      </c>
      <c r="BY596" cm="1">
        <f t="array" aca="1" ref="BY596" ca="1">INDEX($B596:$BB596,Var!$O$9)/BY$1*100</f>
        <v>0</v>
      </c>
      <c r="BZ596" cm="1">
        <f t="array" aca="1" ref="BZ596" ca="1">INDEX($B596:$BB596,Var!$O$9)/BZ$1*100</f>
        <v>0</v>
      </c>
    </row>
    <row r="597" spans="67:78" x14ac:dyDescent="0.3">
      <c r="BO597">
        <f t="shared" si="46"/>
        <v>1900</v>
      </c>
      <c r="BP597">
        <f t="shared" si="45"/>
        <v>100</v>
      </c>
      <c r="BQ597" t="e" cm="1">
        <f t="array" aca="1" ref="BQ597" ca="1">1/INDEX($B597:$BB597,Var!$B$9)</f>
        <v>#DIV/0!</v>
      </c>
      <c r="BR597">
        <f t="shared" si="47"/>
        <v>0</v>
      </c>
      <c r="BS597" t="e">
        <f t="shared" si="48"/>
        <v>#DIV/0!</v>
      </c>
      <c r="BT597" t="e" cm="1">
        <f t="array" aca="1" ref="BT597" ca="1">1/INDEX(B597:BB597,Var!$O$9)</f>
        <v>#DIV/0!</v>
      </c>
      <c r="BU597" t="e" cm="1">
        <f t="array" aca="1" ref="BU597" ca="1">INDEX(B597:BB597,Var!$B$9)/INDEX(B597:BB597,Var!$O$9)</f>
        <v>#DIV/0!</v>
      </c>
      <c r="BV597" t="e">
        <f t="shared" ca="1" si="49"/>
        <v>#DIV/0!</v>
      </c>
      <c r="BW597" cm="1">
        <f t="array" aca="1" ref="BW597" ca="1">INDEX($B597:$BB597,Var!$B$9)/BW$1*100</f>
        <v>0</v>
      </c>
      <c r="BX597" cm="1">
        <f t="array" aca="1" ref="BX597" ca="1">INDEX($B597:$BB597,Var!$B$9)/BX$1*100</f>
        <v>0</v>
      </c>
      <c r="BY597" cm="1">
        <f t="array" aca="1" ref="BY597" ca="1">INDEX($B597:$BB597,Var!$O$9)/BY$1*100</f>
        <v>0</v>
      </c>
      <c r="BZ597" cm="1">
        <f t="array" aca="1" ref="BZ597" ca="1">INDEX($B597:$BB597,Var!$O$9)/BZ$1*100</f>
        <v>0</v>
      </c>
    </row>
    <row r="598" spans="67:78" x14ac:dyDescent="0.3">
      <c r="BO598">
        <f t="shared" si="46"/>
        <v>1900</v>
      </c>
      <c r="BP598">
        <f t="shared" si="45"/>
        <v>100</v>
      </c>
      <c r="BQ598" t="e" cm="1">
        <f t="array" aca="1" ref="BQ598" ca="1">1/INDEX($B598:$BB598,Var!$B$9)</f>
        <v>#DIV/0!</v>
      </c>
      <c r="BR598">
        <f t="shared" si="47"/>
        <v>0</v>
      </c>
      <c r="BS598" t="e">
        <f t="shared" si="48"/>
        <v>#DIV/0!</v>
      </c>
      <c r="BT598" t="e" cm="1">
        <f t="array" aca="1" ref="BT598" ca="1">1/INDEX(B598:BB598,Var!$O$9)</f>
        <v>#DIV/0!</v>
      </c>
      <c r="BU598" t="e" cm="1">
        <f t="array" aca="1" ref="BU598" ca="1">INDEX(B598:BB598,Var!$B$9)/INDEX(B598:BB598,Var!$O$9)</f>
        <v>#DIV/0!</v>
      </c>
      <c r="BV598" t="e">
        <f t="shared" ca="1" si="49"/>
        <v>#DIV/0!</v>
      </c>
      <c r="BW598" cm="1">
        <f t="array" aca="1" ref="BW598" ca="1">INDEX($B598:$BB598,Var!$B$9)/BW$1*100</f>
        <v>0</v>
      </c>
      <c r="BX598" cm="1">
        <f t="array" aca="1" ref="BX598" ca="1">INDEX($B598:$BB598,Var!$B$9)/BX$1*100</f>
        <v>0</v>
      </c>
      <c r="BY598" cm="1">
        <f t="array" aca="1" ref="BY598" ca="1">INDEX($B598:$BB598,Var!$O$9)/BY$1*100</f>
        <v>0</v>
      </c>
      <c r="BZ598" cm="1">
        <f t="array" aca="1" ref="BZ598" ca="1">INDEX($B598:$BB598,Var!$O$9)/BZ$1*100</f>
        <v>0</v>
      </c>
    </row>
    <row r="599" spans="67:78" x14ac:dyDescent="0.3">
      <c r="BO599">
        <f t="shared" si="46"/>
        <v>1900</v>
      </c>
      <c r="BP599">
        <f t="shared" si="45"/>
        <v>100</v>
      </c>
      <c r="BQ599" t="e" cm="1">
        <f t="array" aca="1" ref="BQ599" ca="1">1/INDEX($B599:$BB599,Var!$B$9)</f>
        <v>#DIV/0!</v>
      </c>
      <c r="BR599">
        <f t="shared" si="47"/>
        <v>0</v>
      </c>
      <c r="BS599" t="e">
        <f t="shared" si="48"/>
        <v>#DIV/0!</v>
      </c>
      <c r="BT599" t="e" cm="1">
        <f t="array" aca="1" ref="BT599" ca="1">1/INDEX(B599:BB599,Var!$O$9)</f>
        <v>#DIV/0!</v>
      </c>
      <c r="BU599" t="e" cm="1">
        <f t="array" aca="1" ref="BU599" ca="1">INDEX(B599:BB599,Var!$B$9)/INDEX(B599:BB599,Var!$O$9)</f>
        <v>#DIV/0!</v>
      </c>
      <c r="BV599" t="e">
        <f t="shared" ca="1" si="49"/>
        <v>#DIV/0!</v>
      </c>
      <c r="BW599" cm="1">
        <f t="array" aca="1" ref="BW599" ca="1">INDEX($B599:$BB599,Var!$B$9)/BW$1*100</f>
        <v>0</v>
      </c>
      <c r="BX599" cm="1">
        <f t="array" aca="1" ref="BX599" ca="1">INDEX($B599:$BB599,Var!$B$9)/BX$1*100</f>
        <v>0</v>
      </c>
      <c r="BY599" cm="1">
        <f t="array" aca="1" ref="BY599" ca="1">INDEX($B599:$BB599,Var!$O$9)/BY$1*100</f>
        <v>0</v>
      </c>
      <c r="BZ599" cm="1">
        <f t="array" aca="1" ref="BZ599" ca="1">INDEX($B599:$BB599,Var!$O$9)/BZ$1*100</f>
        <v>0</v>
      </c>
    </row>
    <row r="600" spans="67:78" x14ac:dyDescent="0.3">
      <c r="BO600">
        <f t="shared" si="46"/>
        <v>1900</v>
      </c>
      <c r="BP600">
        <f t="shared" si="45"/>
        <v>100</v>
      </c>
      <c r="BQ600" t="e" cm="1">
        <f t="array" aca="1" ref="BQ600" ca="1">1/INDEX($B600:$BB600,Var!$B$9)</f>
        <v>#DIV/0!</v>
      </c>
      <c r="BR600">
        <f t="shared" si="47"/>
        <v>0</v>
      </c>
      <c r="BS600" t="e">
        <f t="shared" si="48"/>
        <v>#DIV/0!</v>
      </c>
      <c r="BT600" t="e" cm="1">
        <f t="array" aca="1" ref="BT600" ca="1">1/INDEX(B600:BB600,Var!$O$9)</f>
        <v>#DIV/0!</v>
      </c>
      <c r="BU600" t="e" cm="1">
        <f t="array" aca="1" ref="BU600" ca="1">INDEX(B600:BB600,Var!$B$9)/INDEX(B600:BB600,Var!$O$9)</f>
        <v>#DIV/0!</v>
      </c>
      <c r="BV600" t="e">
        <f t="shared" ca="1" si="49"/>
        <v>#DIV/0!</v>
      </c>
      <c r="BW600" cm="1">
        <f t="array" aca="1" ref="BW600" ca="1">INDEX($B600:$BB600,Var!$B$9)/BW$1*100</f>
        <v>0</v>
      </c>
      <c r="BX600" cm="1">
        <f t="array" aca="1" ref="BX600" ca="1">INDEX($B600:$BB600,Var!$B$9)/BX$1*100</f>
        <v>0</v>
      </c>
      <c r="BY600" cm="1">
        <f t="array" aca="1" ref="BY600" ca="1">INDEX($B600:$BB600,Var!$O$9)/BY$1*100</f>
        <v>0</v>
      </c>
      <c r="BZ600" cm="1">
        <f t="array" aca="1" ref="BZ600" ca="1">INDEX($B600:$BB600,Var!$O$9)/BZ$1*100</f>
        <v>0</v>
      </c>
    </row>
    <row r="601" spans="67:78" x14ac:dyDescent="0.3">
      <c r="BO601">
        <f t="shared" si="46"/>
        <v>1900</v>
      </c>
      <c r="BP601">
        <f t="shared" si="45"/>
        <v>100</v>
      </c>
      <c r="BQ601" t="e" cm="1">
        <f t="array" aca="1" ref="BQ601" ca="1">1/INDEX($B601:$BB601,Var!$B$9)</f>
        <v>#DIV/0!</v>
      </c>
      <c r="BR601">
        <f t="shared" si="47"/>
        <v>0</v>
      </c>
      <c r="BS601" t="e">
        <f t="shared" si="48"/>
        <v>#DIV/0!</v>
      </c>
      <c r="BT601" t="e" cm="1">
        <f t="array" aca="1" ref="BT601" ca="1">1/INDEX(B601:BB601,Var!$O$9)</f>
        <v>#DIV/0!</v>
      </c>
      <c r="BU601" t="e" cm="1">
        <f t="array" aca="1" ref="BU601" ca="1">INDEX(B601:BB601,Var!$B$9)/INDEX(B601:BB601,Var!$O$9)</f>
        <v>#DIV/0!</v>
      </c>
      <c r="BV601" t="e">
        <f t="shared" ca="1" si="49"/>
        <v>#DIV/0!</v>
      </c>
      <c r="BW601" cm="1">
        <f t="array" aca="1" ref="BW601" ca="1">INDEX($B601:$BB601,Var!$B$9)/BW$1*100</f>
        <v>0</v>
      </c>
      <c r="BX601" cm="1">
        <f t="array" aca="1" ref="BX601" ca="1">INDEX($B601:$BB601,Var!$B$9)/BX$1*100</f>
        <v>0</v>
      </c>
      <c r="BY601" cm="1">
        <f t="array" aca="1" ref="BY601" ca="1">INDEX($B601:$BB601,Var!$O$9)/BY$1*100</f>
        <v>0</v>
      </c>
      <c r="BZ601" cm="1">
        <f t="array" aca="1" ref="BZ601" ca="1">INDEX($B601:$BB601,Var!$O$9)/BZ$1*100</f>
        <v>0</v>
      </c>
    </row>
    <row r="602" spans="67:78" x14ac:dyDescent="0.3">
      <c r="BO602">
        <f t="shared" si="46"/>
        <v>1900</v>
      </c>
      <c r="BP602">
        <f t="shared" si="45"/>
        <v>100</v>
      </c>
      <c r="BQ602" t="e" cm="1">
        <f t="array" aca="1" ref="BQ602" ca="1">1/INDEX($B602:$BB602,Var!$B$9)</f>
        <v>#DIV/0!</v>
      </c>
      <c r="BR602">
        <f t="shared" si="47"/>
        <v>0</v>
      </c>
      <c r="BS602" t="e">
        <f t="shared" si="48"/>
        <v>#DIV/0!</v>
      </c>
      <c r="BT602" t="e" cm="1">
        <f t="array" aca="1" ref="BT602" ca="1">1/INDEX(B602:BB602,Var!$O$9)</f>
        <v>#DIV/0!</v>
      </c>
      <c r="BU602" t="e" cm="1">
        <f t="array" aca="1" ref="BU602" ca="1">INDEX(B602:BB602,Var!$B$9)/INDEX(B602:BB602,Var!$O$9)</f>
        <v>#DIV/0!</v>
      </c>
      <c r="BV602" t="e">
        <f t="shared" ca="1" si="49"/>
        <v>#DIV/0!</v>
      </c>
      <c r="BW602" cm="1">
        <f t="array" aca="1" ref="BW602" ca="1">INDEX($B602:$BB602,Var!$B$9)/BW$1*100</f>
        <v>0</v>
      </c>
      <c r="BX602" cm="1">
        <f t="array" aca="1" ref="BX602" ca="1">INDEX($B602:$BB602,Var!$B$9)/BX$1*100</f>
        <v>0</v>
      </c>
      <c r="BY602" cm="1">
        <f t="array" aca="1" ref="BY602" ca="1">INDEX($B602:$BB602,Var!$O$9)/BY$1*100</f>
        <v>0</v>
      </c>
      <c r="BZ602" cm="1">
        <f t="array" aca="1" ref="BZ602" ca="1">INDEX($B602:$BB602,Var!$O$9)/BZ$1*100</f>
        <v>0</v>
      </c>
    </row>
    <row r="603" spans="67:78" x14ac:dyDescent="0.3">
      <c r="BO603">
        <f t="shared" si="46"/>
        <v>1900</v>
      </c>
      <c r="BP603">
        <f t="shared" si="45"/>
        <v>100</v>
      </c>
      <c r="BQ603" t="e" cm="1">
        <f t="array" aca="1" ref="BQ603" ca="1">1/INDEX($B603:$BB603,Var!$B$9)</f>
        <v>#DIV/0!</v>
      </c>
      <c r="BR603">
        <f t="shared" si="47"/>
        <v>0</v>
      </c>
      <c r="BS603" t="e">
        <f t="shared" si="48"/>
        <v>#DIV/0!</v>
      </c>
      <c r="BT603" t="e" cm="1">
        <f t="array" aca="1" ref="BT603" ca="1">1/INDEX(B603:BB603,Var!$O$9)</f>
        <v>#DIV/0!</v>
      </c>
      <c r="BU603" t="e" cm="1">
        <f t="array" aca="1" ref="BU603" ca="1">INDEX(B603:BB603,Var!$B$9)/INDEX(B603:BB603,Var!$O$9)</f>
        <v>#DIV/0!</v>
      </c>
      <c r="BV603" t="e">
        <f t="shared" ca="1" si="49"/>
        <v>#DIV/0!</v>
      </c>
      <c r="BW603" cm="1">
        <f t="array" aca="1" ref="BW603" ca="1">INDEX($B603:$BB603,Var!$B$9)/BW$1*100</f>
        <v>0</v>
      </c>
      <c r="BX603" cm="1">
        <f t="array" aca="1" ref="BX603" ca="1">INDEX($B603:$BB603,Var!$B$9)/BX$1*100</f>
        <v>0</v>
      </c>
      <c r="BY603" cm="1">
        <f t="array" aca="1" ref="BY603" ca="1">INDEX($B603:$BB603,Var!$O$9)/BY$1*100</f>
        <v>0</v>
      </c>
      <c r="BZ603" cm="1">
        <f t="array" aca="1" ref="BZ603" ca="1">INDEX($B603:$BB603,Var!$O$9)/BZ$1*100</f>
        <v>0</v>
      </c>
    </row>
    <row r="604" spans="67:78" x14ac:dyDescent="0.3">
      <c r="BO604">
        <f t="shared" si="46"/>
        <v>1900</v>
      </c>
      <c r="BP604">
        <f t="shared" si="45"/>
        <v>100</v>
      </c>
      <c r="BQ604" t="e" cm="1">
        <f t="array" aca="1" ref="BQ604" ca="1">1/INDEX($B604:$BB604,Var!$B$9)</f>
        <v>#DIV/0!</v>
      </c>
      <c r="BR604">
        <f t="shared" si="47"/>
        <v>0</v>
      </c>
      <c r="BS604" t="e">
        <f t="shared" si="48"/>
        <v>#DIV/0!</v>
      </c>
      <c r="BT604" t="e" cm="1">
        <f t="array" aca="1" ref="BT604" ca="1">1/INDEX(B604:BB604,Var!$O$9)</f>
        <v>#DIV/0!</v>
      </c>
      <c r="BU604" t="e" cm="1">
        <f t="array" aca="1" ref="BU604" ca="1">INDEX(B604:BB604,Var!$B$9)/INDEX(B604:BB604,Var!$O$9)</f>
        <v>#DIV/0!</v>
      </c>
      <c r="BV604" t="e">
        <f t="shared" ca="1" si="49"/>
        <v>#DIV/0!</v>
      </c>
      <c r="BW604" cm="1">
        <f t="array" aca="1" ref="BW604" ca="1">INDEX($B604:$BB604,Var!$B$9)/BW$1*100</f>
        <v>0</v>
      </c>
      <c r="BX604" cm="1">
        <f t="array" aca="1" ref="BX604" ca="1">INDEX($B604:$BB604,Var!$B$9)/BX$1*100</f>
        <v>0</v>
      </c>
      <c r="BY604" cm="1">
        <f t="array" aca="1" ref="BY604" ca="1">INDEX($B604:$BB604,Var!$O$9)/BY$1*100</f>
        <v>0</v>
      </c>
      <c r="BZ604" cm="1">
        <f t="array" aca="1" ref="BZ604" ca="1">INDEX($B604:$BB604,Var!$O$9)/BZ$1*100</f>
        <v>0</v>
      </c>
    </row>
    <row r="605" spans="67:78" x14ac:dyDescent="0.3">
      <c r="BO605">
        <f t="shared" si="46"/>
        <v>1900</v>
      </c>
      <c r="BP605">
        <f t="shared" si="45"/>
        <v>100</v>
      </c>
      <c r="BQ605" t="e" cm="1">
        <f t="array" aca="1" ref="BQ605" ca="1">1/INDEX($B605:$BB605,Var!$B$9)</f>
        <v>#DIV/0!</v>
      </c>
      <c r="BR605">
        <f t="shared" si="47"/>
        <v>0</v>
      </c>
      <c r="BS605" t="e">
        <f t="shared" si="48"/>
        <v>#DIV/0!</v>
      </c>
      <c r="BT605" t="e" cm="1">
        <f t="array" aca="1" ref="BT605" ca="1">1/INDEX(B605:BB605,Var!$O$9)</f>
        <v>#DIV/0!</v>
      </c>
      <c r="BU605" t="e" cm="1">
        <f t="array" aca="1" ref="BU605" ca="1">INDEX(B605:BB605,Var!$B$9)/INDEX(B605:BB605,Var!$O$9)</f>
        <v>#DIV/0!</v>
      </c>
      <c r="BV605" t="e">
        <f t="shared" ca="1" si="49"/>
        <v>#DIV/0!</v>
      </c>
      <c r="BW605" cm="1">
        <f t="array" aca="1" ref="BW605" ca="1">INDEX($B605:$BB605,Var!$B$9)/BW$1*100</f>
        <v>0</v>
      </c>
      <c r="BX605" cm="1">
        <f t="array" aca="1" ref="BX605" ca="1">INDEX($B605:$BB605,Var!$B$9)/BX$1*100</f>
        <v>0</v>
      </c>
      <c r="BY605" cm="1">
        <f t="array" aca="1" ref="BY605" ca="1">INDEX($B605:$BB605,Var!$O$9)/BY$1*100</f>
        <v>0</v>
      </c>
      <c r="BZ605" cm="1">
        <f t="array" aca="1" ref="BZ605" ca="1">INDEX($B605:$BB605,Var!$O$9)/BZ$1*100</f>
        <v>0</v>
      </c>
    </row>
    <row r="606" spans="67:78" x14ac:dyDescent="0.3">
      <c r="BO606">
        <f t="shared" si="46"/>
        <v>1900</v>
      </c>
      <c r="BP606">
        <f t="shared" si="45"/>
        <v>100</v>
      </c>
      <c r="BQ606" t="e" cm="1">
        <f t="array" aca="1" ref="BQ606" ca="1">1/INDEX($B606:$BB606,Var!$B$9)</f>
        <v>#DIV/0!</v>
      </c>
      <c r="BR606">
        <f t="shared" si="47"/>
        <v>0</v>
      </c>
      <c r="BS606" t="e">
        <f t="shared" si="48"/>
        <v>#DIV/0!</v>
      </c>
      <c r="BT606" t="e" cm="1">
        <f t="array" aca="1" ref="BT606" ca="1">1/INDEX(B606:BB606,Var!$O$9)</f>
        <v>#DIV/0!</v>
      </c>
      <c r="BU606" t="e" cm="1">
        <f t="array" aca="1" ref="BU606" ca="1">INDEX(B606:BB606,Var!$B$9)/INDEX(B606:BB606,Var!$O$9)</f>
        <v>#DIV/0!</v>
      </c>
      <c r="BV606" t="e">
        <f t="shared" ca="1" si="49"/>
        <v>#DIV/0!</v>
      </c>
      <c r="BW606" cm="1">
        <f t="array" aca="1" ref="BW606" ca="1">INDEX($B606:$BB606,Var!$B$9)/BW$1*100</f>
        <v>0</v>
      </c>
      <c r="BX606" cm="1">
        <f t="array" aca="1" ref="BX606" ca="1">INDEX($B606:$BB606,Var!$B$9)/BX$1*100</f>
        <v>0</v>
      </c>
      <c r="BY606" cm="1">
        <f t="array" aca="1" ref="BY606" ca="1">INDEX($B606:$BB606,Var!$O$9)/BY$1*100</f>
        <v>0</v>
      </c>
      <c r="BZ606" cm="1">
        <f t="array" aca="1" ref="BZ606" ca="1">INDEX($B606:$BB606,Var!$O$9)/BZ$1*100</f>
        <v>0</v>
      </c>
    </row>
    <row r="607" spans="67:78" x14ac:dyDescent="0.3">
      <c r="BO607">
        <f t="shared" si="46"/>
        <v>1900</v>
      </c>
      <c r="BP607">
        <f t="shared" si="45"/>
        <v>100</v>
      </c>
      <c r="BQ607" t="e" cm="1">
        <f t="array" aca="1" ref="BQ607" ca="1">1/INDEX($B607:$BB607,Var!$B$9)</f>
        <v>#DIV/0!</v>
      </c>
      <c r="BR607">
        <f t="shared" si="47"/>
        <v>0</v>
      </c>
      <c r="BS607" t="e">
        <f t="shared" si="48"/>
        <v>#DIV/0!</v>
      </c>
      <c r="BT607" t="e" cm="1">
        <f t="array" aca="1" ref="BT607" ca="1">1/INDEX(B607:BB607,Var!$O$9)</f>
        <v>#DIV/0!</v>
      </c>
      <c r="BU607" t="e" cm="1">
        <f t="array" aca="1" ref="BU607" ca="1">INDEX(B607:BB607,Var!$B$9)/INDEX(B607:BB607,Var!$O$9)</f>
        <v>#DIV/0!</v>
      </c>
      <c r="BV607" t="e">
        <f t="shared" ca="1" si="49"/>
        <v>#DIV/0!</v>
      </c>
      <c r="BW607" cm="1">
        <f t="array" aca="1" ref="BW607" ca="1">INDEX($B607:$BB607,Var!$B$9)/BW$1*100</f>
        <v>0</v>
      </c>
      <c r="BX607" cm="1">
        <f t="array" aca="1" ref="BX607" ca="1">INDEX($B607:$BB607,Var!$B$9)/BX$1*100</f>
        <v>0</v>
      </c>
      <c r="BY607" cm="1">
        <f t="array" aca="1" ref="BY607" ca="1">INDEX($B607:$BB607,Var!$O$9)/BY$1*100</f>
        <v>0</v>
      </c>
      <c r="BZ607" cm="1">
        <f t="array" aca="1" ref="BZ607" ca="1">INDEX($B607:$BB607,Var!$O$9)/BZ$1*100</f>
        <v>0</v>
      </c>
    </row>
    <row r="608" spans="67:78" x14ac:dyDescent="0.3">
      <c r="BO608">
        <f t="shared" si="46"/>
        <v>1900</v>
      </c>
      <c r="BP608">
        <f t="shared" si="45"/>
        <v>100</v>
      </c>
      <c r="BQ608" t="e" cm="1">
        <f t="array" aca="1" ref="BQ608" ca="1">1/INDEX($B608:$BB608,Var!$B$9)</f>
        <v>#DIV/0!</v>
      </c>
      <c r="BR608">
        <f t="shared" si="47"/>
        <v>0</v>
      </c>
      <c r="BS608" t="e">
        <f t="shared" si="48"/>
        <v>#DIV/0!</v>
      </c>
      <c r="BT608" t="e" cm="1">
        <f t="array" aca="1" ref="BT608" ca="1">1/INDEX(B608:BB608,Var!$O$9)</f>
        <v>#DIV/0!</v>
      </c>
      <c r="BU608" t="e" cm="1">
        <f t="array" aca="1" ref="BU608" ca="1">INDEX(B608:BB608,Var!$B$9)/INDEX(B608:BB608,Var!$O$9)</f>
        <v>#DIV/0!</v>
      </c>
      <c r="BV608" t="e">
        <f t="shared" ca="1" si="49"/>
        <v>#DIV/0!</v>
      </c>
      <c r="BW608" cm="1">
        <f t="array" aca="1" ref="BW608" ca="1">INDEX($B608:$BB608,Var!$B$9)/BW$1*100</f>
        <v>0</v>
      </c>
      <c r="BX608" cm="1">
        <f t="array" aca="1" ref="BX608" ca="1">INDEX($B608:$BB608,Var!$B$9)/BX$1*100</f>
        <v>0</v>
      </c>
      <c r="BY608" cm="1">
        <f t="array" aca="1" ref="BY608" ca="1">INDEX($B608:$BB608,Var!$O$9)/BY$1*100</f>
        <v>0</v>
      </c>
      <c r="BZ608" cm="1">
        <f t="array" aca="1" ref="BZ608" ca="1">INDEX($B608:$BB608,Var!$O$9)/BZ$1*100</f>
        <v>0</v>
      </c>
    </row>
    <row r="609" spans="67:78" x14ac:dyDescent="0.3">
      <c r="BO609">
        <f t="shared" si="46"/>
        <v>1900</v>
      </c>
      <c r="BP609">
        <f t="shared" si="45"/>
        <v>100</v>
      </c>
      <c r="BQ609" t="e" cm="1">
        <f t="array" aca="1" ref="BQ609" ca="1">1/INDEX($B609:$BB609,Var!$B$9)</f>
        <v>#DIV/0!</v>
      </c>
      <c r="BR609">
        <f t="shared" si="47"/>
        <v>0</v>
      </c>
      <c r="BS609" t="e">
        <f t="shared" si="48"/>
        <v>#DIV/0!</v>
      </c>
      <c r="BT609" t="e" cm="1">
        <f t="array" aca="1" ref="BT609" ca="1">1/INDEX(B609:BB609,Var!$O$9)</f>
        <v>#DIV/0!</v>
      </c>
      <c r="BU609" t="e" cm="1">
        <f t="array" aca="1" ref="BU609" ca="1">INDEX(B609:BB609,Var!$B$9)/INDEX(B609:BB609,Var!$O$9)</f>
        <v>#DIV/0!</v>
      </c>
      <c r="BV609" t="e">
        <f t="shared" ca="1" si="49"/>
        <v>#DIV/0!</v>
      </c>
      <c r="BW609" cm="1">
        <f t="array" aca="1" ref="BW609" ca="1">INDEX($B609:$BB609,Var!$B$9)/BW$1*100</f>
        <v>0</v>
      </c>
      <c r="BX609" cm="1">
        <f t="array" aca="1" ref="BX609" ca="1">INDEX($B609:$BB609,Var!$B$9)/BX$1*100</f>
        <v>0</v>
      </c>
      <c r="BY609" cm="1">
        <f t="array" aca="1" ref="BY609" ca="1">INDEX($B609:$BB609,Var!$O$9)/BY$1*100</f>
        <v>0</v>
      </c>
      <c r="BZ609" cm="1">
        <f t="array" aca="1" ref="BZ609" ca="1">INDEX($B609:$BB609,Var!$O$9)/BZ$1*100</f>
        <v>0</v>
      </c>
    </row>
    <row r="610" spans="67:78" x14ac:dyDescent="0.3">
      <c r="BO610">
        <f t="shared" si="46"/>
        <v>1900</v>
      </c>
      <c r="BP610">
        <f t="shared" si="45"/>
        <v>100</v>
      </c>
      <c r="BQ610" t="e" cm="1">
        <f t="array" aca="1" ref="BQ610" ca="1">1/INDEX($B610:$BB610,Var!$B$9)</f>
        <v>#DIV/0!</v>
      </c>
      <c r="BR610">
        <f t="shared" si="47"/>
        <v>0</v>
      </c>
      <c r="BS610" t="e">
        <f t="shared" si="48"/>
        <v>#DIV/0!</v>
      </c>
      <c r="BT610" t="e" cm="1">
        <f t="array" aca="1" ref="BT610" ca="1">1/INDEX(B610:BB610,Var!$O$9)</f>
        <v>#DIV/0!</v>
      </c>
      <c r="BU610" t="e" cm="1">
        <f t="array" aca="1" ref="BU610" ca="1">INDEX(B610:BB610,Var!$B$9)/INDEX(B610:BB610,Var!$O$9)</f>
        <v>#DIV/0!</v>
      </c>
      <c r="BV610" t="e">
        <f t="shared" ca="1" si="49"/>
        <v>#DIV/0!</v>
      </c>
      <c r="BW610" cm="1">
        <f t="array" aca="1" ref="BW610" ca="1">INDEX($B610:$BB610,Var!$B$9)/BW$1*100</f>
        <v>0</v>
      </c>
      <c r="BX610" cm="1">
        <f t="array" aca="1" ref="BX610" ca="1">INDEX($B610:$BB610,Var!$B$9)/BX$1*100</f>
        <v>0</v>
      </c>
      <c r="BY610" cm="1">
        <f t="array" aca="1" ref="BY610" ca="1">INDEX($B610:$BB610,Var!$O$9)/BY$1*100</f>
        <v>0</v>
      </c>
      <c r="BZ610" cm="1">
        <f t="array" aca="1" ref="BZ610" ca="1">INDEX($B610:$BB610,Var!$O$9)/BZ$1*100</f>
        <v>0</v>
      </c>
    </row>
    <row r="611" spans="67:78" x14ac:dyDescent="0.3">
      <c r="BO611">
        <f t="shared" si="46"/>
        <v>1900</v>
      </c>
      <c r="BP611">
        <f t="shared" si="45"/>
        <v>100</v>
      </c>
      <c r="BQ611" t="e" cm="1">
        <f t="array" aca="1" ref="BQ611" ca="1">1/INDEX($B611:$BB611,Var!$B$9)</f>
        <v>#DIV/0!</v>
      </c>
      <c r="BR611">
        <f t="shared" si="47"/>
        <v>0</v>
      </c>
      <c r="BS611" t="e">
        <f t="shared" si="48"/>
        <v>#DIV/0!</v>
      </c>
      <c r="BT611" t="e" cm="1">
        <f t="array" aca="1" ref="BT611" ca="1">1/INDEX(B611:BB611,Var!$O$9)</f>
        <v>#DIV/0!</v>
      </c>
      <c r="BU611" t="e" cm="1">
        <f t="array" aca="1" ref="BU611" ca="1">INDEX(B611:BB611,Var!$B$9)/INDEX(B611:BB611,Var!$O$9)</f>
        <v>#DIV/0!</v>
      </c>
      <c r="BV611" t="e">
        <f t="shared" ca="1" si="49"/>
        <v>#DIV/0!</v>
      </c>
      <c r="BW611" cm="1">
        <f t="array" aca="1" ref="BW611" ca="1">INDEX($B611:$BB611,Var!$B$9)/BW$1*100</f>
        <v>0</v>
      </c>
      <c r="BX611" cm="1">
        <f t="array" aca="1" ref="BX611" ca="1">INDEX($B611:$BB611,Var!$B$9)/BX$1*100</f>
        <v>0</v>
      </c>
      <c r="BY611" cm="1">
        <f t="array" aca="1" ref="BY611" ca="1">INDEX($B611:$BB611,Var!$O$9)/BY$1*100</f>
        <v>0</v>
      </c>
      <c r="BZ611" cm="1">
        <f t="array" aca="1" ref="BZ611" ca="1">INDEX($B611:$BB611,Var!$O$9)/BZ$1*100</f>
        <v>0</v>
      </c>
    </row>
    <row r="612" spans="67:78" x14ac:dyDescent="0.3">
      <c r="BO612">
        <f t="shared" si="46"/>
        <v>1900</v>
      </c>
      <c r="BP612">
        <f t="shared" si="45"/>
        <v>100</v>
      </c>
      <c r="BQ612" t="e" cm="1">
        <f t="array" aca="1" ref="BQ612" ca="1">1/INDEX($B612:$BB612,Var!$B$9)</f>
        <v>#DIV/0!</v>
      </c>
      <c r="BR612">
        <f t="shared" si="47"/>
        <v>0</v>
      </c>
      <c r="BS612" t="e">
        <f t="shared" si="48"/>
        <v>#DIV/0!</v>
      </c>
      <c r="BT612" t="e" cm="1">
        <f t="array" aca="1" ref="BT612" ca="1">1/INDEX(B612:BB612,Var!$O$9)</f>
        <v>#DIV/0!</v>
      </c>
      <c r="BU612" t="e" cm="1">
        <f t="array" aca="1" ref="BU612" ca="1">INDEX(B612:BB612,Var!$B$9)/INDEX(B612:BB612,Var!$O$9)</f>
        <v>#DIV/0!</v>
      </c>
      <c r="BV612" t="e">
        <f t="shared" ca="1" si="49"/>
        <v>#DIV/0!</v>
      </c>
      <c r="BW612" cm="1">
        <f t="array" aca="1" ref="BW612" ca="1">INDEX($B612:$BB612,Var!$B$9)/BW$1*100</f>
        <v>0</v>
      </c>
      <c r="BX612" cm="1">
        <f t="array" aca="1" ref="BX612" ca="1">INDEX($B612:$BB612,Var!$B$9)/BX$1*100</f>
        <v>0</v>
      </c>
      <c r="BY612" cm="1">
        <f t="array" aca="1" ref="BY612" ca="1">INDEX($B612:$BB612,Var!$O$9)/BY$1*100</f>
        <v>0</v>
      </c>
      <c r="BZ612" cm="1">
        <f t="array" aca="1" ref="BZ612" ca="1">INDEX($B612:$BB612,Var!$O$9)/BZ$1*100</f>
        <v>0</v>
      </c>
    </row>
    <row r="613" spans="67:78" x14ac:dyDescent="0.3">
      <c r="BO613">
        <f t="shared" si="46"/>
        <v>1900</v>
      </c>
      <c r="BP613">
        <f t="shared" si="45"/>
        <v>100</v>
      </c>
      <c r="BQ613" t="e" cm="1">
        <f t="array" aca="1" ref="BQ613" ca="1">1/INDEX($B613:$BB613,Var!$B$9)</f>
        <v>#DIV/0!</v>
      </c>
      <c r="BR613">
        <f t="shared" si="47"/>
        <v>0</v>
      </c>
      <c r="BS613" t="e">
        <f t="shared" si="48"/>
        <v>#DIV/0!</v>
      </c>
      <c r="BT613" t="e" cm="1">
        <f t="array" aca="1" ref="BT613" ca="1">1/INDEX(B613:BB613,Var!$O$9)</f>
        <v>#DIV/0!</v>
      </c>
      <c r="BU613" t="e" cm="1">
        <f t="array" aca="1" ref="BU613" ca="1">INDEX(B613:BB613,Var!$B$9)/INDEX(B613:BB613,Var!$O$9)</f>
        <v>#DIV/0!</v>
      </c>
      <c r="BV613" t="e">
        <f t="shared" ca="1" si="49"/>
        <v>#DIV/0!</v>
      </c>
      <c r="BW613" cm="1">
        <f t="array" aca="1" ref="BW613" ca="1">INDEX($B613:$BB613,Var!$B$9)/BW$1*100</f>
        <v>0</v>
      </c>
      <c r="BX613" cm="1">
        <f t="array" aca="1" ref="BX613" ca="1">INDEX($B613:$BB613,Var!$B$9)/BX$1*100</f>
        <v>0</v>
      </c>
      <c r="BY613" cm="1">
        <f t="array" aca="1" ref="BY613" ca="1">INDEX($B613:$BB613,Var!$O$9)/BY$1*100</f>
        <v>0</v>
      </c>
      <c r="BZ613" cm="1">
        <f t="array" aca="1" ref="BZ613" ca="1">INDEX($B613:$BB613,Var!$O$9)/BZ$1*100</f>
        <v>0</v>
      </c>
    </row>
    <row r="614" spans="67:78" x14ac:dyDescent="0.3">
      <c r="BO614">
        <f t="shared" si="46"/>
        <v>1900</v>
      </c>
      <c r="BP614">
        <f t="shared" si="45"/>
        <v>100</v>
      </c>
      <c r="BQ614" t="e" cm="1">
        <f t="array" aca="1" ref="BQ614" ca="1">1/INDEX($B614:$BB614,Var!$B$9)</f>
        <v>#DIV/0!</v>
      </c>
      <c r="BR614">
        <f t="shared" si="47"/>
        <v>0</v>
      </c>
      <c r="BS614" t="e">
        <f t="shared" si="48"/>
        <v>#DIV/0!</v>
      </c>
      <c r="BT614" t="e" cm="1">
        <f t="array" aca="1" ref="BT614" ca="1">1/INDEX(B614:BB614,Var!$O$9)</f>
        <v>#DIV/0!</v>
      </c>
      <c r="BU614" t="e" cm="1">
        <f t="array" aca="1" ref="BU614" ca="1">INDEX(B614:BB614,Var!$B$9)/INDEX(B614:BB614,Var!$O$9)</f>
        <v>#DIV/0!</v>
      </c>
      <c r="BV614" t="e">
        <f t="shared" ca="1" si="49"/>
        <v>#DIV/0!</v>
      </c>
      <c r="BW614" cm="1">
        <f t="array" aca="1" ref="BW614" ca="1">INDEX($B614:$BB614,Var!$B$9)/BW$1*100</f>
        <v>0</v>
      </c>
      <c r="BX614" cm="1">
        <f t="array" aca="1" ref="BX614" ca="1">INDEX($B614:$BB614,Var!$B$9)/BX$1*100</f>
        <v>0</v>
      </c>
      <c r="BY614" cm="1">
        <f t="array" aca="1" ref="BY614" ca="1">INDEX($B614:$BB614,Var!$O$9)/BY$1*100</f>
        <v>0</v>
      </c>
      <c r="BZ614" cm="1">
        <f t="array" aca="1" ref="BZ614" ca="1">INDEX($B614:$BB614,Var!$O$9)/BZ$1*100</f>
        <v>0</v>
      </c>
    </row>
    <row r="615" spans="67:78" x14ac:dyDescent="0.3">
      <c r="BO615">
        <f t="shared" si="46"/>
        <v>1900</v>
      </c>
      <c r="BP615">
        <f t="shared" si="45"/>
        <v>100</v>
      </c>
      <c r="BQ615" t="e" cm="1">
        <f t="array" aca="1" ref="BQ615" ca="1">1/INDEX($B615:$BB615,Var!$B$9)</f>
        <v>#DIV/0!</v>
      </c>
      <c r="BR615">
        <f t="shared" si="47"/>
        <v>0</v>
      </c>
      <c r="BS615" t="e">
        <f t="shared" si="48"/>
        <v>#DIV/0!</v>
      </c>
      <c r="BT615" t="e" cm="1">
        <f t="array" aca="1" ref="BT615" ca="1">1/INDEX(B615:BB615,Var!$O$9)</f>
        <v>#DIV/0!</v>
      </c>
      <c r="BU615" t="e" cm="1">
        <f t="array" aca="1" ref="BU615" ca="1">INDEX(B615:BB615,Var!$B$9)/INDEX(B615:BB615,Var!$O$9)</f>
        <v>#DIV/0!</v>
      </c>
      <c r="BV615" t="e">
        <f t="shared" ca="1" si="49"/>
        <v>#DIV/0!</v>
      </c>
      <c r="BW615" cm="1">
        <f t="array" aca="1" ref="BW615" ca="1">INDEX($B615:$BB615,Var!$B$9)/BW$1*100</f>
        <v>0</v>
      </c>
      <c r="BX615" cm="1">
        <f t="array" aca="1" ref="BX615" ca="1">INDEX($B615:$BB615,Var!$B$9)/BX$1*100</f>
        <v>0</v>
      </c>
      <c r="BY615" cm="1">
        <f t="array" aca="1" ref="BY615" ca="1">INDEX($B615:$BB615,Var!$O$9)/BY$1*100</f>
        <v>0</v>
      </c>
      <c r="BZ615" cm="1">
        <f t="array" aca="1" ref="BZ615" ca="1">INDEX($B615:$BB615,Var!$O$9)/BZ$1*100</f>
        <v>0</v>
      </c>
    </row>
    <row r="616" spans="67:78" x14ac:dyDescent="0.3">
      <c r="BO616">
        <f t="shared" si="46"/>
        <v>1900</v>
      </c>
      <c r="BP616">
        <f t="shared" si="45"/>
        <v>100</v>
      </c>
      <c r="BQ616" t="e" cm="1">
        <f t="array" aca="1" ref="BQ616" ca="1">1/INDEX($B616:$BB616,Var!$B$9)</f>
        <v>#DIV/0!</v>
      </c>
      <c r="BR616">
        <f t="shared" si="47"/>
        <v>0</v>
      </c>
      <c r="BS616" t="e">
        <f t="shared" si="48"/>
        <v>#DIV/0!</v>
      </c>
      <c r="BT616" t="e" cm="1">
        <f t="array" aca="1" ref="BT616" ca="1">1/INDEX(B616:BB616,Var!$O$9)</f>
        <v>#DIV/0!</v>
      </c>
      <c r="BU616" t="e" cm="1">
        <f t="array" aca="1" ref="BU616" ca="1">INDEX(B616:BB616,Var!$B$9)/INDEX(B616:BB616,Var!$O$9)</f>
        <v>#DIV/0!</v>
      </c>
      <c r="BV616" t="e">
        <f t="shared" ca="1" si="49"/>
        <v>#DIV/0!</v>
      </c>
      <c r="BW616" cm="1">
        <f t="array" aca="1" ref="BW616" ca="1">INDEX($B616:$BB616,Var!$B$9)/BW$1*100</f>
        <v>0</v>
      </c>
      <c r="BX616" cm="1">
        <f t="array" aca="1" ref="BX616" ca="1">INDEX($B616:$BB616,Var!$B$9)/BX$1*100</f>
        <v>0</v>
      </c>
      <c r="BY616" cm="1">
        <f t="array" aca="1" ref="BY616" ca="1">INDEX($B616:$BB616,Var!$O$9)/BY$1*100</f>
        <v>0</v>
      </c>
      <c r="BZ616" cm="1">
        <f t="array" aca="1" ref="BZ616" ca="1">INDEX($B616:$BB616,Var!$O$9)/BZ$1*100</f>
        <v>0</v>
      </c>
    </row>
    <row r="617" spans="67:78" x14ac:dyDescent="0.3">
      <c r="BO617">
        <f t="shared" si="46"/>
        <v>1900</v>
      </c>
      <c r="BP617">
        <f t="shared" si="45"/>
        <v>100</v>
      </c>
      <c r="BQ617" t="e" cm="1">
        <f t="array" aca="1" ref="BQ617" ca="1">1/INDEX($B617:$BB617,Var!$B$9)</f>
        <v>#DIV/0!</v>
      </c>
      <c r="BR617">
        <f t="shared" si="47"/>
        <v>0</v>
      </c>
      <c r="BS617" t="e">
        <f t="shared" si="48"/>
        <v>#DIV/0!</v>
      </c>
      <c r="BT617" t="e" cm="1">
        <f t="array" aca="1" ref="BT617" ca="1">1/INDEX(B617:BB617,Var!$O$9)</f>
        <v>#DIV/0!</v>
      </c>
      <c r="BU617" t="e" cm="1">
        <f t="array" aca="1" ref="BU617" ca="1">INDEX(B617:BB617,Var!$B$9)/INDEX(B617:BB617,Var!$O$9)</f>
        <v>#DIV/0!</v>
      </c>
      <c r="BV617" t="e">
        <f t="shared" ca="1" si="49"/>
        <v>#DIV/0!</v>
      </c>
      <c r="BW617" cm="1">
        <f t="array" aca="1" ref="BW617" ca="1">INDEX($B617:$BB617,Var!$B$9)/BW$1*100</f>
        <v>0</v>
      </c>
      <c r="BX617" cm="1">
        <f t="array" aca="1" ref="BX617" ca="1">INDEX($B617:$BB617,Var!$B$9)/BX$1*100</f>
        <v>0</v>
      </c>
      <c r="BY617" cm="1">
        <f t="array" aca="1" ref="BY617" ca="1">INDEX($B617:$BB617,Var!$O$9)/BY$1*100</f>
        <v>0</v>
      </c>
      <c r="BZ617" cm="1">
        <f t="array" aca="1" ref="BZ617" ca="1">INDEX($B617:$BB617,Var!$O$9)/BZ$1*100</f>
        <v>0</v>
      </c>
    </row>
    <row r="618" spans="67:78" x14ac:dyDescent="0.3">
      <c r="BO618">
        <f t="shared" si="46"/>
        <v>1900</v>
      </c>
      <c r="BP618">
        <f t="shared" si="45"/>
        <v>100</v>
      </c>
      <c r="BQ618" t="e" cm="1">
        <f t="array" aca="1" ref="BQ618" ca="1">1/INDEX($B618:$BB618,Var!$B$9)</f>
        <v>#DIV/0!</v>
      </c>
      <c r="BR618">
        <f t="shared" si="47"/>
        <v>0</v>
      </c>
      <c r="BS618" t="e">
        <f t="shared" si="48"/>
        <v>#DIV/0!</v>
      </c>
      <c r="BT618" t="e" cm="1">
        <f t="array" aca="1" ref="BT618" ca="1">1/INDEX(B618:BB618,Var!$O$9)</f>
        <v>#DIV/0!</v>
      </c>
      <c r="BU618" t="e" cm="1">
        <f t="array" aca="1" ref="BU618" ca="1">INDEX(B618:BB618,Var!$B$9)/INDEX(B618:BB618,Var!$O$9)</f>
        <v>#DIV/0!</v>
      </c>
      <c r="BV618" t="e">
        <f t="shared" ca="1" si="49"/>
        <v>#DIV/0!</v>
      </c>
      <c r="BW618" cm="1">
        <f t="array" aca="1" ref="BW618" ca="1">INDEX($B618:$BB618,Var!$B$9)/BW$1*100</f>
        <v>0</v>
      </c>
      <c r="BX618" cm="1">
        <f t="array" aca="1" ref="BX618" ca="1">INDEX($B618:$BB618,Var!$B$9)/BX$1*100</f>
        <v>0</v>
      </c>
      <c r="BY618" cm="1">
        <f t="array" aca="1" ref="BY618" ca="1">INDEX($B618:$BB618,Var!$O$9)/BY$1*100</f>
        <v>0</v>
      </c>
      <c r="BZ618" cm="1">
        <f t="array" aca="1" ref="BZ618" ca="1">INDEX($B618:$BB618,Var!$O$9)/BZ$1*100</f>
        <v>0</v>
      </c>
    </row>
    <row r="619" spans="67:78" x14ac:dyDescent="0.3">
      <c r="BO619">
        <f t="shared" si="46"/>
        <v>1900</v>
      </c>
      <c r="BP619">
        <f t="shared" si="45"/>
        <v>100</v>
      </c>
      <c r="BQ619" t="e" cm="1">
        <f t="array" aca="1" ref="BQ619" ca="1">1/INDEX($B619:$BB619,Var!$B$9)</f>
        <v>#DIV/0!</v>
      </c>
      <c r="BR619">
        <f t="shared" si="47"/>
        <v>0</v>
      </c>
      <c r="BS619" t="e">
        <f t="shared" si="48"/>
        <v>#DIV/0!</v>
      </c>
      <c r="BT619" t="e" cm="1">
        <f t="array" aca="1" ref="BT619" ca="1">1/INDEX(B619:BB619,Var!$O$9)</f>
        <v>#DIV/0!</v>
      </c>
      <c r="BU619" t="e" cm="1">
        <f t="array" aca="1" ref="BU619" ca="1">INDEX(B619:BB619,Var!$B$9)/INDEX(B619:BB619,Var!$O$9)</f>
        <v>#DIV/0!</v>
      </c>
      <c r="BV619" t="e">
        <f t="shared" ca="1" si="49"/>
        <v>#DIV/0!</v>
      </c>
      <c r="BW619" cm="1">
        <f t="array" aca="1" ref="BW619" ca="1">INDEX($B619:$BB619,Var!$B$9)/BW$1*100</f>
        <v>0</v>
      </c>
      <c r="BX619" cm="1">
        <f t="array" aca="1" ref="BX619" ca="1">INDEX($B619:$BB619,Var!$B$9)/BX$1*100</f>
        <v>0</v>
      </c>
      <c r="BY619" cm="1">
        <f t="array" aca="1" ref="BY619" ca="1">INDEX($B619:$BB619,Var!$O$9)/BY$1*100</f>
        <v>0</v>
      </c>
      <c r="BZ619" cm="1">
        <f t="array" aca="1" ref="BZ619" ca="1">INDEX($B619:$BB619,Var!$O$9)/BZ$1*100</f>
        <v>0</v>
      </c>
    </row>
    <row r="620" spans="67:78" x14ac:dyDescent="0.3">
      <c r="BO620">
        <f t="shared" si="46"/>
        <v>1900</v>
      </c>
      <c r="BP620">
        <f t="shared" si="45"/>
        <v>100</v>
      </c>
      <c r="BQ620" t="e" cm="1">
        <f t="array" aca="1" ref="BQ620" ca="1">1/INDEX($B620:$BB620,Var!$B$9)</f>
        <v>#DIV/0!</v>
      </c>
      <c r="BR620">
        <f t="shared" si="47"/>
        <v>0</v>
      </c>
      <c r="BS620" t="e">
        <f t="shared" si="48"/>
        <v>#DIV/0!</v>
      </c>
      <c r="BT620" t="e" cm="1">
        <f t="array" aca="1" ref="BT620" ca="1">1/INDEX(B620:BB620,Var!$O$9)</f>
        <v>#DIV/0!</v>
      </c>
      <c r="BU620" t="e" cm="1">
        <f t="array" aca="1" ref="BU620" ca="1">INDEX(B620:BB620,Var!$B$9)/INDEX(B620:BB620,Var!$O$9)</f>
        <v>#DIV/0!</v>
      </c>
      <c r="BV620" t="e">
        <f t="shared" ca="1" si="49"/>
        <v>#DIV/0!</v>
      </c>
      <c r="BW620" cm="1">
        <f t="array" aca="1" ref="BW620" ca="1">INDEX($B620:$BB620,Var!$B$9)/BW$1*100</f>
        <v>0</v>
      </c>
      <c r="BX620" cm="1">
        <f t="array" aca="1" ref="BX620" ca="1">INDEX($B620:$BB620,Var!$B$9)/BX$1*100</f>
        <v>0</v>
      </c>
      <c r="BY620" cm="1">
        <f t="array" aca="1" ref="BY620" ca="1">INDEX($B620:$BB620,Var!$O$9)/BY$1*100</f>
        <v>0</v>
      </c>
      <c r="BZ620" cm="1">
        <f t="array" aca="1" ref="BZ620" ca="1">INDEX($B620:$BB620,Var!$O$9)/BZ$1*100</f>
        <v>0</v>
      </c>
    </row>
    <row r="621" spans="67:78" x14ac:dyDescent="0.3">
      <c r="BO621">
        <f t="shared" si="46"/>
        <v>1900</v>
      </c>
      <c r="BP621">
        <f t="shared" si="45"/>
        <v>100</v>
      </c>
      <c r="BQ621" t="e" cm="1">
        <f t="array" aca="1" ref="BQ621" ca="1">1/INDEX($B621:$BB621,Var!$B$9)</f>
        <v>#DIV/0!</v>
      </c>
      <c r="BR621">
        <f t="shared" si="47"/>
        <v>0</v>
      </c>
      <c r="BS621" t="e">
        <f t="shared" si="48"/>
        <v>#DIV/0!</v>
      </c>
      <c r="BT621" t="e" cm="1">
        <f t="array" aca="1" ref="BT621" ca="1">1/INDEX(B621:BB621,Var!$O$9)</f>
        <v>#DIV/0!</v>
      </c>
      <c r="BU621" t="e" cm="1">
        <f t="array" aca="1" ref="BU621" ca="1">INDEX(B621:BB621,Var!$B$9)/INDEX(B621:BB621,Var!$O$9)</f>
        <v>#DIV/0!</v>
      </c>
      <c r="BV621" t="e">
        <f t="shared" ca="1" si="49"/>
        <v>#DIV/0!</v>
      </c>
      <c r="BW621" cm="1">
        <f t="array" aca="1" ref="BW621" ca="1">INDEX($B621:$BB621,Var!$B$9)/BW$1*100</f>
        <v>0</v>
      </c>
      <c r="BX621" cm="1">
        <f t="array" aca="1" ref="BX621" ca="1">INDEX($B621:$BB621,Var!$B$9)/BX$1*100</f>
        <v>0</v>
      </c>
      <c r="BY621" cm="1">
        <f t="array" aca="1" ref="BY621" ca="1">INDEX($B621:$BB621,Var!$O$9)/BY$1*100</f>
        <v>0</v>
      </c>
      <c r="BZ621" cm="1">
        <f t="array" aca="1" ref="BZ621" ca="1">INDEX($B621:$BB621,Var!$O$9)/BZ$1*100</f>
        <v>0</v>
      </c>
    </row>
    <row r="622" spans="67:78" x14ac:dyDescent="0.3">
      <c r="BO622">
        <f t="shared" si="46"/>
        <v>1900</v>
      </c>
      <c r="BP622">
        <f t="shared" si="45"/>
        <v>100</v>
      </c>
      <c r="BQ622" t="e" cm="1">
        <f t="array" aca="1" ref="BQ622" ca="1">1/INDEX($B622:$BB622,Var!$B$9)</f>
        <v>#DIV/0!</v>
      </c>
      <c r="BR622">
        <f t="shared" si="47"/>
        <v>0</v>
      </c>
      <c r="BS622" t="e">
        <f t="shared" si="48"/>
        <v>#DIV/0!</v>
      </c>
      <c r="BT622" t="e" cm="1">
        <f t="array" aca="1" ref="BT622" ca="1">1/INDEX(B622:BB622,Var!$O$9)</f>
        <v>#DIV/0!</v>
      </c>
      <c r="BU622" t="e" cm="1">
        <f t="array" aca="1" ref="BU622" ca="1">INDEX(B622:BB622,Var!$B$9)/INDEX(B622:BB622,Var!$O$9)</f>
        <v>#DIV/0!</v>
      </c>
      <c r="BV622" t="e">
        <f t="shared" ca="1" si="49"/>
        <v>#DIV/0!</v>
      </c>
      <c r="BW622" cm="1">
        <f t="array" aca="1" ref="BW622" ca="1">INDEX($B622:$BB622,Var!$B$9)/BW$1*100</f>
        <v>0</v>
      </c>
      <c r="BX622" cm="1">
        <f t="array" aca="1" ref="BX622" ca="1">INDEX($B622:$BB622,Var!$B$9)/BX$1*100</f>
        <v>0</v>
      </c>
      <c r="BY622" cm="1">
        <f t="array" aca="1" ref="BY622" ca="1">INDEX($B622:$BB622,Var!$O$9)/BY$1*100</f>
        <v>0</v>
      </c>
      <c r="BZ622" cm="1">
        <f t="array" aca="1" ref="BZ622" ca="1">INDEX($B622:$BB622,Var!$O$9)/BZ$1*100</f>
        <v>0</v>
      </c>
    </row>
    <row r="623" spans="67:78" x14ac:dyDescent="0.3">
      <c r="BO623">
        <f t="shared" si="46"/>
        <v>1900</v>
      </c>
      <c r="BP623">
        <f t="shared" si="45"/>
        <v>100</v>
      </c>
      <c r="BQ623" t="e" cm="1">
        <f t="array" aca="1" ref="BQ623" ca="1">1/INDEX($B623:$BB623,Var!$B$9)</f>
        <v>#DIV/0!</v>
      </c>
      <c r="BR623">
        <f t="shared" si="47"/>
        <v>0</v>
      </c>
      <c r="BS623" t="e">
        <f t="shared" si="48"/>
        <v>#DIV/0!</v>
      </c>
      <c r="BT623" t="e" cm="1">
        <f t="array" aca="1" ref="BT623" ca="1">1/INDEX(B623:BB623,Var!$O$9)</f>
        <v>#DIV/0!</v>
      </c>
      <c r="BU623" t="e" cm="1">
        <f t="array" aca="1" ref="BU623" ca="1">INDEX(B623:BB623,Var!$B$9)/INDEX(B623:BB623,Var!$O$9)</f>
        <v>#DIV/0!</v>
      </c>
      <c r="BV623" t="e">
        <f t="shared" ca="1" si="49"/>
        <v>#DIV/0!</v>
      </c>
      <c r="BW623" cm="1">
        <f t="array" aca="1" ref="BW623" ca="1">INDEX($B623:$BB623,Var!$B$9)/BW$1*100</f>
        <v>0</v>
      </c>
      <c r="BX623" cm="1">
        <f t="array" aca="1" ref="BX623" ca="1">INDEX($B623:$BB623,Var!$B$9)/BX$1*100</f>
        <v>0</v>
      </c>
      <c r="BY623" cm="1">
        <f t="array" aca="1" ref="BY623" ca="1">INDEX($B623:$BB623,Var!$O$9)/BY$1*100</f>
        <v>0</v>
      </c>
      <c r="BZ623" cm="1">
        <f t="array" aca="1" ref="BZ623" ca="1">INDEX($B623:$BB623,Var!$O$9)/BZ$1*100</f>
        <v>0</v>
      </c>
    </row>
    <row r="624" spans="67:78" x14ac:dyDescent="0.3">
      <c r="BO624">
        <f t="shared" si="46"/>
        <v>1900</v>
      </c>
      <c r="BP624">
        <f t="shared" si="45"/>
        <v>100</v>
      </c>
      <c r="BQ624" t="e" cm="1">
        <f t="array" aca="1" ref="BQ624" ca="1">1/INDEX($B624:$BB624,Var!$B$9)</f>
        <v>#DIV/0!</v>
      </c>
      <c r="BR624">
        <f t="shared" si="47"/>
        <v>0</v>
      </c>
      <c r="BS624" t="e">
        <f t="shared" si="48"/>
        <v>#DIV/0!</v>
      </c>
      <c r="BT624" t="e" cm="1">
        <f t="array" aca="1" ref="BT624" ca="1">1/INDEX(B624:BB624,Var!$O$9)</f>
        <v>#DIV/0!</v>
      </c>
      <c r="BU624" t="e" cm="1">
        <f t="array" aca="1" ref="BU624" ca="1">INDEX(B624:BB624,Var!$B$9)/INDEX(B624:BB624,Var!$O$9)</f>
        <v>#DIV/0!</v>
      </c>
      <c r="BV624" t="e">
        <f t="shared" ca="1" si="49"/>
        <v>#DIV/0!</v>
      </c>
      <c r="BW624" cm="1">
        <f t="array" aca="1" ref="BW624" ca="1">INDEX($B624:$BB624,Var!$B$9)/BW$1*100</f>
        <v>0</v>
      </c>
      <c r="BX624" cm="1">
        <f t="array" aca="1" ref="BX624" ca="1">INDEX($B624:$BB624,Var!$B$9)/BX$1*100</f>
        <v>0</v>
      </c>
      <c r="BY624" cm="1">
        <f t="array" aca="1" ref="BY624" ca="1">INDEX($B624:$BB624,Var!$O$9)/BY$1*100</f>
        <v>0</v>
      </c>
      <c r="BZ624" cm="1">
        <f t="array" aca="1" ref="BZ624" ca="1">INDEX($B624:$BB624,Var!$O$9)/BZ$1*100</f>
        <v>0</v>
      </c>
    </row>
    <row r="625" spans="67:78" x14ac:dyDescent="0.3">
      <c r="BO625">
        <f t="shared" si="46"/>
        <v>1900</v>
      </c>
      <c r="BP625">
        <f t="shared" si="45"/>
        <v>100</v>
      </c>
      <c r="BQ625" t="e" cm="1">
        <f t="array" aca="1" ref="BQ625" ca="1">1/INDEX($B625:$BB625,Var!$B$9)</f>
        <v>#DIV/0!</v>
      </c>
      <c r="BR625">
        <f t="shared" si="47"/>
        <v>0</v>
      </c>
      <c r="BS625" t="e">
        <f t="shared" si="48"/>
        <v>#DIV/0!</v>
      </c>
      <c r="BT625" t="e" cm="1">
        <f t="array" aca="1" ref="BT625" ca="1">1/INDEX(B625:BB625,Var!$O$9)</f>
        <v>#DIV/0!</v>
      </c>
      <c r="BU625" t="e" cm="1">
        <f t="array" aca="1" ref="BU625" ca="1">INDEX(B625:BB625,Var!$B$9)/INDEX(B625:BB625,Var!$O$9)</f>
        <v>#DIV/0!</v>
      </c>
      <c r="BV625" t="e">
        <f t="shared" ca="1" si="49"/>
        <v>#DIV/0!</v>
      </c>
      <c r="BW625" cm="1">
        <f t="array" aca="1" ref="BW625" ca="1">INDEX($B625:$BB625,Var!$B$9)/BW$1*100</f>
        <v>0</v>
      </c>
      <c r="BX625" cm="1">
        <f t="array" aca="1" ref="BX625" ca="1">INDEX($B625:$BB625,Var!$B$9)/BX$1*100</f>
        <v>0</v>
      </c>
      <c r="BY625" cm="1">
        <f t="array" aca="1" ref="BY625" ca="1">INDEX($B625:$BB625,Var!$O$9)/BY$1*100</f>
        <v>0</v>
      </c>
      <c r="BZ625" cm="1">
        <f t="array" aca="1" ref="BZ625" ca="1">INDEX($B625:$BB625,Var!$O$9)/BZ$1*100</f>
        <v>0</v>
      </c>
    </row>
    <row r="626" spans="67:78" x14ac:dyDescent="0.3">
      <c r="BO626">
        <f t="shared" si="46"/>
        <v>1900</v>
      </c>
      <c r="BP626">
        <f t="shared" si="45"/>
        <v>100</v>
      </c>
      <c r="BQ626" t="e" cm="1">
        <f t="array" aca="1" ref="BQ626" ca="1">1/INDEX($B626:$BB626,Var!$B$9)</f>
        <v>#DIV/0!</v>
      </c>
      <c r="BR626">
        <f t="shared" si="47"/>
        <v>0</v>
      </c>
      <c r="BS626" t="e">
        <f t="shared" si="48"/>
        <v>#DIV/0!</v>
      </c>
      <c r="BT626" t="e" cm="1">
        <f t="array" aca="1" ref="BT626" ca="1">1/INDEX(B626:BB626,Var!$O$9)</f>
        <v>#DIV/0!</v>
      </c>
      <c r="BU626" t="e" cm="1">
        <f t="array" aca="1" ref="BU626" ca="1">INDEX(B626:BB626,Var!$B$9)/INDEX(B626:BB626,Var!$O$9)</f>
        <v>#DIV/0!</v>
      </c>
      <c r="BV626" t="e">
        <f t="shared" ca="1" si="49"/>
        <v>#DIV/0!</v>
      </c>
      <c r="BW626" cm="1">
        <f t="array" aca="1" ref="BW626" ca="1">INDEX($B626:$BB626,Var!$B$9)/BW$1*100</f>
        <v>0</v>
      </c>
      <c r="BX626" cm="1">
        <f t="array" aca="1" ref="BX626" ca="1">INDEX($B626:$BB626,Var!$B$9)/BX$1*100</f>
        <v>0</v>
      </c>
      <c r="BY626" cm="1">
        <f t="array" aca="1" ref="BY626" ca="1">INDEX($B626:$BB626,Var!$O$9)/BY$1*100</f>
        <v>0</v>
      </c>
      <c r="BZ626" cm="1">
        <f t="array" aca="1" ref="BZ626" ca="1">INDEX($B626:$BB626,Var!$O$9)/BZ$1*100</f>
        <v>0</v>
      </c>
    </row>
    <row r="627" spans="67:78" x14ac:dyDescent="0.3">
      <c r="BO627">
        <f t="shared" si="46"/>
        <v>1900</v>
      </c>
      <c r="BP627">
        <f t="shared" si="45"/>
        <v>100</v>
      </c>
      <c r="BQ627" t="e" cm="1">
        <f t="array" aca="1" ref="BQ627" ca="1">1/INDEX($B627:$BB627,Var!$B$9)</f>
        <v>#DIV/0!</v>
      </c>
      <c r="BR627">
        <f t="shared" si="47"/>
        <v>0</v>
      </c>
      <c r="BS627" t="e">
        <f t="shared" si="48"/>
        <v>#DIV/0!</v>
      </c>
      <c r="BT627" t="e" cm="1">
        <f t="array" aca="1" ref="BT627" ca="1">1/INDEX(B627:BB627,Var!$O$9)</f>
        <v>#DIV/0!</v>
      </c>
      <c r="BU627" t="e" cm="1">
        <f t="array" aca="1" ref="BU627" ca="1">INDEX(B627:BB627,Var!$B$9)/INDEX(B627:BB627,Var!$O$9)</f>
        <v>#DIV/0!</v>
      </c>
      <c r="BV627" t="e">
        <f t="shared" ca="1" si="49"/>
        <v>#DIV/0!</v>
      </c>
      <c r="BW627" cm="1">
        <f t="array" aca="1" ref="BW627" ca="1">INDEX($B627:$BB627,Var!$B$9)/BW$1*100</f>
        <v>0</v>
      </c>
      <c r="BX627" cm="1">
        <f t="array" aca="1" ref="BX627" ca="1">INDEX($B627:$BB627,Var!$B$9)/BX$1*100</f>
        <v>0</v>
      </c>
      <c r="BY627" cm="1">
        <f t="array" aca="1" ref="BY627" ca="1">INDEX($B627:$BB627,Var!$O$9)/BY$1*100</f>
        <v>0</v>
      </c>
      <c r="BZ627" cm="1">
        <f t="array" aca="1" ref="BZ627" ca="1">INDEX($B627:$BB627,Var!$O$9)/BZ$1*100</f>
        <v>0</v>
      </c>
    </row>
    <row r="628" spans="67:78" x14ac:dyDescent="0.3">
      <c r="BO628">
        <f t="shared" si="46"/>
        <v>1900</v>
      </c>
      <c r="BP628">
        <f t="shared" si="45"/>
        <v>100</v>
      </c>
      <c r="BQ628" t="e" cm="1">
        <f t="array" aca="1" ref="BQ628" ca="1">1/INDEX($B628:$BB628,Var!$B$9)</f>
        <v>#DIV/0!</v>
      </c>
      <c r="BR628">
        <f t="shared" si="47"/>
        <v>0</v>
      </c>
      <c r="BS628" t="e">
        <f t="shared" si="48"/>
        <v>#DIV/0!</v>
      </c>
      <c r="BT628" t="e" cm="1">
        <f t="array" aca="1" ref="BT628" ca="1">1/INDEX(B628:BB628,Var!$O$9)</f>
        <v>#DIV/0!</v>
      </c>
      <c r="BU628" t="e" cm="1">
        <f t="array" aca="1" ref="BU628" ca="1">INDEX(B628:BB628,Var!$B$9)/INDEX(B628:BB628,Var!$O$9)</f>
        <v>#DIV/0!</v>
      </c>
      <c r="BV628" t="e">
        <f t="shared" ca="1" si="49"/>
        <v>#DIV/0!</v>
      </c>
      <c r="BW628" cm="1">
        <f t="array" aca="1" ref="BW628" ca="1">INDEX($B628:$BB628,Var!$B$9)/BW$1*100</f>
        <v>0</v>
      </c>
      <c r="BX628" cm="1">
        <f t="array" aca="1" ref="BX628" ca="1">INDEX($B628:$BB628,Var!$B$9)/BX$1*100</f>
        <v>0</v>
      </c>
      <c r="BY628" cm="1">
        <f t="array" aca="1" ref="BY628" ca="1">INDEX($B628:$BB628,Var!$O$9)/BY$1*100</f>
        <v>0</v>
      </c>
      <c r="BZ628" cm="1">
        <f t="array" aca="1" ref="BZ628" ca="1">INDEX($B628:$BB628,Var!$O$9)/BZ$1*100</f>
        <v>0</v>
      </c>
    </row>
    <row r="629" spans="67:78" x14ac:dyDescent="0.3">
      <c r="BO629">
        <f t="shared" si="46"/>
        <v>1900</v>
      </c>
      <c r="BP629">
        <f t="shared" si="45"/>
        <v>100</v>
      </c>
      <c r="BQ629" t="e" cm="1">
        <f t="array" aca="1" ref="BQ629" ca="1">1/INDEX($B629:$BB629,Var!$B$9)</f>
        <v>#DIV/0!</v>
      </c>
      <c r="BR629">
        <f t="shared" si="47"/>
        <v>0</v>
      </c>
      <c r="BS629" t="e">
        <f t="shared" si="48"/>
        <v>#DIV/0!</v>
      </c>
      <c r="BT629" t="e" cm="1">
        <f t="array" aca="1" ref="BT629" ca="1">1/INDEX(B629:BB629,Var!$O$9)</f>
        <v>#DIV/0!</v>
      </c>
      <c r="BU629" t="e" cm="1">
        <f t="array" aca="1" ref="BU629" ca="1">INDEX(B629:BB629,Var!$B$9)/INDEX(B629:BB629,Var!$O$9)</f>
        <v>#DIV/0!</v>
      </c>
      <c r="BV629" t="e">
        <f t="shared" ca="1" si="49"/>
        <v>#DIV/0!</v>
      </c>
      <c r="BW629" cm="1">
        <f t="array" aca="1" ref="BW629" ca="1">INDEX($B629:$BB629,Var!$B$9)/BW$1*100</f>
        <v>0</v>
      </c>
      <c r="BX629" cm="1">
        <f t="array" aca="1" ref="BX629" ca="1">INDEX($B629:$BB629,Var!$B$9)/BX$1*100</f>
        <v>0</v>
      </c>
      <c r="BY629" cm="1">
        <f t="array" aca="1" ref="BY629" ca="1">INDEX($B629:$BB629,Var!$O$9)/BY$1*100</f>
        <v>0</v>
      </c>
      <c r="BZ629" cm="1">
        <f t="array" aca="1" ref="BZ629" ca="1">INDEX($B629:$BB629,Var!$O$9)/BZ$1*100</f>
        <v>0</v>
      </c>
    </row>
    <row r="630" spans="67:78" x14ac:dyDescent="0.3">
      <c r="BO630">
        <f t="shared" si="46"/>
        <v>1900</v>
      </c>
      <c r="BP630">
        <f t="shared" si="45"/>
        <v>100</v>
      </c>
      <c r="BQ630" t="e" cm="1">
        <f t="array" aca="1" ref="BQ630" ca="1">1/INDEX($B630:$BB630,Var!$B$9)</f>
        <v>#DIV/0!</v>
      </c>
      <c r="BR630">
        <f t="shared" si="47"/>
        <v>0</v>
      </c>
      <c r="BS630" t="e">
        <f t="shared" si="48"/>
        <v>#DIV/0!</v>
      </c>
      <c r="BT630" t="e" cm="1">
        <f t="array" aca="1" ref="BT630" ca="1">1/INDEX(B630:BB630,Var!$O$9)</f>
        <v>#DIV/0!</v>
      </c>
      <c r="BU630" t="e" cm="1">
        <f t="array" aca="1" ref="BU630" ca="1">INDEX(B630:BB630,Var!$B$9)/INDEX(B630:BB630,Var!$O$9)</f>
        <v>#DIV/0!</v>
      </c>
      <c r="BV630" t="e">
        <f t="shared" ca="1" si="49"/>
        <v>#DIV/0!</v>
      </c>
      <c r="BW630" cm="1">
        <f t="array" aca="1" ref="BW630" ca="1">INDEX($B630:$BB630,Var!$B$9)/BW$1*100</f>
        <v>0</v>
      </c>
      <c r="BX630" cm="1">
        <f t="array" aca="1" ref="BX630" ca="1">INDEX($B630:$BB630,Var!$B$9)/BX$1*100</f>
        <v>0</v>
      </c>
      <c r="BY630" cm="1">
        <f t="array" aca="1" ref="BY630" ca="1">INDEX($B630:$BB630,Var!$O$9)/BY$1*100</f>
        <v>0</v>
      </c>
      <c r="BZ630" cm="1">
        <f t="array" aca="1" ref="BZ630" ca="1">INDEX($B630:$BB630,Var!$O$9)/BZ$1*100</f>
        <v>0</v>
      </c>
    </row>
    <row r="631" spans="67:78" x14ac:dyDescent="0.3">
      <c r="BO631">
        <f t="shared" si="46"/>
        <v>1900</v>
      </c>
      <c r="BP631">
        <f t="shared" si="45"/>
        <v>100</v>
      </c>
      <c r="BQ631" t="e" cm="1">
        <f t="array" aca="1" ref="BQ631" ca="1">1/INDEX($B631:$BB631,Var!$B$9)</f>
        <v>#DIV/0!</v>
      </c>
      <c r="BR631">
        <f t="shared" si="47"/>
        <v>0</v>
      </c>
      <c r="BS631" t="e">
        <f t="shared" si="48"/>
        <v>#DIV/0!</v>
      </c>
      <c r="BT631" t="e" cm="1">
        <f t="array" aca="1" ref="BT631" ca="1">1/INDEX(B631:BB631,Var!$O$9)</f>
        <v>#DIV/0!</v>
      </c>
      <c r="BU631" t="e" cm="1">
        <f t="array" aca="1" ref="BU631" ca="1">INDEX(B631:BB631,Var!$B$9)/INDEX(B631:BB631,Var!$O$9)</f>
        <v>#DIV/0!</v>
      </c>
      <c r="BV631" t="e">
        <f t="shared" ca="1" si="49"/>
        <v>#DIV/0!</v>
      </c>
      <c r="BW631" cm="1">
        <f t="array" aca="1" ref="BW631" ca="1">INDEX($B631:$BB631,Var!$B$9)/BW$1*100</f>
        <v>0</v>
      </c>
      <c r="BX631" cm="1">
        <f t="array" aca="1" ref="BX631" ca="1">INDEX($B631:$BB631,Var!$B$9)/BX$1*100</f>
        <v>0</v>
      </c>
      <c r="BY631" cm="1">
        <f t="array" aca="1" ref="BY631" ca="1">INDEX($B631:$BB631,Var!$O$9)/BY$1*100</f>
        <v>0</v>
      </c>
      <c r="BZ631" cm="1">
        <f t="array" aca="1" ref="BZ631" ca="1">INDEX($B631:$BB631,Var!$O$9)/BZ$1*100</f>
        <v>0</v>
      </c>
    </row>
    <row r="632" spans="67:78" x14ac:dyDescent="0.3">
      <c r="BO632">
        <f t="shared" si="46"/>
        <v>1900</v>
      </c>
      <c r="BP632">
        <f t="shared" si="45"/>
        <v>100</v>
      </c>
      <c r="BQ632" t="e" cm="1">
        <f t="array" aca="1" ref="BQ632" ca="1">1/INDEX($B632:$BB632,Var!$B$9)</f>
        <v>#DIV/0!</v>
      </c>
      <c r="BR632">
        <f t="shared" si="47"/>
        <v>0</v>
      </c>
      <c r="BS632" t="e">
        <f t="shared" si="48"/>
        <v>#DIV/0!</v>
      </c>
      <c r="BT632" t="e" cm="1">
        <f t="array" aca="1" ref="BT632" ca="1">1/INDEX(B632:BB632,Var!$O$9)</f>
        <v>#DIV/0!</v>
      </c>
      <c r="BU632" t="e" cm="1">
        <f t="array" aca="1" ref="BU632" ca="1">INDEX(B632:BB632,Var!$B$9)/INDEX(B632:BB632,Var!$O$9)</f>
        <v>#DIV/0!</v>
      </c>
      <c r="BV632" t="e">
        <f t="shared" ca="1" si="49"/>
        <v>#DIV/0!</v>
      </c>
      <c r="BW632" cm="1">
        <f t="array" aca="1" ref="BW632" ca="1">INDEX($B632:$BB632,Var!$B$9)/BW$1*100</f>
        <v>0</v>
      </c>
      <c r="BX632" cm="1">
        <f t="array" aca="1" ref="BX632" ca="1">INDEX($B632:$BB632,Var!$B$9)/BX$1*100</f>
        <v>0</v>
      </c>
      <c r="BY632" cm="1">
        <f t="array" aca="1" ref="BY632" ca="1">INDEX($B632:$BB632,Var!$O$9)/BY$1*100</f>
        <v>0</v>
      </c>
      <c r="BZ632" cm="1">
        <f t="array" aca="1" ref="BZ632" ca="1">INDEX($B632:$BB632,Var!$O$9)/BZ$1*100</f>
        <v>0</v>
      </c>
    </row>
    <row r="633" spans="67:78" x14ac:dyDescent="0.3">
      <c r="BO633">
        <f t="shared" si="46"/>
        <v>1900</v>
      </c>
      <c r="BP633">
        <f t="shared" si="45"/>
        <v>100</v>
      </c>
      <c r="BQ633" t="e" cm="1">
        <f t="array" aca="1" ref="BQ633" ca="1">1/INDEX($B633:$BB633,Var!$B$9)</f>
        <v>#DIV/0!</v>
      </c>
      <c r="BR633">
        <f t="shared" si="47"/>
        <v>0</v>
      </c>
      <c r="BS633" t="e">
        <f t="shared" si="48"/>
        <v>#DIV/0!</v>
      </c>
      <c r="BT633" t="e" cm="1">
        <f t="array" aca="1" ref="BT633" ca="1">1/INDEX(B633:BB633,Var!$O$9)</f>
        <v>#DIV/0!</v>
      </c>
      <c r="BU633" t="e" cm="1">
        <f t="array" aca="1" ref="BU633" ca="1">INDEX(B633:BB633,Var!$B$9)/INDEX(B633:BB633,Var!$O$9)</f>
        <v>#DIV/0!</v>
      </c>
      <c r="BV633" t="e">
        <f t="shared" ca="1" si="49"/>
        <v>#DIV/0!</v>
      </c>
      <c r="BW633" cm="1">
        <f t="array" aca="1" ref="BW633" ca="1">INDEX($B633:$BB633,Var!$B$9)/BW$1*100</f>
        <v>0</v>
      </c>
      <c r="BX633" cm="1">
        <f t="array" aca="1" ref="BX633" ca="1">INDEX($B633:$BB633,Var!$B$9)/BX$1*100</f>
        <v>0</v>
      </c>
      <c r="BY633" cm="1">
        <f t="array" aca="1" ref="BY633" ca="1">INDEX($B633:$BB633,Var!$O$9)/BY$1*100</f>
        <v>0</v>
      </c>
      <c r="BZ633" cm="1">
        <f t="array" aca="1" ref="BZ633" ca="1">INDEX($B633:$BB633,Var!$O$9)/BZ$1*100</f>
        <v>0</v>
      </c>
    </row>
    <row r="634" spans="67:78" x14ac:dyDescent="0.3">
      <c r="BO634">
        <f t="shared" si="46"/>
        <v>1900</v>
      </c>
      <c r="BP634">
        <f t="shared" si="45"/>
        <v>100</v>
      </c>
      <c r="BQ634" t="e" cm="1">
        <f t="array" aca="1" ref="BQ634" ca="1">1/INDEX($B634:$BB634,Var!$B$9)</f>
        <v>#DIV/0!</v>
      </c>
      <c r="BR634">
        <f t="shared" si="47"/>
        <v>0</v>
      </c>
      <c r="BS634" t="e">
        <f t="shared" si="48"/>
        <v>#DIV/0!</v>
      </c>
      <c r="BT634" t="e" cm="1">
        <f t="array" aca="1" ref="BT634" ca="1">1/INDEX(B634:BB634,Var!$O$9)</f>
        <v>#DIV/0!</v>
      </c>
      <c r="BU634" t="e" cm="1">
        <f t="array" aca="1" ref="BU634" ca="1">INDEX(B634:BB634,Var!$B$9)/INDEX(B634:BB634,Var!$O$9)</f>
        <v>#DIV/0!</v>
      </c>
      <c r="BV634" t="e">
        <f t="shared" ca="1" si="49"/>
        <v>#DIV/0!</v>
      </c>
      <c r="BW634" cm="1">
        <f t="array" aca="1" ref="BW634" ca="1">INDEX($B634:$BB634,Var!$B$9)/BW$1*100</f>
        <v>0</v>
      </c>
      <c r="BX634" cm="1">
        <f t="array" aca="1" ref="BX634" ca="1">INDEX($B634:$BB634,Var!$B$9)/BX$1*100</f>
        <v>0</v>
      </c>
      <c r="BY634" cm="1">
        <f t="array" aca="1" ref="BY634" ca="1">INDEX($B634:$BB634,Var!$O$9)/BY$1*100</f>
        <v>0</v>
      </c>
      <c r="BZ634" cm="1">
        <f t="array" aca="1" ref="BZ634" ca="1">INDEX($B634:$BB634,Var!$O$9)/BZ$1*100</f>
        <v>0</v>
      </c>
    </row>
    <row r="635" spans="67:78" x14ac:dyDescent="0.3">
      <c r="BO635">
        <f t="shared" si="46"/>
        <v>1900</v>
      </c>
      <c r="BP635">
        <f t="shared" si="45"/>
        <v>100</v>
      </c>
      <c r="BQ635" t="e" cm="1">
        <f t="array" aca="1" ref="BQ635" ca="1">1/INDEX($B635:$BB635,Var!$B$9)</f>
        <v>#DIV/0!</v>
      </c>
      <c r="BR635">
        <f t="shared" si="47"/>
        <v>0</v>
      </c>
      <c r="BS635" t="e">
        <f t="shared" si="48"/>
        <v>#DIV/0!</v>
      </c>
      <c r="BT635" t="e" cm="1">
        <f t="array" aca="1" ref="BT635" ca="1">1/INDEX(B635:BB635,Var!$O$9)</f>
        <v>#DIV/0!</v>
      </c>
      <c r="BU635" t="e" cm="1">
        <f t="array" aca="1" ref="BU635" ca="1">INDEX(B635:BB635,Var!$B$9)/INDEX(B635:BB635,Var!$O$9)</f>
        <v>#DIV/0!</v>
      </c>
      <c r="BV635" t="e">
        <f t="shared" ca="1" si="49"/>
        <v>#DIV/0!</v>
      </c>
      <c r="BW635" cm="1">
        <f t="array" aca="1" ref="BW635" ca="1">INDEX($B635:$BB635,Var!$B$9)/BW$1*100</f>
        <v>0</v>
      </c>
      <c r="BX635" cm="1">
        <f t="array" aca="1" ref="BX635" ca="1">INDEX($B635:$BB635,Var!$B$9)/BX$1*100</f>
        <v>0</v>
      </c>
      <c r="BY635" cm="1">
        <f t="array" aca="1" ref="BY635" ca="1">INDEX($B635:$BB635,Var!$O$9)/BY$1*100</f>
        <v>0</v>
      </c>
      <c r="BZ635" cm="1">
        <f t="array" aca="1" ref="BZ635" ca="1">INDEX($B635:$BB635,Var!$O$9)/BZ$1*100</f>
        <v>0</v>
      </c>
    </row>
    <row r="636" spans="67:78" x14ac:dyDescent="0.3">
      <c r="BO636">
        <f t="shared" si="46"/>
        <v>1900</v>
      </c>
      <c r="BP636">
        <f t="shared" si="45"/>
        <v>100</v>
      </c>
      <c r="BQ636" t="e" cm="1">
        <f t="array" aca="1" ref="BQ636" ca="1">1/INDEX($B636:$BB636,Var!$B$9)</f>
        <v>#DIV/0!</v>
      </c>
      <c r="BR636">
        <f t="shared" si="47"/>
        <v>0</v>
      </c>
      <c r="BS636" t="e">
        <f t="shared" si="48"/>
        <v>#DIV/0!</v>
      </c>
      <c r="BT636" t="e" cm="1">
        <f t="array" aca="1" ref="BT636" ca="1">1/INDEX(B636:BB636,Var!$O$9)</f>
        <v>#DIV/0!</v>
      </c>
      <c r="BU636" t="e" cm="1">
        <f t="array" aca="1" ref="BU636" ca="1">INDEX(B636:BB636,Var!$B$9)/INDEX(B636:BB636,Var!$O$9)</f>
        <v>#DIV/0!</v>
      </c>
      <c r="BV636" t="e">
        <f t="shared" ca="1" si="49"/>
        <v>#DIV/0!</v>
      </c>
      <c r="BW636" cm="1">
        <f t="array" aca="1" ref="BW636" ca="1">INDEX($B636:$BB636,Var!$B$9)/BW$1*100</f>
        <v>0</v>
      </c>
      <c r="BX636" cm="1">
        <f t="array" aca="1" ref="BX636" ca="1">INDEX($B636:$BB636,Var!$B$9)/BX$1*100</f>
        <v>0</v>
      </c>
      <c r="BY636" cm="1">
        <f t="array" aca="1" ref="BY636" ca="1">INDEX($B636:$BB636,Var!$O$9)/BY$1*100</f>
        <v>0</v>
      </c>
      <c r="BZ636" cm="1">
        <f t="array" aca="1" ref="BZ636" ca="1">INDEX($B636:$BB636,Var!$O$9)/BZ$1*100</f>
        <v>0</v>
      </c>
    </row>
    <row r="637" spans="67:78" x14ac:dyDescent="0.3">
      <c r="BO637">
        <f t="shared" si="46"/>
        <v>1900</v>
      </c>
      <c r="BP637">
        <f t="shared" si="45"/>
        <v>100</v>
      </c>
      <c r="BQ637" t="e" cm="1">
        <f t="array" aca="1" ref="BQ637" ca="1">1/INDEX($B637:$BB637,Var!$B$9)</f>
        <v>#DIV/0!</v>
      </c>
      <c r="BR637">
        <f t="shared" si="47"/>
        <v>0</v>
      </c>
      <c r="BS637" t="e">
        <f t="shared" si="48"/>
        <v>#DIV/0!</v>
      </c>
      <c r="BT637" t="e" cm="1">
        <f t="array" aca="1" ref="BT637" ca="1">1/INDEX(B637:BB637,Var!$O$9)</f>
        <v>#DIV/0!</v>
      </c>
      <c r="BU637" t="e" cm="1">
        <f t="array" aca="1" ref="BU637" ca="1">INDEX(B637:BB637,Var!$B$9)/INDEX(B637:BB637,Var!$O$9)</f>
        <v>#DIV/0!</v>
      </c>
      <c r="BV637" t="e">
        <f t="shared" ca="1" si="49"/>
        <v>#DIV/0!</v>
      </c>
      <c r="BW637" cm="1">
        <f t="array" aca="1" ref="BW637" ca="1">INDEX($B637:$BB637,Var!$B$9)/BW$1*100</f>
        <v>0</v>
      </c>
      <c r="BX637" cm="1">
        <f t="array" aca="1" ref="BX637" ca="1">INDEX($B637:$BB637,Var!$B$9)/BX$1*100</f>
        <v>0</v>
      </c>
      <c r="BY637" cm="1">
        <f t="array" aca="1" ref="BY637" ca="1">INDEX($B637:$BB637,Var!$O$9)/BY$1*100</f>
        <v>0</v>
      </c>
      <c r="BZ637" cm="1">
        <f t="array" aca="1" ref="BZ637" ca="1">INDEX($B637:$BB637,Var!$O$9)/BZ$1*100</f>
        <v>0</v>
      </c>
    </row>
    <row r="638" spans="67:78" x14ac:dyDescent="0.3">
      <c r="BO638">
        <f t="shared" si="46"/>
        <v>1900</v>
      </c>
      <c r="BP638">
        <f t="shared" si="45"/>
        <v>100</v>
      </c>
      <c r="BQ638" t="e" cm="1">
        <f t="array" aca="1" ref="BQ638" ca="1">1/INDEX($B638:$BB638,Var!$B$9)</f>
        <v>#DIV/0!</v>
      </c>
      <c r="BR638">
        <f t="shared" si="47"/>
        <v>0</v>
      </c>
      <c r="BS638" t="e">
        <f t="shared" si="48"/>
        <v>#DIV/0!</v>
      </c>
      <c r="BT638" t="e" cm="1">
        <f t="array" aca="1" ref="BT638" ca="1">1/INDEX(B638:BB638,Var!$O$9)</f>
        <v>#DIV/0!</v>
      </c>
      <c r="BU638" t="e" cm="1">
        <f t="array" aca="1" ref="BU638" ca="1">INDEX(B638:BB638,Var!$B$9)/INDEX(B638:BB638,Var!$O$9)</f>
        <v>#DIV/0!</v>
      </c>
      <c r="BV638" t="e">
        <f t="shared" ca="1" si="49"/>
        <v>#DIV/0!</v>
      </c>
      <c r="BW638" cm="1">
        <f t="array" aca="1" ref="BW638" ca="1">INDEX($B638:$BB638,Var!$B$9)/BW$1*100</f>
        <v>0</v>
      </c>
      <c r="BX638" cm="1">
        <f t="array" aca="1" ref="BX638" ca="1">INDEX($B638:$BB638,Var!$B$9)/BX$1*100</f>
        <v>0</v>
      </c>
      <c r="BY638" cm="1">
        <f t="array" aca="1" ref="BY638" ca="1">INDEX($B638:$BB638,Var!$O$9)/BY$1*100</f>
        <v>0</v>
      </c>
      <c r="BZ638" cm="1">
        <f t="array" aca="1" ref="BZ638" ca="1">INDEX($B638:$BB638,Var!$O$9)/BZ$1*100</f>
        <v>0</v>
      </c>
    </row>
    <row r="639" spans="67:78" x14ac:dyDescent="0.3">
      <c r="BO639">
        <f t="shared" si="46"/>
        <v>1900</v>
      </c>
      <c r="BP639">
        <f t="shared" si="45"/>
        <v>100</v>
      </c>
      <c r="BQ639" t="e" cm="1">
        <f t="array" aca="1" ref="BQ639" ca="1">1/INDEX($B639:$BB639,Var!$B$9)</f>
        <v>#DIV/0!</v>
      </c>
      <c r="BR639">
        <f t="shared" si="47"/>
        <v>0</v>
      </c>
      <c r="BS639" t="e">
        <f t="shared" si="48"/>
        <v>#DIV/0!</v>
      </c>
      <c r="BT639" t="e" cm="1">
        <f t="array" aca="1" ref="BT639" ca="1">1/INDEX(B639:BB639,Var!$O$9)</f>
        <v>#DIV/0!</v>
      </c>
      <c r="BU639" t="e" cm="1">
        <f t="array" aca="1" ref="BU639" ca="1">INDEX(B639:BB639,Var!$B$9)/INDEX(B639:BB639,Var!$O$9)</f>
        <v>#DIV/0!</v>
      </c>
      <c r="BV639" t="e">
        <f t="shared" ca="1" si="49"/>
        <v>#DIV/0!</v>
      </c>
      <c r="BW639" cm="1">
        <f t="array" aca="1" ref="BW639" ca="1">INDEX($B639:$BB639,Var!$B$9)/BW$1*100</f>
        <v>0</v>
      </c>
      <c r="BX639" cm="1">
        <f t="array" aca="1" ref="BX639" ca="1">INDEX($B639:$BB639,Var!$B$9)/BX$1*100</f>
        <v>0</v>
      </c>
      <c r="BY639" cm="1">
        <f t="array" aca="1" ref="BY639" ca="1">INDEX($B639:$BB639,Var!$O$9)/BY$1*100</f>
        <v>0</v>
      </c>
      <c r="BZ639" cm="1">
        <f t="array" aca="1" ref="BZ639" ca="1">INDEX($B639:$BB639,Var!$O$9)/BZ$1*100</f>
        <v>0</v>
      </c>
    </row>
    <row r="640" spans="67:78" x14ac:dyDescent="0.3">
      <c r="BO640">
        <f t="shared" si="46"/>
        <v>1900</v>
      </c>
      <c r="BP640">
        <f t="shared" si="45"/>
        <v>100</v>
      </c>
      <c r="BQ640" t="e" cm="1">
        <f t="array" aca="1" ref="BQ640" ca="1">1/INDEX($B640:$BB640,Var!$B$9)</f>
        <v>#DIV/0!</v>
      </c>
      <c r="BR640">
        <f t="shared" si="47"/>
        <v>0</v>
      </c>
      <c r="BS640" t="e">
        <f t="shared" si="48"/>
        <v>#DIV/0!</v>
      </c>
      <c r="BT640" t="e" cm="1">
        <f t="array" aca="1" ref="BT640" ca="1">1/INDEX(B640:BB640,Var!$O$9)</f>
        <v>#DIV/0!</v>
      </c>
      <c r="BU640" t="e" cm="1">
        <f t="array" aca="1" ref="BU640" ca="1">INDEX(B640:BB640,Var!$B$9)/INDEX(B640:BB640,Var!$O$9)</f>
        <v>#DIV/0!</v>
      </c>
      <c r="BV640" t="e">
        <f t="shared" ca="1" si="49"/>
        <v>#DIV/0!</v>
      </c>
      <c r="BW640" cm="1">
        <f t="array" aca="1" ref="BW640" ca="1">INDEX($B640:$BB640,Var!$B$9)/BW$1*100</f>
        <v>0</v>
      </c>
      <c r="BX640" cm="1">
        <f t="array" aca="1" ref="BX640" ca="1">INDEX($B640:$BB640,Var!$B$9)/BX$1*100</f>
        <v>0</v>
      </c>
      <c r="BY640" cm="1">
        <f t="array" aca="1" ref="BY640" ca="1">INDEX($B640:$BB640,Var!$O$9)/BY$1*100</f>
        <v>0</v>
      </c>
      <c r="BZ640" cm="1">
        <f t="array" aca="1" ref="BZ640" ca="1">INDEX($B640:$BB640,Var!$O$9)/BZ$1*100</f>
        <v>0</v>
      </c>
    </row>
    <row r="641" spans="67:78" x14ac:dyDescent="0.3">
      <c r="BO641">
        <f t="shared" si="46"/>
        <v>1900</v>
      </c>
      <c r="BP641">
        <f t="shared" si="45"/>
        <v>100</v>
      </c>
      <c r="BQ641" t="e" cm="1">
        <f t="array" aca="1" ref="BQ641" ca="1">1/INDEX($B641:$BB641,Var!$B$9)</f>
        <v>#DIV/0!</v>
      </c>
      <c r="BR641">
        <f t="shared" si="47"/>
        <v>0</v>
      </c>
      <c r="BS641" t="e">
        <f t="shared" si="48"/>
        <v>#DIV/0!</v>
      </c>
      <c r="BT641" t="e" cm="1">
        <f t="array" aca="1" ref="BT641" ca="1">1/INDEX(B641:BB641,Var!$O$9)</f>
        <v>#DIV/0!</v>
      </c>
      <c r="BU641" t="e" cm="1">
        <f t="array" aca="1" ref="BU641" ca="1">INDEX(B641:BB641,Var!$B$9)/INDEX(B641:BB641,Var!$O$9)</f>
        <v>#DIV/0!</v>
      </c>
      <c r="BV641" t="e">
        <f t="shared" ca="1" si="49"/>
        <v>#DIV/0!</v>
      </c>
      <c r="BW641" cm="1">
        <f t="array" aca="1" ref="BW641" ca="1">INDEX($B641:$BB641,Var!$B$9)/BW$1*100</f>
        <v>0</v>
      </c>
      <c r="BX641" cm="1">
        <f t="array" aca="1" ref="BX641" ca="1">INDEX($B641:$BB641,Var!$B$9)/BX$1*100</f>
        <v>0</v>
      </c>
      <c r="BY641" cm="1">
        <f t="array" aca="1" ref="BY641" ca="1">INDEX($B641:$BB641,Var!$O$9)/BY$1*100</f>
        <v>0</v>
      </c>
      <c r="BZ641" cm="1">
        <f t="array" aca="1" ref="BZ641" ca="1">INDEX($B641:$BB641,Var!$O$9)/BZ$1*100</f>
        <v>0</v>
      </c>
    </row>
    <row r="642" spans="67:78" x14ac:dyDescent="0.3">
      <c r="BO642">
        <f t="shared" si="46"/>
        <v>1900</v>
      </c>
      <c r="BP642">
        <f t="shared" si="45"/>
        <v>100</v>
      </c>
      <c r="BQ642" t="e" cm="1">
        <f t="array" aca="1" ref="BQ642" ca="1">1/INDEX($B642:$BB642,Var!$B$9)</f>
        <v>#DIV/0!</v>
      </c>
      <c r="BR642">
        <f t="shared" si="47"/>
        <v>0</v>
      </c>
      <c r="BS642" t="e">
        <f t="shared" si="48"/>
        <v>#DIV/0!</v>
      </c>
      <c r="BT642" t="e" cm="1">
        <f t="array" aca="1" ref="BT642" ca="1">1/INDEX(B642:BB642,Var!$O$9)</f>
        <v>#DIV/0!</v>
      </c>
      <c r="BU642" t="e" cm="1">
        <f t="array" aca="1" ref="BU642" ca="1">INDEX(B642:BB642,Var!$B$9)/INDEX(B642:BB642,Var!$O$9)</f>
        <v>#DIV/0!</v>
      </c>
      <c r="BV642" t="e">
        <f t="shared" ca="1" si="49"/>
        <v>#DIV/0!</v>
      </c>
      <c r="BW642" cm="1">
        <f t="array" aca="1" ref="BW642" ca="1">INDEX($B642:$BB642,Var!$B$9)/BW$1*100</f>
        <v>0</v>
      </c>
      <c r="BX642" cm="1">
        <f t="array" aca="1" ref="BX642" ca="1">INDEX($B642:$BB642,Var!$B$9)/BX$1*100</f>
        <v>0</v>
      </c>
      <c r="BY642" cm="1">
        <f t="array" aca="1" ref="BY642" ca="1">INDEX($B642:$BB642,Var!$O$9)/BY$1*100</f>
        <v>0</v>
      </c>
      <c r="BZ642" cm="1">
        <f t="array" aca="1" ref="BZ642" ca="1">INDEX($B642:$BB642,Var!$O$9)/BZ$1*100</f>
        <v>0</v>
      </c>
    </row>
    <row r="643" spans="67:78" x14ac:dyDescent="0.3">
      <c r="BO643">
        <f t="shared" si="46"/>
        <v>1900</v>
      </c>
      <c r="BP643">
        <f t="shared" si="45"/>
        <v>100</v>
      </c>
      <c r="BQ643" t="e" cm="1">
        <f t="array" aca="1" ref="BQ643" ca="1">1/INDEX($B643:$BB643,Var!$B$9)</f>
        <v>#DIV/0!</v>
      </c>
      <c r="BR643">
        <f t="shared" si="47"/>
        <v>0</v>
      </c>
      <c r="BS643" t="e">
        <f t="shared" si="48"/>
        <v>#DIV/0!</v>
      </c>
      <c r="BT643" t="e" cm="1">
        <f t="array" aca="1" ref="BT643" ca="1">1/INDEX(B643:BB643,Var!$O$9)</f>
        <v>#DIV/0!</v>
      </c>
      <c r="BU643" t="e" cm="1">
        <f t="array" aca="1" ref="BU643" ca="1">INDEX(B643:BB643,Var!$B$9)/INDEX(B643:BB643,Var!$O$9)</f>
        <v>#DIV/0!</v>
      </c>
      <c r="BV643" t="e">
        <f t="shared" ca="1" si="49"/>
        <v>#DIV/0!</v>
      </c>
      <c r="BW643" cm="1">
        <f t="array" aca="1" ref="BW643" ca="1">INDEX($B643:$BB643,Var!$B$9)/BW$1*100</f>
        <v>0</v>
      </c>
      <c r="BX643" cm="1">
        <f t="array" aca="1" ref="BX643" ca="1">INDEX($B643:$BB643,Var!$B$9)/BX$1*100</f>
        <v>0</v>
      </c>
      <c r="BY643" cm="1">
        <f t="array" aca="1" ref="BY643" ca="1">INDEX($B643:$BB643,Var!$O$9)/BY$1*100</f>
        <v>0</v>
      </c>
      <c r="BZ643" cm="1">
        <f t="array" aca="1" ref="BZ643" ca="1">INDEX($B643:$BB643,Var!$O$9)/BZ$1*100</f>
        <v>0</v>
      </c>
    </row>
    <row r="644" spans="67:78" x14ac:dyDescent="0.3">
      <c r="BO644">
        <f t="shared" si="46"/>
        <v>1900</v>
      </c>
      <c r="BP644">
        <f t="shared" ref="BP644:BP658" si="50">IF(ISEVEN(YEAR($A644))=TRUE,100,0)</f>
        <v>100</v>
      </c>
      <c r="BQ644" t="e" cm="1">
        <f t="array" aca="1" ref="BQ644" ca="1">1/INDEX($B644:$BB644,Var!$B$9)</f>
        <v>#DIV/0!</v>
      </c>
      <c r="BR644">
        <f t="shared" si="47"/>
        <v>0</v>
      </c>
      <c r="BS644" t="e">
        <f t="shared" si="48"/>
        <v>#DIV/0!</v>
      </c>
      <c r="BT644" t="e" cm="1">
        <f t="array" aca="1" ref="BT644" ca="1">1/INDEX(B644:BB644,Var!$O$9)</f>
        <v>#DIV/0!</v>
      </c>
      <c r="BU644" t="e" cm="1">
        <f t="array" aca="1" ref="BU644" ca="1">INDEX(B644:BB644,Var!$B$9)/INDEX(B644:BB644,Var!$O$9)</f>
        <v>#DIV/0!</v>
      </c>
      <c r="BV644" t="e">
        <f t="shared" ca="1" si="49"/>
        <v>#DIV/0!</v>
      </c>
      <c r="BW644" cm="1">
        <f t="array" aca="1" ref="BW644" ca="1">INDEX($B644:$BB644,Var!$B$9)/BW$1*100</f>
        <v>0</v>
      </c>
      <c r="BX644" cm="1">
        <f t="array" aca="1" ref="BX644" ca="1">INDEX($B644:$BB644,Var!$B$9)/BX$1*100</f>
        <v>0</v>
      </c>
      <c r="BY644" cm="1">
        <f t="array" aca="1" ref="BY644" ca="1">INDEX($B644:$BB644,Var!$O$9)/BY$1*100</f>
        <v>0</v>
      </c>
      <c r="BZ644" cm="1">
        <f t="array" aca="1" ref="BZ644" ca="1">INDEX($B644:$BB644,Var!$O$9)/BZ$1*100</f>
        <v>0</v>
      </c>
    </row>
    <row r="645" spans="67:78" x14ac:dyDescent="0.3">
      <c r="BO645">
        <f t="shared" ref="BO645:BO658" si="51">YEAR(A645)</f>
        <v>1900</v>
      </c>
      <c r="BP645">
        <f t="shared" si="50"/>
        <v>100</v>
      </c>
      <c r="BQ645" t="e" cm="1">
        <f t="array" aca="1" ref="BQ645" ca="1">1/INDEX($B645:$BB645,Var!$B$9)</f>
        <v>#DIV/0!</v>
      </c>
      <c r="BR645">
        <f t="shared" ref="BR645:BR658" si="52">AN645</f>
        <v>0</v>
      </c>
      <c r="BS645" t="e">
        <f t="shared" ref="BS645:BS658" si="53">1/BR645</f>
        <v>#DIV/0!</v>
      </c>
      <c r="BT645" t="e" cm="1">
        <f t="array" aca="1" ref="BT645" ca="1">1/INDEX(B645:BB645,Var!$O$9)</f>
        <v>#DIV/0!</v>
      </c>
      <c r="BU645" t="e" cm="1">
        <f t="array" aca="1" ref="BU645" ca="1">INDEX(B645:BB645,Var!$B$9)/INDEX(B645:BB645,Var!$O$9)</f>
        <v>#DIV/0!</v>
      </c>
      <c r="BV645" t="e">
        <f t="shared" ref="BV645:BV658" ca="1" si="54">1/BU645</f>
        <v>#DIV/0!</v>
      </c>
      <c r="BW645" cm="1">
        <f t="array" aca="1" ref="BW645" ca="1">INDEX($B645:$BB645,Var!$B$9)/BW$1*100</f>
        <v>0</v>
      </c>
      <c r="BX645" cm="1">
        <f t="array" aca="1" ref="BX645" ca="1">INDEX($B645:$BB645,Var!$B$9)/BX$1*100</f>
        <v>0</v>
      </c>
      <c r="BY645" cm="1">
        <f t="array" aca="1" ref="BY645" ca="1">INDEX($B645:$BB645,Var!$O$9)/BY$1*100</f>
        <v>0</v>
      </c>
      <c r="BZ645" cm="1">
        <f t="array" aca="1" ref="BZ645" ca="1">INDEX($B645:$BB645,Var!$O$9)/BZ$1*100</f>
        <v>0</v>
      </c>
    </row>
    <row r="646" spans="67:78" x14ac:dyDescent="0.3">
      <c r="BO646">
        <f t="shared" si="51"/>
        <v>1900</v>
      </c>
      <c r="BP646">
        <f t="shared" si="50"/>
        <v>100</v>
      </c>
      <c r="BQ646" t="e" cm="1">
        <f t="array" aca="1" ref="BQ646" ca="1">1/INDEX($B646:$BB646,Var!$B$9)</f>
        <v>#DIV/0!</v>
      </c>
      <c r="BR646">
        <f t="shared" si="52"/>
        <v>0</v>
      </c>
      <c r="BS646" t="e">
        <f t="shared" si="53"/>
        <v>#DIV/0!</v>
      </c>
      <c r="BT646" t="e" cm="1">
        <f t="array" aca="1" ref="BT646" ca="1">1/INDEX(B646:BB646,Var!$O$9)</f>
        <v>#DIV/0!</v>
      </c>
      <c r="BU646" t="e" cm="1">
        <f t="array" aca="1" ref="BU646" ca="1">INDEX(B646:BB646,Var!$B$9)/INDEX(B646:BB646,Var!$O$9)</f>
        <v>#DIV/0!</v>
      </c>
      <c r="BV646" t="e">
        <f t="shared" ca="1" si="54"/>
        <v>#DIV/0!</v>
      </c>
      <c r="BW646" cm="1">
        <f t="array" aca="1" ref="BW646" ca="1">INDEX($B646:$BB646,Var!$B$9)/BW$1*100</f>
        <v>0</v>
      </c>
      <c r="BX646" cm="1">
        <f t="array" aca="1" ref="BX646" ca="1">INDEX($B646:$BB646,Var!$B$9)/BX$1*100</f>
        <v>0</v>
      </c>
      <c r="BY646" cm="1">
        <f t="array" aca="1" ref="BY646" ca="1">INDEX($B646:$BB646,Var!$O$9)/BY$1*100</f>
        <v>0</v>
      </c>
      <c r="BZ646" cm="1">
        <f t="array" aca="1" ref="BZ646" ca="1">INDEX($B646:$BB646,Var!$O$9)/BZ$1*100</f>
        <v>0</v>
      </c>
    </row>
    <row r="647" spans="67:78" x14ac:dyDescent="0.3">
      <c r="BO647">
        <f t="shared" si="51"/>
        <v>1900</v>
      </c>
      <c r="BP647">
        <f t="shared" si="50"/>
        <v>100</v>
      </c>
      <c r="BQ647" t="e" cm="1">
        <f t="array" aca="1" ref="BQ647" ca="1">1/INDEX($B647:$BB647,Var!$B$9)</f>
        <v>#DIV/0!</v>
      </c>
      <c r="BR647">
        <f t="shared" si="52"/>
        <v>0</v>
      </c>
      <c r="BS647" t="e">
        <f t="shared" si="53"/>
        <v>#DIV/0!</v>
      </c>
      <c r="BT647" t="e" cm="1">
        <f t="array" aca="1" ref="BT647" ca="1">1/INDEX(B647:BB647,Var!$O$9)</f>
        <v>#DIV/0!</v>
      </c>
      <c r="BU647" t="e" cm="1">
        <f t="array" aca="1" ref="BU647" ca="1">INDEX(B647:BB647,Var!$B$9)/INDEX(B647:BB647,Var!$O$9)</f>
        <v>#DIV/0!</v>
      </c>
      <c r="BV647" t="e">
        <f t="shared" ca="1" si="54"/>
        <v>#DIV/0!</v>
      </c>
      <c r="BW647" cm="1">
        <f t="array" aca="1" ref="BW647" ca="1">INDEX($B647:$BB647,Var!$B$9)/BW$1*100</f>
        <v>0</v>
      </c>
      <c r="BX647" cm="1">
        <f t="array" aca="1" ref="BX647" ca="1">INDEX($B647:$BB647,Var!$B$9)/BX$1*100</f>
        <v>0</v>
      </c>
      <c r="BY647" cm="1">
        <f t="array" aca="1" ref="BY647" ca="1">INDEX($B647:$BB647,Var!$O$9)/BY$1*100</f>
        <v>0</v>
      </c>
      <c r="BZ647" cm="1">
        <f t="array" aca="1" ref="BZ647" ca="1">INDEX($B647:$BB647,Var!$O$9)/BZ$1*100</f>
        <v>0</v>
      </c>
    </row>
    <row r="648" spans="67:78" x14ac:dyDescent="0.3">
      <c r="BO648">
        <f t="shared" si="51"/>
        <v>1900</v>
      </c>
      <c r="BP648">
        <f t="shared" si="50"/>
        <v>100</v>
      </c>
      <c r="BQ648" t="e" cm="1">
        <f t="array" aca="1" ref="BQ648" ca="1">1/INDEX($B648:$BB648,Var!$B$9)</f>
        <v>#DIV/0!</v>
      </c>
      <c r="BR648">
        <f t="shared" si="52"/>
        <v>0</v>
      </c>
      <c r="BS648" t="e">
        <f t="shared" si="53"/>
        <v>#DIV/0!</v>
      </c>
      <c r="BT648" t="e" cm="1">
        <f t="array" aca="1" ref="BT648" ca="1">1/INDEX(B648:BB648,Var!$O$9)</f>
        <v>#DIV/0!</v>
      </c>
      <c r="BU648" t="e" cm="1">
        <f t="array" aca="1" ref="BU648" ca="1">INDEX(B648:BB648,Var!$B$9)/INDEX(B648:BB648,Var!$O$9)</f>
        <v>#DIV/0!</v>
      </c>
      <c r="BV648" t="e">
        <f t="shared" ca="1" si="54"/>
        <v>#DIV/0!</v>
      </c>
      <c r="BW648" cm="1">
        <f t="array" aca="1" ref="BW648" ca="1">INDEX($B648:$BB648,Var!$B$9)/BW$1*100</f>
        <v>0</v>
      </c>
      <c r="BX648" cm="1">
        <f t="array" aca="1" ref="BX648" ca="1">INDEX($B648:$BB648,Var!$B$9)/BX$1*100</f>
        <v>0</v>
      </c>
      <c r="BY648" cm="1">
        <f t="array" aca="1" ref="BY648" ca="1">INDEX($B648:$BB648,Var!$O$9)/BY$1*100</f>
        <v>0</v>
      </c>
      <c r="BZ648" cm="1">
        <f t="array" aca="1" ref="BZ648" ca="1">INDEX($B648:$BB648,Var!$O$9)/BZ$1*100</f>
        <v>0</v>
      </c>
    </row>
    <row r="649" spans="67:78" x14ac:dyDescent="0.3">
      <c r="BO649">
        <f t="shared" si="51"/>
        <v>1900</v>
      </c>
      <c r="BP649">
        <f t="shared" si="50"/>
        <v>100</v>
      </c>
      <c r="BQ649" t="e" cm="1">
        <f t="array" aca="1" ref="BQ649" ca="1">1/INDEX($B649:$BB649,Var!$B$9)</f>
        <v>#DIV/0!</v>
      </c>
      <c r="BR649">
        <f t="shared" si="52"/>
        <v>0</v>
      </c>
      <c r="BS649" t="e">
        <f t="shared" si="53"/>
        <v>#DIV/0!</v>
      </c>
      <c r="BT649" t="e" cm="1">
        <f t="array" aca="1" ref="BT649" ca="1">1/INDEX(B649:BB649,Var!$O$9)</f>
        <v>#DIV/0!</v>
      </c>
      <c r="BU649" t="e" cm="1">
        <f t="array" aca="1" ref="BU649" ca="1">INDEX(B649:BB649,Var!$B$9)/INDEX(B649:BB649,Var!$O$9)</f>
        <v>#DIV/0!</v>
      </c>
      <c r="BV649" t="e">
        <f t="shared" ca="1" si="54"/>
        <v>#DIV/0!</v>
      </c>
      <c r="BW649" cm="1">
        <f t="array" aca="1" ref="BW649" ca="1">INDEX($B649:$BB649,Var!$B$9)/BW$1*100</f>
        <v>0</v>
      </c>
      <c r="BX649" cm="1">
        <f t="array" aca="1" ref="BX649" ca="1">INDEX($B649:$BB649,Var!$B$9)/BX$1*100</f>
        <v>0</v>
      </c>
      <c r="BY649" cm="1">
        <f t="array" aca="1" ref="BY649" ca="1">INDEX($B649:$BB649,Var!$O$9)/BY$1*100</f>
        <v>0</v>
      </c>
      <c r="BZ649" cm="1">
        <f t="array" aca="1" ref="BZ649" ca="1">INDEX($B649:$BB649,Var!$O$9)/BZ$1*100</f>
        <v>0</v>
      </c>
    </row>
    <row r="650" spans="67:78" x14ac:dyDescent="0.3">
      <c r="BO650">
        <f t="shared" si="51"/>
        <v>1900</v>
      </c>
      <c r="BP650">
        <f t="shared" si="50"/>
        <v>100</v>
      </c>
      <c r="BQ650" t="e" cm="1">
        <f t="array" aca="1" ref="BQ650" ca="1">1/INDEX($B650:$BB650,Var!$B$9)</f>
        <v>#DIV/0!</v>
      </c>
      <c r="BR650">
        <f t="shared" si="52"/>
        <v>0</v>
      </c>
      <c r="BS650" t="e">
        <f t="shared" si="53"/>
        <v>#DIV/0!</v>
      </c>
      <c r="BT650" t="e" cm="1">
        <f t="array" aca="1" ref="BT650" ca="1">1/INDEX(B650:BB650,Var!$O$9)</f>
        <v>#DIV/0!</v>
      </c>
      <c r="BU650" t="e" cm="1">
        <f t="array" aca="1" ref="BU650" ca="1">INDEX(B650:BB650,Var!$B$9)/INDEX(B650:BB650,Var!$O$9)</f>
        <v>#DIV/0!</v>
      </c>
      <c r="BV650" t="e">
        <f t="shared" ca="1" si="54"/>
        <v>#DIV/0!</v>
      </c>
      <c r="BW650" cm="1">
        <f t="array" aca="1" ref="BW650" ca="1">INDEX($B650:$BB650,Var!$B$9)/BW$1*100</f>
        <v>0</v>
      </c>
      <c r="BX650" cm="1">
        <f t="array" aca="1" ref="BX650" ca="1">INDEX($B650:$BB650,Var!$B$9)/BX$1*100</f>
        <v>0</v>
      </c>
      <c r="BY650" cm="1">
        <f t="array" aca="1" ref="BY650" ca="1">INDEX($B650:$BB650,Var!$O$9)/BY$1*100</f>
        <v>0</v>
      </c>
      <c r="BZ650" cm="1">
        <f t="array" aca="1" ref="BZ650" ca="1">INDEX($B650:$BB650,Var!$O$9)/BZ$1*100</f>
        <v>0</v>
      </c>
    </row>
    <row r="651" spans="67:78" x14ac:dyDescent="0.3">
      <c r="BO651">
        <f t="shared" si="51"/>
        <v>1900</v>
      </c>
      <c r="BP651">
        <f t="shared" si="50"/>
        <v>100</v>
      </c>
      <c r="BQ651" t="e" cm="1">
        <f t="array" aca="1" ref="BQ651" ca="1">1/INDEX($B651:$BB651,Var!$B$9)</f>
        <v>#DIV/0!</v>
      </c>
      <c r="BR651">
        <f t="shared" si="52"/>
        <v>0</v>
      </c>
      <c r="BS651" t="e">
        <f t="shared" si="53"/>
        <v>#DIV/0!</v>
      </c>
      <c r="BT651" t="e" cm="1">
        <f t="array" aca="1" ref="BT651" ca="1">1/INDEX(B651:BB651,Var!$O$9)</f>
        <v>#DIV/0!</v>
      </c>
      <c r="BU651" t="e" cm="1">
        <f t="array" aca="1" ref="BU651" ca="1">INDEX(B651:BB651,Var!$B$9)/INDEX(B651:BB651,Var!$O$9)</f>
        <v>#DIV/0!</v>
      </c>
      <c r="BV651" t="e">
        <f t="shared" ca="1" si="54"/>
        <v>#DIV/0!</v>
      </c>
      <c r="BW651" cm="1">
        <f t="array" aca="1" ref="BW651" ca="1">INDEX($B651:$BB651,Var!$B$9)/BW$1*100</f>
        <v>0</v>
      </c>
      <c r="BX651" cm="1">
        <f t="array" aca="1" ref="BX651" ca="1">INDEX($B651:$BB651,Var!$B$9)/BX$1*100</f>
        <v>0</v>
      </c>
      <c r="BY651" cm="1">
        <f t="array" aca="1" ref="BY651" ca="1">INDEX($B651:$BB651,Var!$O$9)/BY$1*100</f>
        <v>0</v>
      </c>
      <c r="BZ651" cm="1">
        <f t="array" aca="1" ref="BZ651" ca="1">INDEX($B651:$BB651,Var!$O$9)/BZ$1*100</f>
        <v>0</v>
      </c>
    </row>
    <row r="652" spans="67:78" x14ac:dyDescent="0.3">
      <c r="BO652">
        <f t="shared" si="51"/>
        <v>1900</v>
      </c>
      <c r="BP652">
        <f t="shared" si="50"/>
        <v>100</v>
      </c>
      <c r="BQ652" t="e" cm="1">
        <f t="array" aca="1" ref="BQ652" ca="1">1/INDEX($B652:$BB652,Var!$B$9)</f>
        <v>#DIV/0!</v>
      </c>
      <c r="BR652">
        <f t="shared" si="52"/>
        <v>0</v>
      </c>
      <c r="BS652" t="e">
        <f t="shared" si="53"/>
        <v>#DIV/0!</v>
      </c>
      <c r="BT652" t="e" cm="1">
        <f t="array" aca="1" ref="BT652" ca="1">1/INDEX(B652:BB652,Var!$O$9)</f>
        <v>#DIV/0!</v>
      </c>
      <c r="BU652" t="e" cm="1">
        <f t="array" aca="1" ref="BU652" ca="1">INDEX(B652:BB652,Var!$B$9)/INDEX(B652:BB652,Var!$O$9)</f>
        <v>#DIV/0!</v>
      </c>
      <c r="BV652" t="e">
        <f t="shared" ca="1" si="54"/>
        <v>#DIV/0!</v>
      </c>
      <c r="BW652" cm="1">
        <f t="array" aca="1" ref="BW652" ca="1">INDEX($B652:$BB652,Var!$B$9)/BW$1*100</f>
        <v>0</v>
      </c>
      <c r="BX652" cm="1">
        <f t="array" aca="1" ref="BX652" ca="1">INDEX($B652:$BB652,Var!$B$9)/BX$1*100</f>
        <v>0</v>
      </c>
      <c r="BY652" cm="1">
        <f t="array" aca="1" ref="BY652" ca="1">INDEX($B652:$BB652,Var!$O$9)/BY$1*100</f>
        <v>0</v>
      </c>
      <c r="BZ652" cm="1">
        <f t="array" aca="1" ref="BZ652" ca="1">INDEX($B652:$BB652,Var!$O$9)/BZ$1*100</f>
        <v>0</v>
      </c>
    </row>
    <row r="653" spans="67:78" x14ac:dyDescent="0.3">
      <c r="BO653">
        <f t="shared" si="51"/>
        <v>1900</v>
      </c>
      <c r="BP653">
        <f t="shared" si="50"/>
        <v>100</v>
      </c>
      <c r="BQ653" t="e" cm="1">
        <f t="array" aca="1" ref="BQ653" ca="1">1/INDEX($B653:$BB653,Var!$B$9)</f>
        <v>#DIV/0!</v>
      </c>
      <c r="BR653">
        <f t="shared" si="52"/>
        <v>0</v>
      </c>
      <c r="BS653" t="e">
        <f t="shared" si="53"/>
        <v>#DIV/0!</v>
      </c>
      <c r="BT653" t="e" cm="1">
        <f t="array" aca="1" ref="BT653" ca="1">1/INDEX(B653:BB653,Var!$O$9)</f>
        <v>#DIV/0!</v>
      </c>
      <c r="BU653" t="e" cm="1">
        <f t="array" aca="1" ref="BU653" ca="1">INDEX(B653:BB653,Var!$B$9)/INDEX(B653:BB653,Var!$O$9)</f>
        <v>#DIV/0!</v>
      </c>
      <c r="BV653" t="e">
        <f t="shared" ca="1" si="54"/>
        <v>#DIV/0!</v>
      </c>
      <c r="BW653" cm="1">
        <f t="array" aca="1" ref="BW653" ca="1">INDEX($B653:$BB653,Var!$B$9)/BW$1*100</f>
        <v>0</v>
      </c>
      <c r="BX653" cm="1">
        <f t="array" aca="1" ref="BX653" ca="1">INDEX($B653:$BB653,Var!$B$9)/BX$1*100</f>
        <v>0</v>
      </c>
      <c r="BY653" cm="1">
        <f t="array" aca="1" ref="BY653" ca="1">INDEX($B653:$BB653,Var!$O$9)/BY$1*100</f>
        <v>0</v>
      </c>
      <c r="BZ653" cm="1">
        <f t="array" aca="1" ref="BZ653" ca="1">INDEX($B653:$BB653,Var!$O$9)/BZ$1*100</f>
        <v>0</v>
      </c>
    </row>
    <row r="654" spans="67:78" x14ac:dyDescent="0.3">
      <c r="BO654">
        <f t="shared" si="51"/>
        <v>1900</v>
      </c>
      <c r="BP654">
        <f t="shared" si="50"/>
        <v>100</v>
      </c>
      <c r="BQ654" t="e" cm="1">
        <f t="array" aca="1" ref="BQ654" ca="1">1/INDEX($B654:$BB654,Var!$B$9)</f>
        <v>#DIV/0!</v>
      </c>
      <c r="BR654">
        <f t="shared" si="52"/>
        <v>0</v>
      </c>
      <c r="BS654" t="e">
        <f t="shared" si="53"/>
        <v>#DIV/0!</v>
      </c>
      <c r="BT654" t="e" cm="1">
        <f t="array" aca="1" ref="BT654" ca="1">1/INDEX(B654:BB654,Var!$O$9)</f>
        <v>#DIV/0!</v>
      </c>
      <c r="BU654" t="e" cm="1">
        <f t="array" aca="1" ref="BU654" ca="1">INDEX(B654:BB654,Var!$B$9)/INDEX(B654:BB654,Var!$O$9)</f>
        <v>#DIV/0!</v>
      </c>
      <c r="BV654" t="e">
        <f t="shared" ca="1" si="54"/>
        <v>#DIV/0!</v>
      </c>
      <c r="BW654" cm="1">
        <f t="array" aca="1" ref="BW654" ca="1">INDEX($B654:$BB654,Var!$B$9)/BW$1*100</f>
        <v>0</v>
      </c>
      <c r="BX654" cm="1">
        <f t="array" aca="1" ref="BX654" ca="1">INDEX($B654:$BB654,Var!$B$9)/BX$1*100</f>
        <v>0</v>
      </c>
      <c r="BY654" cm="1">
        <f t="array" aca="1" ref="BY654" ca="1">INDEX($B654:$BB654,Var!$O$9)/BY$1*100</f>
        <v>0</v>
      </c>
      <c r="BZ654" cm="1">
        <f t="array" aca="1" ref="BZ654" ca="1">INDEX($B654:$BB654,Var!$O$9)/BZ$1*100</f>
        <v>0</v>
      </c>
    </row>
    <row r="655" spans="67:78" x14ac:dyDescent="0.3">
      <c r="BO655">
        <f t="shared" si="51"/>
        <v>1900</v>
      </c>
      <c r="BP655">
        <f t="shared" si="50"/>
        <v>100</v>
      </c>
      <c r="BQ655" t="e" cm="1">
        <f t="array" aca="1" ref="BQ655" ca="1">1/INDEX($B655:$BB655,Var!$B$9)</f>
        <v>#DIV/0!</v>
      </c>
      <c r="BR655">
        <f t="shared" si="52"/>
        <v>0</v>
      </c>
      <c r="BS655" t="e">
        <f t="shared" si="53"/>
        <v>#DIV/0!</v>
      </c>
      <c r="BT655" t="e" cm="1">
        <f t="array" aca="1" ref="BT655" ca="1">1/INDEX(B655:BB655,Var!$O$9)</f>
        <v>#DIV/0!</v>
      </c>
      <c r="BU655" t="e" cm="1">
        <f t="array" aca="1" ref="BU655" ca="1">INDEX(B655:BB655,Var!$B$9)/INDEX(B655:BB655,Var!$O$9)</f>
        <v>#DIV/0!</v>
      </c>
      <c r="BV655" t="e">
        <f t="shared" ca="1" si="54"/>
        <v>#DIV/0!</v>
      </c>
      <c r="BW655" cm="1">
        <f t="array" aca="1" ref="BW655" ca="1">INDEX($B655:$BB655,Var!$B$9)/BW$1*100</f>
        <v>0</v>
      </c>
      <c r="BX655" cm="1">
        <f t="array" aca="1" ref="BX655" ca="1">INDEX($B655:$BB655,Var!$B$9)/BX$1*100</f>
        <v>0</v>
      </c>
      <c r="BY655" cm="1">
        <f t="array" aca="1" ref="BY655" ca="1">INDEX($B655:$BB655,Var!$O$9)/BY$1*100</f>
        <v>0</v>
      </c>
      <c r="BZ655" cm="1">
        <f t="array" aca="1" ref="BZ655" ca="1">INDEX($B655:$BB655,Var!$O$9)/BZ$1*100</f>
        <v>0</v>
      </c>
    </row>
    <row r="656" spans="67:78" x14ac:dyDescent="0.3">
      <c r="BO656">
        <f t="shared" si="51"/>
        <v>1900</v>
      </c>
      <c r="BP656">
        <f t="shared" si="50"/>
        <v>100</v>
      </c>
      <c r="BQ656" t="e" cm="1">
        <f t="array" aca="1" ref="BQ656" ca="1">1/INDEX($B656:$BB656,Var!$B$9)</f>
        <v>#DIV/0!</v>
      </c>
      <c r="BR656">
        <f t="shared" si="52"/>
        <v>0</v>
      </c>
      <c r="BS656" t="e">
        <f t="shared" si="53"/>
        <v>#DIV/0!</v>
      </c>
      <c r="BT656" t="e" cm="1">
        <f t="array" aca="1" ref="BT656" ca="1">1/INDEX(B656:BB656,Var!$O$9)</f>
        <v>#DIV/0!</v>
      </c>
      <c r="BU656" t="e" cm="1">
        <f t="array" aca="1" ref="BU656" ca="1">INDEX(B656:BB656,Var!$B$9)/INDEX(B656:BB656,Var!$O$9)</f>
        <v>#DIV/0!</v>
      </c>
      <c r="BV656" t="e">
        <f t="shared" ca="1" si="54"/>
        <v>#DIV/0!</v>
      </c>
      <c r="BW656" cm="1">
        <f t="array" aca="1" ref="BW656" ca="1">INDEX($B656:$BB656,Var!$B$9)/BW$1*100</f>
        <v>0</v>
      </c>
      <c r="BX656" cm="1">
        <f t="array" aca="1" ref="BX656" ca="1">INDEX($B656:$BB656,Var!$B$9)/BX$1*100</f>
        <v>0</v>
      </c>
      <c r="BY656" cm="1">
        <f t="array" aca="1" ref="BY656" ca="1">INDEX($B656:$BB656,Var!$O$9)/BY$1*100</f>
        <v>0</v>
      </c>
      <c r="BZ656" cm="1">
        <f t="array" aca="1" ref="BZ656" ca="1">INDEX($B656:$BB656,Var!$O$9)/BZ$1*100</f>
        <v>0</v>
      </c>
    </row>
    <row r="657" spans="67:78" x14ac:dyDescent="0.3">
      <c r="BO657">
        <f t="shared" si="51"/>
        <v>1900</v>
      </c>
      <c r="BP657">
        <f t="shared" si="50"/>
        <v>100</v>
      </c>
      <c r="BQ657" t="e" cm="1">
        <f t="array" aca="1" ref="BQ657" ca="1">1/INDEX($B657:$BB657,Var!$B$9)</f>
        <v>#DIV/0!</v>
      </c>
      <c r="BR657">
        <f t="shared" si="52"/>
        <v>0</v>
      </c>
      <c r="BS657" t="e">
        <f t="shared" si="53"/>
        <v>#DIV/0!</v>
      </c>
      <c r="BT657" t="e" cm="1">
        <f t="array" aca="1" ref="BT657" ca="1">1/INDEX(B657:BB657,Var!$O$9)</f>
        <v>#DIV/0!</v>
      </c>
      <c r="BU657" t="e" cm="1">
        <f t="array" aca="1" ref="BU657" ca="1">INDEX(B657:BB657,Var!$B$9)/INDEX(B657:BB657,Var!$O$9)</f>
        <v>#DIV/0!</v>
      </c>
      <c r="BV657" t="e">
        <f t="shared" ca="1" si="54"/>
        <v>#DIV/0!</v>
      </c>
      <c r="BW657" cm="1">
        <f t="array" aca="1" ref="BW657" ca="1">INDEX($B657:$BB657,Var!$B$9)/BW$1*100</f>
        <v>0</v>
      </c>
      <c r="BX657" cm="1">
        <f t="array" aca="1" ref="BX657" ca="1">INDEX($B657:$BB657,Var!$B$9)/BX$1*100</f>
        <v>0</v>
      </c>
      <c r="BY657" cm="1">
        <f t="array" aca="1" ref="BY657" ca="1">INDEX($B657:$BB657,Var!$O$9)/BY$1*100</f>
        <v>0</v>
      </c>
      <c r="BZ657" cm="1">
        <f t="array" aca="1" ref="BZ657" ca="1">INDEX($B657:$BB657,Var!$O$9)/BZ$1*100</f>
        <v>0</v>
      </c>
    </row>
    <row r="658" spans="67:78" x14ac:dyDescent="0.3">
      <c r="BO658">
        <f t="shared" si="51"/>
        <v>1900</v>
      </c>
      <c r="BP658">
        <f t="shared" si="50"/>
        <v>100</v>
      </c>
      <c r="BQ658" t="e" cm="1">
        <f t="array" aca="1" ref="BQ658" ca="1">1/INDEX($B658:$BB658,Var!$B$9)</f>
        <v>#DIV/0!</v>
      </c>
      <c r="BR658">
        <f t="shared" si="52"/>
        <v>0</v>
      </c>
      <c r="BS658" t="e">
        <f t="shared" si="53"/>
        <v>#DIV/0!</v>
      </c>
      <c r="BT658" t="e" cm="1">
        <f t="array" aca="1" ref="BT658" ca="1">1/INDEX(B658:BB658,Var!$O$9)</f>
        <v>#DIV/0!</v>
      </c>
      <c r="BU658" t="e" cm="1">
        <f t="array" aca="1" ref="BU658" ca="1">INDEX(B658:BB658,Var!$B$9)/INDEX(B658:BB658,Var!$O$9)</f>
        <v>#DIV/0!</v>
      </c>
      <c r="BV658" t="e">
        <f t="shared" ca="1" si="54"/>
        <v>#DIV/0!</v>
      </c>
      <c r="BW658" cm="1">
        <f t="array" aca="1" ref="BW658" ca="1">INDEX($B658:$BB658,Var!$B$9)/BW$1*100</f>
        <v>0</v>
      </c>
      <c r="BX658" cm="1">
        <f t="array" aca="1" ref="BX658" ca="1">INDEX($B658:$BB658,Var!$B$9)/BX$1*100</f>
        <v>0</v>
      </c>
      <c r="BY658" cm="1">
        <f t="array" aca="1" ref="BY658" ca="1">INDEX($B658:$BB658,Var!$O$9)/BY$1*100</f>
        <v>0</v>
      </c>
      <c r="BZ658" cm="1">
        <f t="array" aca="1" ref="BZ658" ca="1">INDEX($B658:$BB658,Var!$O$9)/BZ$1*100</f>
        <v>0</v>
      </c>
    </row>
  </sheetData>
  <hyperlinks>
    <hyperlink ref="C1" r:id="rId1" display="https://www.ecb.europa.eu/stats/policy_and_exchange_rates/euro_reference_exchange_rates/html/index.en.html" xr:uid="{A4D75DD3-4B7E-40A1-AFDF-13B86C9F613F}"/>
  </hyperlinks>
  <pageMargins left="0.7" right="0.7" top="0.78740157499999996" bottom="0.78740157499999996" header="0.3" footer="0.3"/>
  <pageSetup paperSize="9" orientation="portrait" horizontalDpi="0" verticalDpi="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D8005-716D-4562-ABB2-AA48A0EA025E}">
  <sheetPr codeName="Tabelle2"/>
  <dimension ref="A1:AQ22"/>
  <sheetViews>
    <sheetView workbookViewId="0">
      <pane xSplit="1" ySplit="7" topLeftCell="B8" activePane="bottomRight" state="frozen"/>
      <selection pane="topRight" activeCell="B1" sqref="B1"/>
      <selection pane="bottomLeft" activeCell="A8" sqref="A8"/>
      <selection pane="bottomRight" activeCell="B6" sqref="B6"/>
    </sheetView>
  </sheetViews>
  <sheetFormatPr baseColWidth="10" defaultRowHeight="15" x14ac:dyDescent="0.3"/>
  <cols>
    <col min="1" max="1" width="14.7109375" customWidth="1"/>
  </cols>
  <sheetData>
    <row r="1" spans="1:43" ht="32.1" customHeight="1" x14ac:dyDescent="0.3"/>
    <row r="2" spans="1:43" x14ac:dyDescent="0.3">
      <c r="A2" s="2" t="s">
        <v>180</v>
      </c>
      <c r="B2" t="str">
        <f>MID(B4,16,LEN(B4)-23)</f>
        <v>Australischer Dollar</v>
      </c>
      <c r="C2" t="str">
        <f t="shared" ref="C2:AQ2" si="0">MID(C4,16,LEN(C4)-23)</f>
        <v>Bulgarischer Lew</v>
      </c>
      <c r="D2" t="str">
        <f t="shared" si="0"/>
        <v>Brasilianischer Real</v>
      </c>
      <c r="E2" t="str">
        <f t="shared" si="0"/>
        <v>Kanadischer Dollar</v>
      </c>
      <c r="F2" t="str">
        <f t="shared" si="0"/>
        <v>Schweizer Franken</v>
      </c>
      <c r="G2" t="str">
        <f t="shared" si="0"/>
        <v>Chilenischer Peso</v>
      </c>
      <c r="H2" t="str">
        <f t="shared" si="0"/>
        <v>Chinesischer Renminbi Yuan</v>
      </c>
      <c r="I2" t="str">
        <f t="shared" si="0"/>
        <v>Zypern-Pfund</v>
      </c>
      <c r="J2" t="str">
        <f t="shared" si="0"/>
        <v>Tschechische Krone</v>
      </c>
      <c r="K2" t="str">
        <f t="shared" si="0"/>
        <v>Dänische Krone</v>
      </c>
      <c r="L2" t="str">
        <f t="shared" si="0"/>
        <v>Estnische Krone</v>
      </c>
      <c r="M2" t="str">
        <f t="shared" si="0"/>
        <v>Pfund Sterling</v>
      </c>
      <c r="N2" t="str">
        <f t="shared" si="0"/>
        <v>Griechische Drachme</v>
      </c>
      <c r="O2" t="str">
        <f t="shared" si="0"/>
        <v>Hongkong-Dollar</v>
      </c>
      <c r="P2" t="str">
        <f t="shared" si="0"/>
        <v>Kroatische Kuna</v>
      </c>
      <c r="Q2" t="str">
        <f t="shared" si="0"/>
        <v>Ungarischer Forint</v>
      </c>
      <c r="R2" t="str">
        <f t="shared" si="0"/>
        <v>Indonesische Rupiah</v>
      </c>
      <c r="S2" t="str">
        <f t="shared" si="0"/>
        <v>Israelischer Schekel</v>
      </c>
      <c r="T2" t="str">
        <f t="shared" si="0"/>
        <v>Indische Rupie</v>
      </c>
      <c r="U2" t="str">
        <f t="shared" si="0"/>
        <v>Isländische Krone</v>
      </c>
      <c r="V2" t="str">
        <f t="shared" si="0"/>
        <v>Japanischer Yen</v>
      </c>
      <c r="W2" t="str">
        <f t="shared" si="0"/>
        <v>Südkoreanischer Won</v>
      </c>
      <c r="X2" t="str">
        <f t="shared" si="0"/>
        <v>Litauischer Litas</v>
      </c>
      <c r="Y2" t="str">
        <f t="shared" si="0"/>
        <v>Lettischer Lats</v>
      </c>
      <c r="Z2" t="str">
        <f t="shared" si="0"/>
        <v>Maltesische Lira</v>
      </c>
      <c r="AA2" t="str">
        <f t="shared" si="0"/>
        <v>Mexikanischer Peso</v>
      </c>
      <c r="AB2" t="str">
        <f t="shared" si="0"/>
        <v>Malaysischer Ringgit</v>
      </c>
      <c r="AC2" t="str">
        <f t="shared" si="0"/>
        <v>Norwegische Krone</v>
      </c>
      <c r="AD2" t="str">
        <f t="shared" si="0"/>
        <v>Neuseeland-Dollar</v>
      </c>
      <c r="AE2" t="str">
        <f t="shared" si="0"/>
        <v>Philippinischer Peso</v>
      </c>
      <c r="AF2" t="str">
        <f t="shared" si="0"/>
        <v>Polnischer Zloty</v>
      </c>
      <c r="AG2" t="str">
        <f t="shared" si="0"/>
        <v>Neuer Rumänischer Leu</v>
      </c>
      <c r="AH2" t="str">
        <f t="shared" si="0"/>
        <v>Russischer Rubel</v>
      </c>
      <c r="AI2" t="str">
        <f t="shared" si="0"/>
        <v>Schwedische Krone</v>
      </c>
      <c r="AJ2" t="str">
        <f t="shared" si="0"/>
        <v>Singapur-Dollar</v>
      </c>
      <c r="AK2" t="str">
        <f t="shared" si="0"/>
        <v>Slowenischer Tolar</v>
      </c>
      <c r="AL2" t="str">
        <f t="shared" si="0"/>
        <v>Slowakische Krone</v>
      </c>
      <c r="AM2" t="str">
        <f t="shared" si="0"/>
        <v>Thailändischer Baht</v>
      </c>
      <c r="AN2" t="str">
        <f t="shared" si="0"/>
        <v>Türkische Lira</v>
      </c>
      <c r="AO2" t="str">
        <f t="shared" si="0"/>
        <v>US-Dollar</v>
      </c>
      <c r="AP2" t="str">
        <f t="shared" si="0"/>
        <v>Venezolanischer Bolivar</v>
      </c>
      <c r="AQ2" t="str">
        <f t="shared" si="0"/>
        <v>Südafrikanische Rand</v>
      </c>
    </row>
    <row r="3" spans="1:43" ht="30" x14ac:dyDescent="0.3">
      <c r="A3" s="36" t="s">
        <v>43</v>
      </c>
      <c r="B3" s="36" t="s">
        <v>1</v>
      </c>
      <c r="C3" s="36" t="s">
        <v>2</v>
      </c>
      <c r="D3" s="36" t="s">
        <v>3</v>
      </c>
      <c r="E3" s="36" t="s">
        <v>4</v>
      </c>
      <c r="F3" s="36" t="s">
        <v>5</v>
      </c>
      <c r="G3" s="36" t="s">
        <v>6</v>
      </c>
      <c r="H3" s="36" t="s">
        <v>7</v>
      </c>
      <c r="I3" s="36" t="s">
        <v>8</v>
      </c>
      <c r="J3" s="36" t="s">
        <v>9</v>
      </c>
      <c r="K3" s="36" t="s">
        <v>10</v>
      </c>
      <c r="L3" s="36" t="s">
        <v>11</v>
      </c>
      <c r="M3" s="36" t="s">
        <v>12</v>
      </c>
      <c r="N3" s="36" t="s">
        <v>13</v>
      </c>
      <c r="O3" s="36" t="s">
        <v>14</v>
      </c>
      <c r="P3" s="36" t="s">
        <v>15</v>
      </c>
      <c r="Q3" s="36" t="s">
        <v>16</v>
      </c>
      <c r="R3" s="36" t="s">
        <v>17</v>
      </c>
      <c r="S3" s="36" t="s">
        <v>18</v>
      </c>
      <c r="T3" s="36" t="s">
        <v>19</v>
      </c>
      <c r="U3" s="36" t="s">
        <v>20</v>
      </c>
      <c r="V3" s="36" t="s">
        <v>21</v>
      </c>
      <c r="W3" s="36" t="s">
        <v>22</v>
      </c>
      <c r="X3" s="36" t="s">
        <v>23</v>
      </c>
      <c r="Y3" s="36" t="s">
        <v>24</v>
      </c>
      <c r="Z3" s="36" t="s">
        <v>25</v>
      </c>
      <c r="AA3" s="36" t="s">
        <v>26</v>
      </c>
      <c r="AB3" s="36" t="s">
        <v>27</v>
      </c>
      <c r="AC3" s="36" t="s">
        <v>28</v>
      </c>
      <c r="AD3" s="36" t="s">
        <v>29</v>
      </c>
      <c r="AE3" s="36" t="s">
        <v>30</v>
      </c>
      <c r="AF3" s="36" t="s">
        <v>31</v>
      </c>
      <c r="AG3" s="36" t="s">
        <v>32</v>
      </c>
      <c r="AH3" s="36" t="s">
        <v>33</v>
      </c>
      <c r="AI3" s="36" t="s">
        <v>34</v>
      </c>
      <c r="AJ3" s="36" t="s">
        <v>35</v>
      </c>
      <c r="AK3" s="36" t="s">
        <v>36</v>
      </c>
      <c r="AL3" s="36" t="s">
        <v>37</v>
      </c>
      <c r="AM3" s="36" t="s">
        <v>38</v>
      </c>
      <c r="AN3" s="36" t="s">
        <v>39</v>
      </c>
      <c r="AO3" s="36" t="s">
        <v>40</v>
      </c>
      <c r="AP3" s="36" t="s">
        <v>41</v>
      </c>
      <c r="AQ3" s="36" t="s">
        <v>42</v>
      </c>
    </row>
    <row r="4" spans="1:43" ht="90" x14ac:dyDescent="0.3">
      <c r="A4" s="36" t="s">
        <v>44</v>
      </c>
      <c r="B4" s="36" t="s">
        <v>45</v>
      </c>
      <c r="C4" s="36" t="s">
        <v>46</v>
      </c>
      <c r="D4" s="36" t="s">
        <v>47</v>
      </c>
      <c r="E4" s="36" t="s">
        <v>48</v>
      </c>
      <c r="F4" s="36" t="s">
        <v>49</v>
      </c>
      <c r="G4" s="36" t="s">
        <v>50</v>
      </c>
      <c r="H4" s="36" t="s">
        <v>51</v>
      </c>
      <c r="I4" s="36" t="s">
        <v>52</v>
      </c>
      <c r="J4" s="36" t="s">
        <v>53</v>
      </c>
      <c r="K4" s="36" t="s">
        <v>54</v>
      </c>
      <c r="L4" s="36" t="s">
        <v>55</v>
      </c>
      <c r="M4" s="36" t="s">
        <v>56</v>
      </c>
      <c r="N4" s="36" t="s">
        <v>57</v>
      </c>
      <c r="O4" s="36" t="s">
        <v>58</v>
      </c>
      <c r="P4" s="36" t="s">
        <v>59</v>
      </c>
      <c r="Q4" s="36" t="s">
        <v>60</v>
      </c>
      <c r="R4" s="36" t="s">
        <v>61</v>
      </c>
      <c r="S4" s="36" t="s">
        <v>62</v>
      </c>
      <c r="T4" s="36" t="s">
        <v>63</v>
      </c>
      <c r="U4" s="36" t="s">
        <v>64</v>
      </c>
      <c r="V4" s="36" t="s">
        <v>65</v>
      </c>
      <c r="W4" s="36" t="s">
        <v>66</v>
      </c>
      <c r="X4" s="36" t="s">
        <v>67</v>
      </c>
      <c r="Y4" s="36" t="s">
        <v>68</v>
      </c>
      <c r="Z4" s="36" t="s">
        <v>69</v>
      </c>
      <c r="AA4" s="36" t="s">
        <v>70</v>
      </c>
      <c r="AB4" s="36" t="s">
        <v>71</v>
      </c>
      <c r="AC4" s="36" t="s">
        <v>72</v>
      </c>
      <c r="AD4" s="36" t="s">
        <v>73</v>
      </c>
      <c r="AE4" s="36" t="s">
        <v>74</v>
      </c>
      <c r="AF4" s="36" t="s">
        <v>75</v>
      </c>
      <c r="AG4" s="36" t="s">
        <v>76</v>
      </c>
      <c r="AH4" s="36" t="s">
        <v>77</v>
      </c>
      <c r="AI4" s="36" t="s">
        <v>78</v>
      </c>
      <c r="AJ4" s="36" t="s">
        <v>79</v>
      </c>
      <c r="AK4" s="36" t="s">
        <v>80</v>
      </c>
      <c r="AL4" s="36" t="s">
        <v>81</v>
      </c>
      <c r="AM4" s="36" t="s">
        <v>82</v>
      </c>
      <c r="AN4" s="36" t="s">
        <v>83</v>
      </c>
      <c r="AO4" s="36" t="s">
        <v>84</v>
      </c>
      <c r="AP4" s="36" t="s">
        <v>85</v>
      </c>
      <c r="AQ4" s="36" t="s">
        <v>86</v>
      </c>
    </row>
    <row r="5" spans="1:43" x14ac:dyDescent="0.3">
      <c r="A5" s="36" t="s">
        <v>87</v>
      </c>
      <c r="B5" s="36" t="s">
        <v>88</v>
      </c>
      <c r="C5" s="36" t="s">
        <v>88</v>
      </c>
      <c r="D5" s="36" t="s">
        <v>88</v>
      </c>
      <c r="E5" s="36" t="s">
        <v>88</v>
      </c>
      <c r="F5" s="36" t="s">
        <v>88</v>
      </c>
      <c r="G5" s="36" t="s">
        <v>88</v>
      </c>
      <c r="H5" s="36" t="s">
        <v>88</v>
      </c>
      <c r="I5" s="36" t="s">
        <v>88</v>
      </c>
      <c r="J5" s="36" t="s">
        <v>88</v>
      </c>
      <c r="K5" s="36" t="s">
        <v>88</v>
      </c>
      <c r="L5" s="36" t="s">
        <v>88</v>
      </c>
      <c r="M5" s="36" t="s">
        <v>88</v>
      </c>
      <c r="N5" s="36" t="s">
        <v>88</v>
      </c>
      <c r="O5" s="36" t="s">
        <v>88</v>
      </c>
      <c r="P5" s="36" t="s">
        <v>88</v>
      </c>
      <c r="Q5" s="36" t="s">
        <v>88</v>
      </c>
      <c r="R5" s="36" t="s">
        <v>88</v>
      </c>
      <c r="S5" s="36" t="s">
        <v>88</v>
      </c>
      <c r="T5" s="36" t="s">
        <v>88</v>
      </c>
      <c r="U5" s="36" t="s">
        <v>88</v>
      </c>
      <c r="V5" s="36" t="s">
        <v>88</v>
      </c>
      <c r="W5" s="36" t="s">
        <v>88</v>
      </c>
      <c r="X5" s="36" t="s">
        <v>88</v>
      </c>
      <c r="Y5" s="36" t="s">
        <v>88</v>
      </c>
      <c r="Z5" s="36" t="s">
        <v>88</v>
      </c>
      <c r="AA5" s="36" t="s">
        <v>88</v>
      </c>
      <c r="AB5" s="36" t="s">
        <v>88</v>
      </c>
      <c r="AC5" s="36" t="s">
        <v>88</v>
      </c>
      <c r="AD5" s="36" t="s">
        <v>88</v>
      </c>
      <c r="AE5" s="36" t="s">
        <v>88</v>
      </c>
      <c r="AF5" s="36" t="s">
        <v>88</v>
      </c>
      <c r="AG5" s="36" t="s">
        <v>88</v>
      </c>
      <c r="AH5" s="36" t="s">
        <v>88</v>
      </c>
      <c r="AI5" s="36" t="s">
        <v>88</v>
      </c>
      <c r="AJ5" s="36" t="s">
        <v>88</v>
      </c>
      <c r="AK5" s="36" t="s">
        <v>88</v>
      </c>
      <c r="AL5" s="36" t="s">
        <v>88</v>
      </c>
      <c r="AM5" s="36" t="s">
        <v>88</v>
      </c>
      <c r="AN5" s="36" t="s">
        <v>88</v>
      </c>
      <c r="AO5" s="36" t="s">
        <v>88</v>
      </c>
      <c r="AP5" s="36" t="s">
        <v>88</v>
      </c>
      <c r="AQ5" s="36" t="s">
        <v>88</v>
      </c>
    </row>
    <row r="6" spans="1:43" x14ac:dyDescent="0.3">
      <c r="A6" s="36" t="s">
        <v>89</v>
      </c>
      <c r="B6" s="37">
        <v>36161</v>
      </c>
      <c r="C6" s="37">
        <v>36739</v>
      </c>
      <c r="D6" s="37">
        <v>39448</v>
      </c>
      <c r="E6" s="37">
        <v>36161</v>
      </c>
      <c r="F6" s="37">
        <v>36161</v>
      </c>
      <c r="G6" s="37">
        <v>36161</v>
      </c>
      <c r="H6" s="37">
        <v>36526</v>
      </c>
      <c r="I6" s="37">
        <v>36161</v>
      </c>
      <c r="J6" s="37">
        <v>36161</v>
      </c>
      <c r="K6" s="37">
        <v>36161</v>
      </c>
      <c r="L6" s="37">
        <v>36161</v>
      </c>
      <c r="M6" s="37">
        <v>36161</v>
      </c>
      <c r="N6" s="37">
        <v>36161</v>
      </c>
      <c r="O6" s="37">
        <v>36161</v>
      </c>
      <c r="P6" s="37">
        <v>36526</v>
      </c>
      <c r="Q6" s="37">
        <v>36161</v>
      </c>
      <c r="R6" s="37">
        <v>36161</v>
      </c>
      <c r="S6" s="37">
        <v>40544</v>
      </c>
      <c r="T6" s="37">
        <v>39814</v>
      </c>
      <c r="U6" s="37">
        <v>36161</v>
      </c>
      <c r="V6" s="37">
        <v>36161</v>
      </c>
      <c r="W6" s="37">
        <v>36161</v>
      </c>
      <c r="X6" s="37">
        <v>36161</v>
      </c>
      <c r="Y6" s="37">
        <v>36161</v>
      </c>
      <c r="Z6" s="37">
        <v>36161</v>
      </c>
      <c r="AA6" s="37">
        <v>39448</v>
      </c>
      <c r="AB6" s="37">
        <v>36161</v>
      </c>
      <c r="AC6" s="37">
        <v>36161</v>
      </c>
      <c r="AD6" s="37">
        <v>36161</v>
      </c>
      <c r="AE6" s="37">
        <v>36161</v>
      </c>
      <c r="AF6" s="37">
        <v>36161</v>
      </c>
      <c r="AG6" s="37">
        <v>36161</v>
      </c>
      <c r="AH6" s="37">
        <v>36161</v>
      </c>
      <c r="AI6" s="37">
        <v>36161</v>
      </c>
      <c r="AJ6" s="37">
        <v>36161</v>
      </c>
      <c r="AK6" s="37">
        <v>36161</v>
      </c>
      <c r="AL6" s="37">
        <v>36161</v>
      </c>
      <c r="AM6" s="37">
        <v>36161</v>
      </c>
      <c r="AN6" s="37">
        <v>36161</v>
      </c>
      <c r="AO6" s="37">
        <v>36161</v>
      </c>
      <c r="AP6" s="37">
        <v>36161</v>
      </c>
      <c r="AQ6" s="37">
        <v>36161</v>
      </c>
    </row>
    <row r="7" spans="1:43" x14ac:dyDescent="0.3">
      <c r="A7" s="36" t="s">
        <v>90</v>
      </c>
      <c r="B7" s="37">
        <v>46174</v>
      </c>
      <c r="C7" s="37">
        <v>45992</v>
      </c>
      <c r="D7" s="37">
        <v>46174</v>
      </c>
      <c r="E7" s="37">
        <v>46174</v>
      </c>
      <c r="F7" s="37">
        <v>46174</v>
      </c>
      <c r="G7" s="37">
        <v>39052</v>
      </c>
      <c r="H7" s="37">
        <v>46174</v>
      </c>
      <c r="I7" s="37">
        <v>39417</v>
      </c>
      <c r="J7" s="37">
        <v>46174</v>
      </c>
      <c r="K7" s="37">
        <v>46174</v>
      </c>
      <c r="L7" s="37">
        <v>40513</v>
      </c>
      <c r="M7" s="37">
        <v>46174</v>
      </c>
      <c r="N7" s="37">
        <v>36861</v>
      </c>
      <c r="O7" s="37">
        <v>46174</v>
      </c>
      <c r="P7" s="37">
        <v>44896</v>
      </c>
      <c r="Q7" s="37">
        <v>46174</v>
      </c>
      <c r="R7" s="37">
        <v>46174</v>
      </c>
      <c r="S7" s="37">
        <v>46174</v>
      </c>
      <c r="T7" s="37">
        <v>46174</v>
      </c>
      <c r="U7" s="37">
        <v>46174</v>
      </c>
      <c r="V7" s="37">
        <v>46174</v>
      </c>
      <c r="W7" s="37">
        <v>46174</v>
      </c>
      <c r="X7" s="37">
        <v>41974</v>
      </c>
      <c r="Y7" s="37">
        <v>41609</v>
      </c>
      <c r="Z7" s="37">
        <v>39417</v>
      </c>
      <c r="AA7" s="37">
        <v>46174</v>
      </c>
      <c r="AB7" s="37">
        <v>46174</v>
      </c>
      <c r="AC7" s="37">
        <v>46174</v>
      </c>
      <c r="AD7" s="37">
        <v>46174</v>
      </c>
      <c r="AE7" s="37">
        <v>46174</v>
      </c>
      <c r="AF7" s="37">
        <v>46174</v>
      </c>
      <c r="AG7" s="37">
        <v>46174</v>
      </c>
      <c r="AH7" s="37">
        <v>46174</v>
      </c>
      <c r="AI7" s="37">
        <v>46174</v>
      </c>
      <c r="AJ7" s="37">
        <v>46174</v>
      </c>
      <c r="AK7" s="37">
        <v>39052</v>
      </c>
      <c r="AL7" s="37">
        <v>39783</v>
      </c>
      <c r="AM7" s="37">
        <v>46174</v>
      </c>
      <c r="AN7" s="37">
        <v>46174</v>
      </c>
      <c r="AO7" s="37">
        <v>46174</v>
      </c>
      <c r="AP7" s="37">
        <v>39052</v>
      </c>
      <c r="AQ7" s="37">
        <v>46174</v>
      </c>
    </row>
    <row r="8" spans="1:43" x14ac:dyDescent="0.3">
      <c r="A8" s="36" t="s">
        <v>91</v>
      </c>
      <c r="B8" s="38" t="s">
        <v>542</v>
      </c>
      <c r="C8" s="38" t="s">
        <v>92</v>
      </c>
      <c r="D8" s="38" t="s">
        <v>543</v>
      </c>
      <c r="E8" s="38" t="s">
        <v>544</v>
      </c>
      <c r="F8" s="38" t="s">
        <v>545</v>
      </c>
      <c r="G8" s="38" t="s">
        <v>93</v>
      </c>
      <c r="H8" s="38" t="s">
        <v>546</v>
      </c>
      <c r="I8" s="38" t="s">
        <v>94</v>
      </c>
      <c r="J8" s="38" t="s">
        <v>547</v>
      </c>
      <c r="K8" s="38" t="s">
        <v>548</v>
      </c>
      <c r="L8" s="38" t="s">
        <v>95</v>
      </c>
      <c r="M8" s="38" t="s">
        <v>549</v>
      </c>
      <c r="N8" s="38" t="s">
        <v>96</v>
      </c>
      <c r="O8" s="38" t="s">
        <v>550</v>
      </c>
      <c r="P8" s="38" t="s">
        <v>97</v>
      </c>
      <c r="Q8" s="38" t="s">
        <v>551</v>
      </c>
      <c r="R8" s="38" t="s">
        <v>552</v>
      </c>
      <c r="S8" s="38" t="s">
        <v>553</v>
      </c>
      <c r="T8" s="38" t="s">
        <v>554</v>
      </c>
      <c r="U8" s="38" t="s">
        <v>555</v>
      </c>
      <c r="V8" s="38" t="s">
        <v>556</v>
      </c>
      <c r="W8" s="38" t="s">
        <v>557</v>
      </c>
      <c r="X8" s="38" t="s">
        <v>98</v>
      </c>
      <c r="Y8" s="38" t="s">
        <v>99</v>
      </c>
      <c r="Z8" s="38" t="s">
        <v>100</v>
      </c>
      <c r="AA8" s="38" t="s">
        <v>558</v>
      </c>
      <c r="AB8" s="38" t="s">
        <v>559</v>
      </c>
      <c r="AC8" s="38" t="s">
        <v>560</v>
      </c>
      <c r="AD8" s="38" t="s">
        <v>561</v>
      </c>
      <c r="AE8" s="38" t="s">
        <v>562</v>
      </c>
      <c r="AF8" s="38" t="s">
        <v>563</v>
      </c>
      <c r="AG8" s="38" t="s">
        <v>564</v>
      </c>
      <c r="AH8" s="38" t="s">
        <v>565</v>
      </c>
      <c r="AI8" s="38" t="s">
        <v>566</v>
      </c>
      <c r="AJ8" s="38" t="s">
        <v>567</v>
      </c>
      <c r="AK8" s="38" t="s">
        <v>101</v>
      </c>
      <c r="AL8" s="38" t="s">
        <v>102</v>
      </c>
      <c r="AM8" s="38" t="s">
        <v>568</v>
      </c>
      <c r="AN8" s="38" t="s">
        <v>569</v>
      </c>
      <c r="AO8" s="38" t="s">
        <v>570</v>
      </c>
      <c r="AP8" s="38" t="s">
        <v>103</v>
      </c>
      <c r="AQ8" s="38" t="s">
        <v>571</v>
      </c>
    </row>
    <row r="9" spans="1:43" ht="30" x14ac:dyDescent="0.3">
      <c r="A9" s="36" t="s">
        <v>104</v>
      </c>
      <c r="B9" s="36" t="s">
        <v>105</v>
      </c>
      <c r="C9" s="36" t="s">
        <v>105</v>
      </c>
      <c r="D9" s="36" t="s">
        <v>105</v>
      </c>
      <c r="E9" s="36" t="s">
        <v>105</v>
      </c>
      <c r="F9" s="36" t="s">
        <v>105</v>
      </c>
      <c r="G9" s="36" t="s">
        <v>105</v>
      </c>
      <c r="H9" s="36" t="s">
        <v>105</v>
      </c>
      <c r="I9" s="36" t="s">
        <v>105</v>
      </c>
      <c r="J9" s="36" t="s">
        <v>105</v>
      </c>
      <c r="K9" s="36" t="s">
        <v>105</v>
      </c>
      <c r="L9" s="36" t="s">
        <v>105</v>
      </c>
      <c r="M9" s="36" t="s">
        <v>105</v>
      </c>
      <c r="N9" s="36" t="s">
        <v>105</v>
      </c>
      <c r="O9" s="36" t="s">
        <v>105</v>
      </c>
      <c r="P9" s="36" t="s">
        <v>105</v>
      </c>
      <c r="Q9" s="36" t="s">
        <v>105</v>
      </c>
      <c r="R9" s="36" t="s">
        <v>105</v>
      </c>
      <c r="S9" s="36" t="s">
        <v>105</v>
      </c>
      <c r="T9" s="36" t="s">
        <v>105</v>
      </c>
      <c r="U9" s="36" t="s">
        <v>105</v>
      </c>
      <c r="V9" s="36" t="s">
        <v>105</v>
      </c>
      <c r="W9" s="36" t="s">
        <v>105</v>
      </c>
      <c r="X9" s="36" t="s">
        <v>105</v>
      </c>
      <c r="Y9" s="36" t="s">
        <v>105</v>
      </c>
      <c r="Z9" s="36" t="s">
        <v>105</v>
      </c>
      <c r="AA9" s="36" t="s">
        <v>105</v>
      </c>
      <c r="AB9" s="36" t="s">
        <v>105</v>
      </c>
      <c r="AC9" s="36" t="s">
        <v>105</v>
      </c>
      <c r="AD9" s="36" t="s">
        <v>105</v>
      </c>
      <c r="AE9" s="36" t="s">
        <v>105</v>
      </c>
      <c r="AF9" s="36" t="s">
        <v>105</v>
      </c>
      <c r="AG9" s="36" t="s">
        <v>105</v>
      </c>
      <c r="AH9" s="36" t="s">
        <v>105</v>
      </c>
      <c r="AI9" s="36" t="s">
        <v>105</v>
      </c>
      <c r="AJ9" s="36" t="s">
        <v>105</v>
      </c>
      <c r="AK9" s="36" t="s">
        <v>105</v>
      </c>
      <c r="AL9" s="36" t="s">
        <v>105</v>
      </c>
      <c r="AM9" s="36" t="s">
        <v>105</v>
      </c>
      <c r="AN9" s="36" t="s">
        <v>105</v>
      </c>
      <c r="AO9" s="36" t="s">
        <v>105</v>
      </c>
      <c r="AP9" s="36" t="s">
        <v>105</v>
      </c>
      <c r="AQ9" s="36" t="s">
        <v>105</v>
      </c>
    </row>
    <row r="10" spans="1:43" x14ac:dyDescent="0.3">
      <c r="A10" s="36" t="s">
        <v>106</v>
      </c>
      <c r="B10" s="36" t="s">
        <v>107</v>
      </c>
      <c r="C10" s="36" t="s">
        <v>107</v>
      </c>
      <c r="D10" s="36" t="s">
        <v>107</v>
      </c>
      <c r="E10" s="36" t="s">
        <v>107</v>
      </c>
      <c r="F10" s="36" t="s">
        <v>107</v>
      </c>
      <c r="G10" s="36" t="s">
        <v>107</v>
      </c>
      <c r="H10" s="36" t="s">
        <v>107</v>
      </c>
      <c r="I10" s="36" t="s">
        <v>107</v>
      </c>
      <c r="J10" s="36" t="s">
        <v>107</v>
      </c>
      <c r="K10" s="36" t="s">
        <v>107</v>
      </c>
      <c r="L10" s="36" t="s">
        <v>107</v>
      </c>
      <c r="M10" s="36" t="s">
        <v>107</v>
      </c>
      <c r="N10" s="36" t="s">
        <v>107</v>
      </c>
      <c r="O10" s="36" t="s">
        <v>107</v>
      </c>
      <c r="P10" s="36" t="s">
        <v>107</v>
      </c>
      <c r="Q10" s="36" t="s">
        <v>107</v>
      </c>
      <c r="R10" s="36" t="s">
        <v>107</v>
      </c>
      <c r="S10" s="36" t="s">
        <v>107</v>
      </c>
      <c r="T10" s="36" t="s">
        <v>107</v>
      </c>
      <c r="U10" s="36" t="s">
        <v>107</v>
      </c>
      <c r="V10" s="36" t="s">
        <v>107</v>
      </c>
      <c r="W10" s="36" t="s">
        <v>107</v>
      </c>
      <c r="X10" s="36" t="s">
        <v>107</v>
      </c>
      <c r="Y10" s="36" t="s">
        <v>107</v>
      </c>
      <c r="Z10" s="36" t="s">
        <v>107</v>
      </c>
      <c r="AA10" s="36" t="s">
        <v>107</v>
      </c>
      <c r="AB10" s="36" t="s">
        <v>107</v>
      </c>
      <c r="AC10" s="36" t="s">
        <v>107</v>
      </c>
      <c r="AD10" s="36" t="s">
        <v>107</v>
      </c>
      <c r="AE10" s="36" t="s">
        <v>107</v>
      </c>
      <c r="AF10" s="36" t="s">
        <v>107</v>
      </c>
      <c r="AG10" s="36" t="s">
        <v>107</v>
      </c>
      <c r="AH10" s="36" t="s">
        <v>107</v>
      </c>
      <c r="AI10" s="36" t="s">
        <v>107</v>
      </c>
      <c r="AJ10" s="36" t="s">
        <v>107</v>
      </c>
      <c r="AK10" s="36" t="s">
        <v>107</v>
      </c>
      <c r="AL10" s="36" t="s">
        <v>107</v>
      </c>
      <c r="AM10" s="36" t="s">
        <v>107</v>
      </c>
      <c r="AN10" s="36" t="s">
        <v>107</v>
      </c>
      <c r="AO10" s="36" t="s">
        <v>107</v>
      </c>
      <c r="AP10" s="36" t="s">
        <v>107</v>
      </c>
      <c r="AQ10" s="36" t="s">
        <v>107</v>
      </c>
    </row>
    <row r="11" spans="1:43" ht="30" x14ac:dyDescent="0.3">
      <c r="A11" s="36" t="s">
        <v>108</v>
      </c>
      <c r="B11" s="36" t="s">
        <v>109</v>
      </c>
      <c r="C11" s="36" t="s">
        <v>110</v>
      </c>
      <c r="D11" s="36" t="s">
        <v>111</v>
      </c>
      <c r="E11" s="36" t="s">
        <v>112</v>
      </c>
      <c r="F11" s="36" t="s">
        <v>113</v>
      </c>
      <c r="G11" s="36" t="s">
        <v>114</v>
      </c>
      <c r="H11" s="36" t="s">
        <v>115</v>
      </c>
      <c r="I11" s="36" t="s">
        <v>116</v>
      </c>
      <c r="J11" s="36" t="s">
        <v>117</v>
      </c>
      <c r="K11" s="36" t="s">
        <v>118</v>
      </c>
      <c r="L11" s="36" t="s">
        <v>119</v>
      </c>
      <c r="M11" s="36" t="s">
        <v>120</v>
      </c>
      <c r="N11" s="36" t="s">
        <v>121</v>
      </c>
      <c r="O11" s="36" t="s">
        <v>122</v>
      </c>
      <c r="P11" s="36" t="s">
        <v>123</v>
      </c>
      <c r="Q11" s="36" t="s">
        <v>124</v>
      </c>
      <c r="R11" s="36" t="s">
        <v>125</v>
      </c>
      <c r="S11" s="36" t="s">
        <v>126</v>
      </c>
      <c r="T11" s="36" t="s">
        <v>127</v>
      </c>
      <c r="U11" s="36" t="s">
        <v>128</v>
      </c>
      <c r="V11" s="36" t="s">
        <v>129</v>
      </c>
      <c r="W11" s="36" t="s">
        <v>130</v>
      </c>
      <c r="X11" s="36" t="s">
        <v>131</v>
      </c>
      <c r="Y11" s="36" t="s">
        <v>132</v>
      </c>
      <c r="Z11" s="36" t="s">
        <v>133</v>
      </c>
      <c r="AA11" s="36" t="s">
        <v>134</v>
      </c>
      <c r="AB11" s="36" t="s">
        <v>135</v>
      </c>
      <c r="AC11" s="36" t="s">
        <v>136</v>
      </c>
      <c r="AD11" s="36" t="s">
        <v>137</v>
      </c>
      <c r="AE11" s="36" t="s">
        <v>138</v>
      </c>
      <c r="AF11" s="36" t="s">
        <v>139</v>
      </c>
      <c r="AG11" s="36" t="s">
        <v>140</v>
      </c>
      <c r="AH11" s="36" t="s">
        <v>141</v>
      </c>
      <c r="AI11" s="36" t="s">
        <v>142</v>
      </c>
      <c r="AJ11" s="36" t="s">
        <v>143</v>
      </c>
      <c r="AK11" s="36" t="s">
        <v>144</v>
      </c>
      <c r="AL11" s="36" t="s">
        <v>145</v>
      </c>
      <c r="AM11" s="36" t="s">
        <v>146</v>
      </c>
      <c r="AN11" s="36" t="s">
        <v>147</v>
      </c>
      <c r="AO11" s="36" t="s">
        <v>148</v>
      </c>
      <c r="AP11" s="36" t="s">
        <v>149</v>
      </c>
      <c r="AQ11" s="36" t="s">
        <v>150</v>
      </c>
    </row>
    <row r="12" spans="1:43" x14ac:dyDescent="0.3">
      <c r="A12" s="36" t="s">
        <v>151</v>
      </c>
      <c r="B12" s="36" t="s">
        <v>152</v>
      </c>
      <c r="C12" s="36" t="s">
        <v>152</v>
      </c>
      <c r="D12" s="36" t="s">
        <v>152</v>
      </c>
      <c r="E12" s="36" t="s">
        <v>152</v>
      </c>
      <c r="F12" s="36" t="s">
        <v>152</v>
      </c>
      <c r="G12" s="36" t="s">
        <v>152</v>
      </c>
      <c r="H12" s="36" t="s">
        <v>152</v>
      </c>
      <c r="I12" s="36" t="s">
        <v>152</v>
      </c>
      <c r="J12" s="36" t="s">
        <v>152</v>
      </c>
      <c r="K12" s="36" t="s">
        <v>152</v>
      </c>
      <c r="L12" s="36" t="s">
        <v>152</v>
      </c>
      <c r="M12" s="36" t="s">
        <v>152</v>
      </c>
      <c r="N12" s="36" t="s">
        <v>152</v>
      </c>
      <c r="O12" s="36" t="s">
        <v>152</v>
      </c>
      <c r="P12" s="36" t="s">
        <v>152</v>
      </c>
      <c r="Q12" s="36" t="s">
        <v>152</v>
      </c>
      <c r="R12" s="36" t="s">
        <v>152</v>
      </c>
      <c r="S12" s="36" t="s">
        <v>152</v>
      </c>
      <c r="T12" s="36" t="s">
        <v>152</v>
      </c>
      <c r="U12" s="36" t="s">
        <v>152</v>
      </c>
      <c r="V12" s="36" t="s">
        <v>152</v>
      </c>
      <c r="W12" s="36" t="s">
        <v>152</v>
      </c>
      <c r="X12" s="36" t="s">
        <v>152</v>
      </c>
      <c r="Y12" s="36" t="s">
        <v>152</v>
      </c>
      <c r="Z12" s="36" t="s">
        <v>152</v>
      </c>
      <c r="AA12" s="36" t="s">
        <v>152</v>
      </c>
      <c r="AB12" s="36" t="s">
        <v>152</v>
      </c>
      <c r="AC12" s="36" t="s">
        <v>152</v>
      </c>
      <c r="AD12" s="36" t="s">
        <v>152</v>
      </c>
      <c r="AE12" s="36" t="s">
        <v>152</v>
      </c>
      <c r="AF12" s="36" t="s">
        <v>152</v>
      </c>
      <c r="AG12" s="36" t="s">
        <v>152</v>
      </c>
      <c r="AH12" s="36" t="s">
        <v>152</v>
      </c>
      <c r="AI12" s="36" t="s">
        <v>152</v>
      </c>
      <c r="AJ12" s="36" t="s">
        <v>152</v>
      </c>
      <c r="AK12" s="36" t="s">
        <v>152</v>
      </c>
      <c r="AL12" s="36" t="s">
        <v>152</v>
      </c>
      <c r="AM12" s="36" t="s">
        <v>152</v>
      </c>
      <c r="AN12" s="36" t="s">
        <v>152</v>
      </c>
      <c r="AO12" s="36" t="s">
        <v>152</v>
      </c>
      <c r="AP12" s="36" t="s">
        <v>152</v>
      </c>
      <c r="AQ12" s="36" t="s">
        <v>152</v>
      </c>
    </row>
    <row r="13" spans="1:43" x14ac:dyDescent="0.3">
      <c r="A13" s="36" t="s">
        <v>153</v>
      </c>
      <c r="B13" s="36"/>
      <c r="C13" s="36"/>
      <c r="D13" s="36"/>
      <c r="E13" s="36"/>
      <c r="F13" s="36"/>
      <c r="G13" s="36"/>
      <c r="H13" s="36"/>
      <c r="I13" s="36"/>
      <c r="J13" s="36"/>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c r="AJ13" s="36"/>
      <c r="AK13" s="36"/>
      <c r="AL13" s="36"/>
      <c r="AM13" s="36"/>
      <c r="AN13" s="36"/>
      <c r="AO13" s="36"/>
      <c r="AP13" s="36"/>
      <c r="AQ13" s="36"/>
    </row>
    <row r="14" spans="1:43" x14ac:dyDescent="0.3">
      <c r="A14" s="36" t="s">
        <v>154</v>
      </c>
      <c r="B14" s="36"/>
      <c r="C14" s="36"/>
      <c r="D14" s="36"/>
      <c r="E14" s="36"/>
      <c r="F14" s="36"/>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row>
    <row r="15" spans="1:43" ht="180" x14ac:dyDescent="0.3">
      <c r="A15" s="36" t="s">
        <v>155</v>
      </c>
      <c r="B15" s="36" t="s">
        <v>572</v>
      </c>
      <c r="C15" s="36" t="s">
        <v>573</v>
      </c>
      <c r="D15" s="36" t="s">
        <v>574</v>
      </c>
      <c r="E15" s="36" t="s">
        <v>575</v>
      </c>
      <c r="F15" s="36" t="s">
        <v>576</v>
      </c>
      <c r="G15" s="36" t="s">
        <v>156</v>
      </c>
      <c r="H15" s="36" t="s">
        <v>577</v>
      </c>
      <c r="I15" s="36" t="s">
        <v>157</v>
      </c>
      <c r="J15" s="36" t="s">
        <v>578</v>
      </c>
      <c r="K15" s="36" t="s">
        <v>579</v>
      </c>
      <c r="L15" s="36" t="s">
        <v>158</v>
      </c>
      <c r="M15" s="36" t="s">
        <v>580</v>
      </c>
      <c r="N15" s="36" t="s">
        <v>159</v>
      </c>
      <c r="O15" s="36" t="s">
        <v>581</v>
      </c>
      <c r="P15" s="36" t="s">
        <v>160</v>
      </c>
      <c r="Q15" s="36" t="s">
        <v>582</v>
      </c>
      <c r="R15" s="36" t="s">
        <v>583</v>
      </c>
      <c r="S15" s="36" t="s">
        <v>584</v>
      </c>
      <c r="T15" s="36" t="s">
        <v>585</v>
      </c>
      <c r="U15" s="36" t="s">
        <v>586</v>
      </c>
      <c r="V15" s="36" t="s">
        <v>587</v>
      </c>
      <c r="W15" s="36" t="s">
        <v>588</v>
      </c>
      <c r="X15" s="36" t="s">
        <v>161</v>
      </c>
      <c r="Y15" s="36" t="s">
        <v>162</v>
      </c>
      <c r="Z15" s="36" t="s">
        <v>163</v>
      </c>
      <c r="AA15" s="36" t="s">
        <v>589</v>
      </c>
      <c r="AB15" s="36" t="s">
        <v>590</v>
      </c>
      <c r="AC15" s="36" t="s">
        <v>591</v>
      </c>
      <c r="AD15" s="36" t="s">
        <v>592</v>
      </c>
      <c r="AE15" s="36" t="s">
        <v>593</v>
      </c>
      <c r="AF15" s="36" t="s">
        <v>594</v>
      </c>
      <c r="AG15" s="36" t="s">
        <v>595</v>
      </c>
      <c r="AH15" s="36" t="s">
        <v>596</v>
      </c>
      <c r="AI15" s="36" t="s">
        <v>597</v>
      </c>
      <c r="AJ15" s="36" t="s">
        <v>598</v>
      </c>
      <c r="AK15" s="36" t="s">
        <v>164</v>
      </c>
      <c r="AL15" s="36" t="s">
        <v>165</v>
      </c>
      <c r="AM15" s="36" t="s">
        <v>599</v>
      </c>
      <c r="AN15" s="36" t="s">
        <v>600</v>
      </c>
      <c r="AO15" s="36" t="s">
        <v>601</v>
      </c>
      <c r="AP15" s="36" t="s">
        <v>166</v>
      </c>
      <c r="AQ15" s="36" t="s">
        <v>602</v>
      </c>
    </row>
    <row r="16" spans="1:43" x14ac:dyDescent="0.3">
      <c r="A16" s="36" t="s">
        <v>167</v>
      </c>
      <c r="B16" s="37">
        <v>46205</v>
      </c>
      <c r="C16" s="37">
        <v>46027</v>
      </c>
      <c r="D16" s="37">
        <v>46205</v>
      </c>
      <c r="E16" s="37">
        <v>46205</v>
      </c>
      <c r="F16" s="37">
        <v>46205</v>
      </c>
      <c r="G16" s="37">
        <v>42485</v>
      </c>
      <c r="H16" s="37">
        <v>46205</v>
      </c>
      <c r="I16" s="37">
        <v>42485</v>
      </c>
      <c r="J16" s="37">
        <v>46205</v>
      </c>
      <c r="K16" s="37">
        <v>46205</v>
      </c>
      <c r="L16" s="37">
        <v>42485</v>
      </c>
      <c r="M16" s="37">
        <v>46205</v>
      </c>
      <c r="N16" s="37">
        <v>42485</v>
      </c>
      <c r="O16" s="37">
        <v>46205</v>
      </c>
      <c r="P16" s="37">
        <v>44991</v>
      </c>
      <c r="Q16" s="37">
        <v>46205</v>
      </c>
      <c r="R16" s="37">
        <v>46205</v>
      </c>
      <c r="S16" s="37">
        <v>46205</v>
      </c>
      <c r="T16" s="37">
        <v>46205</v>
      </c>
      <c r="U16" s="37">
        <v>46205</v>
      </c>
      <c r="V16" s="37">
        <v>46205</v>
      </c>
      <c r="W16" s="37">
        <v>46205</v>
      </c>
      <c r="X16" s="37">
        <v>42485</v>
      </c>
      <c r="Y16" s="37">
        <v>42485</v>
      </c>
      <c r="Z16" s="37">
        <v>42485</v>
      </c>
      <c r="AA16" s="37">
        <v>46205</v>
      </c>
      <c r="AB16" s="37">
        <v>46205</v>
      </c>
      <c r="AC16" s="37">
        <v>46205</v>
      </c>
      <c r="AD16" s="37">
        <v>46205</v>
      </c>
      <c r="AE16" s="37">
        <v>46205</v>
      </c>
      <c r="AF16" s="37">
        <v>46205</v>
      </c>
      <c r="AG16" s="37">
        <v>46205</v>
      </c>
      <c r="AH16" s="37">
        <v>46205</v>
      </c>
      <c r="AI16" s="37">
        <v>46205</v>
      </c>
      <c r="AJ16" s="37">
        <v>46205</v>
      </c>
      <c r="AK16" s="37">
        <v>42485</v>
      </c>
      <c r="AL16" s="37">
        <v>42485</v>
      </c>
      <c r="AM16" s="37">
        <v>46205</v>
      </c>
      <c r="AN16" s="37">
        <v>46205</v>
      </c>
      <c r="AO16" s="37">
        <v>46205</v>
      </c>
      <c r="AP16" s="37">
        <v>42485</v>
      </c>
      <c r="AQ16" s="37">
        <v>46205</v>
      </c>
    </row>
    <row r="18" spans="1:43" ht="75" x14ac:dyDescent="0.3">
      <c r="A18" s="36" t="s">
        <v>603</v>
      </c>
    </row>
    <row r="21" spans="1:43" x14ac:dyDescent="0.3">
      <c r="A21">
        <f>SUM(B21:AQ21)</f>
        <v>0</v>
      </c>
      <c r="B21">
        <f>IF(B22=B3,0,1)</f>
        <v>0</v>
      </c>
      <c r="C21">
        <f t="shared" ref="C21:AQ21" si="1">IF(C22=C3,0,1)</f>
        <v>0</v>
      </c>
      <c r="D21">
        <f t="shared" si="1"/>
        <v>0</v>
      </c>
      <c r="E21">
        <f t="shared" si="1"/>
        <v>0</v>
      </c>
      <c r="F21">
        <f t="shared" si="1"/>
        <v>0</v>
      </c>
      <c r="G21">
        <f t="shared" si="1"/>
        <v>0</v>
      </c>
      <c r="H21">
        <f t="shared" si="1"/>
        <v>0</v>
      </c>
      <c r="I21">
        <f t="shared" si="1"/>
        <v>0</v>
      </c>
      <c r="J21">
        <f t="shared" si="1"/>
        <v>0</v>
      </c>
      <c r="K21">
        <f t="shared" si="1"/>
        <v>0</v>
      </c>
      <c r="L21">
        <f t="shared" si="1"/>
        <v>0</v>
      </c>
      <c r="M21">
        <f t="shared" si="1"/>
        <v>0</v>
      </c>
      <c r="N21">
        <f t="shared" si="1"/>
        <v>0</v>
      </c>
      <c r="O21">
        <f t="shared" si="1"/>
        <v>0</v>
      </c>
      <c r="P21">
        <f t="shared" si="1"/>
        <v>0</v>
      </c>
      <c r="Q21">
        <f t="shared" si="1"/>
        <v>0</v>
      </c>
      <c r="R21">
        <f t="shared" si="1"/>
        <v>0</v>
      </c>
      <c r="S21">
        <f t="shared" si="1"/>
        <v>0</v>
      </c>
      <c r="T21">
        <f t="shared" si="1"/>
        <v>0</v>
      </c>
      <c r="U21">
        <f t="shared" si="1"/>
        <v>0</v>
      </c>
      <c r="V21">
        <f t="shared" si="1"/>
        <v>0</v>
      </c>
      <c r="W21">
        <f t="shared" si="1"/>
        <v>0</v>
      </c>
      <c r="X21">
        <f t="shared" si="1"/>
        <v>0</v>
      </c>
      <c r="Y21">
        <f t="shared" si="1"/>
        <v>0</v>
      </c>
      <c r="Z21">
        <f t="shared" si="1"/>
        <v>0</v>
      </c>
      <c r="AA21">
        <f t="shared" si="1"/>
        <v>0</v>
      </c>
      <c r="AB21">
        <f t="shared" si="1"/>
        <v>0</v>
      </c>
      <c r="AC21">
        <f t="shared" si="1"/>
        <v>0</v>
      </c>
      <c r="AD21">
        <f t="shared" si="1"/>
        <v>0</v>
      </c>
      <c r="AE21">
        <f t="shared" si="1"/>
        <v>0</v>
      </c>
      <c r="AF21">
        <f t="shared" si="1"/>
        <v>0</v>
      </c>
      <c r="AG21">
        <f t="shared" si="1"/>
        <v>0</v>
      </c>
      <c r="AH21">
        <f t="shared" si="1"/>
        <v>0</v>
      </c>
      <c r="AI21">
        <f t="shared" si="1"/>
        <v>0</v>
      </c>
      <c r="AJ21">
        <f t="shared" si="1"/>
        <v>0</v>
      </c>
      <c r="AK21">
        <f t="shared" si="1"/>
        <v>0</v>
      </c>
      <c r="AL21">
        <f t="shared" si="1"/>
        <v>0</v>
      </c>
      <c r="AM21">
        <f t="shared" si="1"/>
        <v>0</v>
      </c>
      <c r="AN21">
        <f t="shared" si="1"/>
        <v>0</v>
      </c>
      <c r="AO21">
        <f t="shared" si="1"/>
        <v>0</v>
      </c>
      <c r="AP21">
        <f t="shared" si="1"/>
        <v>0</v>
      </c>
      <c r="AQ21">
        <f t="shared" si="1"/>
        <v>0</v>
      </c>
    </row>
    <row r="22" spans="1:43" ht="30" x14ac:dyDescent="0.3">
      <c r="A22" s="36" t="s">
        <v>43</v>
      </c>
      <c r="B22" s="36" t="s">
        <v>1</v>
      </c>
      <c r="C22" s="36" t="s">
        <v>2</v>
      </c>
      <c r="D22" s="36" t="s">
        <v>3</v>
      </c>
      <c r="E22" s="36" t="s">
        <v>4</v>
      </c>
      <c r="F22" s="36" t="s">
        <v>5</v>
      </c>
      <c r="G22" s="36" t="s">
        <v>6</v>
      </c>
      <c r="H22" s="36" t="s">
        <v>7</v>
      </c>
      <c r="I22" s="36" t="s">
        <v>8</v>
      </c>
      <c r="J22" s="36" t="s">
        <v>9</v>
      </c>
      <c r="K22" s="36" t="s">
        <v>10</v>
      </c>
      <c r="L22" s="36" t="s">
        <v>11</v>
      </c>
      <c r="M22" s="36" t="s">
        <v>12</v>
      </c>
      <c r="N22" s="36" t="s">
        <v>13</v>
      </c>
      <c r="O22" s="36" t="s">
        <v>14</v>
      </c>
      <c r="P22" s="36" t="s">
        <v>15</v>
      </c>
      <c r="Q22" s="36" t="s">
        <v>16</v>
      </c>
      <c r="R22" s="36" t="s">
        <v>17</v>
      </c>
      <c r="S22" s="36" t="s">
        <v>18</v>
      </c>
      <c r="T22" s="36" t="s">
        <v>19</v>
      </c>
      <c r="U22" s="36" t="s">
        <v>20</v>
      </c>
      <c r="V22" s="36" t="s">
        <v>21</v>
      </c>
      <c r="W22" s="36" t="s">
        <v>22</v>
      </c>
      <c r="X22" s="36" t="s">
        <v>23</v>
      </c>
      <c r="Y22" s="36" t="s">
        <v>24</v>
      </c>
      <c r="Z22" s="36" t="s">
        <v>25</v>
      </c>
      <c r="AA22" s="36" t="s">
        <v>26</v>
      </c>
      <c r="AB22" s="36" t="s">
        <v>27</v>
      </c>
      <c r="AC22" s="36" t="s">
        <v>28</v>
      </c>
      <c r="AD22" s="36" t="s">
        <v>29</v>
      </c>
      <c r="AE22" s="36" t="s">
        <v>30</v>
      </c>
      <c r="AF22" s="36" t="s">
        <v>31</v>
      </c>
      <c r="AG22" s="36" t="s">
        <v>32</v>
      </c>
      <c r="AH22" s="36" t="s">
        <v>33</v>
      </c>
      <c r="AI22" s="36" t="s">
        <v>34</v>
      </c>
      <c r="AJ22" s="36" t="s">
        <v>35</v>
      </c>
      <c r="AK22" s="36" t="s">
        <v>36</v>
      </c>
      <c r="AL22" s="36" t="s">
        <v>37</v>
      </c>
      <c r="AM22" s="36" t="s">
        <v>38</v>
      </c>
      <c r="AN22" s="36" t="s">
        <v>39</v>
      </c>
      <c r="AO22" s="36" t="s">
        <v>40</v>
      </c>
      <c r="AP22" s="36" t="s">
        <v>41</v>
      </c>
      <c r="AQ22" s="36" t="s">
        <v>42</v>
      </c>
    </row>
  </sheetData>
  <conditionalFormatting sqref="A21:AQ21">
    <cfRule type="cellIs" dxfId="2" priority="1" operator="greaterThan">
      <formula>0</formula>
    </cfRule>
  </conditionalFormatting>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C9BAC-3F9E-4457-9358-E6F13C137C1B}">
  <sheetPr codeName="Tabelle6"/>
  <dimension ref="A1:BT49"/>
  <sheetViews>
    <sheetView workbookViewId="0">
      <selection activeCell="D1" sqref="D1"/>
    </sheetView>
  </sheetViews>
  <sheetFormatPr baseColWidth="10" defaultRowHeight="15" x14ac:dyDescent="0.3"/>
  <cols>
    <col min="9" max="9" width="30.42578125" customWidth="1"/>
    <col min="15" max="15" width="24.85546875" bestFit="1" customWidth="1"/>
  </cols>
  <sheetData>
    <row r="1" spans="1:72" x14ac:dyDescent="0.3">
      <c r="B1">
        <f ca="1">SUM(B4:B49)</f>
        <v>42</v>
      </c>
      <c r="C1">
        <f ca="1">SUM(C4:C49)</f>
        <v>12</v>
      </c>
      <c r="D1">
        <f ca="1">SUM(D4:D49)</f>
        <v>30</v>
      </c>
      <c r="J1" s="1">
        <f ca="1">MAX(Enddaten)</f>
        <v>46174</v>
      </c>
    </row>
    <row r="2" spans="1:72" x14ac:dyDescent="0.3">
      <c r="J2">
        <f>MATCH(J3,Meta!$A$2:$A$16,0)</f>
        <v>6</v>
      </c>
      <c r="K2" t="s">
        <v>606</v>
      </c>
      <c r="O2">
        <f>COUNTA(_xlfn.ANCHORARRAY(O4))-COUNT(_xlfn.ANCHORARRAY(O4))</f>
        <v>42</v>
      </c>
    </row>
    <row r="3" spans="1:72" ht="45" x14ac:dyDescent="0.3">
      <c r="A3" s="13" t="s">
        <v>268</v>
      </c>
      <c r="B3" s="13" t="s">
        <v>267</v>
      </c>
      <c r="C3" s="13" t="s">
        <v>264</v>
      </c>
      <c r="D3" s="13" t="s">
        <v>263</v>
      </c>
      <c r="E3" s="13" t="s">
        <v>262</v>
      </c>
      <c r="F3" s="14" t="s">
        <v>269</v>
      </c>
      <c r="G3" s="13" t="s">
        <v>261</v>
      </c>
      <c r="H3" s="13" t="s">
        <v>260</v>
      </c>
      <c r="I3" s="13" t="s">
        <v>266</v>
      </c>
      <c r="J3" s="14" t="s">
        <v>90</v>
      </c>
      <c r="O3" s="8" t="s">
        <v>265</v>
      </c>
    </row>
    <row r="4" spans="1:72" x14ac:dyDescent="0.3">
      <c r="A4">
        <f ca="1">3-D4*2-C4*1</f>
        <v>1</v>
      </c>
      <c r="B4">
        <f ca="1">SUM(C4:D4)</f>
        <v>1</v>
      </c>
      <c r="C4">
        <f ca="1">IF(ISERROR(J4)=FALSE,IF(J4=0,0,1)-D4,0)</f>
        <v>0</v>
      </c>
      <c r="D4" cm="1">
        <f t="array" aca="1" ref="D4" ca="1">IF(ISERROR(J4)=FALSE,IF($J$1=J4,1,0),x)</f>
        <v>1</v>
      </c>
      <c r="E4">
        <f ca="1">_xlfn.RANK.EQ(F4,$F$4:$F$49,1)</f>
        <v>1</v>
      </c>
      <c r="F4">
        <f ca="1">A4+H4/1000</f>
        <v>1.0009999999999999</v>
      </c>
      <c r="G4" cm="1">
        <f t="array" aca="1" ref="G4" ca="1">IF(ISERROR(J4)=FALSE,_xlfn.RANK.EQ(J4,Enddaten,0),1000)</f>
        <v>1</v>
      </c>
      <c r="H4">
        <v>1</v>
      </c>
      <c r="I4" t="str" cm="1">
        <f t="array" ref="I4">INDEX($O$2:$BT$7,3,H4)</f>
        <v>Australischer Dollar</v>
      </c>
      <c r="J4" s="1">
        <f>HLOOKUP(I4,Meta!$B$2:$BG$16,$J$2,FALSE)</f>
        <v>46174</v>
      </c>
      <c r="O4" t="str" cm="1">
        <f t="array" ref="O4:BT4">_xlfn.SORTBY(Meta!$B$2:$BG$2,Meta!$B$2:$BG$2,1)</f>
        <v>Australischer Dollar</v>
      </c>
      <c r="P4" t="str">
        <v>Brasilianischer Real</v>
      </c>
      <c r="Q4" t="str">
        <v>Bulgarischer Lew</v>
      </c>
      <c r="R4" t="str">
        <v>Chilenischer Peso</v>
      </c>
      <c r="S4" t="str">
        <v>Chinesischer Renminbi Yuan</v>
      </c>
      <c r="T4" t="str">
        <v>Dänische Krone</v>
      </c>
      <c r="U4" t="str">
        <v>Estnische Krone</v>
      </c>
      <c r="V4" t="str">
        <v>Griechische Drachme</v>
      </c>
      <c r="W4" t="str">
        <v>Hongkong-Dollar</v>
      </c>
      <c r="X4" t="str">
        <v>Indische Rupie</v>
      </c>
      <c r="Y4" t="str">
        <v>Indonesische Rupiah</v>
      </c>
      <c r="Z4" t="str">
        <v>Isländische Krone</v>
      </c>
      <c r="AA4" t="str">
        <v>Israelischer Schekel</v>
      </c>
      <c r="AB4" t="str">
        <v>Japanischer Yen</v>
      </c>
      <c r="AC4" t="str">
        <v>Kanadischer Dollar</v>
      </c>
      <c r="AD4" t="str">
        <v>Kroatische Kuna</v>
      </c>
      <c r="AE4" t="str">
        <v>Lettischer Lats</v>
      </c>
      <c r="AF4" t="str">
        <v>Litauischer Litas</v>
      </c>
      <c r="AG4" t="str">
        <v>Malaysischer Ringgit</v>
      </c>
      <c r="AH4" t="str">
        <v>Maltesische Lira</v>
      </c>
      <c r="AI4" t="str">
        <v>Mexikanischer Peso</v>
      </c>
      <c r="AJ4" t="str">
        <v>Neuer Rumänischer Leu</v>
      </c>
      <c r="AK4" t="str">
        <v>Neuseeland-Dollar</v>
      </c>
      <c r="AL4" t="str">
        <v>Norwegische Krone</v>
      </c>
      <c r="AM4" t="str">
        <v>Pfund Sterling</v>
      </c>
      <c r="AN4" t="str">
        <v>Philippinischer Peso</v>
      </c>
      <c r="AO4" t="str">
        <v>Polnischer Zloty</v>
      </c>
      <c r="AP4" t="str">
        <v>Russischer Rubel</v>
      </c>
      <c r="AQ4" t="str">
        <v>Schwedische Krone</v>
      </c>
      <c r="AR4" t="str">
        <v>Schweizer Franken</v>
      </c>
      <c r="AS4" t="str">
        <v>Singapur-Dollar</v>
      </c>
      <c r="AT4" t="str">
        <v>Slowakische Krone</v>
      </c>
      <c r="AU4" t="str">
        <v>Slowenischer Tolar</v>
      </c>
      <c r="AV4" t="str">
        <v>Südafrikanische Rand</v>
      </c>
      <c r="AW4" t="str">
        <v>Südkoreanischer Won</v>
      </c>
      <c r="AX4" t="str">
        <v>Thailändischer Baht</v>
      </c>
      <c r="AY4" t="str">
        <v>Tschechische Krone</v>
      </c>
      <c r="AZ4" t="str">
        <v>Türkische Lira</v>
      </c>
      <c r="BA4" t="str">
        <v>Ungarischer Forint</v>
      </c>
      <c r="BB4" t="str">
        <v>US-Dollar</v>
      </c>
      <c r="BC4" t="str">
        <v>Venezolanischer Bolivar</v>
      </c>
      <c r="BD4" t="str">
        <v>Zypern-Pfund</v>
      </c>
      <c r="BE4">
        <v>0</v>
      </c>
      <c r="BF4">
        <v>0</v>
      </c>
      <c r="BG4">
        <v>0</v>
      </c>
      <c r="BH4">
        <v>0</v>
      </c>
      <c r="BI4">
        <v>0</v>
      </c>
      <c r="BJ4">
        <v>0</v>
      </c>
      <c r="BK4">
        <v>0</v>
      </c>
      <c r="BL4">
        <v>0</v>
      </c>
      <c r="BM4">
        <v>0</v>
      </c>
      <c r="BN4">
        <v>0</v>
      </c>
      <c r="BO4">
        <v>0</v>
      </c>
      <c r="BP4">
        <v>0</v>
      </c>
      <c r="BQ4">
        <v>0</v>
      </c>
      <c r="BR4">
        <v>0</v>
      </c>
      <c r="BS4">
        <v>0</v>
      </c>
      <c r="BT4">
        <v>0</v>
      </c>
    </row>
    <row r="5" spans="1:72" x14ac:dyDescent="0.3">
      <c r="A5">
        <f t="shared" ref="A5:A49" ca="1" si="0">3-D5*2-C5*1</f>
        <v>1</v>
      </c>
      <c r="B5">
        <f t="shared" ref="B5:B49" ca="1" si="1">SUM(C5:D5)</f>
        <v>1</v>
      </c>
      <c r="C5">
        <f t="shared" ref="C5:C49" ca="1" si="2">IF(ISERROR(J5)=FALSE,IF(J5=0,0,1)-D5,0)</f>
        <v>0</v>
      </c>
      <c r="D5">
        <f t="shared" ref="D5:D49" ca="1" si="3">IF(ISERROR(J5)=FALSE,IF($J$1=J5,1,0),0)</f>
        <v>1</v>
      </c>
      <c r="E5">
        <f t="shared" ref="E5:E49" ca="1" si="4">_xlfn.RANK.EQ(F5,$F$4:$F$49,1)</f>
        <v>2</v>
      </c>
      <c r="F5">
        <f t="shared" ref="F5:F49" ca="1" si="5">A5+H5/1000</f>
        <v>1.002</v>
      </c>
      <c r="G5" cm="1">
        <f t="array" aca="1" ref="G5" ca="1">IF(ISERROR(J5)=FALSE,_xlfn.RANK.EQ(J5,Enddaten,0),1000)</f>
        <v>1</v>
      </c>
      <c r="H5">
        <v>2</v>
      </c>
      <c r="I5" t="str" cm="1">
        <f t="array" ref="I5">INDEX($O$2:$BT$7,3,H5)</f>
        <v>Brasilianischer Real</v>
      </c>
      <c r="J5" s="1">
        <f>HLOOKUP(I5,Meta!$B$2:$BG$16,$J$2,FALSE)</f>
        <v>46174</v>
      </c>
    </row>
    <row r="6" spans="1:72" x14ac:dyDescent="0.3">
      <c r="A6">
        <f t="shared" ca="1" si="0"/>
        <v>2</v>
      </c>
      <c r="B6">
        <f t="shared" ca="1" si="1"/>
        <v>1</v>
      </c>
      <c r="C6">
        <f ca="1">IF(ISERROR(J6)=FALSE,IF(J6=0,0,1)-D6,0)</f>
        <v>1</v>
      </c>
      <c r="D6">
        <f t="shared" ca="1" si="3"/>
        <v>0</v>
      </c>
      <c r="E6">
        <f t="shared" ca="1" si="4"/>
        <v>31</v>
      </c>
      <c r="F6">
        <f t="shared" ca="1" si="5"/>
        <v>2.0030000000000001</v>
      </c>
      <c r="G6" cm="1">
        <f t="array" aca="1" ref="G6" ca="1">IF(ISERROR(J6)=FALSE,_xlfn.RANK.EQ(J6,Enddaten,0),1000)</f>
        <v>31</v>
      </c>
      <c r="H6">
        <v>3</v>
      </c>
      <c r="I6" t="str" cm="1">
        <f t="array" ref="I6">INDEX($O$2:$BT$7,3,H6)</f>
        <v>Bulgarischer Lew</v>
      </c>
      <c r="J6" s="1">
        <f>HLOOKUP(I6,Meta!$B$2:$BG$16,$J$2,FALSE)</f>
        <v>45992</v>
      </c>
    </row>
    <row r="7" spans="1:72" x14ac:dyDescent="0.3">
      <c r="A7">
        <f t="shared" ca="1" si="0"/>
        <v>2</v>
      </c>
      <c r="B7">
        <f t="shared" ca="1" si="1"/>
        <v>1</v>
      </c>
      <c r="C7">
        <f t="shared" ca="1" si="2"/>
        <v>1</v>
      </c>
      <c r="D7">
        <f t="shared" ca="1" si="3"/>
        <v>0</v>
      </c>
      <c r="E7">
        <f t="shared" ca="1" si="4"/>
        <v>32</v>
      </c>
      <c r="F7">
        <f t="shared" ca="1" si="5"/>
        <v>2.004</v>
      </c>
      <c r="G7" cm="1">
        <f t="array" aca="1" ref="G7" ca="1">IF(ISERROR(J7)=FALSE,_xlfn.RANK.EQ(J7,Enddaten,0),1000)</f>
        <v>39</v>
      </c>
      <c r="H7">
        <v>4</v>
      </c>
      <c r="I7" t="str" cm="1">
        <f t="array" ref="I7">INDEX($O$2:$BT$7,3,H7)</f>
        <v>Chilenischer Peso</v>
      </c>
      <c r="J7" s="1">
        <f>HLOOKUP(I7,Meta!$B$2:$BG$16,$J$2,FALSE)</f>
        <v>39052</v>
      </c>
    </row>
    <row r="8" spans="1:72" x14ac:dyDescent="0.3">
      <c r="A8">
        <f t="shared" ca="1" si="0"/>
        <v>1</v>
      </c>
      <c r="B8">
        <f t="shared" ca="1" si="1"/>
        <v>1</v>
      </c>
      <c r="C8">
        <f t="shared" ca="1" si="2"/>
        <v>0</v>
      </c>
      <c r="D8">
        <f t="shared" ca="1" si="3"/>
        <v>1</v>
      </c>
      <c r="E8">
        <f t="shared" ca="1" si="4"/>
        <v>3</v>
      </c>
      <c r="F8">
        <f t="shared" ca="1" si="5"/>
        <v>1.0049999999999999</v>
      </c>
      <c r="G8" cm="1">
        <f t="array" aca="1" ref="G8" ca="1">IF(ISERROR(J8)=FALSE,_xlfn.RANK.EQ(J8,Enddaten,0),1000)</f>
        <v>1</v>
      </c>
      <c r="H8">
        <v>5</v>
      </c>
      <c r="I8" t="str" cm="1">
        <f t="array" ref="I8">INDEX($O$2:$BT$7,3,H8)</f>
        <v>Chinesischer Renminbi Yuan</v>
      </c>
      <c r="J8" s="1">
        <f>HLOOKUP(I8,Meta!$B$2:$BG$16,$J$2,FALSE)</f>
        <v>46174</v>
      </c>
    </row>
    <row r="9" spans="1:72" x14ac:dyDescent="0.3">
      <c r="A9">
        <f t="shared" ca="1" si="0"/>
        <v>1</v>
      </c>
      <c r="B9">
        <f t="shared" ca="1" si="1"/>
        <v>1</v>
      </c>
      <c r="C9">
        <f t="shared" ca="1" si="2"/>
        <v>0</v>
      </c>
      <c r="D9">
        <f t="shared" ca="1" si="3"/>
        <v>1</v>
      </c>
      <c r="E9">
        <f t="shared" ca="1" si="4"/>
        <v>4</v>
      </c>
      <c r="F9">
        <f t="shared" ca="1" si="5"/>
        <v>1.006</v>
      </c>
      <c r="G9" cm="1">
        <f t="array" aca="1" ref="G9" ca="1">IF(ISERROR(J9)=FALSE,_xlfn.RANK.EQ(J9,Enddaten,0),1000)</f>
        <v>1</v>
      </c>
      <c r="H9">
        <v>6</v>
      </c>
      <c r="I9" t="str" cm="1">
        <f t="array" ref="I9">INDEX($O$2:$BT$7,3,H9)</f>
        <v>Dänische Krone</v>
      </c>
      <c r="J9" s="1">
        <f>HLOOKUP(I9,Meta!$B$2:$BG$16,$J$2,FALSE)</f>
        <v>46174</v>
      </c>
    </row>
    <row r="10" spans="1:72" x14ac:dyDescent="0.3">
      <c r="A10">
        <f t="shared" ca="1" si="0"/>
        <v>2</v>
      </c>
      <c r="B10">
        <f t="shared" ca="1" si="1"/>
        <v>1</v>
      </c>
      <c r="C10">
        <f t="shared" ca="1" si="2"/>
        <v>1</v>
      </c>
      <c r="D10">
        <f t="shared" ca="1" si="3"/>
        <v>0</v>
      </c>
      <c r="E10">
        <f t="shared" ca="1" si="4"/>
        <v>33</v>
      </c>
      <c r="F10">
        <f t="shared" ca="1" si="5"/>
        <v>2.0070000000000001</v>
      </c>
      <c r="G10" cm="1">
        <f t="array" aca="1" ref="G10" ca="1">IF(ISERROR(J10)=FALSE,_xlfn.RANK.EQ(J10,Enddaten,0),1000)</f>
        <v>35</v>
      </c>
      <c r="H10">
        <v>7</v>
      </c>
      <c r="I10" t="str" cm="1">
        <f t="array" ref="I10">INDEX($O$2:$BT$7,3,H10)</f>
        <v>Estnische Krone</v>
      </c>
      <c r="J10" s="1">
        <f>HLOOKUP(I10,Meta!$B$2:$BG$16,$J$2,FALSE)</f>
        <v>40513</v>
      </c>
    </row>
    <row r="11" spans="1:72" x14ac:dyDescent="0.3">
      <c r="A11">
        <f t="shared" ca="1" si="0"/>
        <v>2</v>
      </c>
      <c r="B11">
        <f t="shared" ca="1" si="1"/>
        <v>1</v>
      </c>
      <c r="C11">
        <f t="shared" ca="1" si="2"/>
        <v>1</v>
      </c>
      <c r="D11">
        <f t="shared" ca="1" si="3"/>
        <v>0</v>
      </c>
      <c r="E11">
        <f t="shared" ca="1" si="4"/>
        <v>34</v>
      </c>
      <c r="F11">
        <f t="shared" ca="1" si="5"/>
        <v>2.008</v>
      </c>
      <c r="G11" cm="1">
        <f t="array" aca="1" ref="G11" ca="1">IF(ISERROR(J11)=FALSE,_xlfn.RANK.EQ(J11,Enddaten,0),1000)</f>
        <v>42</v>
      </c>
      <c r="H11">
        <v>8</v>
      </c>
      <c r="I11" t="str" cm="1">
        <f t="array" ref="I11">INDEX($O$2:$BT$7,3,H11)</f>
        <v>Griechische Drachme</v>
      </c>
      <c r="J11" s="1">
        <f>HLOOKUP(I11,Meta!$B$2:$BG$16,$J$2,FALSE)</f>
        <v>36861</v>
      </c>
    </row>
    <row r="12" spans="1:72" x14ac:dyDescent="0.3">
      <c r="A12">
        <f t="shared" ca="1" si="0"/>
        <v>1</v>
      </c>
      <c r="B12">
        <f t="shared" ca="1" si="1"/>
        <v>1</v>
      </c>
      <c r="C12">
        <f t="shared" ca="1" si="2"/>
        <v>0</v>
      </c>
      <c r="D12">
        <f t="shared" ca="1" si="3"/>
        <v>1</v>
      </c>
      <c r="E12">
        <f t="shared" ca="1" si="4"/>
        <v>5</v>
      </c>
      <c r="F12">
        <f t="shared" ca="1" si="5"/>
        <v>1.0089999999999999</v>
      </c>
      <c r="G12" cm="1">
        <f t="array" aca="1" ref="G12" ca="1">IF(ISERROR(J12)=FALSE,_xlfn.RANK.EQ(J12,Enddaten,0),1000)</f>
        <v>1</v>
      </c>
      <c r="H12">
        <v>9</v>
      </c>
      <c r="I12" t="str" cm="1">
        <f t="array" ref="I12">INDEX($O$2:$BT$7,3,H12)</f>
        <v>Hongkong-Dollar</v>
      </c>
      <c r="J12" s="1">
        <f>HLOOKUP(I12,Meta!$B$2:$BG$16,$J$2,FALSE)</f>
        <v>46174</v>
      </c>
    </row>
    <row r="13" spans="1:72" x14ac:dyDescent="0.3">
      <c r="A13">
        <f t="shared" ca="1" si="0"/>
        <v>1</v>
      </c>
      <c r="B13">
        <f t="shared" ca="1" si="1"/>
        <v>1</v>
      </c>
      <c r="C13">
        <f t="shared" ca="1" si="2"/>
        <v>0</v>
      </c>
      <c r="D13">
        <f t="shared" ca="1" si="3"/>
        <v>1</v>
      </c>
      <c r="E13">
        <f t="shared" ca="1" si="4"/>
        <v>6</v>
      </c>
      <c r="F13">
        <f t="shared" ca="1" si="5"/>
        <v>1.01</v>
      </c>
      <c r="G13" cm="1">
        <f t="array" aca="1" ref="G13" ca="1">IF(ISERROR(J13)=FALSE,_xlfn.RANK.EQ(J13,Enddaten,0),1000)</f>
        <v>1</v>
      </c>
      <c r="H13">
        <v>10</v>
      </c>
      <c r="I13" t="str" cm="1">
        <f t="array" ref="I13">INDEX($O$2:$BT$7,3,H13)</f>
        <v>Indische Rupie</v>
      </c>
      <c r="J13" s="1">
        <f>HLOOKUP(I13,Meta!$B$2:$BG$16,$J$2,FALSE)</f>
        <v>46174</v>
      </c>
    </row>
    <row r="14" spans="1:72" x14ac:dyDescent="0.3">
      <c r="A14">
        <f t="shared" ca="1" si="0"/>
        <v>1</v>
      </c>
      <c r="B14">
        <f t="shared" ca="1" si="1"/>
        <v>1</v>
      </c>
      <c r="C14">
        <f t="shared" ca="1" si="2"/>
        <v>0</v>
      </c>
      <c r="D14">
        <f t="shared" ca="1" si="3"/>
        <v>1</v>
      </c>
      <c r="E14">
        <f t="shared" ca="1" si="4"/>
        <v>7</v>
      </c>
      <c r="F14">
        <f t="shared" ca="1" si="5"/>
        <v>1.0109999999999999</v>
      </c>
      <c r="G14" cm="1">
        <f t="array" aca="1" ref="G14" ca="1">IF(ISERROR(J14)=FALSE,_xlfn.RANK.EQ(J14,Enddaten,0),1000)</f>
        <v>1</v>
      </c>
      <c r="H14">
        <v>11</v>
      </c>
      <c r="I14" t="str" cm="1">
        <f t="array" ref="I14">INDEX($O$2:$BT$7,3,H14)</f>
        <v>Indonesische Rupiah</v>
      </c>
      <c r="J14" s="1">
        <f>HLOOKUP(I14,Meta!$B$2:$BG$16,$J$2,FALSE)</f>
        <v>46174</v>
      </c>
    </row>
    <row r="15" spans="1:72" x14ac:dyDescent="0.3">
      <c r="A15">
        <f t="shared" ca="1" si="0"/>
        <v>1</v>
      </c>
      <c r="B15">
        <f t="shared" ca="1" si="1"/>
        <v>1</v>
      </c>
      <c r="C15">
        <f t="shared" ca="1" si="2"/>
        <v>0</v>
      </c>
      <c r="D15">
        <f t="shared" ca="1" si="3"/>
        <v>1</v>
      </c>
      <c r="E15">
        <f t="shared" ca="1" si="4"/>
        <v>8</v>
      </c>
      <c r="F15">
        <f t="shared" ca="1" si="5"/>
        <v>1.012</v>
      </c>
      <c r="G15" cm="1">
        <f t="array" aca="1" ref="G15" ca="1">IF(ISERROR(J15)=FALSE,_xlfn.RANK.EQ(J15,Enddaten,0),1000)</f>
        <v>1</v>
      </c>
      <c r="H15">
        <v>12</v>
      </c>
      <c r="I15" t="str" cm="1">
        <f t="array" ref="I15">INDEX($O$2:$BT$7,3,H15)</f>
        <v>Isländische Krone</v>
      </c>
      <c r="J15" s="1">
        <f>HLOOKUP(I15,Meta!$B$2:$BG$16,$J$2,FALSE)</f>
        <v>46174</v>
      </c>
    </row>
    <row r="16" spans="1:72" x14ac:dyDescent="0.3">
      <c r="A16">
        <f t="shared" ca="1" si="0"/>
        <v>1</v>
      </c>
      <c r="B16">
        <f t="shared" ca="1" si="1"/>
        <v>1</v>
      </c>
      <c r="C16">
        <f t="shared" ca="1" si="2"/>
        <v>0</v>
      </c>
      <c r="D16">
        <f t="shared" ca="1" si="3"/>
        <v>1</v>
      </c>
      <c r="E16">
        <f t="shared" ca="1" si="4"/>
        <v>9</v>
      </c>
      <c r="F16">
        <f t="shared" ca="1" si="5"/>
        <v>1.0129999999999999</v>
      </c>
      <c r="G16" cm="1">
        <f t="array" aca="1" ref="G16" ca="1">IF(ISERROR(J16)=FALSE,_xlfn.RANK.EQ(J16,Enddaten,0),1000)</f>
        <v>1</v>
      </c>
      <c r="H16">
        <v>13</v>
      </c>
      <c r="I16" t="str" cm="1">
        <f t="array" ref="I16">INDEX($O$2:$BT$7,3,H16)</f>
        <v>Israelischer Schekel</v>
      </c>
      <c r="J16" s="1">
        <f>HLOOKUP(I16,Meta!$B$2:$BG$16,$J$2,FALSE)</f>
        <v>46174</v>
      </c>
    </row>
    <row r="17" spans="1:10" x14ac:dyDescent="0.3">
      <c r="A17">
        <f t="shared" ca="1" si="0"/>
        <v>1</v>
      </c>
      <c r="B17">
        <f t="shared" ca="1" si="1"/>
        <v>1</v>
      </c>
      <c r="C17">
        <f t="shared" ca="1" si="2"/>
        <v>0</v>
      </c>
      <c r="D17">
        <f t="shared" ca="1" si="3"/>
        <v>1</v>
      </c>
      <c r="E17">
        <f t="shared" ca="1" si="4"/>
        <v>10</v>
      </c>
      <c r="F17">
        <f t="shared" ca="1" si="5"/>
        <v>1.014</v>
      </c>
      <c r="G17" cm="1">
        <f t="array" aca="1" ref="G17" ca="1">IF(ISERROR(J17)=FALSE,_xlfn.RANK.EQ(J17,Enddaten,0),1000)</f>
        <v>1</v>
      </c>
      <c r="H17">
        <v>14</v>
      </c>
      <c r="I17" t="str" cm="1">
        <f t="array" ref="I17">INDEX($O$2:$BT$7,3,H17)</f>
        <v>Japanischer Yen</v>
      </c>
      <c r="J17" s="1">
        <f>HLOOKUP(I17,Meta!$B$2:$BG$16,$J$2,FALSE)</f>
        <v>46174</v>
      </c>
    </row>
    <row r="18" spans="1:10" x14ac:dyDescent="0.3">
      <c r="A18">
        <f t="shared" ca="1" si="0"/>
        <v>1</v>
      </c>
      <c r="B18">
        <f t="shared" ca="1" si="1"/>
        <v>1</v>
      </c>
      <c r="C18">
        <f t="shared" ca="1" si="2"/>
        <v>0</v>
      </c>
      <c r="D18">
        <f t="shared" ca="1" si="3"/>
        <v>1</v>
      </c>
      <c r="E18">
        <f t="shared" ca="1" si="4"/>
        <v>11</v>
      </c>
      <c r="F18">
        <f t="shared" ca="1" si="5"/>
        <v>1.0149999999999999</v>
      </c>
      <c r="G18" cm="1">
        <f t="array" aca="1" ref="G18" ca="1">IF(ISERROR(J18)=FALSE,_xlfn.RANK.EQ(J18,Enddaten,0),1000)</f>
        <v>1</v>
      </c>
      <c r="H18">
        <v>15</v>
      </c>
      <c r="I18" t="str" cm="1">
        <f t="array" ref="I18">INDEX($O$2:$BT$7,3,H18)</f>
        <v>Kanadischer Dollar</v>
      </c>
      <c r="J18" s="1">
        <f>HLOOKUP(I18,Meta!$B$2:$BG$16,$J$2,FALSE)</f>
        <v>46174</v>
      </c>
    </row>
    <row r="19" spans="1:10" x14ac:dyDescent="0.3">
      <c r="A19">
        <f t="shared" ca="1" si="0"/>
        <v>2</v>
      </c>
      <c r="B19">
        <f t="shared" ca="1" si="1"/>
        <v>1</v>
      </c>
      <c r="C19">
        <f t="shared" ca="1" si="2"/>
        <v>1</v>
      </c>
      <c r="D19">
        <f t="shared" ca="1" si="3"/>
        <v>0</v>
      </c>
      <c r="E19">
        <f t="shared" ca="1" si="4"/>
        <v>35</v>
      </c>
      <c r="F19">
        <f t="shared" ca="1" si="5"/>
        <v>2.016</v>
      </c>
      <c r="G19" cm="1">
        <f t="array" aca="1" ref="G19" ca="1">IF(ISERROR(J19)=FALSE,_xlfn.RANK.EQ(J19,Enddaten,0),1000)</f>
        <v>32</v>
      </c>
      <c r="H19">
        <v>16</v>
      </c>
      <c r="I19" t="str" cm="1">
        <f t="array" ref="I19">INDEX($O$2:$BT$7,3,H19)</f>
        <v>Kroatische Kuna</v>
      </c>
      <c r="J19" s="1">
        <f>HLOOKUP(I19,Meta!$B$2:$BG$16,$J$2,FALSE)</f>
        <v>44896</v>
      </c>
    </row>
    <row r="20" spans="1:10" x14ac:dyDescent="0.3">
      <c r="A20">
        <f t="shared" ca="1" si="0"/>
        <v>2</v>
      </c>
      <c r="B20">
        <f t="shared" ca="1" si="1"/>
        <v>1</v>
      </c>
      <c r="C20">
        <f t="shared" ca="1" si="2"/>
        <v>1</v>
      </c>
      <c r="D20">
        <f t="shared" ca="1" si="3"/>
        <v>0</v>
      </c>
      <c r="E20">
        <f t="shared" ca="1" si="4"/>
        <v>36</v>
      </c>
      <c r="F20">
        <f t="shared" ca="1" si="5"/>
        <v>2.0169999999999999</v>
      </c>
      <c r="G20" cm="1">
        <f t="array" aca="1" ref="G20" ca="1">IF(ISERROR(J20)=FALSE,_xlfn.RANK.EQ(J20,Enddaten,0),1000)</f>
        <v>34</v>
      </c>
      <c r="H20">
        <v>17</v>
      </c>
      <c r="I20" t="str" cm="1">
        <f t="array" ref="I20">INDEX($O$2:$BT$7,3,H20)</f>
        <v>Lettischer Lats</v>
      </c>
      <c r="J20" s="1">
        <f>HLOOKUP(I20,Meta!$B$2:$BG$16,$J$2,FALSE)</f>
        <v>41609</v>
      </c>
    </row>
    <row r="21" spans="1:10" x14ac:dyDescent="0.3">
      <c r="A21">
        <f t="shared" ca="1" si="0"/>
        <v>2</v>
      </c>
      <c r="B21">
        <f t="shared" ca="1" si="1"/>
        <v>1</v>
      </c>
      <c r="C21">
        <f t="shared" ca="1" si="2"/>
        <v>1</v>
      </c>
      <c r="D21">
        <f t="shared" ca="1" si="3"/>
        <v>0</v>
      </c>
      <c r="E21">
        <f t="shared" ca="1" si="4"/>
        <v>37</v>
      </c>
      <c r="F21">
        <f t="shared" ca="1" si="5"/>
        <v>2.0179999999999998</v>
      </c>
      <c r="G21" cm="1">
        <f t="array" aca="1" ref="G21" ca="1">IF(ISERROR(J21)=FALSE,_xlfn.RANK.EQ(J21,Enddaten,0),1000)</f>
        <v>33</v>
      </c>
      <c r="H21">
        <v>18</v>
      </c>
      <c r="I21" t="str" cm="1">
        <f t="array" ref="I21">INDEX($O$2:$BT$7,3,H21)</f>
        <v>Litauischer Litas</v>
      </c>
      <c r="J21" s="1">
        <f>HLOOKUP(I21,Meta!$B$2:$BG$16,$J$2,FALSE)</f>
        <v>41974</v>
      </c>
    </row>
    <row r="22" spans="1:10" x14ac:dyDescent="0.3">
      <c r="A22">
        <f t="shared" ca="1" si="0"/>
        <v>1</v>
      </c>
      <c r="B22">
        <f t="shared" ca="1" si="1"/>
        <v>1</v>
      </c>
      <c r="C22">
        <f t="shared" ca="1" si="2"/>
        <v>0</v>
      </c>
      <c r="D22">
        <f t="shared" ca="1" si="3"/>
        <v>1</v>
      </c>
      <c r="E22">
        <f t="shared" ca="1" si="4"/>
        <v>12</v>
      </c>
      <c r="F22">
        <f t="shared" ca="1" si="5"/>
        <v>1.0189999999999999</v>
      </c>
      <c r="G22" cm="1">
        <f t="array" aca="1" ref="G22" ca="1">IF(ISERROR(J22)=FALSE,_xlfn.RANK.EQ(J22,Enddaten,0),1000)</f>
        <v>1</v>
      </c>
      <c r="H22">
        <v>19</v>
      </c>
      <c r="I22" t="str" cm="1">
        <f t="array" ref="I22">INDEX($O$2:$BT$7,3,H22)</f>
        <v>Malaysischer Ringgit</v>
      </c>
      <c r="J22" s="1">
        <f>HLOOKUP(I22,Meta!$B$2:$BG$16,$J$2,FALSE)</f>
        <v>46174</v>
      </c>
    </row>
    <row r="23" spans="1:10" x14ac:dyDescent="0.3">
      <c r="A23">
        <f t="shared" ca="1" si="0"/>
        <v>2</v>
      </c>
      <c r="B23">
        <f t="shared" ca="1" si="1"/>
        <v>1</v>
      </c>
      <c r="C23">
        <f t="shared" ca="1" si="2"/>
        <v>1</v>
      </c>
      <c r="D23">
        <f t="shared" ca="1" si="3"/>
        <v>0</v>
      </c>
      <c r="E23">
        <f t="shared" ca="1" si="4"/>
        <v>38</v>
      </c>
      <c r="F23">
        <f t="shared" ca="1" si="5"/>
        <v>2.02</v>
      </c>
      <c r="G23" cm="1">
        <f t="array" aca="1" ref="G23" ca="1">IF(ISERROR(J23)=FALSE,_xlfn.RANK.EQ(J23,Enddaten,0),1000)</f>
        <v>37</v>
      </c>
      <c r="H23">
        <v>20</v>
      </c>
      <c r="I23" t="str" cm="1">
        <f t="array" ref="I23">INDEX($O$2:$BT$7,3,H23)</f>
        <v>Maltesische Lira</v>
      </c>
      <c r="J23" s="1">
        <f>HLOOKUP(I23,Meta!$B$2:$BG$16,$J$2,FALSE)</f>
        <v>39417</v>
      </c>
    </row>
    <row r="24" spans="1:10" x14ac:dyDescent="0.3">
      <c r="A24">
        <f t="shared" ca="1" si="0"/>
        <v>1</v>
      </c>
      <c r="B24">
        <f t="shared" ca="1" si="1"/>
        <v>1</v>
      </c>
      <c r="C24">
        <f t="shared" ca="1" si="2"/>
        <v>0</v>
      </c>
      <c r="D24">
        <f t="shared" ca="1" si="3"/>
        <v>1</v>
      </c>
      <c r="E24">
        <f t="shared" ca="1" si="4"/>
        <v>13</v>
      </c>
      <c r="F24">
        <f t="shared" ca="1" si="5"/>
        <v>1.0209999999999999</v>
      </c>
      <c r="G24" cm="1">
        <f t="array" aca="1" ref="G24" ca="1">IF(ISERROR(J24)=FALSE,_xlfn.RANK.EQ(J24,Enddaten,0),1000)</f>
        <v>1</v>
      </c>
      <c r="H24">
        <v>21</v>
      </c>
      <c r="I24" t="str" cm="1">
        <f t="array" ref="I24">INDEX($O$2:$BT$7,3,H24)</f>
        <v>Mexikanischer Peso</v>
      </c>
      <c r="J24" s="1">
        <f>HLOOKUP(I24,Meta!$B$2:$BG$16,$J$2,FALSE)</f>
        <v>46174</v>
      </c>
    </row>
    <row r="25" spans="1:10" x14ac:dyDescent="0.3">
      <c r="A25">
        <f t="shared" ca="1" si="0"/>
        <v>1</v>
      </c>
      <c r="B25">
        <f t="shared" ca="1" si="1"/>
        <v>1</v>
      </c>
      <c r="C25">
        <f t="shared" ca="1" si="2"/>
        <v>0</v>
      </c>
      <c r="D25">
        <f t="shared" ca="1" si="3"/>
        <v>1</v>
      </c>
      <c r="E25">
        <f t="shared" ca="1" si="4"/>
        <v>14</v>
      </c>
      <c r="F25">
        <f t="shared" ca="1" si="5"/>
        <v>1.022</v>
      </c>
      <c r="G25" cm="1">
        <f t="array" aca="1" ref="G25" ca="1">IF(ISERROR(J25)=FALSE,_xlfn.RANK.EQ(J25,Enddaten,0),1000)</f>
        <v>1</v>
      </c>
      <c r="H25">
        <v>22</v>
      </c>
      <c r="I25" t="str" cm="1">
        <f t="array" ref="I25">INDEX($O$2:$BT$7,3,H25)</f>
        <v>Neuer Rumänischer Leu</v>
      </c>
      <c r="J25" s="1">
        <f>HLOOKUP(I25,Meta!$B$2:$BG$16,$J$2,FALSE)</f>
        <v>46174</v>
      </c>
    </row>
    <row r="26" spans="1:10" x14ac:dyDescent="0.3">
      <c r="A26">
        <f t="shared" ca="1" si="0"/>
        <v>1</v>
      </c>
      <c r="B26">
        <f t="shared" ca="1" si="1"/>
        <v>1</v>
      </c>
      <c r="C26">
        <f t="shared" ca="1" si="2"/>
        <v>0</v>
      </c>
      <c r="D26">
        <f t="shared" ca="1" si="3"/>
        <v>1</v>
      </c>
      <c r="E26">
        <f t="shared" ca="1" si="4"/>
        <v>15</v>
      </c>
      <c r="F26">
        <f t="shared" ca="1" si="5"/>
        <v>1.0229999999999999</v>
      </c>
      <c r="G26" cm="1">
        <f t="array" aca="1" ref="G26" ca="1">IF(ISERROR(J26)=FALSE,_xlfn.RANK.EQ(J26,Enddaten,0),1000)</f>
        <v>1</v>
      </c>
      <c r="H26">
        <v>23</v>
      </c>
      <c r="I26" t="str" cm="1">
        <f t="array" ref="I26">INDEX($O$2:$BT$7,3,H26)</f>
        <v>Neuseeland-Dollar</v>
      </c>
      <c r="J26" s="1">
        <f>HLOOKUP(I26,Meta!$B$2:$BG$16,$J$2,FALSE)</f>
        <v>46174</v>
      </c>
    </row>
    <row r="27" spans="1:10" x14ac:dyDescent="0.3">
      <c r="A27">
        <f t="shared" ca="1" si="0"/>
        <v>1</v>
      </c>
      <c r="B27">
        <f t="shared" ca="1" si="1"/>
        <v>1</v>
      </c>
      <c r="C27">
        <f t="shared" ca="1" si="2"/>
        <v>0</v>
      </c>
      <c r="D27">
        <f t="shared" ca="1" si="3"/>
        <v>1</v>
      </c>
      <c r="E27">
        <f t="shared" ca="1" si="4"/>
        <v>16</v>
      </c>
      <c r="F27">
        <f t="shared" ca="1" si="5"/>
        <v>1.024</v>
      </c>
      <c r="G27" cm="1">
        <f t="array" aca="1" ref="G27" ca="1">IF(ISERROR(J27)=FALSE,_xlfn.RANK.EQ(J27,Enddaten,0),1000)</f>
        <v>1</v>
      </c>
      <c r="H27">
        <v>24</v>
      </c>
      <c r="I27" t="str" cm="1">
        <f t="array" ref="I27">INDEX($O$2:$BT$7,3,H27)</f>
        <v>Norwegische Krone</v>
      </c>
      <c r="J27" s="1">
        <f>HLOOKUP(I27,Meta!$B$2:$BG$16,$J$2,FALSE)</f>
        <v>46174</v>
      </c>
    </row>
    <row r="28" spans="1:10" x14ac:dyDescent="0.3">
      <c r="A28">
        <f t="shared" ca="1" si="0"/>
        <v>1</v>
      </c>
      <c r="B28">
        <f t="shared" ca="1" si="1"/>
        <v>1</v>
      </c>
      <c r="C28">
        <f t="shared" ca="1" si="2"/>
        <v>0</v>
      </c>
      <c r="D28">
        <f t="shared" ca="1" si="3"/>
        <v>1</v>
      </c>
      <c r="E28">
        <f t="shared" ca="1" si="4"/>
        <v>17</v>
      </c>
      <c r="F28">
        <f t="shared" ca="1" si="5"/>
        <v>1.0249999999999999</v>
      </c>
      <c r="G28" cm="1">
        <f t="array" aca="1" ref="G28" ca="1">IF(ISERROR(J28)=FALSE,_xlfn.RANK.EQ(J28,Enddaten,0),1000)</f>
        <v>1</v>
      </c>
      <c r="H28">
        <v>25</v>
      </c>
      <c r="I28" t="str" cm="1">
        <f t="array" ref="I28">INDEX($O$2:$BT$7,3,H28)</f>
        <v>Pfund Sterling</v>
      </c>
      <c r="J28" s="1">
        <f>HLOOKUP(I28,Meta!$B$2:$BG$16,$J$2,FALSE)</f>
        <v>46174</v>
      </c>
    </row>
    <row r="29" spans="1:10" x14ac:dyDescent="0.3">
      <c r="A29">
        <f t="shared" ca="1" si="0"/>
        <v>1</v>
      </c>
      <c r="B29">
        <f t="shared" ca="1" si="1"/>
        <v>1</v>
      </c>
      <c r="C29">
        <f t="shared" ca="1" si="2"/>
        <v>0</v>
      </c>
      <c r="D29">
        <f t="shared" ca="1" si="3"/>
        <v>1</v>
      </c>
      <c r="E29">
        <f t="shared" ca="1" si="4"/>
        <v>18</v>
      </c>
      <c r="F29">
        <f t="shared" ca="1" si="5"/>
        <v>1.026</v>
      </c>
      <c r="G29" cm="1">
        <f t="array" aca="1" ref="G29" ca="1">IF(ISERROR(J29)=FALSE,_xlfn.RANK.EQ(J29,Enddaten,0),1000)</f>
        <v>1</v>
      </c>
      <c r="H29">
        <v>26</v>
      </c>
      <c r="I29" t="str" cm="1">
        <f t="array" ref="I29">INDEX($O$2:$BT$7,3,H29)</f>
        <v>Philippinischer Peso</v>
      </c>
      <c r="J29" s="1">
        <f>HLOOKUP(I29,Meta!$B$2:$BG$16,$J$2,FALSE)</f>
        <v>46174</v>
      </c>
    </row>
    <row r="30" spans="1:10" x14ac:dyDescent="0.3">
      <c r="A30">
        <f t="shared" ca="1" si="0"/>
        <v>1</v>
      </c>
      <c r="B30">
        <f t="shared" ca="1" si="1"/>
        <v>1</v>
      </c>
      <c r="C30">
        <f t="shared" ca="1" si="2"/>
        <v>0</v>
      </c>
      <c r="D30">
        <f t="shared" ca="1" si="3"/>
        <v>1</v>
      </c>
      <c r="E30">
        <f t="shared" ca="1" si="4"/>
        <v>19</v>
      </c>
      <c r="F30">
        <f t="shared" ca="1" si="5"/>
        <v>1.0269999999999999</v>
      </c>
      <c r="G30" cm="1">
        <f t="array" aca="1" ref="G30" ca="1">IF(ISERROR(J30)=FALSE,_xlfn.RANK.EQ(J30,Enddaten,0),1000)</f>
        <v>1</v>
      </c>
      <c r="H30">
        <v>27</v>
      </c>
      <c r="I30" t="str" cm="1">
        <f t="array" ref="I30">INDEX($O$2:$BT$7,3,H30)</f>
        <v>Polnischer Zloty</v>
      </c>
      <c r="J30" s="1">
        <f>HLOOKUP(I30,Meta!$B$2:$BG$16,$J$2,FALSE)</f>
        <v>46174</v>
      </c>
    </row>
    <row r="31" spans="1:10" x14ac:dyDescent="0.3">
      <c r="A31">
        <f t="shared" ca="1" si="0"/>
        <v>1</v>
      </c>
      <c r="B31">
        <f t="shared" ca="1" si="1"/>
        <v>1</v>
      </c>
      <c r="C31">
        <f t="shared" ca="1" si="2"/>
        <v>0</v>
      </c>
      <c r="D31">
        <f t="shared" ca="1" si="3"/>
        <v>1</v>
      </c>
      <c r="E31">
        <f t="shared" ca="1" si="4"/>
        <v>20</v>
      </c>
      <c r="F31">
        <f t="shared" ca="1" si="5"/>
        <v>1.028</v>
      </c>
      <c r="G31" cm="1">
        <f t="array" aca="1" ref="G31" ca="1">IF(ISERROR(J31)=FALSE,_xlfn.RANK.EQ(J31,Enddaten,0),1000)</f>
        <v>1</v>
      </c>
      <c r="H31">
        <v>28</v>
      </c>
      <c r="I31" t="str" cm="1">
        <f t="array" ref="I31">INDEX($O$2:$BT$7,3,H31)</f>
        <v>Russischer Rubel</v>
      </c>
      <c r="J31" s="1">
        <f>HLOOKUP(I31,Meta!$B$2:$BG$16,$J$2,FALSE)</f>
        <v>46174</v>
      </c>
    </row>
    <row r="32" spans="1:10" x14ac:dyDescent="0.3">
      <c r="A32">
        <f t="shared" ca="1" si="0"/>
        <v>1</v>
      </c>
      <c r="B32">
        <f t="shared" ca="1" si="1"/>
        <v>1</v>
      </c>
      <c r="C32">
        <f t="shared" ca="1" si="2"/>
        <v>0</v>
      </c>
      <c r="D32">
        <f t="shared" ca="1" si="3"/>
        <v>1</v>
      </c>
      <c r="E32">
        <f t="shared" ca="1" si="4"/>
        <v>21</v>
      </c>
      <c r="F32">
        <f t="shared" ca="1" si="5"/>
        <v>1.0289999999999999</v>
      </c>
      <c r="G32" cm="1">
        <f t="array" aca="1" ref="G32" ca="1">IF(ISERROR(J32)=FALSE,_xlfn.RANK.EQ(J32,Enddaten,0),1000)</f>
        <v>1</v>
      </c>
      <c r="H32">
        <v>29</v>
      </c>
      <c r="I32" t="str" cm="1">
        <f t="array" ref="I32">INDEX($O$2:$BT$7,3,H32)</f>
        <v>Schwedische Krone</v>
      </c>
      <c r="J32" s="1">
        <f>HLOOKUP(I32,Meta!$B$2:$BG$16,$J$2,FALSE)</f>
        <v>46174</v>
      </c>
    </row>
    <row r="33" spans="1:10" x14ac:dyDescent="0.3">
      <c r="A33">
        <f t="shared" ca="1" si="0"/>
        <v>1</v>
      </c>
      <c r="B33">
        <f t="shared" ca="1" si="1"/>
        <v>1</v>
      </c>
      <c r="C33">
        <f t="shared" ca="1" si="2"/>
        <v>0</v>
      </c>
      <c r="D33">
        <f t="shared" ca="1" si="3"/>
        <v>1</v>
      </c>
      <c r="E33">
        <f t="shared" ca="1" si="4"/>
        <v>22</v>
      </c>
      <c r="F33">
        <f t="shared" ca="1" si="5"/>
        <v>1.03</v>
      </c>
      <c r="G33" cm="1">
        <f t="array" aca="1" ref="G33" ca="1">IF(ISERROR(J33)=FALSE,_xlfn.RANK.EQ(J33,Enddaten,0),1000)</f>
        <v>1</v>
      </c>
      <c r="H33">
        <v>30</v>
      </c>
      <c r="I33" t="str" cm="1">
        <f t="array" ref="I33">INDEX($O$2:$BT$7,3,H33)</f>
        <v>Schweizer Franken</v>
      </c>
      <c r="J33" s="1">
        <f>HLOOKUP(I33,Meta!$B$2:$BG$16,$J$2,FALSE)</f>
        <v>46174</v>
      </c>
    </row>
    <row r="34" spans="1:10" x14ac:dyDescent="0.3">
      <c r="A34">
        <f t="shared" ca="1" si="0"/>
        <v>1</v>
      </c>
      <c r="B34">
        <f t="shared" ca="1" si="1"/>
        <v>1</v>
      </c>
      <c r="C34">
        <f t="shared" ca="1" si="2"/>
        <v>0</v>
      </c>
      <c r="D34">
        <f t="shared" ca="1" si="3"/>
        <v>1</v>
      </c>
      <c r="E34">
        <f t="shared" ca="1" si="4"/>
        <v>23</v>
      </c>
      <c r="F34">
        <f t="shared" ca="1" si="5"/>
        <v>1.0309999999999999</v>
      </c>
      <c r="G34" cm="1">
        <f t="array" aca="1" ref="G34" ca="1">IF(ISERROR(J34)=FALSE,_xlfn.RANK.EQ(J34,Enddaten,0),1000)</f>
        <v>1</v>
      </c>
      <c r="H34">
        <v>31</v>
      </c>
      <c r="I34" t="str" cm="1">
        <f t="array" ref="I34">INDEX($O$2:$BT$7,3,H34)</f>
        <v>Singapur-Dollar</v>
      </c>
      <c r="J34" s="1">
        <f>HLOOKUP(I34,Meta!$B$2:$BG$16,$J$2,FALSE)</f>
        <v>46174</v>
      </c>
    </row>
    <row r="35" spans="1:10" x14ac:dyDescent="0.3">
      <c r="A35">
        <f t="shared" ca="1" si="0"/>
        <v>2</v>
      </c>
      <c r="B35">
        <f t="shared" ca="1" si="1"/>
        <v>1</v>
      </c>
      <c r="C35">
        <f t="shared" ca="1" si="2"/>
        <v>1</v>
      </c>
      <c r="D35">
        <f t="shared" ca="1" si="3"/>
        <v>0</v>
      </c>
      <c r="E35">
        <f t="shared" ca="1" si="4"/>
        <v>39</v>
      </c>
      <c r="F35">
        <f t="shared" ca="1" si="5"/>
        <v>2.032</v>
      </c>
      <c r="G35" cm="1">
        <f t="array" aca="1" ref="G35" ca="1">IF(ISERROR(J35)=FALSE,_xlfn.RANK.EQ(J35,Enddaten,0),1000)</f>
        <v>36</v>
      </c>
      <c r="H35">
        <v>32</v>
      </c>
      <c r="I35" t="str" cm="1">
        <f t="array" ref="I35">INDEX($O$2:$BT$7,3,H35)</f>
        <v>Slowakische Krone</v>
      </c>
      <c r="J35" s="1">
        <f>HLOOKUP(I35,Meta!$B$2:$BG$16,$J$2,FALSE)</f>
        <v>39783</v>
      </c>
    </row>
    <row r="36" spans="1:10" x14ac:dyDescent="0.3">
      <c r="A36">
        <f t="shared" ca="1" si="0"/>
        <v>2</v>
      </c>
      <c r="B36">
        <f t="shared" ca="1" si="1"/>
        <v>1</v>
      </c>
      <c r="C36">
        <f t="shared" ca="1" si="2"/>
        <v>1</v>
      </c>
      <c r="D36">
        <f t="shared" ca="1" si="3"/>
        <v>0</v>
      </c>
      <c r="E36">
        <f t="shared" ca="1" si="4"/>
        <v>40</v>
      </c>
      <c r="F36">
        <f t="shared" ca="1" si="5"/>
        <v>2.0329999999999999</v>
      </c>
      <c r="G36" cm="1">
        <f t="array" aca="1" ref="G36" ca="1">IF(ISERROR(J36)=FALSE,_xlfn.RANK.EQ(J36,Enddaten,0),1000)</f>
        <v>39</v>
      </c>
      <c r="H36">
        <v>33</v>
      </c>
      <c r="I36" t="str" cm="1">
        <f t="array" ref="I36">INDEX($O$2:$BT$7,3,H36)</f>
        <v>Slowenischer Tolar</v>
      </c>
      <c r="J36" s="1">
        <f>HLOOKUP(I36,Meta!$B$2:$BG$16,$J$2,FALSE)</f>
        <v>39052</v>
      </c>
    </row>
    <row r="37" spans="1:10" x14ac:dyDescent="0.3">
      <c r="A37">
        <f t="shared" ca="1" si="0"/>
        <v>1</v>
      </c>
      <c r="B37">
        <f t="shared" ca="1" si="1"/>
        <v>1</v>
      </c>
      <c r="C37">
        <f t="shared" ca="1" si="2"/>
        <v>0</v>
      </c>
      <c r="D37">
        <f t="shared" ca="1" si="3"/>
        <v>1</v>
      </c>
      <c r="E37">
        <f t="shared" ca="1" si="4"/>
        <v>24</v>
      </c>
      <c r="F37">
        <f t="shared" ca="1" si="5"/>
        <v>1.034</v>
      </c>
      <c r="G37" cm="1">
        <f t="array" aca="1" ref="G37" ca="1">IF(ISERROR(J37)=FALSE,_xlfn.RANK.EQ(J37,Enddaten,0),1000)</f>
        <v>1</v>
      </c>
      <c r="H37">
        <v>34</v>
      </c>
      <c r="I37" t="str" cm="1">
        <f t="array" ref="I37">INDEX($O$2:$BT$7,3,H37)</f>
        <v>Südafrikanische Rand</v>
      </c>
      <c r="J37" s="1">
        <f>HLOOKUP(I37,Meta!$B$2:$BG$16,$J$2,FALSE)</f>
        <v>46174</v>
      </c>
    </row>
    <row r="38" spans="1:10" x14ac:dyDescent="0.3">
      <c r="A38">
        <f t="shared" ca="1" si="0"/>
        <v>1</v>
      </c>
      <c r="B38">
        <f t="shared" ca="1" si="1"/>
        <v>1</v>
      </c>
      <c r="C38">
        <f t="shared" ca="1" si="2"/>
        <v>0</v>
      </c>
      <c r="D38">
        <f t="shared" ca="1" si="3"/>
        <v>1</v>
      </c>
      <c r="E38">
        <f t="shared" ca="1" si="4"/>
        <v>25</v>
      </c>
      <c r="F38">
        <f t="shared" ca="1" si="5"/>
        <v>1.0349999999999999</v>
      </c>
      <c r="G38" cm="1">
        <f t="array" aca="1" ref="G38" ca="1">IF(ISERROR(J38)=FALSE,_xlfn.RANK.EQ(J38,Enddaten,0),1000)</f>
        <v>1</v>
      </c>
      <c r="H38">
        <v>35</v>
      </c>
      <c r="I38" t="str" cm="1">
        <f t="array" ref="I38">INDEX($O$2:$BT$7,3,H38)</f>
        <v>Südkoreanischer Won</v>
      </c>
      <c r="J38" s="1">
        <f>HLOOKUP(I38,Meta!$B$2:$BG$16,$J$2,FALSE)</f>
        <v>46174</v>
      </c>
    </row>
    <row r="39" spans="1:10" x14ac:dyDescent="0.3">
      <c r="A39">
        <f t="shared" ca="1" si="0"/>
        <v>1</v>
      </c>
      <c r="B39">
        <f t="shared" ca="1" si="1"/>
        <v>1</v>
      </c>
      <c r="C39">
        <f t="shared" ca="1" si="2"/>
        <v>0</v>
      </c>
      <c r="D39">
        <f t="shared" ca="1" si="3"/>
        <v>1</v>
      </c>
      <c r="E39">
        <f t="shared" ca="1" si="4"/>
        <v>26</v>
      </c>
      <c r="F39">
        <f t="shared" ca="1" si="5"/>
        <v>1.036</v>
      </c>
      <c r="G39" cm="1">
        <f t="array" aca="1" ref="G39" ca="1">IF(ISERROR(J39)=FALSE,_xlfn.RANK.EQ(J39,Enddaten,0),1000)</f>
        <v>1</v>
      </c>
      <c r="H39">
        <v>36</v>
      </c>
      <c r="I39" t="str" cm="1">
        <f t="array" ref="I39">INDEX($O$2:$BT$7,3,H39)</f>
        <v>Thailändischer Baht</v>
      </c>
      <c r="J39" s="1">
        <f>HLOOKUP(I39,Meta!$B$2:$BG$16,$J$2,FALSE)</f>
        <v>46174</v>
      </c>
    </row>
    <row r="40" spans="1:10" x14ac:dyDescent="0.3">
      <c r="A40">
        <f t="shared" ca="1" si="0"/>
        <v>1</v>
      </c>
      <c r="B40">
        <f t="shared" ca="1" si="1"/>
        <v>1</v>
      </c>
      <c r="C40">
        <f t="shared" ca="1" si="2"/>
        <v>0</v>
      </c>
      <c r="D40">
        <f t="shared" ca="1" si="3"/>
        <v>1</v>
      </c>
      <c r="E40">
        <f t="shared" ca="1" si="4"/>
        <v>27</v>
      </c>
      <c r="F40">
        <f t="shared" ca="1" si="5"/>
        <v>1.0369999999999999</v>
      </c>
      <c r="G40" cm="1">
        <f t="array" aca="1" ref="G40" ca="1">IF(ISERROR(J40)=FALSE,_xlfn.RANK.EQ(J40,Enddaten,0),1000)</f>
        <v>1</v>
      </c>
      <c r="H40">
        <v>37</v>
      </c>
      <c r="I40" t="str" cm="1">
        <f t="array" ref="I40">INDEX($O$2:$BT$7,3,H40)</f>
        <v>Tschechische Krone</v>
      </c>
      <c r="J40" s="1">
        <f>HLOOKUP(I40,Meta!$B$2:$BG$16,$J$2,FALSE)</f>
        <v>46174</v>
      </c>
    </row>
    <row r="41" spans="1:10" x14ac:dyDescent="0.3">
      <c r="A41">
        <f t="shared" ca="1" si="0"/>
        <v>1</v>
      </c>
      <c r="B41">
        <f t="shared" ca="1" si="1"/>
        <v>1</v>
      </c>
      <c r="C41">
        <f t="shared" ca="1" si="2"/>
        <v>0</v>
      </c>
      <c r="D41">
        <f t="shared" ca="1" si="3"/>
        <v>1</v>
      </c>
      <c r="E41">
        <f t="shared" ca="1" si="4"/>
        <v>28</v>
      </c>
      <c r="F41">
        <f t="shared" ca="1" si="5"/>
        <v>1.038</v>
      </c>
      <c r="G41" cm="1">
        <f t="array" aca="1" ref="G41" ca="1">IF(ISERROR(J41)=FALSE,_xlfn.RANK.EQ(J41,Enddaten,0),1000)</f>
        <v>1</v>
      </c>
      <c r="H41">
        <v>38</v>
      </c>
      <c r="I41" t="str" cm="1">
        <f t="array" ref="I41">INDEX($O$2:$BT$7,3,H41)</f>
        <v>Türkische Lira</v>
      </c>
      <c r="J41" s="1">
        <f>HLOOKUP(I41,Meta!$B$2:$BG$16,$J$2,FALSE)</f>
        <v>46174</v>
      </c>
    </row>
    <row r="42" spans="1:10" x14ac:dyDescent="0.3">
      <c r="A42">
        <f t="shared" ca="1" si="0"/>
        <v>1</v>
      </c>
      <c r="B42">
        <f t="shared" ca="1" si="1"/>
        <v>1</v>
      </c>
      <c r="C42">
        <f t="shared" ca="1" si="2"/>
        <v>0</v>
      </c>
      <c r="D42">
        <f t="shared" ca="1" si="3"/>
        <v>1</v>
      </c>
      <c r="E42">
        <f t="shared" ca="1" si="4"/>
        <v>29</v>
      </c>
      <c r="F42">
        <f t="shared" ca="1" si="5"/>
        <v>1.0389999999999999</v>
      </c>
      <c r="G42" cm="1">
        <f t="array" aca="1" ref="G42" ca="1">IF(ISERROR(J42)=FALSE,_xlfn.RANK.EQ(J42,Enddaten,0),1000)</f>
        <v>1</v>
      </c>
      <c r="H42">
        <v>39</v>
      </c>
      <c r="I42" t="str" cm="1">
        <f t="array" ref="I42">INDEX($O$2:$BT$7,3,H42)</f>
        <v>Ungarischer Forint</v>
      </c>
      <c r="J42" s="1">
        <f>HLOOKUP(I42,Meta!$B$2:$BG$16,$J$2,FALSE)</f>
        <v>46174</v>
      </c>
    </row>
    <row r="43" spans="1:10" x14ac:dyDescent="0.3">
      <c r="A43">
        <f t="shared" ca="1" si="0"/>
        <v>1</v>
      </c>
      <c r="B43">
        <f t="shared" ca="1" si="1"/>
        <v>1</v>
      </c>
      <c r="C43">
        <f t="shared" ca="1" si="2"/>
        <v>0</v>
      </c>
      <c r="D43">
        <f t="shared" ca="1" si="3"/>
        <v>1</v>
      </c>
      <c r="E43">
        <f t="shared" ca="1" si="4"/>
        <v>30</v>
      </c>
      <c r="F43">
        <f t="shared" ca="1" si="5"/>
        <v>1.04</v>
      </c>
      <c r="G43" cm="1">
        <f t="array" aca="1" ref="G43" ca="1">IF(ISERROR(J43)=FALSE,_xlfn.RANK.EQ(J43,Enddaten,0),1000)</f>
        <v>1</v>
      </c>
      <c r="H43">
        <v>40</v>
      </c>
      <c r="I43" t="str" cm="1">
        <f t="array" ref="I43">INDEX($O$2:$BT$7,3,H43)</f>
        <v>US-Dollar</v>
      </c>
      <c r="J43" s="1">
        <f>HLOOKUP(I43,Meta!$B$2:$BG$16,$J$2,FALSE)</f>
        <v>46174</v>
      </c>
    </row>
    <row r="44" spans="1:10" x14ac:dyDescent="0.3">
      <c r="A44">
        <f t="shared" ca="1" si="0"/>
        <v>2</v>
      </c>
      <c r="B44">
        <f t="shared" ca="1" si="1"/>
        <v>1</v>
      </c>
      <c r="C44">
        <f t="shared" ca="1" si="2"/>
        <v>1</v>
      </c>
      <c r="D44">
        <f t="shared" ca="1" si="3"/>
        <v>0</v>
      </c>
      <c r="E44">
        <f t="shared" ca="1" si="4"/>
        <v>41</v>
      </c>
      <c r="F44">
        <f t="shared" ca="1" si="5"/>
        <v>2.0409999999999999</v>
      </c>
      <c r="G44" cm="1">
        <f t="array" aca="1" ref="G44" ca="1">IF(ISERROR(J44)=FALSE,_xlfn.RANK.EQ(J44,Enddaten,0),1000)</f>
        <v>39</v>
      </c>
      <c r="H44">
        <v>41</v>
      </c>
      <c r="I44" t="str" cm="1">
        <f t="array" ref="I44">INDEX($O$2:$BT$7,3,H44)</f>
        <v>Venezolanischer Bolivar</v>
      </c>
      <c r="J44" s="1">
        <f>HLOOKUP(I44,Meta!$B$2:$BG$16,$J$2,FALSE)</f>
        <v>39052</v>
      </c>
    </row>
    <row r="45" spans="1:10" x14ac:dyDescent="0.3">
      <c r="A45">
        <f t="shared" ca="1" si="0"/>
        <v>2</v>
      </c>
      <c r="B45">
        <f t="shared" ca="1" si="1"/>
        <v>1</v>
      </c>
      <c r="C45">
        <f t="shared" ca="1" si="2"/>
        <v>1</v>
      </c>
      <c r="D45">
        <f t="shared" ca="1" si="3"/>
        <v>0</v>
      </c>
      <c r="E45">
        <f t="shared" ca="1" si="4"/>
        <v>42</v>
      </c>
      <c r="F45">
        <f t="shared" ca="1" si="5"/>
        <v>2.0419999999999998</v>
      </c>
      <c r="G45" cm="1">
        <f t="array" aca="1" ref="G45" ca="1">IF(ISERROR(J45)=FALSE,_xlfn.RANK.EQ(J45,Enddaten,0),1000)</f>
        <v>37</v>
      </c>
      <c r="H45">
        <v>42</v>
      </c>
      <c r="I45" t="str" cm="1">
        <f t="array" ref="I45">INDEX($O$2:$BT$7,3,H45)</f>
        <v>Zypern-Pfund</v>
      </c>
      <c r="J45" s="1">
        <f>HLOOKUP(I45,Meta!$B$2:$BG$16,$J$2,FALSE)</f>
        <v>39417</v>
      </c>
    </row>
    <row r="46" spans="1:10" x14ac:dyDescent="0.3">
      <c r="A46">
        <f t="shared" si="0"/>
        <v>3</v>
      </c>
      <c r="B46">
        <f t="shared" si="1"/>
        <v>0</v>
      </c>
      <c r="C46">
        <f t="shared" si="2"/>
        <v>0</v>
      </c>
      <c r="D46">
        <f t="shared" si="3"/>
        <v>0</v>
      </c>
      <c r="E46">
        <f t="shared" ca="1" si="4"/>
        <v>43</v>
      </c>
      <c r="F46">
        <f t="shared" si="5"/>
        <v>3.0430000000000001</v>
      </c>
      <c r="G46" cm="1">
        <f t="array" ref="G46">IF(ISERROR(J46)=FALSE,_xlfn.RANK.EQ(J46,Enddaten,0),1000)</f>
        <v>1000</v>
      </c>
      <c r="H46">
        <v>43</v>
      </c>
      <c r="I46" cm="1">
        <f t="array" ref="I46">INDEX($O$2:$BT$7,3,H46)</f>
        <v>0</v>
      </c>
      <c r="J46" s="1" t="e">
        <f>HLOOKUP(I46,Meta!$B$2:$BG$16,$J$2,FALSE)</f>
        <v>#N/A</v>
      </c>
    </row>
    <row r="47" spans="1:10" x14ac:dyDescent="0.3">
      <c r="A47">
        <f t="shared" si="0"/>
        <v>3</v>
      </c>
      <c r="B47">
        <f t="shared" si="1"/>
        <v>0</v>
      </c>
      <c r="C47">
        <f t="shared" si="2"/>
        <v>0</v>
      </c>
      <c r="D47">
        <f t="shared" si="3"/>
        <v>0</v>
      </c>
      <c r="E47">
        <f t="shared" ca="1" si="4"/>
        <v>44</v>
      </c>
      <c r="F47">
        <f t="shared" si="5"/>
        <v>3.044</v>
      </c>
      <c r="G47" cm="1">
        <f t="array" ref="G47">IF(ISERROR(J47)=FALSE,_xlfn.RANK.EQ(J47,Enddaten,0),1000)</f>
        <v>1000</v>
      </c>
      <c r="H47">
        <v>44</v>
      </c>
      <c r="I47" cm="1">
        <f t="array" ref="I47">INDEX($O$2:$BT$7,3,H47)</f>
        <v>0</v>
      </c>
      <c r="J47" s="1" t="e">
        <f>HLOOKUP(I47,Meta!$B$2:$BG$16,$J$2,FALSE)</f>
        <v>#N/A</v>
      </c>
    </row>
    <row r="48" spans="1:10" x14ac:dyDescent="0.3">
      <c r="A48">
        <f t="shared" si="0"/>
        <v>3</v>
      </c>
      <c r="B48">
        <f t="shared" si="1"/>
        <v>0</v>
      </c>
      <c r="C48">
        <f t="shared" si="2"/>
        <v>0</v>
      </c>
      <c r="D48">
        <f t="shared" si="3"/>
        <v>0</v>
      </c>
      <c r="E48">
        <f t="shared" ca="1" si="4"/>
        <v>45</v>
      </c>
      <c r="F48">
        <f t="shared" si="5"/>
        <v>3.0449999999999999</v>
      </c>
      <c r="G48" cm="1">
        <f t="array" ref="G48">IF(ISERROR(J48)=FALSE,_xlfn.RANK.EQ(J48,Enddaten,0),1000)</f>
        <v>1000</v>
      </c>
      <c r="H48">
        <v>45</v>
      </c>
      <c r="I48" cm="1">
        <f t="array" ref="I48">INDEX($O$2:$BT$7,3,H48)</f>
        <v>0</v>
      </c>
      <c r="J48" s="1" t="e">
        <f>HLOOKUP(I48,Meta!$B$2:$BG$16,$J$2,FALSE)</f>
        <v>#N/A</v>
      </c>
    </row>
    <row r="49" spans="1:10" x14ac:dyDescent="0.3">
      <c r="A49">
        <f t="shared" si="0"/>
        <v>3</v>
      </c>
      <c r="B49">
        <f t="shared" si="1"/>
        <v>0</v>
      </c>
      <c r="C49">
        <f t="shared" si="2"/>
        <v>0</v>
      </c>
      <c r="D49">
        <f t="shared" si="3"/>
        <v>0</v>
      </c>
      <c r="E49">
        <f t="shared" ca="1" si="4"/>
        <v>46</v>
      </c>
      <c r="F49">
        <f t="shared" si="5"/>
        <v>3.0459999999999998</v>
      </c>
      <c r="G49" cm="1">
        <f t="array" ref="G49">IF(ISERROR(J49)=FALSE,_xlfn.RANK.EQ(J49,Enddaten,0),1000)</f>
        <v>1000</v>
      </c>
      <c r="H49">
        <v>46</v>
      </c>
      <c r="I49" cm="1">
        <f t="array" ref="I49">INDEX($O$2:$BT$7,3,H49)</f>
        <v>0</v>
      </c>
      <c r="J49" s="1" t="e">
        <f>HLOOKUP(I49,Meta!$B$2:$BG$16,$J$2,FALSE)</f>
        <v>#N/A</v>
      </c>
    </row>
  </sheetData>
  <pageMargins left="0.7" right="0.7" top="0.78740157499999996" bottom="0.78740157499999996"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FC0BC-7651-4637-9A0E-68164615C83F}">
  <sheetPr codeName="Tabelle7">
    <tabColor rgb="FF00B0F0"/>
  </sheetPr>
  <dimension ref="A1:L4"/>
  <sheetViews>
    <sheetView zoomScaleNormal="100" zoomScaleSheetLayoutView="100" workbookViewId="0">
      <pane xSplit="12" ySplit="4" topLeftCell="M6" activePane="bottomRight" state="frozen"/>
      <selection pane="topRight" activeCell="M1" sqref="M1"/>
      <selection pane="bottomLeft" activeCell="A5" sqref="A5"/>
      <selection pane="bottomRight" activeCell="O10" sqref="O10"/>
    </sheetView>
  </sheetViews>
  <sheetFormatPr baseColWidth="10" defaultRowHeight="15" x14ac:dyDescent="0.3"/>
  <sheetData>
    <row r="1" spans="1:12" ht="24.75" customHeight="1" x14ac:dyDescent="0.3">
      <c r="A1" s="7"/>
      <c r="B1" s="7"/>
      <c r="C1" s="7"/>
      <c r="D1" s="7"/>
      <c r="E1" s="7"/>
      <c r="F1" s="7"/>
      <c r="G1" s="7"/>
      <c r="H1" s="7"/>
      <c r="I1" s="7"/>
      <c r="J1" s="7"/>
      <c r="K1" s="7"/>
      <c r="L1" s="7"/>
    </row>
    <row r="2" spans="1:12" ht="27.75" x14ac:dyDescent="0.45">
      <c r="A2" s="15" t="s">
        <v>272</v>
      </c>
      <c r="B2" s="16"/>
      <c r="C2" s="7"/>
      <c r="D2" s="7"/>
      <c r="E2" s="7"/>
      <c r="F2" s="7"/>
      <c r="G2" s="7"/>
      <c r="H2" s="7"/>
      <c r="I2" s="7"/>
      <c r="J2" s="7"/>
      <c r="K2" s="7"/>
      <c r="L2" s="7"/>
    </row>
    <row r="3" spans="1:12" ht="16.5" x14ac:dyDescent="0.3">
      <c r="A3" s="17" t="s">
        <v>273</v>
      </c>
      <c r="B3" s="7"/>
      <c r="C3" s="7"/>
      <c r="D3" s="7"/>
      <c r="E3" s="7"/>
      <c r="F3" s="7"/>
      <c r="G3" s="7"/>
      <c r="H3" s="7"/>
      <c r="I3" s="7"/>
      <c r="J3" s="7"/>
      <c r="K3" s="7"/>
      <c r="L3" s="7"/>
    </row>
    <row r="4" spans="1:12" x14ac:dyDescent="0.3">
      <c r="A4" s="18" t="str">
        <f>CONCATENATE("Datenquelle: Referenzkurse der EZB, ",Meta!$A$18)</f>
        <v>Datenquelle: Referenzkurse der EZB, Extracted from WDS - WIFO Data System, 2026-07-14, 09:42:17</v>
      </c>
      <c r="B4" s="7"/>
      <c r="C4" s="7"/>
      <c r="D4" s="7"/>
      <c r="E4" s="7"/>
      <c r="F4" s="7"/>
      <c r="G4" s="7"/>
      <c r="H4" s="7"/>
      <c r="I4" s="7"/>
      <c r="J4" s="7"/>
      <c r="K4" s="7"/>
      <c r="L4" s="7"/>
    </row>
  </sheetData>
  <sheetProtection algorithmName="SHA-512" hashValue="GXXfxql3MJdnybWl9OMZh6TQRkPiyYUZ7sJOcHq3BKqn5mQh5122bqSX8B96yJmK/G8qxfb0FRCfaauQEIK1FQ==" saltValue="ibLqXbGOx7Bv8J5gDxNaRw==" spinCount="100000" sheet="1" objects="1" scenarios="1"/>
  <pageMargins left="0.70866141732283472" right="0.70866141732283472" top="0.78740157480314965" bottom="0.78740157480314965" header="0.31496062992125984" footer="0.31496062992125984"/>
  <pageSetup paperSize="9" orientation="landscape" horizontalDpi="0" verticalDpi="0" r:id="rId1"/>
  <headerFooter>
    <oddHeader>&amp;L&amp;F&amp;C&amp;A</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DF375-5E21-4C0D-8B28-BBD3E9C5CA45}">
  <sheetPr codeName="Tabelle11"/>
  <dimension ref="A1:L36"/>
  <sheetViews>
    <sheetView workbookViewId="0">
      <selection activeCell="O24" sqref="O24"/>
    </sheetView>
  </sheetViews>
  <sheetFormatPr baseColWidth="10" defaultRowHeight="15" x14ac:dyDescent="0.3"/>
  <cols>
    <col min="1" max="1" width="16.42578125" customWidth="1"/>
    <col min="2" max="2" width="22.7109375" customWidth="1"/>
  </cols>
  <sheetData>
    <row r="1" spans="1:12" x14ac:dyDescent="0.3">
      <c r="D1" t="s">
        <v>208</v>
      </c>
      <c r="E1" t="s">
        <v>209</v>
      </c>
    </row>
    <row r="2" spans="1:12" x14ac:dyDescent="0.3">
      <c r="D2" s="1">
        <f>MIN(Meta!B6:AQ6)</f>
        <v>36161</v>
      </c>
      <c r="E2" s="1">
        <f>MAX(Meta!$B$7:$AQ$7)</f>
        <v>46174</v>
      </c>
      <c r="F2">
        <f>YEAR(D2)</f>
        <v>1999</v>
      </c>
      <c r="G2">
        <f>MONTH(D2)</f>
        <v>1</v>
      </c>
      <c r="H2">
        <f>YEAR(E2)</f>
        <v>2026</v>
      </c>
      <c r="I2">
        <f>MONTH(E2)</f>
        <v>6</v>
      </c>
    </row>
    <row r="4" spans="1:12" x14ac:dyDescent="0.3">
      <c r="C4" t="s">
        <v>195</v>
      </c>
      <c r="D4" t="s">
        <v>203</v>
      </c>
      <c r="E4" t="s">
        <v>204</v>
      </c>
      <c r="F4" t="s">
        <v>210</v>
      </c>
      <c r="G4" t="s">
        <v>213</v>
      </c>
      <c r="H4" t="s">
        <v>212</v>
      </c>
      <c r="I4" t="s">
        <v>211</v>
      </c>
      <c r="J4" t="s">
        <v>214</v>
      </c>
      <c r="K4" t="s">
        <v>215</v>
      </c>
      <c r="L4" t="s">
        <v>216</v>
      </c>
    </row>
    <row r="5" spans="1:12" x14ac:dyDescent="0.3">
      <c r="A5" t="s">
        <v>205</v>
      </c>
      <c r="B5" t="s">
        <v>179</v>
      </c>
      <c r="C5">
        <f>MATCH(B5,Meta!$B$2:$AQ$2,0)</f>
        <v>40</v>
      </c>
      <c r="D5" s="1" cm="1">
        <f t="array" ref="D5">INDEX(Meta!$B$6:$AQ$6,$C5)</f>
        <v>36161</v>
      </c>
      <c r="E5" s="1" cm="1">
        <f t="array" ref="E5">INDEX(Meta!$B$7:$AQ$7,$C5)</f>
        <v>46174</v>
      </c>
      <c r="F5">
        <f>YEAR(D5)</f>
        <v>1999</v>
      </c>
      <c r="G5">
        <f>MONTH(D5)</f>
        <v>1</v>
      </c>
      <c r="H5">
        <f>YEAR(E5)</f>
        <v>2026</v>
      </c>
      <c r="I5">
        <f>MONTH(E5)</f>
        <v>6</v>
      </c>
      <c r="J5">
        <f>(F5-$F$2)*12+G5-$G$2</f>
        <v>0</v>
      </c>
      <c r="K5">
        <f>(H5-$F$2)*12+I5</f>
        <v>330</v>
      </c>
      <c r="L5">
        <f>K5-J5</f>
        <v>330</v>
      </c>
    </row>
    <row r="6" spans="1:12" x14ac:dyDescent="0.3">
      <c r="B6" t="s">
        <v>170</v>
      </c>
      <c r="C6">
        <f>MATCH(B6,Meta!$B$2:$AQ$2,0)</f>
        <v>12</v>
      </c>
      <c r="D6" s="1" cm="1">
        <f t="array" ref="D6">INDEX(Meta!$B$6:$AQ$6,$C6)</f>
        <v>36161</v>
      </c>
      <c r="E6" s="1" cm="1">
        <f t="array" ref="E6">INDEX(Meta!$B$7:$AQ$7,$C6)</f>
        <v>46174</v>
      </c>
      <c r="F6">
        <f t="shared" ref="F6:F18" si="0">YEAR(D6)</f>
        <v>1999</v>
      </c>
      <c r="G6">
        <f t="shared" ref="G6:G18" si="1">MONTH(D6)</f>
        <v>1</v>
      </c>
      <c r="H6">
        <f t="shared" ref="H6:H18" si="2">YEAR(E6)</f>
        <v>2026</v>
      </c>
      <c r="I6">
        <f t="shared" ref="I6:I18" si="3">MONTH(E6)</f>
        <v>6</v>
      </c>
      <c r="J6">
        <f t="shared" ref="J6:J18" si="4">(F6-$F$2)*12+G6-$G$2</f>
        <v>0</v>
      </c>
      <c r="K6">
        <f t="shared" ref="K6:K18" si="5">(H6-$F$2)*12+I6</f>
        <v>330</v>
      </c>
      <c r="L6">
        <f t="shared" ref="L6:L18" si="6">K6-J6</f>
        <v>330</v>
      </c>
    </row>
    <row r="7" spans="1:12" x14ac:dyDescent="0.3">
      <c r="B7" t="s">
        <v>173</v>
      </c>
      <c r="C7">
        <f>MATCH(B7,Meta!$B$2:$AQ$2,0)</f>
        <v>21</v>
      </c>
      <c r="D7" s="1" cm="1">
        <f t="array" ref="D7">INDEX(Meta!$B$6:$AQ$6,$C7)</f>
        <v>36161</v>
      </c>
      <c r="E7" s="1" cm="1">
        <f t="array" ref="E7">INDEX(Meta!$B$7:$AQ$7,$C7)</f>
        <v>46174</v>
      </c>
      <c r="F7">
        <f t="shared" si="0"/>
        <v>1999</v>
      </c>
      <c r="G7">
        <f t="shared" si="1"/>
        <v>1</v>
      </c>
      <c r="H7">
        <f t="shared" si="2"/>
        <v>2026</v>
      </c>
      <c r="I7">
        <f t="shared" si="3"/>
        <v>6</v>
      </c>
      <c r="J7">
        <f t="shared" si="4"/>
        <v>0</v>
      </c>
      <c r="K7">
        <f t="shared" si="5"/>
        <v>330</v>
      </c>
      <c r="L7">
        <f t="shared" si="6"/>
        <v>330</v>
      </c>
    </row>
    <row r="8" spans="1:12" x14ac:dyDescent="0.3">
      <c r="B8" t="s">
        <v>168</v>
      </c>
      <c r="C8">
        <f>MATCH(B8,Meta!$B$2:$AQ$2,0)</f>
        <v>5</v>
      </c>
      <c r="D8" s="1" cm="1">
        <f t="array" ref="D8">INDEX(Meta!$B$6:$AQ$6,$C8)</f>
        <v>36161</v>
      </c>
      <c r="E8" s="1" cm="1">
        <f t="array" ref="E8">INDEX(Meta!$B$7:$AQ$7,$C8)</f>
        <v>46174</v>
      </c>
      <c r="F8">
        <f t="shared" si="0"/>
        <v>1999</v>
      </c>
      <c r="G8">
        <f t="shared" si="1"/>
        <v>1</v>
      </c>
      <c r="H8">
        <f t="shared" si="2"/>
        <v>2026</v>
      </c>
      <c r="I8">
        <f t="shared" si="3"/>
        <v>6</v>
      </c>
      <c r="J8">
        <f t="shared" si="4"/>
        <v>0</v>
      </c>
      <c r="K8">
        <f t="shared" si="5"/>
        <v>330</v>
      </c>
      <c r="L8">
        <f t="shared" si="6"/>
        <v>330</v>
      </c>
    </row>
    <row r="9" spans="1:12" x14ac:dyDescent="0.3">
      <c r="C9" t="e">
        <f>MATCH(B9,Meta!$B$2:$AQ$2,0)</f>
        <v>#N/A</v>
      </c>
      <c r="D9" s="1" t="e" cm="1">
        <f t="array" ref="D9">INDEX(Meta!$B$6:$AQ$6,$C9)</f>
        <v>#N/A</v>
      </c>
      <c r="E9" s="1" t="e" cm="1">
        <f t="array" ref="E9">INDEX(Meta!$B$7:$AQ$7,$C9)</f>
        <v>#N/A</v>
      </c>
      <c r="F9" t="e">
        <f t="shared" si="0"/>
        <v>#N/A</v>
      </c>
      <c r="G9" t="e">
        <f t="shared" si="1"/>
        <v>#N/A</v>
      </c>
      <c r="H9" t="e">
        <f t="shared" si="2"/>
        <v>#N/A</v>
      </c>
      <c r="I9" t="e">
        <f t="shared" si="3"/>
        <v>#N/A</v>
      </c>
      <c r="J9" t="e">
        <f t="shared" si="4"/>
        <v>#N/A</v>
      </c>
      <c r="K9" t="e">
        <f t="shared" si="5"/>
        <v>#N/A</v>
      </c>
      <c r="L9" t="e">
        <f t="shared" si="6"/>
        <v>#N/A</v>
      </c>
    </row>
    <row r="10" spans="1:12" x14ac:dyDescent="0.3">
      <c r="A10" t="s">
        <v>206</v>
      </c>
      <c r="B10" s="5" t="s">
        <v>171</v>
      </c>
      <c r="C10">
        <f>MATCH(B10,Meta!$B$2:$AQ$2,0)</f>
        <v>15</v>
      </c>
      <c r="D10" s="1" cm="1">
        <f t="array" ref="D10">INDEX(Meta!$B$6:$AQ$6,$C10)</f>
        <v>36526</v>
      </c>
      <c r="E10" s="1" cm="1">
        <f t="array" ref="E10">INDEX(Meta!$B$7:$AQ$7,$C10)</f>
        <v>44896</v>
      </c>
      <c r="F10">
        <f t="shared" si="0"/>
        <v>2000</v>
      </c>
      <c r="G10">
        <f t="shared" si="1"/>
        <v>1</v>
      </c>
      <c r="H10">
        <f t="shared" si="2"/>
        <v>2022</v>
      </c>
      <c r="I10">
        <f t="shared" si="3"/>
        <v>12</v>
      </c>
      <c r="J10">
        <f t="shared" si="4"/>
        <v>12</v>
      </c>
      <c r="K10">
        <f t="shared" si="5"/>
        <v>288</v>
      </c>
      <c r="L10">
        <f t="shared" si="6"/>
        <v>276</v>
      </c>
    </row>
    <row r="11" spans="1:12" x14ac:dyDescent="0.3">
      <c r="B11" s="5" t="s">
        <v>177</v>
      </c>
      <c r="C11">
        <f>MATCH(B11,Meta!$B$2:$AQ$2,0)</f>
        <v>37</v>
      </c>
      <c r="D11" s="1" cm="1">
        <f t="array" ref="D11">INDEX(Meta!$B$6:$AQ$6,$C11)</f>
        <v>36161</v>
      </c>
      <c r="E11" s="1" cm="1">
        <f t="array" ref="E11">INDEX(Meta!$B$7:$AQ$7,$C11)</f>
        <v>39783</v>
      </c>
      <c r="F11">
        <f t="shared" si="0"/>
        <v>1999</v>
      </c>
      <c r="G11">
        <f t="shared" si="1"/>
        <v>1</v>
      </c>
      <c r="H11">
        <f t="shared" si="2"/>
        <v>2008</v>
      </c>
      <c r="I11">
        <f t="shared" si="3"/>
        <v>12</v>
      </c>
      <c r="J11">
        <f t="shared" si="4"/>
        <v>0</v>
      </c>
      <c r="K11">
        <f t="shared" si="5"/>
        <v>120</v>
      </c>
      <c r="L11">
        <f t="shared" si="6"/>
        <v>120</v>
      </c>
    </row>
    <row r="12" spans="1:12" x14ac:dyDescent="0.3">
      <c r="B12" s="5" t="s">
        <v>176</v>
      </c>
      <c r="C12">
        <f>MATCH(B12,Meta!$B$2:$AQ$2,0)</f>
        <v>36</v>
      </c>
      <c r="D12" s="1" cm="1">
        <f t="array" ref="D12">INDEX(Meta!$B$6:$AQ$6,$C12)</f>
        <v>36161</v>
      </c>
      <c r="E12" s="1" cm="1">
        <f t="array" ref="E12">INDEX(Meta!$B$7:$AQ$7,$C12)</f>
        <v>39052</v>
      </c>
      <c r="F12">
        <f t="shared" si="0"/>
        <v>1999</v>
      </c>
      <c r="G12">
        <f t="shared" si="1"/>
        <v>1</v>
      </c>
      <c r="H12">
        <f t="shared" si="2"/>
        <v>2006</v>
      </c>
      <c r="I12">
        <f t="shared" si="3"/>
        <v>12</v>
      </c>
      <c r="J12">
        <f t="shared" si="4"/>
        <v>0</v>
      </c>
      <c r="K12">
        <f t="shared" si="5"/>
        <v>96</v>
      </c>
      <c r="L12">
        <f t="shared" si="6"/>
        <v>96</v>
      </c>
    </row>
    <row r="13" spans="1:12" x14ac:dyDescent="0.3">
      <c r="B13" t="s">
        <v>169</v>
      </c>
      <c r="C13">
        <f>MATCH(B13,Meta!$B$2:$AQ$2,0)</f>
        <v>9</v>
      </c>
      <c r="D13" s="1" cm="1">
        <f t="array" ref="D13">INDEX(Meta!$B$6:$AQ$6,$C13)</f>
        <v>36161</v>
      </c>
      <c r="E13" s="1" cm="1">
        <f t="array" ref="E13">INDEX(Meta!$B$7:$AQ$7,$C13)</f>
        <v>46174</v>
      </c>
      <c r="F13">
        <f t="shared" si="0"/>
        <v>1999</v>
      </c>
      <c r="G13">
        <f t="shared" si="1"/>
        <v>1</v>
      </c>
      <c r="H13">
        <f t="shared" si="2"/>
        <v>2026</v>
      </c>
      <c r="I13">
        <f t="shared" si="3"/>
        <v>6</v>
      </c>
      <c r="J13">
        <f t="shared" si="4"/>
        <v>0</v>
      </c>
      <c r="K13">
        <f t="shared" si="5"/>
        <v>330</v>
      </c>
      <c r="L13">
        <f t="shared" si="6"/>
        <v>330</v>
      </c>
    </row>
    <row r="14" spans="1:12" x14ac:dyDescent="0.3">
      <c r="B14" t="s">
        <v>172</v>
      </c>
      <c r="C14">
        <f>MATCH(B14,Meta!$B$2:$AQ$2,0)</f>
        <v>16</v>
      </c>
      <c r="D14" s="1" cm="1">
        <f t="array" ref="D14">INDEX(Meta!$B$6:$AQ$6,$C14)</f>
        <v>36161</v>
      </c>
      <c r="E14" s="1" cm="1">
        <f t="array" ref="E14">INDEX(Meta!$B$7:$AQ$7,$C14)</f>
        <v>46174</v>
      </c>
      <c r="F14">
        <f t="shared" si="0"/>
        <v>1999</v>
      </c>
      <c r="G14">
        <f t="shared" si="1"/>
        <v>1</v>
      </c>
      <c r="H14">
        <f t="shared" si="2"/>
        <v>2026</v>
      </c>
      <c r="I14">
        <f t="shared" si="3"/>
        <v>6</v>
      </c>
      <c r="J14">
        <f t="shared" si="4"/>
        <v>0</v>
      </c>
      <c r="K14">
        <f t="shared" si="5"/>
        <v>330</v>
      </c>
      <c r="L14">
        <f t="shared" si="6"/>
        <v>330</v>
      </c>
    </row>
    <row r="15" spans="1:12" x14ac:dyDescent="0.3">
      <c r="C15" t="e">
        <f>MATCH(B15,Meta!$B$2:$AQ$2,0)</f>
        <v>#N/A</v>
      </c>
      <c r="D15" s="1" t="e" cm="1">
        <f t="array" ref="D15">INDEX(Meta!$B$6:$AQ$6,$C15)</f>
        <v>#N/A</v>
      </c>
      <c r="E15" s="1" t="e" cm="1">
        <f t="array" ref="E15">INDEX(Meta!$B$7:$AQ$7,$C15)</f>
        <v>#N/A</v>
      </c>
      <c r="F15" t="e">
        <f t="shared" si="0"/>
        <v>#N/A</v>
      </c>
      <c r="G15" t="e">
        <f t="shared" si="1"/>
        <v>#N/A</v>
      </c>
      <c r="H15" t="e">
        <f t="shared" si="2"/>
        <v>#N/A</v>
      </c>
      <c r="I15" t="e">
        <f t="shared" si="3"/>
        <v>#N/A</v>
      </c>
      <c r="J15" t="e">
        <f t="shared" si="4"/>
        <v>#N/A</v>
      </c>
      <c r="K15" t="e">
        <f t="shared" si="5"/>
        <v>#N/A</v>
      </c>
      <c r="L15" t="e">
        <f t="shared" si="6"/>
        <v>#N/A</v>
      </c>
    </row>
    <row r="16" spans="1:12" x14ac:dyDescent="0.3">
      <c r="A16" t="s">
        <v>207</v>
      </c>
      <c r="B16" t="s">
        <v>178</v>
      </c>
      <c r="C16">
        <f>MATCH(B16,Meta!$B$2:$AQ$2,0)</f>
        <v>39</v>
      </c>
      <c r="D16" s="1" cm="1">
        <f t="array" ref="D16">INDEX(Meta!$B$6:$AQ$6,$C16)</f>
        <v>36161</v>
      </c>
      <c r="E16" s="1" cm="1">
        <f t="array" ref="E16">INDEX(Meta!$B$7:$AQ$7,$C16)</f>
        <v>46174</v>
      </c>
      <c r="F16">
        <f t="shared" si="0"/>
        <v>1999</v>
      </c>
      <c r="G16">
        <f t="shared" si="1"/>
        <v>1</v>
      </c>
      <c r="H16">
        <f t="shared" si="2"/>
        <v>2026</v>
      </c>
      <c r="I16">
        <f t="shared" si="3"/>
        <v>6</v>
      </c>
      <c r="J16">
        <f t="shared" si="4"/>
        <v>0</v>
      </c>
      <c r="K16">
        <f t="shared" si="5"/>
        <v>330</v>
      </c>
      <c r="L16">
        <f t="shared" si="6"/>
        <v>330</v>
      </c>
    </row>
    <row r="17" spans="2:12" x14ac:dyDescent="0.3">
      <c r="B17" t="s">
        <v>174</v>
      </c>
      <c r="C17">
        <f>MATCH(B17,Meta!$B$2:$AQ$2,0)</f>
        <v>31</v>
      </c>
      <c r="D17" s="1" cm="1">
        <f t="array" ref="D17">INDEX(Meta!$B$6:$AQ$6,$C17)</f>
        <v>36161</v>
      </c>
      <c r="E17" s="1" cm="1">
        <f t="array" ref="E17">INDEX(Meta!$B$7:$AQ$7,$C17)</f>
        <v>46174</v>
      </c>
      <c r="F17">
        <f t="shared" si="0"/>
        <v>1999</v>
      </c>
      <c r="G17">
        <f t="shared" si="1"/>
        <v>1</v>
      </c>
      <c r="H17">
        <f t="shared" si="2"/>
        <v>2026</v>
      </c>
      <c r="I17">
        <f t="shared" si="3"/>
        <v>6</v>
      </c>
      <c r="J17">
        <f t="shared" si="4"/>
        <v>0</v>
      </c>
      <c r="K17">
        <f t="shared" si="5"/>
        <v>330</v>
      </c>
      <c r="L17">
        <f t="shared" si="6"/>
        <v>330</v>
      </c>
    </row>
    <row r="18" spans="2:12" x14ac:dyDescent="0.3">
      <c r="B18" t="s">
        <v>175</v>
      </c>
      <c r="C18">
        <f>MATCH(B18,Meta!$B$2:$AQ$2,0)</f>
        <v>33</v>
      </c>
      <c r="D18" s="1" cm="1">
        <f t="array" ref="D18">INDEX(Meta!$B$6:$AQ$6,$C18)</f>
        <v>36161</v>
      </c>
      <c r="E18" s="1" cm="1">
        <f t="array" ref="E18">INDEX(Meta!$B$7:$AQ$7,$C18)</f>
        <v>46174</v>
      </c>
      <c r="F18">
        <f t="shared" si="0"/>
        <v>1999</v>
      </c>
      <c r="G18">
        <f t="shared" si="1"/>
        <v>1</v>
      </c>
      <c r="H18">
        <f t="shared" si="2"/>
        <v>2026</v>
      </c>
      <c r="I18">
        <f t="shared" si="3"/>
        <v>6</v>
      </c>
      <c r="J18">
        <f t="shared" si="4"/>
        <v>0</v>
      </c>
      <c r="K18">
        <f t="shared" si="5"/>
        <v>330</v>
      </c>
      <c r="L18">
        <f t="shared" si="6"/>
        <v>330</v>
      </c>
    </row>
    <row r="19" spans="2:12" x14ac:dyDescent="0.3">
      <c r="B19" t="s">
        <v>538</v>
      </c>
      <c r="C19">
        <f>MATCH(B19,Meta!$B$2:$AQ$2,0)</f>
        <v>7</v>
      </c>
      <c r="D19" s="1" cm="1">
        <f t="array" ref="D19">INDEX(Meta!$B$6:$AQ$6,$C19)</f>
        <v>36526</v>
      </c>
      <c r="E19" s="1" cm="1">
        <f t="array" ref="E19">INDEX(Meta!$B$7:$AQ$7,$C19)</f>
        <v>46174</v>
      </c>
      <c r="F19">
        <f t="shared" ref="F19" si="7">YEAR(D19)</f>
        <v>2000</v>
      </c>
      <c r="G19">
        <f t="shared" ref="G19" si="8">MONTH(D19)</f>
        <v>1</v>
      </c>
      <c r="H19">
        <f t="shared" ref="H19" si="9">YEAR(E19)</f>
        <v>2026</v>
      </c>
      <c r="I19">
        <f t="shared" ref="I19" si="10">MONTH(E19)</f>
        <v>6</v>
      </c>
      <c r="J19">
        <f t="shared" ref="J19" si="11">(F19-$F$2)*12+G19-$G$2</f>
        <v>12</v>
      </c>
      <c r="K19">
        <f t="shared" ref="K19" si="12">(H19-$F$2)*12+I19</f>
        <v>330</v>
      </c>
      <c r="L19">
        <f t="shared" ref="L19" si="13">K19-J19</f>
        <v>318</v>
      </c>
    </row>
    <row r="21" spans="2:12" x14ac:dyDescent="0.3">
      <c r="B21" t="s">
        <v>539</v>
      </c>
      <c r="C21">
        <v>40</v>
      </c>
      <c r="D21" s="1">
        <v>36161</v>
      </c>
      <c r="E21" s="1">
        <v>45413</v>
      </c>
      <c r="F21">
        <v>1999</v>
      </c>
      <c r="G21">
        <v>1</v>
      </c>
      <c r="H21">
        <v>2024</v>
      </c>
      <c r="I21">
        <v>5</v>
      </c>
      <c r="J21">
        <v>0</v>
      </c>
      <c r="K21">
        <v>304</v>
      </c>
      <c r="L21">
        <v>304</v>
      </c>
    </row>
    <row r="22" spans="2:12" x14ac:dyDescent="0.3">
      <c r="B22" t="s">
        <v>178</v>
      </c>
      <c r="C22">
        <v>12</v>
      </c>
      <c r="D22" s="1">
        <v>36161</v>
      </c>
      <c r="E22" s="1">
        <v>45413</v>
      </c>
      <c r="F22">
        <v>1999</v>
      </c>
      <c r="G22">
        <v>1</v>
      </c>
      <c r="H22">
        <v>2024</v>
      </c>
      <c r="I22">
        <v>5</v>
      </c>
      <c r="J22">
        <v>0</v>
      </c>
      <c r="K22">
        <v>304</v>
      </c>
      <c r="L22">
        <v>304</v>
      </c>
    </row>
    <row r="23" spans="2:12" x14ac:dyDescent="0.3">
      <c r="B23" t="s">
        <v>540</v>
      </c>
      <c r="C23">
        <v>21</v>
      </c>
      <c r="D23" s="1">
        <v>36161</v>
      </c>
      <c r="E23" s="1">
        <v>45413</v>
      </c>
      <c r="F23">
        <v>1999</v>
      </c>
      <c r="G23">
        <v>1</v>
      </c>
      <c r="H23">
        <v>2024</v>
      </c>
      <c r="I23">
        <v>5</v>
      </c>
      <c r="J23">
        <v>0</v>
      </c>
      <c r="K23">
        <v>304</v>
      </c>
      <c r="L23">
        <v>304</v>
      </c>
    </row>
    <row r="24" spans="2:12" x14ac:dyDescent="0.3">
      <c r="B24" t="s">
        <v>541</v>
      </c>
      <c r="C24">
        <v>5</v>
      </c>
      <c r="D24" s="1">
        <v>36161</v>
      </c>
      <c r="E24" s="1">
        <v>45413</v>
      </c>
      <c r="F24">
        <v>1999</v>
      </c>
      <c r="G24">
        <v>1</v>
      </c>
      <c r="H24">
        <v>2024</v>
      </c>
      <c r="I24">
        <v>5</v>
      </c>
      <c r="J24">
        <v>0</v>
      </c>
      <c r="K24">
        <v>304</v>
      </c>
      <c r="L24">
        <v>304</v>
      </c>
    </row>
    <row r="25" spans="2:12" x14ac:dyDescent="0.3">
      <c r="C25" t="e">
        <v>#N/A</v>
      </c>
      <c r="D25" s="1" t="e">
        <v>#N/A</v>
      </c>
      <c r="E25" s="1" t="e">
        <v>#N/A</v>
      </c>
      <c r="F25" t="e">
        <v>#N/A</v>
      </c>
      <c r="G25" t="e">
        <v>#N/A</v>
      </c>
      <c r="H25" t="e">
        <v>#N/A</v>
      </c>
      <c r="I25" t="e">
        <v>#N/A</v>
      </c>
      <c r="J25" t="e">
        <v>#N/A</v>
      </c>
      <c r="K25" t="e">
        <v>#N/A</v>
      </c>
      <c r="L25" t="e">
        <v>#N/A</v>
      </c>
    </row>
    <row r="26" spans="2:12" x14ac:dyDescent="0.3">
      <c r="B26" s="5" t="s">
        <v>171</v>
      </c>
      <c r="C26">
        <v>15</v>
      </c>
      <c r="D26" s="1">
        <v>36526</v>
      </c>
      <c r="E26" s="1">
        <v>44896</v>
      </c>
      <c r="F26">
        <v>2000</v>
      </c>
      <c r="G26">
        <v>1</v>
      </c>
      <c r="H26">
        <v>2022</v>
      </c>
      <c r="I26">
        <v>12</v>
      </c>
      <c r="J26">
        <v>12</v>
      </c>
      <c r="K26">
        <v>287</v>
      </c>
      <c r="L26">
        <v>275</v>
      </c>
    </row>
    <row r="27" spans="2:12" x14ac:dyDescent="0.3">
      <c r="B27" s="5" t="s">
        <v>177</v>
      </c>
      <c r="C27">
        <v>37</v>
      </c>
      <c r="D27" s="1">
        <v>36161</v>
      </c>
      <c r="E27" s="1">
        <v>39783</v>
      </c>
      <c r="F27">
        <v>1999</v>
      </c>
      <c r="G27">
        <v>1</v>
      </c>
      <c r="H27">
        <v>2008</v>
      </c>
      <c r="I27">
        <v>12</v>
      </c>
      <c r="J27">
        <v>0</v>
      </c>
      <c r="K27">
        <v>119</v>
      </c>
      <c r="L27">
        <v>119</v>
      </c>
    </row>
    <row r="28" spans="2:12" x14ac:dyDescent="0.3">
      <c r="B28" s="5" t="s">
        <v>176</v>
      </c>
      <c r="C28">
        <v>36</v>
      </c>
      <c r="D28" s="1">
        <v>36161</v>
      </c>
      <c r="E28" s="1">
        <v>39052</v>
      </c>
      <c r="F28">
        <v>1999</v>
      </c>
      <c r="G28">
        <v>1</v>
      </c>
      <c r="H28">
        <v>2006</v>
      </c>
      <c r="I28">
        <v>12</v>
      </c>
      <c r="J28">
        <v>0</v>
      </c>
      <c r="K28">
        <v>95</v>
      </c>
      <c r="L28">
        <v>95</v>
      </c>
    </row>
    <row r="29" spans="2:12" x14ac:dyDescent="0.3">
      <c r="B29" t="s">
        <v>169</v>
      </c>
      <c r="C29">
        <v>9</v>
      </c>
      <c r="D29" s="1">
        <v>36161</v>
      </c>
      <c r="E29" s="1">
        <v>45413</v>
      </c>
      <c r="F29">
        <v>1999</v>
      </c>
      <c r="G29">
        <v>1</v>
      </c>
      <c r="H29">
        <v>2024</v>
      </c>
      <c r="I29">
        <v>5</v>
      </c>
      <c r="J29">
        <v>0</v>
      </c>
      <c r="K29">
        <v>304</v>
      </c>
      <c r="L29">
        <v>304</v>
      </c>
    </row>
    <row r="30" spans="2:12" x14ac:dyDescent="0.3">
      <c r="B30" t="s">
        <v>172</v>
      </c>
      <c r="C30">
        <v>16</v>
      </c>
      <c r="D30" s="1">
        <v>36161</v>
      </c>
      <c r="E30" s="1">
        <v>45413</v>
      </c>
      <c r="F30">
        <v>1999</v>
      </c>
      <c r="G30">
        <v>1</v>
      </c>
      <c r="H30">
        <v>2024</v>
      </c>
      <c r="I30">
        <v>5</v>
      </c>
      <c r="J30">
        <v>0</v>
      </c>
      <c r="K30">
        <v>304</v>
      </c>
      <c r="L30">
        <v>304</v>
      </c>
    </row>
    <row r="31" spans="2:12" x14ac:dyDescent="0.3">
      <c r="C31" t="e">
        <v>#N/A</v>
      </c>
      <c r="D31" s="1" t="e">
        <v>#N/A</v>
      </c>
      <c r="E31" s="1" t="e">
        <v>#N/A</v>
      </c>
      <c r="F31" t="e">
        <v>#N/A</v>
      </c>
      <c r="G31" t="e">
        <v>#N/A</v>
      </c>
      <c r="H31" t="e">
        <v>#N/A</v>
      </c>
      <c r="I31" t="e">
        <v>#N/A</v>
      </c>
      <c r="J31" t="e">
        <v>#N/A</v>
      </c>
      <c r="K31" t="e">
        <v>#N/A</v>
      </c>
      <c r="L31" t="e">
        <v>#N/A</v>
      </c>
    </row>
    <row r="32" spans="2:12" x14ac:dyDescent="0.3">
      <c r="B32" t="s">
        <v>178</v>
      </c>
      <c r="C32">
        <v>39</v>
      </c>
      <c r="D32" s="1">
        <v>36161</v>
      </c>
      <c r="E32" s="1">
        <v>45413</v>
      </c>
      <c r="F32">
        <v>1999</v>
      </c>
      <c r="G32">
        <v>1</v>
      </c>
      <c r="H32">
        <v>2024</v>
      </c>
      <c r="I32">
        <v>5</v>
      </c>
      <c r="J32">
        <v>0</v>
      </c>
      <c r="K32">
        <v>304</v>
      </c>
      <c r="L32">
        <v>304</v>
      </c>
    </row>
    <row r="33" spans="2:12" x14ac:dyDescent="0.3">
      <c r="B33" t="s">
        <v>174</v>
      </c>
      <c r="C33">
        <v>31</v>
      </c>
      <c r="D33" s="1">
        <v>36161</v>
      </c>
      <c r="E33" s="1">
        <v>45413</v>
      </c>
      <c r="F33">
        <v>1999</v>
      </c>
      <c r="G33">
        <v>1</v>
      </c>
      <c r="H33">
        <v>2024</v>
      </c>
      <c r="I33">
        <v>5</v>
      </c>
      <c r="J33">
        <v>0</v>
      </c>
      <c r="K33">
        <v>304</v>
      </c>
      <c r="L33">
        <v>304</v>
      </c>
    </row>
    <row r="34" spans="2:12" x14ac:dyDescent="0.3">
      <c r="B34" t="s">
        <v>175</v>
      </c>
      <c r="C34">
        <v>33</v>
      </c>
      <c r="D34" s="1">
        <v>36161</v>
      </c>
      <c r="E34" s="1">
        <v>45413</v>
      </c>
      <c r="F34">
        <v>1999</v>
      </c>
      <c r="G34">
        <v>1</v>
      </c>
      <c r="H34">
        <v>2024</v>
      </c>
      <c r="I34">
        <v>5</v>
      </c>
      <c r="J34">
        <v>0</v>
      </c>
      <c r="K34">
        <v>304</v>
      </c>
      <c r="L34">
        <v>304</v>
      </c>
    </row>
    <row r="36" spans="2:12" x14ac:dyDescent="0.3">
      <c r="C36">
        <f>C21-C5</f>
        <v>0</v>
      </c>
      <c r="D36">
        <f t="shared" ref="D36:L36" si="14">D21-D5</f>
        <v>0</v>
      </c>
      <c r="E36">
        <f t="shared" si="14"/>
        <v>-761</v>
      </c>
      <c r="F36">
        <f t="shared" si="14"/>
        <v>0</v>
      </c>
      <c r="G36">
        <f t="shared" si="14"/>
        <v>0</v>
      </c>
      <c r="H36">
        <f t="shared" si="14"/>
        <v>-2</v>
      </c>
      <c r="I36">
        <f t="shared" si="14"/>
        <v>-1</v>
      </c>
      <c r="J36">
        <f t="shared" si="14"/>
        <v>0</v>
      </c>
      <c r="K36">
        <f t="shared" si="14"/>
        <v>-26</v>
      </c>
      <c r="L36">
        <f t="shared" si="14"/>
        <v>-26</v>
      </c>
    </row>
  </sheetData>
  <pageMargins left="0.7" right="0.7" top="0.78740157499999996" bottom="0.78740157499999996"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A14EF-931D-4EC2-A1A9-CDD19E2FC665}">
  <sheetPr codeName="Tabelle3">
    <tabColor rgb="FF00B0F0"/>
  </sheetPr>
  <dimension ref="A1:L43"/>
  <sheetViews>
    <sheetView tabSelected="1" zoomScaleNormal="100" workbookViewId="0">
      <pane xSplit="6" ySplit="10" topLeftCell="G11" activePane="bottomRight" state="frozen"/>
      <selection activeCell="N29" sqref="N29"/>
      <selection pane="topRight" activeCell="N29" sqref="N29"/>
      <selection pane="bottomLeft" activeCell="N29" sqref="N29"/>
      <selection pane="bottomRight" activeCell="O18" sqref="O18"/>
    </sheetView>
  </sheetViews>
  <sheetFormatPr baseColWidth="10" defaultRowHeight="15" x14ac:dyDescent="0.3"/>
  <sheetData>
    <row r="1" spans="1:12" ht="4.5" customHeight="1" x14ac:dyDescent="0.3">
      <c r="G1" s="21"/>
      <c r="H1" s="21"/>
      <c r="I1" s="21"/>
      <c r="J1" s="21"/>
      <c r="K1" s="21"/>
      <c r="L1" s="21"/>
    </row>
    <row r="2" spans="1:12" x14ac:dyDescent="0.3">
      <c r="A2" s="26" t="s">
        <v>275</v>
      </c>
      <c r="B2" s="23"/>
      <c r="G2" s="25" t="s">
        <v>275</v>
      </c>
      <c r="H2" s="24"/>
      <c r="I2" s="21"/>
      <c r="J2" s="21"/>
      <c r="K2" s="21"/>
      <c r="L2" s="21"/>
    </row>
    <row r="3" spans="1:12" ht="4.5" customHeight="1" x14ac:dyDescent="0.3">
      <c r="A3" s="26"/>
      <c r="B3" s="23"/>
      <c r="G3" s="25"/>
      <c r="H3" s="24"/>
      <c r="I3" s="21"/>
      <c r="J3" s="21"/>
      <c r="K3" s="21"/>
      <c r="L3" s="21"/>
    </row>
    <row r="4" spans="1:12" x14ac:dyDescent="0.3">
      <c r="A4" s="26" t="s">
        <v>276</v>
      </c>
      <c r="B4" s="23"/>
      <c r="G4" s="25" t="s">
        <v>276</v>
      </c>
      <c r="H4" s="24"/>
      <c r="I4" s="21"/>
      <c r="J4" s="21"/>
      <c r="K4" s="21"/>
      <c r="L4" s="21"/>
    </row>
    <row r="5" spans="1:12" ht="4.5" customHeight="1" x14ac:dyDescent="0.3">
      <c r="A5" s="26"/>
      <c r="B5" s="23"/>
      <c r="G5" s="25"/>
      <c r="H5" s="24"/>
      <c r="I5" s="21"/>
      <c r="J5" s="21"/>
      <c r="K5" s="21"/>
      <c r="L5" s="21"/>
    </row>
    <row r="6" spans="1:12" x14ac:dyDescent="0.3">
      <c r="A6" s="26"/>
      <c r="B6" s="23"/>
      <c r="C6" s="20" t="s">
        <v>183</v>
      </c>
      <c r="D6" s="20" t="s">
        <v>184</v>
      </c>
      <c r="G6" s="25"/>
      <c r="H6" s="24"/>
      <c r="I6" s="22" t="s">
        <v>183</v>
      </c>
      <c r="J6" s="22" t="s">
        <v>184</v>
      </c>
      <c r="K6" s="21"/>
      <c r="L6" s="21"/>
    </row>
    <row r="7" spans="1:12" x14ac:dyDescent="0.3">
      <c r="A7" s="26" t="s">
        <v>277</v>
      </c>
      <c r="B7" s="20" t="s">
        <v>181</v>
      </c>
      <c r="G7" s="25" t="s">
        <v>277</v>
      </c>
      <c r="H7" s="24" t="s">
        <v>181</v>
      </c>
      <c r="I7" s="21"/>
      <c r="J7" s="21"/>
      <c r="K7" s="21"/>
      <c r="L7" s="21"/>
    </row>
    <row r="8" spans="1:12" ht="4.5" customHeight="1" x14ac:dyDescent="0.3">
      <c r="A8" s="23"/>
      <c r="B8" s="20"/>
      <c r="G8" s="24"/>
      <c r="H8" s="24"/>
      <c r="I8" s="21"/>
      <c r="J8" s="21"/>
      <c r="K8" s="21"/>
      <c r="L8" s="21"/>
    </row>
    <row r="9" spans="1:12" x14ac:dyDescent="0.3">
      <c r="A9" s="23"/>
      <c r="B9" s="20" t="s">
        <v>182</v>
      </c>
      <c r="G9" s="24"/>
      <c r="H9" s="24" t="s">
        <v>182</v>
      </c>
      <c r="I9" s="21"/>
      <c r="J9" s="21"/>
      <c r="K9" s="21"/>
      <c r="L9" s="21"/>
    </row>
    <row r="10" spans="1:12" ht="4.5" customHeight="1" x14ac:dyDescent="0.3">
      <c r="G10" s="21"/>
      <c r="H10" s="21"/>
      <c r="I10" s="21"/>
      <c r="J10" s="21"/>
      <c r="K10" s="21"/>
      <c r="L10" s="21"/>
    </row>
    <row r="11" spans="1:12" ht="24.75" customHeight="1" x14ac:dyDescent="0.3">
      <c r="A11" s="7"/>
      <c r="B11" s="7"/>
      <c r="C11" s="7"/>
      <c r="D11" s="7"/>
      <c r="E11" s="7"/>
      <c r="F11" s="7"/>
      <c r="G11" s="7"/>
      <c r="H11" s="7"/>
      <c r="I11" s="7"/>
      <c r="J11" s="7"/>
      <c r="K11" s="7"/>
      <c r="L11" s="7"/>
    </row>
    <row r="12" spans="1:12" ht="27.75" x14ac:dyDescent="0.45">
      <c r="A12" s="15" t="s">
        <v>272</v>
      </c>
      <c r="B12" s="16"/>
      <c r="C12" s="7"/>
      <c r="D12" s="7"/>
      <c r="E12" s="7"/>
      <c r="F12" s="7"/>
      <c r="G12" s="7"/>
      <c r="H12" s="7"/>
      <c r="I12" s="7"/>
      <c r="J12" s="7"/>
      <c r="K12" s="7"/>
      <c r="L12" s="7"/>
    </row>
    <row r="13" spans="1:12" ht="16.5" x14ac:dyDescent="0.3">
      <c r="A13" s="17" t="s">
        <v>274</v>
      </c>
      <c r="B13" s="7"/>
      <c r="C13" s="7"/>
      <c r="D13" s="7"/>
      <c r="E13" s="7"/>
      <c r="F13" s="7"/>
      <c r="G13" s="7"/>
      <c r="H13" s="7"/>
      <c r="I13" s="7"/>
      <c r="J13" s="7"/>
      <c r="K13" s="7"/>
      <c r="L13" s="7"/>
    </row>
    <row r="14" spans="1:12" x14ac:dyDescent="0.3">
      <c r="A14" s="18" t="str">
        <f>CONCATENATE("Datenquelle: Referenzkurse der EZB, ",Meta!$A$18)</f>
        <v>Datenquelle: Referenzkurse der EZB, Extracted from WDS - WIFO Data System, 2026-07-14, 09:42:17</v>
      </c>
      <c r="B14" s="7"/>
      <c r="C14" s="7"/>
      <c r="D14" s="7"/>
      <c r="E14" s="7"/>
      <c r="F14" s="7"/>
      <c r="G14" s="7"/>
      <c r="H14" s="7"/>
      <c r="I14" s="7"/>
      <c r="J14" s="7"/>
      <c r="K14" s="7"/>
      <c r="L14" s="7"/>
    </row>
    <row r="15" spans="1:12" x14ac:dyDescent="0.3">
      <c r="G15" s="21"/>
      <c r="H15" s="21"/>
      <c r="I15" s="21"/>
      <c r="J15" s="21"/>
      <c r="K15" s="21"/>
      <c r="L15" s="21"/>
    </row>
    <row r="16" spans="1:12" x14ac:dyDescent="0.3">
      <c r="G16" s="21"/>
      <c r="H16" s="21"/>
      <c r="I16" s="21"/>
      <c r="J16" s="21"/>
      <c r="K16" s="21"/>
      <c r="L16" s="21"/>
    </row>
    <row r="17" spans="7:12" x14ac:dyDescent="0.3">
      <c r="G17" s="21"/>
      <c r="H17" s="21"/>
      <c r="I17" s="21"/>
      <c r="J17" s="21"/>
      <c r="K17" s="21"/>
      <c r="L17" s="21"/>
    </row>
    <row r="18" spans="7:12" x14ac:dyDescent="0.3">
      <c r="G18" s="21"/>
      <c r="H18" s="21"/>
      <c r="I18" s="21"/>
      <c r="J18" s="21"/>
      <c r="K18" s="21"/>
      <c r="L18" s="21"/>
    </row>
    <row r="19" spans="7:12" x14ac:dyDescent="0.3">
      <c r="G19" s="21"/>
      <c r="H19" s="21"/>
      <c r="I19" s="21"/>
      <c r="J19" s="21"/>
      <c r="K19" s="21"/>
      <c r="L19" s="21"/>
    </row>
    <row r="20" spans="7:12" x14ac:dyDescent="0.3">
      <c r="G20" s="21"/>
      <c r="H20" s="21"/>
      <c r="I20" s="21"/>
      <c r="J20" s="21"/>
      <c r="K20" s="21"/>
      <c r="L20" s="21"/>
    </row>
    <row r="21" spans="7:12" x14ac:dyDescent="0.3">
      <c r="G21" s="21"/>
      <c r="H21" s="21"/>
      <c r="I21" s="21"/>
      <c r="J21" s="21"/>
      <c r="K21" s="21"/>
      <c r="L21" s="21"/>
    </row>
    <row r="22" spans="7:12" x14ac:dyDescent="0.3">
      <c r="G22" s="21"/>
      <c r="H22" s="21"/>
      <c r="I22" s="21"/>
      <c r="J22" s="21"/>
      <c r="K22" s="21"/>
      <c r="L22" s="21"/>
    </row>
    <row r="23" spans="7:12" x14ac:dyDescent="0.3">
      <c r="G23" s="21"/>
      <c r="H23" s="21"/>
      <c r="I23" s="21"/>
      <c r="J23" s="21"/>
      <c r="K23" s="21"/>
      <c r="L23" s="21"/>
    </row>
    <row r="24" spans="7:12" x14ac:dyDescent="0.3">
      <c r="G24" s="21"/>
      <c r="H24" s="21"/>
      <c r="I24" s="21"/>
      <c r="J24" s="21"/>
      <c r="K24" s="21"/>
      <c r="L24" s="21"/>
    </row>
    <row r="25" spans="7:12" x14ac:dyDescent="0.3">
      <c r="G25" s="21"/>
      <c r="H25" s="21"/>
      <c r="I25" s="21"/>
      <c r="J25" s="21"/>
      <c r="K25" s="21"/>
      <c r="L25" s="21"/>
    </row>
    <row r="26" spans="7:12" x14ac:dyDescent="0.3">
      <c r="G26" s="21"/>
      <c r="H26" s="21"/>
      <c r="I26" s="21"/>
      <c r="J26" s="21"/>
      <c r="K26" s="21"/>
      <c r="L26" s="21"/>
    </row>
    <row r="27" spans="7:12" x14ac:dyDescent="0.3">
      <c r="G27" s="21"/>
      <c r="H27" s="21"/>
      <c r="I27" s="21"/>
      <c r="J27" s="21"/>
      <c r="K27" s="21"/>
      <c r="L27" s="21"/>
    </row>
    <row r="28" spans="7:12" x14ac:dyDescent="0.3">
      <c r="G28" s="21"/>
      <c r="H28" s="21"/>
      <c r="I28" s="21"/>
      <c r="J28" s="21"/>
      <c r="K28" s="21"/>
      <c r="L28" s="21"/>
    </row>
    <row r="29" spans="7:12" x14ac:dyDescent="0.3">
      <c r="G29" s="21"/>
      <c r="H29" s="21"/>
      <c r="I29" s="21"/>
      <c r="J29" s="21"/>
      <c r="K29" s="21"/>
      <c r="L29" s="21"/>
    </row>
    <row r="30" spans="7:12" x14ac:dyDescent="0.3">
      <c r="G30" s="21"/>
      <c r="H30" s="21"/>
      <c r="I30" s="21"/>
      <c r="J30" s="21"/>
      <c r="K30" s="21"/>
      <c r="L30" s="21"/>
    </row>
    <row r="31" spans="7:12" x14ac:dyDescent="0.3">
      <c r="G31" s="21"/>
      <c r="H31" s="21"/>
      <c r="I31" s="21"/>
      <c r="J31" s="21"/>
      <c r="K31" s="21"/>
      <c r="L31" s="21"/>
    </row>
    <row r="32" spans="7:12" x14ac:dyDescent="0.3">
      <c r="G32" s="21"/>
      <c r="H32" s="21"/>
      <c r="I32" s="21"/>
      <c r="J32" s="21"/>
      <c r="K32" s="21"/>
      <c r="L32" s="21"/>
    </row>
    <row r="33" spans="7:12" x14ac:dyDescent="0.3">
      <c r="G33" s="21"/>
      <c r="H33" s="21"/>
      <c r="I33" s="21"/>
      <c r="J33" s="21"/>
      <c r="K33" s="21"/>
      <c r="L33" s="21"/>
    </row>
    <row r="34" spans="7:12" x14ac:dyDescent="0.3">
      <c r="G34" s="21"/>
      <c r="H34" s="21"/>
      <c r="I34" s="21"/>
      <c r="J34" s="21"/>
      <c r="K34" s="21"/>
      <c r="L34" s="21"/>
    </row>
    <row r="35" spans="7:12" x14ac:dyDescent="0.3">
      <c r="G35" s="21"/>
      <c r="H35" s="21"/>
      <c r="I35" s="21"/>
      <c r="J35" s="21"/>
      <c r="K35" s="21"/>
      <c r="L35" s="21"/>
    </row>
    <row r="36" spans="7:12" x14ac:dyDescent="0.3">
      <c r="G36" s="21"/>
      <c r="H36" s="21"/>
      <c r="I36" s="21"/>
      <c r="J36" s="21"/>
      <c r="K36" s="21"/>
      <c r="L36" s="21"/>
    </row>
    <row r="37" spans="7:12" x14ac:dyDescent="0.3">
      <c r="G37" s="21"/>
      <c r="H37" s="21"/>
      <c r="I37" s="21"/>
      <c r="J37" s="21"/>
      <c r="K37" s="21"/>
      <c r="L37" s="21"/>
    </row>
    <row r="38" spans="7:12" x14ac:dyDescent="0.3">
      <c r="G38" s="21"/>
      <c r="H38" s="21"/>
      <c r="I38" s="21"/>
      <c r="J38" s="21"/>
      <c r="K38" s="21"/>
      <c r="L38" s="21"/>
    </row>
    <row r="39" spans="7:12" x14ac:dyDescent="0.3">
      <c r="G39" s="21"/>
      <c r="H39" s="21"/>
      <c r="I39" s="21"/>
      <c r="J39" s="21"/>
      <c r="K39" s="21"/>
      <c r="L39" s="21"/>
    </row>
    <row r="40" spans="7:12" x14ac:dyDescent="0.3">
      <c r="G40" s="21"/>
      <c r="H40" s="21"/>
      <c r="I40" s="21"/>
      <c r="J40" s="21"/>
      <c r="K40" s="21"/>
      <c r="L40" s="21"/>
    </row>
    <row r="41" spans="7:12" x14ac:dyDescent="0.3">
      <c r="G41" s="21"/>
      <c r="H41" s="21"/>
      <c r="I41" s="21"/>
      <c r="J41" s="21"/>
      <c r="K41" s="21"/>
      <c r="L41" s="21"/>
    </row>
    <row r="42" spans="7:12" x14ac:dyDescent="0.3">
      <c r="G42" s="21"/>
      <c r="H42" s="21"/>
      <c r="I42" s="21"/>
      <c r="J42" s="21"/>
      <c r="K42" s="21"/>
      <c r="L42" s="21"/>
    </row>
    <row r="43" spans="7:12" x14ac:dyDescent="0.3">
      <c r="G43" s="21"/>
      <c r="H43" s="21"/>
      <c r="I43" s="21"/>
      <c r="J43" s="21"/>
      <c r="K43" s="21"/>
      <c r="L43" s="21"/>
    </row>
  </sheetData>
  <sheetProtection algorithmName="SHA-512" hashValue="axcZAB85jLldGOKIJdrgAO0oUIbktywhDNkbtNysNP0lMXInQdW+b8I0DcoVzAPKA9Dl/f25b1YQ2smz6JZtaQ==" saltValue="xC+fZIvN+2LBDjDOXMenMQ==" spinCount="100000" sheet="1" objects="1" scenarios="1"/>
  <pageMargins left="0.70866141732283472" right="0.70866141732283472" top="0.78740157480314965" bottom="0.78740157480314965" header="0.31496062992125984" footer="0.31496062992125984"/>
  <pageSetup paperSize="9" orientation="landscape" horizontalDpi="0" verticalDpi="0" r:id="rId1"/>
  <headerFooter>
    <oddHeader>&amp;L&amp;F&amp;C&amp;A</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3073" r:id="rId4" name="Drop Down 1">
              <controlPr locked="0" defaultSize="0" autoLine="0" autoPict="0">
                <anchor moveWithCells="1">
                  <from>
                    <xdr:col>2</xdr:col>
                    <xdr:colOff>9525</xdr:colOff>
                    <xdr:row>3</xdr:row>
                    <xdr:rowOff>0</xdr:rowOff>
                  </from>
                  <to>
                    <xdr:col>5</xdr:col>
                    <xdr:colOff>0</xdr:colOff>
                    <xdr:row>4</xdr:row>
                    <xdr:rowOff>0</xdr:rowOff>
                  </to>
                </anchor>
              </controlPr>
            </control>
          </mc:Choice>
        </mc:AlternateContent>
        <mc:AlternateContent xmlns:mc="http://schemas.openxmlformats.org/markup-compatibility/2006">
          <mc:Choice Requires="x14">
            <control shapeId="3074" r:id="rId5" name="Drop Down 2">
              <controlPr locked="0" defaultSize="0" autoLine="0" autoPict="0">
                <anchor moveWithCells="1">
                  <from>
                    <xdr:col>2</xdr:col>
                    <xdr:colOff>0</xdr:colOff>
                    <xdr:row>5</xdr:row>
                    <xdr:rowOff>190500</xdr:rowOff>
                  </from>
                  <to>
                    <xdr:col>2</xdr:col>
                    <xdr:colOff>752475</xdr:colOff>
                    <xdr:row>7</xdr:row>
                    <xdr:rowOff>0</xdr:rowOff>
                  </to>
                </anchor>
              </controlPr>
            </control>
          </mc:Choice>
        </mc:AlternateContent>
        <mc:AlternateContent xmlns:mc="http://schemas.openxmlformats.org/markup-compatibility/2006">
          <mc:Choice Requires="x14">
            <control shapeId="3075" r:id="rId6" name="Drop Down 3">
              <controlPr locked="0" defaultSize="0" autoLine="0" autoPict="0">
                <anchor moveWithCells="1">
                  <from>
                    <xdr:col>2</xdr:col>
                    <xdr:colOff>9525</xdr:colOff>
                    <xdr:row>8</xdr:row>
                    <xdr:rowOff>0</xdr:rowOff>
                  </from>
                  <to>
                    <xdr:col>2</xdr:col>
                    <xdr:colOff>752475</xdr:colOff>
                    <xdr:row>9</xdr:row>
                    <xdr:rowOff>0</xdr:rowOff>
                  </to>
                </anchor>
              </controlPr>
            </control>
          </mc:Choice>
        </mc:AlternateContent>
        <mc:AlternateContent xmlns:mc="http://schemas.openxmlformats.org/markup-compatibility/2006">
          <mc:Choice Requires="x14">
            <control shapeId="3076" r:id="rId7" name="Drop Down 4">
              <controlPr locked="0" defaultSize="0" autoLine="0" autoPict="0">
                <anchor moveWithCells="1">
                  <from>
                    <xdr:col>3</xdr:col>
                    <xdr:colOff>171450</xdr:colOff>
                    <xdr:row>6</xdr:row>
                    <xdr:rowOff>9525</xdr:rowOff>
                  </from>
                  <to>
                    <xdr:col>4</xdr:col>
                    <xdr:colOff>0</xdr:colOff>
                    <xdr:row>7</xdr:row>
                    <xdr:rowOff>0</xdr:rowOff>
                  </to>
                </anchor>
              </controlPr>
            </control>
          </mc:Choice>
        </mc:AlternateContent>
        <mc:AlternateContent xmlns:mc="http://schemas.openxmlformats.org/markup-compatibility/2006">
          <mc:Choice Requires="x14">
            <control shapeId="3077" r:id="rId8" name="Drop Down 5">
              <controlPr locked="0" defaultSize="0" autoLine="0" autoPict="0">
                <anchor moveWithCells="1">
                  <from>
                    <xdr:col>3</xdr:col>
                    <xdr:colOff>180975</xdr:colOff>
                    <xdr:row>7</xdr:row>
                    <xdr:rowOff>190500</xdr:rowOff>
                  </from>
                  <to>
                    <xdr:col>3</xdr:col>
                    <xdr:colOff>752475</xdr:colOff>
                    <xdr:row>8</xdr:row>
                    <xdr:rowOff>180975</xdr:rowOff>
                  </to>
                </anchor>
              </controlPr>
            </control>
          </mc:Choice>
        </mc:AlternateContent>
        <mc:AlternateContent xmlns:mc="http://schemas.openxmlformats.org/markup-compatibility/2006">
          <mc:Choice Requires="x14">
            <control shapeId="3078" r:id="rId9" name="Drop Down 6">
              <controlPr locked="0" defaultSize="0" autoLine="0" autoPict="0">
                <anchor moveWithCells="1">
                  <from>
                    <xdr:col>8</xdr:col>
                    <xdr:colOff>0</xdr:colOff>
                    <xdr:row>3</xdr:row>
                    <xdr:rowOff>0</xdr:rowOff>
                  </from>
                  <to>
                    <xdr:col>11</xdr:col>
                    <xdr:colOff>0</xdr:colOff>
                    <xdr:row>4</xdr:row>
                    <xdr:rowOff>0</xdr:rowOff>
                  </to>
                </anchor>
              </controlPr>
            </control>
          </mc:Choice>
        </mc:AlternateContent>
        <mc:AlternateContent xmlns:mc="http://schemas.openxmlformats.org/markup-compatibility/2006">
          <mc:Choice Requires="x14">
            <control shapeId="3079" r:id="rId10" name="Drop Down 7">
              <controlPr defaultSize="0" autoLine="0" autoPict="0">
                <anchor moveWithCells="1">
                  <from>
                    <xdr:col>8</xdr:col>
                    <xdr:colOff>9525</xdr:colOff>
                    <xdr:row>6</xdr:row>
                    <xdr:rowOff>0</xdr:rowOff>
                  </from>
                  <to>
                    <xdr:col>9</xdr:col>
                    <xdr:colOff>0</xdr:colOff>
                    <xdr:row>6</xdr:row>
                    <xdr:rowOff>180975</xdr:rowOff>
                  </to>
                </anchor>
              </controlPr>
            </control>
          </mc:Choice>
        </mc:AlternateContent>
        <mc:AlternateContent xmlns:mc="http://schemas.openxmlformats.org/markup-compatibility/2006">
          <mc:Choice Requires="x14">
            <control shapeId="3080" r:id="rId11" name="Drop Down 8">
              <controlPr locked="0" defaultSize="0" autoLine="0" autoPict="0">
                <anchor moveWithCells="1">
                  <from>
                    <xdr:col>9</xdr:col>
                    <xdr:colOff>200025</xdr:colOff>
                    <xdr:row>6</xdr:row>
                    <xdr:rowOff>9525</xdr:rowOff>
                  </from>
                  <to>
                    <xdr:col>9</xdr:col>
                    <xdr:colOff>752475</xdr:colOff>
                    <xdr:row>6</xdr:row>
                    <xdr:rowOff>180975</xdr:rowOff>
                  </to>
                </anchor>
              </controlPr>
            </control>
          </mc:Choice>
        </mc:AlternateContent>
        <mc:AlternateContent xmlns:mc="http://schemas.openxmlformats.org/markup-compatibility/2006">
          <mc:Choice Requires="x14">
            <control shapeId="3081" r:id="rId12" name="Drop Down 9">
              <controlPr locked="0" defaultSize="0" autoLine="0" autoPict="0">
                <anchor moveWithCells="1">
                  <from>
                    <xdr:col>8</xdr:col>
                    <xdr:colOff>0</xdr:colOff>
                    <xdr:row>8</xdr:row>
                    <xdr:rowOff>0</xdr:rowOff>
                  </from>
                  <to>
                    <xdr:col>8</xdr:col>
                    <xdr:colOff>762000</xdr:colOff>
                    <xdr:row>9</xdr:row>
                    <xdr:rowOff>9525</xdr:rowOff>
                  </to>
                </anchor>
              </controlPr>
            </control>
          </mc:Choice>
        </mc:AlternateContent>
        <mc:AlternateContent xmlns:mc="http://schemas.openxmlformats.org/markup-compatibility/2006">
          <mc:Choice Requires="x14">
            <control shapeId="3082" r:id="rId13" name="Drop Down 10">
              <controlPr locked="0" defaultSize="0" autoLine="0" autoPict="0">
                <anchor moveWithCells="1">
                  <from>
                    <xdr:col>9</xdr:col>
                    <xdr:colOff>209550</xdr:colOff>
                    <xdr:row>8</xdr:row>
                    <xdr:rowOff>0</xdr:rowOff>
                  </from>
                  <to>
                    <xdr:col>9</xdr:col>
                    <xdr:colOff>752475</xdr:colOff>
                    <xdr:row>9</xdr:row>
                    <xdr:rowOff>0</xdr:rowOff>
                  </to>
                </anchor>
              </controlPr>
            </control>
          </mc:Choice>
        </mc:AlternateContent>
        <mc:AlternateContent xmlns:mc="http://schemas.openxmlformats.org/markup-compatibility/2006">
          <mc:Choice Requires="x14">
            <control shapeId="3086" r:id="rId14" name="Drop Down 14">
              <controlPr locked="0" defaultSize="0" autoLine="0" autoPict="0">
                <anchor moveWithCells="1">
                  <from>
                    <xdr:col>1</xdr:col>
                    <xdr:colOff>762000</xdr:colOff>
                    <xdr:row>1</xdr:row>
                    <xdr:rowOff>9525</xdr:rowOff>
                  </from>
                  <to>
                    <xdr:col>5</xdr:col>
                    <xdr:colOff>9525</xdr:colOff>
                    <xdr:row>2</xdr:row>
                    <xdr:rowOff>0</xdr:rowOff>
                  </to>
                </anchor>
              </controlPr>
            </control>
          </mc:Choice>
        </mc:AlternateContent>
        <mc:AlternateContent xmlns:mc="http://schemas.openxmlformats.org/markup-compatibility/2006">
          <mc:Choice Requires="x14">
            <control shapeId="3087" r:id="rId15" name="Drop Down 15">
              <controlPr locked="0" defaultSize="0" autoLine="0" autoPict="0">
                <anchor moveWithCells="1">
                  <from>
                    <xdr:col>8</xdr:col>
                    <xdr:colOff>0</xdr:colOff>
                    <xdr:row>1</xdr:row>
                    <xdr:rowOff>0</xdr:rowOff>
                  </from>
                  <to>
                    <xdr:col>11</xdr:col>
                    <xdr:colOff>0</xdr:colOff>
                    <xdr:row>1</xdr:row>
                    <xdr:rowOff>180975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4218E-939F-4633-BBA6-EEDBA076B51C}">
  <sheetPr codeName="Tabelle10"/>
  <dimension ref="A1:AG82"/>
  <sheetViews>
    <sheetView workbookViewId="0">
      <selection activeCell="K17" sqref="K17"/>
    </sheetView>
  </sheetViews>
  <sheetFormatPr baseColWidth="10" defaultRowHeight="15" x14ac:dyDescent="0.3"/>
  <cols>
    <col min="4" max="4" width="27.7109375" customWidth="1"/>
    <col min="9" max="9" width="13.7109375" customWidth="1"/>
  </cols>
  <sheetData>
    <row r="1" spans="1:33" x14ac:dyDescent="0.3">
      <c r="C1" s="2">
        <v>1</v>
      </c>
      <c r="D1" t="s">
        <v>258</v>
      </c>
      <c r="E1">
        <f>IF(C1=1,0,Währungen!$D$1)</f>
        <v>0</v>
      </c>
      <c r="F1" t="s">
        <v>198</v>
      </c>
      <c r="O1" s="2">
        <v>1</v>
      </c>
      <c r="P1">
        <f>IF(O1=1,0,Währungen!$D$1)</f>
        <v>0</v>
      </c>
      <c r="Q1" t="s">
        <v>198</v>
      </c>
    </row>
    <row r="2" spans="1:33" x14ac:dyDescent="0.3">
      <c r="D2" t="s">
        <v>259</v>
      </c>
      <c r="E2">
        <f ca="1">IF(C1=1,Währungen!$D$1,Währungen!$C$1)</f>
        <v>30</v>
      </c>
      <c r="F2" t="s">
        <v>201</v>
      </c>
      <c r="P2">
        <f ca="1">IF(O1=1,Währungen!$D$1,Währungen!$C$1)</f>
        <v>30</v>
      </c>
      <c r="Q2" t="s">
        <v>201</v>
      </c>
    </row>
    <row r="4" spans="1:33" x14ac:dyDescent="0.3">
      <c r="A4" s="4" t="s">
        <v>202</v>
      </c>
      <c r="D4" s="3" t="str">
        <f ca="1">_xlfn.CONCAT(INDEX(D7:D48,B8)," je Euro")</f>
        <v>Indische Rupie je Euro</v>
      </c>
      <c r="E4" t="str">
        <f ca="1">_xlfn.CONCAT("Euro je ",INDEX(D7:D48,B8))</f>
        <v>Euro je Indische Rupie</v>
      </c>
      <c r="P4" s="3" t="str">
        <f ca="1">_xlfn.CONCAT(INDEX(D7:D48,O8)," je Euro")</f>
        <v>Mexikanischer Peso je Euro</v>
      </c>
      <c r="Q4" t="str">
        <f ca="1">_xlfn.CONCAT("Euro je ",INDEX(D7:D48,O8))</f>
        <v>Euro je Mexikanischer Peso</v>
      </c>
      <c r="Z4" t="str">
        <f ca="1">_xlfn.CONCAT(INDEX(D7:D48,B7)," je ",INDEX(D7:D48,O7))</f>
        <v>Indische Rupie je Mexikanischer Peso</v>
      </c>
      <c r="AA4" t="str">
        <f ca="1">_xlfn.CONCAT(,INDEX(D7:D48,O7)," je ",INDEX(D7:D48,B7))</f>
        <v>Mexikanischer Peso je Indische Rupie</v>
      </c>
      <c r="AG4" t="str">
        <f ca="1">_xlfn.CONCAT("Index, Basis = ",INDEX($Z$11:$Z$82,$Z$9))</f>
        <v>Index, Basis = 2009</v>
      </c>
    </row>
    <row r="5" spans="1:33" x14ac:dyDescent="0.3">
      <c r="E5" s="8" t="s">
        <v>229</v>
      </c>
      <c r="P5" s="8" t="s">
        <v>230</v>
      </c>
      <c r="Z5" s="8" t="s">
        <v>236</v>
      </c>
      <c r="AG5" t="str">
        <f ca="1">_xlfn.CONCAT("Index, Basis = ",INDEX($AA$11:$AA$82,$AA$9))</f>
        <v>Index, Basis = 2026</v>
      </c>
    </row>
    <row r="6" spans="1:33" x14ac:dyDescent="0.3">
      <c r="D6" s="2" t="s">
        <v>270</v>
      </c>
      <c r="E6" t="s">
        <v>189</v>
      </c>
      <c r="F6" t="s">
        <v>190</v>
      </c>
      <c r="G6" t="s">
        <v>185</v>
      </c>
      <c r="H6" t="s">
        <v>186</v>
      </c>
      <c r="P6" t="s">
        <v>189</v>
      </c>
      <c r="Q6" t="s">
        <v>190</v>
      </c>
      <c r="R6" t="s">
        <v>185</v>
      </c>
      <c r="S6" t="s">
        <v>186</v>
      </c>
      <c r="T6" t="s">
        <v>187</v>
      </c>
      <c r="U6" t="s">
        <v>188</v>
      </c>
      <c r="Z6" t="s">
        <v>189</v>
      </c>
      <c r="AA6" t="s">
        <v>190</v>
      </c>
      <c r="AB6" t="s">
        <v>185</v>
      </c>
      <c r="AC6" t="s">
        <v>186</v>
      </c>
      <c r="AD6" t="s">
        <v>187</v>
      </c>
      <c r="AE6" t="s">
        <v>188</v>
      </c>
    </row>
    <row r="7" spans="1:33" x14ac:dyDescent="0.3">
      <c r="A7" t="s">
        <v>194</v>
      </c>
      <c r="B7" s="2">
        <v>6</v>
      </c>
      <c r="C7">
        <v>1</v>
      </c>
      <c r="D7" t="str">
        <f ca="1">VLOOKUP(C7,Währungen!$E$4:$J$49,5,FALSE)</f>
        <v>Australischer Dollar</v>
      </c>
      <c r="E7" s="1" cm="1">
        <f t="array" aca="1" ref="E7" ca="1">INDEX(Meta!$B$6:$AQ$6,Var!$B$9)</f>
        <v>39814</v>
      </c>
      <c r="F7" s="1" cm="1">
        <f t="array" aca="1" ref="F7" ca="1">INDEX(Meta!$B$7:$AQ$7,Var!$B$9)</f>
        <v>46174</v>
      </c>
      <c r="G7">
        <f ca="1">YEAR(E7)</f>
        <v>2009</v>
      </c>
      <c r="H7">
        <f ca="1">YEAR(F7)</f>
        <v>2026</v>
      </c>
      <c r="N7" t="s">
        <v>194</v>
      </c>
      <c r="O7" s="7">
        <v>13</v>
      </c>
      <c r="P7" s="1" cm="1">
        <f t="array" aca="1" ref="P7" ca="1">INDEX(Meta!$B$6:$AQ$6,Var!$O$9)</f>
        <v>39448</v>
      </c>
      <c r="Q7" s="1" cm="1">
        <f t="array" aca="1" ref="Q7" ca="1">INDEX(Meta!$B$7:$AQ$7,Var!$O$9)</f>
        <v>46174</v>
      </c>
      <c r="R7">
        <f ca="1">YEAR(P7)</f>
        <v>2008</v>
      </c>
      <c r="S7">
        <f ca="1">YEAR(Q7)</f>
        <v>2026</v>
      </c>
      <c r="T7">
        <v>1</v>
      </c>
      <c r="U7">
        <v>12</v>
      </c>
      <c r="Z7" s="1">
        <f ca="1">MAX(E7,P7)</f>
        <v>39814</v>
      </c>
      <c r="AA7" s="1">
        <f ca="1">MIN(F7,Q7)</f>
        <v>46174</v>
      </c>
      <c r="AB7">
        <f ca="1">YEAR(Z7)</f>
        <v>2009</v>
      </c>
      <c r="AC7">
        <f ca="1">YEAR(AA7)</f>
        <v>2026</v>
      </c>
      <c r="AD7">
        <v>1</v>
      </c>
      <c r="AE7">
        <v>12</v>
      </c>
    </row>
    <row r="8" spans="1:33" x14ac:dyDescent="0.3">
      <c r="B8" s="2">
        <f ca="1">IF((B7+E1)&gt;Währungen!$B$1,E1+1,B7+E1)</f>
        <v>6</v>
      </c>
      <c r="C8">
        <v>2</v>
      </c>
      <c r="D8" t="str">
        <f ca="1">VLOOKUP(C8,Währungen!$E$4:$J$49,5,FALSE)</f>
        <v>Brasilianischer Real</v>
      </c>
      <c r="G8" t="s">
        <v>196</v>
      </c>
      <c r="H8">
        <f ca="1">H7-G7+1</f>
        <v>18</v>
      </c>
      <c r="O8" s="7">
        <f ca="1">IF((O7+P1)&gt;Währungen!$B$1,P1+1,O7+P1)</f>
        <v>13</v>
      </c>
      <c r="R8" t="s">
        <v>196</v>
      </c>
      <c r="S8">
        <f ca="1">S7-R7+1</f>
        <v>19</v>
      </c>
      <c r="AB8" t="s">
        <v>196</v>
      </c>
      <c r="AC8">
        <f ca="1">AC7-AB7+1</f>
        <v>18</v>
      </c>
    </row>
    <row r="9" spans="1:33" x14ac:dyDescent="0.3">
      <c r="A9" t="s">
        <v>195</v>
      </c>
      <c r="B9" s="2" cm="1">
        <f t="array" aca="1" ref="B9" ca="1">MATCH(INDEX(D7:D58,B8),Meta!B2:AQ2,0)</f>
        <v>19</v>
      </c>
      <c r="C9">
        <v>3</v>
      </c>
      <c r="D9" t="str">
        <f ca="1">VLOOKUP(C9,Währungen!$E$4:$J$49,5,FALSE)</f>
        <v>Chinesischer Renminbi Yuan</v>
      </c>
      <c r="E9" s="10">
        <v>1</v>
      </c>
      <c r="F9" s="10">
        <v>1</v>
      </c>
      <c r="G9" s="10">
        <v>1</v>
      </c>
      <c r="H9" s="10">
        <v>1</v>
      </c>
      <c r="N9" t="s">
        <v>195</v>
      </c>
      <c r="O9" s="7" cm="1">
        <f t="array" aca="1" ref="O9" ca="1">MATCH(INDEX(D7:D58,O8),Meta!B2:AQ2,0)</f>
        <v>26</v>
      </c>
      <c r="P9" s="9">
        <v>1</v>
      </c>
      <c r="Q9" s="9">
        <v>1</v>
      </c>
      <c r="R9" s="9">
        <v>1</v>
      </c>
      <c r="S9" s="9">
        <v>1</v>
      </c>
      <c r="Z9" s="12">
        <v>1</v>
      </c>
      <c r="AA9" s="12">
        <v>1</v>
      </c>
      <c r="AB9" s="12">
        <v>1</v>
      </c>
      <c r="AC9" s="12">
        <v>1</v>
      </c>
    </row>
    <row r="10" spans="1:33" x14ac:dyDescent="0.3">
      <c r="C10">
        <v>4</v>
      </c>
      <c r="D10" t="str">
        <f ca="1">VLOOKUP(C10,Währungen!$E$4:$J$49,5,FALSE)</f>
        <v>Dänische Krone</v>
      </c>
      <c r="E10" t="s">
        <v>191</v>
      </c>
      <c r="F10" t="s">
        <v>193</v>
      </c>
      <c r="G10" t="s">
        <v>192</v>
      </c>
      <c r="H10" t="s">
        <v>197</v>
      </c>
      <c r="J10" t="s">
        <v>198</v>
      </c>
      <c r="K10" t="s">
        <v>199</v>
      </c>
      <c r="L10" t="s">
        <v>201</v>
      </c>
      <c r="P10" t="s">
        <v>233</v>
      </c>
      <c r="Q10" t="s">
        <v>232</v>
      </c>
      <c r="R10" t="s">
        <v>192</v>
      </c>
      <c r="S10" t="s">
        <v>197</v>
      </c>
      <c r="U10" t="s">
        <v>198</v>
      </c>
      <c r="V10" t="s">
        <v>199</v>
      </c>
      <c r="W10" t="s">
        <v>201</v>
      </c>
      <c r="Z10" t="s">
        <v>241</v>
      </c>
      <c r="AA10" t="s">
        <v>242</v>
      </c>
      <c r="AB10" t="s">
        <v>192</v>
      </c>
      <c r="AC10" t="s">
        <v>197</v>
      </c>
      <c r="AE10" t="s">
        <v>198</v>
      </c>
      <c r="AF10" t="s">
        <v>199</v>
      </c>
      <c r="AG10" t="s">
        <v>201</v>
      </c>
    </row>
    <row r="11" spans="1:33" x14ac:dyDescent="0.3">
      <c r="C11">
        <v>5</v>
      </c>
      <c r="D11" t="str">
        <f ca="1">VLOOKUP(C11,Währungen!$E$4:$J$49,5,FALSE)</f>
        <v>Hongkong-Dollar</v>
      </c>
      <c r="E11">
        <f ca="1">G7</f>
        <v>2009</v>
      </c>
      <c r="F11">
        <f ca="1">H7</f>
        <v>2026</v>
      </c>
      <c r="G11">
        <f ca="1">MONTH(E7)</f>
        <v>1</v>
      </c>
      <c r="H11">
        <f ca="1">MONTH(F7)</f>
        <v>6</v>
      </c>
      <c r="I11" t="s">
        <v>183</v>
      </c>
      <c r="J11" cm="1">
        <f t="array" aca="1" ref="J11" ca="1">INDEX(E11:E82,E9)-YEAR(Daten!$A$4)</f>
        <v>10</v>
      </c>
      <c r="K11" cm="1">
        <f t="array" aca="1" ref="K11" ca="1">INDEX(F11:F82,F9)-YEAR(Daten!$A$4)</f>
        <v>27</v>
      </c>
      <c r="P11">
        <f ca="1">R7</f>
        <v>2008</v>
      </c>
      <c r="Q11">
        <f ca="1">S7</f>
        <v>2026</v>
      </c>
      <c r="R11">
        <f ca="1">MONTH(P7)</f>
        <v>1</v>
      </c>
      <c r="S11">
        <f ca="1">MONTH(Q7)</f>
        <v>6</v>
      </c>
      <c r="T11" t="s">
        <v>183</v>
      </c>
      <c r="U11" cm="1">
        <f t="array" aca="1" ref="U11" ca="1">INDEX(P11:P82,P9)-YEAR(Daten!$A$4)</f>
        <v>9</v>
      </c>
      <c r="V11" cm="1">
        <f t="array" aca="1" ref="V11" ca="1">INDEX(Q11:Q82,Q9)-YEAR(Daten!$A$4)</f>
        <v>27</v>
      </c>
      <c r="Z11">
        <f ca="1">AB7</f>
        <v>2009</v>
      </c>
      <c r="AA11">
        <f ca="1">AC7</f>
        <v>2026</v>
      </c>
      <c r="AB11">
        <f ca="1">MONTH(Z7)</f>
        <v>1</v>
      </c>
      <c r="AC11">
        <f ca="1">MONTH(AA7)</f>
        <v>6</v>
      </c>
      <c r="AD11" t="s">
        <v>183</v>
      </c>
      <c r="AE11" cm="1">
        <f t="array" aca="1" ref="AE11" ca="1">INDEX(Z11:Z82,Z9)-YEAR(Daten!$A$4)</f>
        <v>10</v>
      </c>
      <c r="AF11" cm="1">
        <f t="array" aca="1" ref="AF11" ca="1">INDEX(AA11:AA82,AA9)-YEAR(Daten!$A$4)</f>
        <v>27</v>
      </c>
    </row>
    <row r="12" spans="1:33" x14ac:dyDescent="0.3">
      <c r="C12">
        <v>6</v>
      </c>
      <c r="D12" t="str">
        <f ca="1">VLOOKUP(C12,Währungen!$E$4:$J$49,5,FALSE)</f>
        <v>Indische Rupie</v>
      </c>
      <c r="E12">
        <f ca="1">E11+1</f>
        <v>2010</v>
      </c>
      <c r="F12">
        <f ca="1">F11-1</f>
        <v>2025</v>
      </c>
      <c r="G12">
        <f ca="1">IF(G11+1&gt;12,1,G11+1)</f>
        <v>2</v>
      </c>
      <c r="H12">
        <f ca="1">IF(H11-1&lt;1,12,H11-1)</f>
        <v>5</v>
      </c>
      <c r="I12" t="s">
        <v>184</v>
      </c>
      <c r="J12" cm="1">
        <f t="array" aca="1" ref="J12" ca="1">INDEX(G11:G22,G9)</f>
        <v>1</v>
      </c>
      <c r="K12" cm="1">
        <f t="array" aca="1" ref="K12" ca="1">INDEX(H11:H22,H9)-MONTH(Daten!$A$4)+1</f>
        <v>6</v>
      </c>
      <c r="P12">
        <f ca="1">P11+1</f>
        <v>2009</v>
      </c>
      <c r="Q12">
        <f ca="1">Q11-1</f>
        <v>2025</v>
      </c>
      <c r="R12">
        <f ca="1">IF(R11+1&gt;12,1,R11+1)</f>
        <v>2</v>
      </c>
      <c r="S12">
        <f ca="1">IF(S11-1&lt;1,12,S11-1)</f>
        <v>5</v>
      </c>
      <c r="T12" t="s">
        <v>184</v>
      </c>
      <c r="U12" cm="1">
        <f t="array" aca="1" ref="U12" ca="1">INDEX(R11:R22,R9)</f>
        <v>1</v>
      </c>
      <c r="V12" cm="1">
        <f t="array" aca="1" ref="V12" ca="1">INDEX(S11:S22,S9)-MONTH(Daten!$A$4)+1</f>
        <v>6</v>
      </c>
      <c r="Z12">
        <f ca="1">Z11+1</f>
        <v>2010</v>
      </c>
      <c r="AA12">
        <f ca="1">AA11-1</f>
        <v>2025</v>
      </c>
      <c r="AB12">
        <f ca="1">IF(AB11+1&gt;12,1,AB11+1)</f>
        <v>2</v>
      </c>
      <c r="AC12">
        <f ca="1">IF(AC11-1&lt;1,12,AC11-1)</f>
        <v>5</v>
      </c>
      <c r="AD12" t="s">
        <v>184</v>
      </c>
      <c r="AE12" cm="1">
        <f t="array" aca="1" ref="AE12" ca="1">INDEX(AB11:AB22,AB9)-AB11</f>
        <v>0</v>
      </c>
      <c r="AF12" cm="1">
        <f t="array" aca="1" ref="AF12" ca="1">INDEX(AC11:AC22,AC9)-MONTH(Daten!$A$4)+1</f>
        <v>6</v>
      </c>
    </row>
    <row r="13" spans="1:33" x14ac:dyDescent="0.3">
      <c r="C13">
        <v>7</v>
      </c>
      <c r="D13" t="str">
        <f ca="1">VLOOKUP(C13,Währungen!$E$4:$J$49,5,FALSE)</f>
        <v>Indonesische Rupiah</v>
      </c>
      <c r="E13">
        <f t="shared" ref="E13:E76" ca="1" si="0">E12+1</f>
        <v>2011</v>
      </c>
      <c r="F13">
        <f t="shared" ref="F13:F76" ca="1" si="1">F12-1</f>
        <v>2024</v>
      </c>
      <c r="G13">
        <f t="shared" ref="G13:G22" ca="1" si="2">IF(G12+1&gt;12,1,G12+1)</f>
        <v>3</v>
      </c>
      <c r="H13">
        <f t="shared" ref="H13:H22" ca="1" si="3">IF(H12-1&lt;1,12,H12-1)</f>
        <v>4</v>
      </c>
      <c r="I13" t="s">
        <v>200</v>
      </c>
      <c r="J13" s="2">
        <f ca="1">J11*12+J12</f>
        <v>121</v>
      </c>
      <c r="K13">
        <f ca="1">K11*12+K12</f>
        <v>330</v>
      </c>
      <c r="L13" s="2">
        <f ca="1">K13-J13</f>
        <v>209</v>
      </c>
      <c r="P13">
        <f t="shared" ref="P13:P76" ca="1" si="4">P12+1</f>
        <v>2010</v>
      </c>
      <c r="Q13">
        <f t="shared" ref="Q13:Q76" ca="1" si="5">Q12-1</f>
        <v>2024</v>
      </c>
      <c r="R13">
        <f t="shared" ref="R13:R22" ca="1" si="6">IF(R12+1&gt;12,1,R12+1)</f>
        <v>3</v>
      </c>
      <c r="S13">
        <f t="shared" ref="S13:S22" ca="1" si="7">IF(S12-1&lt;1,12,S12-1)</f>
        <v>4</v>
      </c>
      <c r="T13" t="s">
        <v>200</v>
      </c>
      <c r="U13" s="7">
        <f ca="1">U11*12+U12</f>
        <v>109</v>
      </c>
      <c r="V13">
        <f ca="1">V11*12+V12</f>
        <v>330</v>
      </c>
      <c r="W13" s="7">
        <f ca="1">V13-U13</f>
        <v>221</v>
      </c>
      <c r="Z13">
        <f t="shared" ref="Z13:Z76" ca="1" si="8">Z12+1</f>
        <v>2011</v>
      </c>
      <c r="AA13">
        <f t="shared" ref="AA13:AA76" ca="1" si="9">AA12-1</f>
        <v>2024</v>
      </c>
      <c r="AB13">
        <f t="shared" ref="AB13:AB22" ca="1" si="10">IF(AB12+1&gt;12,1,AB12+1)</f>
        <v>3</v>
      </c>
      <c r="AC13">
        <f t="shared" ref="AC13:AC22" ca="1" si="11">IF(AC12-1&lt;1,12,AC12-1)</f>
        <v>4</v>
      </c>
      <c r="AD13" t="s">
        <v>200</v>
      </c>
      <c r="AE13" s="11">
        <f ca="1">AE11*12+AE12</f>
        <v>120</v>
      </c>
      <c r="AF13" s="11">
        <f ca="1">AF11*12+AF12</f>
        <v>330</v>
      </c>
      <c r="AG13" s="11">
        <f ca="1">AF13-AE13</f>
        <v>210</v>
      </c>
    </row>
    <row r="14" spans="1:33" x14ac:dyDescent="0.3">
      <c r="C14">
        <v>8</v>
      </c>
      <c r="D14" t="str">
        <f ca="1">VLOOKUP(C14,Währungen!$E$4:$J$49,5,FALSE)</f>
        <v>Isländische Krone</v>
      </c>
      <c r="E14">
        <f t="shared" ca="1" si="0"/>
        <v>2012</v>
      </c>
      <c r="F14">
        <f t="shared" ca="1" si="1"/>
        <v>2023</v>
      </c>
      <c r="G14">
        <f t="shared" ca="1" si="2"/>
        <v>4</v>
      </c>
      <c r="H14">
        <f t="shared" ca="1" si="3"/>
        <v>3</v>
      </c>
      <c r="P14">
        <f t="shared" ca="1" si="4"/>
        <v>2011</v>
      </c>
      <c r="Q14">
        <f t="shared" ca="1" si="5"/>
        <v>2023</v>
      </c>
      <c r="R14">
        <f t="shared" ca="1" si="6"/>
        <v>4</v>
      </c>
      <c r="S14">
        <f t="shared" ca="1" si="7"/>
        <v>3</v>
      </c>
      <c r="Z14">
        <f t="shared" ca="1" si="8"/>
        <v>2012</v>
      </c>
      <c r="AA14">
        <f t="shared" ca="1" si="9"/>
        <v>2023</v>
      </c>
      <c r="AB14">
        <f t="shared" ca="1" si="10"/>
        <v>4</v>
      </c>
      <c r="AC14">
        <f t="shared" ca="1" si="11"/>
        <v>3</v>
      </c>
    </row>
    <row r="15" spans="1:33" x14ac:dyDescent="0.3">
      <c r="C15">
        <v>9</v>
      </c>
      <c r="D15" t="str">
        <f ca="1">VLOOKUP(C15,Währungen!$E$4:$J$49,5,FALSE)</f>
        <v>Israelischer Schekel</v>
      </c>
      <c r="E15">
        <f t="shared" ca="1" si="0"/>
        <v>2013</v>
      </c>
      <c r="F15">
        <f t="shared" ca="1" si="1"/>
        <v>2022</v>
      </c>
      <c r="G15">
        <f t="shared" ca="1" si="2"/>
        <v>5</v>
      </c>
      <c r="H15">
        <f t="shared" ca="1" si="3"/>
        <v>2</v>
      </c>
      <c r="P15">
        <f t="shared" ca="1" si="4"/>
        <v>2012</v>
      </c>
      <c r="Q15">
        <f t="shared" ca="1" si="5"/>
        <v>2022</v>
      </c>
      <c r="R15">
        <f t="shared" ca="1" si="6"/>
        <v>5</v>
      </c>
      <c r="S15">
        <f t="shared" ca="1" si="7"/>
        <v>2</v>
      </c>
      <c r="Z15">
        <f t="shared" ca="1" si="8"/>
        <v>2013</v>
      </c>
      <c r="AA15">
        <f t="shared" ca="1" si="9"/>
        <v>2022</v>
      </c>
      <c r="AB15">
        <f t="shared" ca="1" si="10"/>
        <v>5</v>
      </c>
      <c r="AC15">
        <f t="shared" ca="1" si="11"/>
        <v>2</v>
      </c>
    </row>
    <row r="16" spans="1:33" x14ac:dyDescent="0.3">
      <c r="C16">
        <v>10</v>
      </c>
      <c r="D16" t="str">
        <f ca="1">VLOOKUP(C16,Währungen!$E$4:$J$49,5,FALSE)</f>
        <v>Japanischer Yen</v>
      </c>
      <c r="E16">
        <f t="shared" ca="1" si="0"/>
        <v>2014</v>
      </c>
      <c r="F16">
        <f t="shared" ca="1" si="1"/>
        <v>2021</v>
      </c>
      <c r="G16">
        <f t="shared" ca="1" si="2"/>
        <v>6</v>
      </c>
      <c r="H16">
        <f t="shared" ca="1" si="3"/>
        <v>1</v>
      </c>
      <c r="P16">
        <f t="shared" ca="1" si="4"/>
        <v>2013</v>
      </c>
      <c r="Q16">
        <f t="shared" ca="1" si="5"/>
        <v>2021</v>
      </c>
      <c r="R16">
        <f t="shared" ca="1" si="6"/>
        <v>6</v>
      </c>
      <c r="S16">
        <f t="shared" ca="1" si="7"/>
        <v>1</v>
      </c>
      <c r="Z16">
        <f t="shared" ca="1" si="8"/>
        <v>2014</v>
      </c>
      <c r="AA16">
        <f t="shared" ca="1" si="9"/>
        <v>2021</v>
      </c>
      <c r="AB16">
        <f t="shared" ca="1" si="10"/>
        <v>6</v>
      </c>
      <c r="AC16">
        <f t="shared" ca="1" si="11"/>
        <v>1</v>
      </c>
    </row>
    <row r="17" spans="3:29" x14ac:dyDescent="0.3">
      <c r="C17">
        <v>11</v>
      </c>
      <c r="D17" t="str">
        <f ca="1">VLOOKUP(C17,Währungen!$E$4:$J$49,5,FALSE)</f>
        <v>Kanadischer Dollar</v>
      </c>
      <c r="E17">
        <f t="shared" ca="1" si="0"/>
        <v>2015</v>
      </c>
      <c r="F17">
        <f t="shared" ca="1" si="1"/>
        <v>2020</v>
      </c>
      <c r="G17">
        <f t="shared" ca="1" si="2"/>
        <v>7</v>
      </c>
      <c r="H17">
        <f t="shared" ca="1" si="3"/>
        <v>12</v>
      </c>
      <c r="P17">
        <f t="shared" ca="1" si="4"/>
        <v>2014</v>
      </c>
      <c r="Q17">
        <f t="shared" ca="1" si="5"/>
        <v>2020</v>
      </c>
      <c r="R17">
        <f t="shared" ca="1" si="6"/>
        <v>7</v>
      </c>
      <c r="S17">
        <f t="shared" ca="1" si="7"/>
        <v>12</v>
      </c>
      <c r="Z17">
        <f t="shared" ca="1" si="8"/>
        <v>2015</v>
      </c>
      <c r="AA17">
        <f t="shared" ca="1" si="9"/>
        <v>2020</v>
      </c>
      <c r="AB17">
        <f t="shared" ca="1" si="10"/>
        <v>7</v>
      </c>
      <c r="AC17">
        <f t="shared" ca="1" si="11"/>
        <v>12</v>
      </c>
    </row>
    <row r="18" spans="3:29" x14ac:dyDescent="0.3">
      <c r="C18">
        <v>12</v>
      </c>
      <c r="D18" t="str">
        <f ca="1">VLOOKUP(C18,Währungen!$E$4:$J$49,5,FALSE)</f>
        <v>Malaysischer Ringgit</v>
      </c>
      <c r="E18">
        <f t="shared" ca="1" si="0"/>
        <v>2016</v>
      </c>
      <c r="F18">
        <f t="shared" ca="1" si="1"/>
        <v>2019</v>
      </c>
      <c r="G18">
        <f t="shared" ca="1" si="2"/>
        <v>8</v>
      </c>
      <c r="H18">
        <f t="shared" ca="1" si="3"/>
        <v>11</v>
      </c>
      <c r="P18">
        <f t="shared" ca="1" si="4"/>
        <v>2015</v>
      </c>
      <c r="Q18">
        <f t="shared" ca="1" si="5"/>
        <v>2019</v>
      </c>
      <c r="R18">
        <f t="shared" ca="1" si="6"/>
        <v>8</v>
      </c>
      <c r="S18">
        <f t="shared" ca="1" si="7"/>
        <v>11</v>
      </c>
      <c r="Z18">
        <f t="shared" ca="1" si="8"/>
        <v>2016</v>
      </c>
      <c r="AA18">
        <f t="shared" ca="1" si="9"/>
        <v>2019</v>
      </c>
      <c r="AB18">
        <f t="shared" ca="1" si="10"/>
        <v>8</v>
      </c>
      <c r="AC18">
        <f t="shared" ca="1" si="11"/>
        <v>11</v>
      </c>
    </row>
    <row r="19" spans="3:29" x14ac:dyDescent="0.3">
      <c r="C19">
        <v>13</v>
      </c>
      <c r="D19" t="str">
        <f ca="1">VLOOKUP(C19,Währungen!$E$4:$J$49,5,FALSE)</f>
        <v>Mexikanischer Peso</v>
      </c>
      <c r="E19">
        <f t="shared" ca="1" si="0"/>
        <v>2017</v>
      </c>
      <c r="F19">
        <f t="shared" ca="1" si="1"/>
        <v>2018</v>
      </c>
      <c r="G19">
        <f t="shared" ca="1" si="2"/>
        <v>9</v>
      </c>
      <c r="H19">
        <f t="shared" ca="1" si="3"/>
        <v>10</v>
      </c>
      <c r="P19">
        <f t="shared" ca="1" si="4"/>
        <v>2016</v>
      </c>
      <c r="Q19">
        <f t="shared" ca="1" si="5"/>
        <v>2018</v>
      </c>
      <c r="R19">
        <f t="shared" ca="1" si="6"/>
        <v>9</v>
      </c>
      <c r="S19">
        <f t="shared" ca="1" si="7"/>
        <v>10</v>
      </c>
      <c r="Z19">
        <f t="shared" ca="1" si="8"/>
        <v>2017</v>
      </c>
      <c r="AA19">
        <f t="shared" ca="1" si="9"/>
        <v>2018</v>
      </c>
      <c r="AB19">
        <f t="shared" ca="1" si="10"/>
        <v>9</v>
      </c>
      <c r="AC19">
        <f t="shared" ca="1" si="11"/>
        <v>10</v>
      </c>
    </row>
    <row r="20" spans="3:29" x14ac:dyDescent="0.3">
      <c r="C20">
        <v>14</v>
      </c>
      <c r="D20" t="str">
        <f ca="1">VLOOKUP(C20,Währungen!$E$4:$J$49,5,FALSE)</f>
        <v>Neuer Rumänischer Leu</v>
      </c>
      <c r="E20">
        <f t="shared" ca="1" si="0"/>
        <v>2018</v>
      </c>
      <c r="F20">
        <f t="shared" ca="1" si="1"/>
        <v>2017</v>
      </c>
      <c r="G20">
        <f t="shared" ca="1" si="2"/>
        <v>10</v>
      </c>
      <c r="H20">
        <f ca="1">IF(H19-1&lt;1,12,H19-1)</f>
        <v>9</v>
      </c>
      <c r="P20">
        <f t="shared" ca="1" si="4"/>
        <v>2017</v>
      </c>
      <c r="Q20">
        <f t="shared" ca="1" si="5"/>
        <v>2017</v>
      </c>
      <c r="R20">
        <f t="shared" ca="1" si="6"/>
        <v>10</v>
      </c>
      <c r="S20">
        <f t="shared" ca="1" si="7"/>
        <v>9</v>
      </c>
      <c r="Z20">
        <f t="shared" ca="1" si="8"/>
        <v>2018</v>
      </c>
      <c r="AA20">
        <f t="shared" ca="1" si="9"/>
        <v>2017</v>
      </c>
      <c r="AB20">
        <f t="shared" ca="1" si="10"/>
        <v>10</v>
      </c>
      <c r="AC20">
        <f t="shared" ca="1" si="11"/>
        <v>9</v>
      </c>
    </row>
    <row r="21" spans="3:29" x14ac:dyDescent="0.3">
      <c r="C21">
        <v>15</v>
      </c>
      <c r="D21" t="str">
        <f ca="1">VLOOKUP(C21,Währungen!$E$4:$J$49,5,FALSE)</f>
        <v>Neuseeland-Dollar</v>
      </c>
      <c r="E21">
        <f t="shared" ca="1" si="0"/>
        <v>2019</v>
      </c>
      <c r="F21">
        <f t="shared" ca="1" si="1"/>
        <v>2016</v>
      </c>
      <c r="G21">
        <f t="shared" ca="1" si="2"/>
        <v>11</v>
      </c>
      <c r="H21">
        <f t="shared" ca="1" si="3"/>
        <v>8</v>
      </c>
      <c r="P21">
        <f t="shared" ca="1" si="4"/>
        <v>2018</v>
      </c>
      <c r="Q21">
        <f t="shared" ca="1" si="5"/>
        <v>2016</v>
      </c>
      <c r="R21">
        <f t="shared" ca="1" si="6"/>
        <v>11</v>
      </c>
      <c r="S21">
        <f t="shared" ca="1" si="7"/>
        <v>8</v>
      </c>
      <c r="Z21">
        <f t="shared" ca="1" si="8"/>
        <v>2019</v>
      </c>
      <c r="AA21">
        <f t="shared" ca="1" si="9"/>
        <v>2016</v>
      </c>
      <c r="AB21">
        <f t="shared" ca="1" si="10"/>
        <v>11</v>
      </c>
      <c r="AC21">
        <f t="shared" ca="1" si="11"/>
        <v>8</v>
      </c>
    </row>
    <row r="22" spans="3:29" x14ac:dyDescent="0.3">
      <c r="C22">
        <v>16</v>
      </c>
      <c r="D22" t="str">
        <f ca="1">VLOOKUP(C22,Währungen!$E$4:$J$49,5,FALSE)</f>
        <v>Norwegische Krone</v>
      </c>
      <c r="E22">
        <f t="shared" ca="1" si="0"/>
        <v>2020</v>
      </c>
      <c r="F22">
        <f t="shared" ca="1" si="1"/>
        <v>2015</v>
      </c>
      <c r="G22">
        <f t="shared" ca="1" si="2"/>
        <v>12</v>
      </c>
      <c r="H22">
        <f t="shared" ca="1" si="3"/>
        <v>7</v>
      </c>
      <c r="P22">
        <f t="shared" ca="1" si="4"/>
        <v>2019</v>
      </c>
      <c r="Q22">
        <f t="shared" ca="1" si="5"/>
        <v>2015</v>
      </c>
      <c r="R22">
        <f t="shared" ca="1" si="6"/>
        <v>12</v>
      </c>
      <c r="S22">
        <f t="shared" ca="1" si="7"/>
        <v>7</v>
      </c>
      <c r="Z22">
        <f t="shared" ca="1" si="8"/>
        <v>2020</v>
      </c>
      <c r="AA22">
        <f t="shared" ca="1" si="9"/>
        <v>2015</v>
      </c>
      <c r="AB22">
        <f t="shared" ca="1" si="10"/>
        <v>12</v>
      </c>
      <c r="AC22">
        <f t="shared" ca="1" si="11"/>
        <v>7</v>
      </c>
    </row>
    <row r="23" spans="3:29" x14ac:dyDescent="0.3">
      <c r="C23">
        <v>17</v>
      </c>
      <c r="D23" t="str">
        <f ca="1">VLOOKUP(C23,Währungen!$E$4:$J$49,5,FALSE)</f>
        <v>Pfund Sterling</v>
      </c>
      <c r="E23">
        <f t="shared" ca="1" si="0"/>
        <v>2021</v>
      </c>
      <c r="F23">
        <f t="shared" ca="1" si="1"/>
        <v>2014</v>
      </c>
      <c r="P23">
        <f t="shared" ca="1" si="4"/>
        <v>2020</v>
      </c>
      <c r="Q23">
        <f t="shared" ca="1" si="5"/>
        <v>2014</v>
      </c>
      <c r="Z23">
        <f t="shared" ca="1" si="8"/>
        <v>2021</v>
      </c>
      <c r="AA23">
        <f t="shared" ca="1" si="9"/>
        <v>2014</v>
      </c>
    </row>
    <row r="24" spans="3:29" x14ac:dyDescent="0.3">
      <c r="C24">
        <v>18</v>
      </c>
      <c r="D24" t="str">
        <f ca="1">VLOOKUP(C24,Währungen!$E$4:$J$49,5,FALSE)</f>
        <v>Philippinischer Peso</v>
      </c>
      <c r="E24">
        <f t="shared" ca="1" si="0"/>
        <v>2022</v>
      </c>
      <c r="F24">
        <f t="shared" ca="1" si="1"/>
        <v>2013</v>
      </c>
      <c r="P24">
        <f t="shared" ca="1" si="4"/>
        <v>2021</v>
      </c>
      <c r="Q24">
        <f t="shared" ca="1" si="5"/>
        <v>2013</v>
      </c>
      <c r="Z24">
        <f t="shared" ca="1" si="8"/>
        <v>2022</v>
      </c>
      <c r="AA24">
        <f t="shared" ca="1" si="9"/>
        <v>2013</v>
      </c>
    </row>
    <row r="25" spans="3:29" x14ac:dyDescent="0.3">
      <c r="C25">
        <v>19</v>
      </c>
      <c r="D25" t="str">
        <f ca="1">VLOOKUP(C25,Währungen!$E$4:$J$49,5,FALSE)</f>
        <v>Polnischer Zloty</v>
      </c>
      <c r="E25">
        <f t="shared" ca="1" si="0"/>
        <v>2023</v>
      </c>
      <c r="F25">
        <f t="shared" ca="1" si="1"/>
        <v>2012</v>
      </c>
      <c r="P25">
        <f t="shared" ca="1" si="4"/>
        <v>2022</v>
      </c>
      <c r="Q25">
        <f t="shared" ca="1" si="5"/>
        <v>2012</v>
      </c>
      <c r="Z25">
        <f t="shared" ca="1" si="8"/>
        <v>2023</v>
      </c>
      <c r="AA25">
        <f t="shared" ca="1" si="9"/>
        <v>2012</v>
      </c>
    </row>
    <row r="26" spans="3:29" x14ac:dyDescent="0.3">
      <c r="C26">
        <v>20</v>
      </c>
      <c r="D26" t="str">
        <f ca="1">VLOOKUP(C26,Währungen!$E$4:$J$49,5,FALSE)</f>
        <v>Russischer Rubel</v>
      </c>
      <c r="E26">
        <f t="shared" ca="1" si="0"/>
        <v>2024</v>
      </c>
      <c r="F26">
        <f t="shared" ca="1" si="1"/>
        <v>2011</v>
      </c>
      <c r="P26">
        <f t="shared" ca="1" si="4"/>
        <v>2023</v>
      </c>
      <c r="Q26">
        <f t="shared" ca="1" si="5"/>
        <v>2011</v>
      </c>
      <c r="Z26">
        <f t="shared" ca="1" si="8"/>
        <v>2024</v>
      </c>
      <c r="AA26">
        <f t="shared" ca="1" si="9"/>
        <v>2011</v>
      </c>
    </row>
    <row r="27" spans="3:29" x14ac:dyDescent="0.3">
      <c r="C27">
        <v>21</v>
      </c>
      <c r="D27" t="str">
        <f ca="1">VLOOKUP(C27,Währungen!$E$4:$J$49,5,FALSE)</f>
        <v>Schwedische Krone</v>
      </c>
      <c r="E27">
        <f t="shared" ca="1" si="0"/>
        <v>2025</v>
      </c>
      <c r="F27">
        <f t="shared" ca="1" si="1"/>
        <v>2010</v>
      </c>
      <c r="P27">
        <f t="shared" ca="1" si="4"/>
        <v>2024</v>
      </c>
      <c r="Q27">
        <f t="shared" ca="1" si="5"/>
        <v>2010</v>
      </c>
      <c r="Z27">
        <f t="shared" ca="1" si="8"/>
        <v>2025</v>
      </c>
      <c r="AA27">
        <f t="shared" ca="1" si="9"/>
        <v>2010</v>
      </c>
    </row>
    <row r="28" spans="3:29" x14ac:dyDescent="0.3">
      <c r="C28">
        <v>22</v>
      </c>
      <c r="D28" t="str">
        <f ca="1">VLOOKUP(C28,Währungen!$E$4:$J$49,5,FALSE)</f>
        <v>Schweizer Franken</v>
      </c>
      <c r="E28">
        <f t="shared" ca="1" si="0"/>
        <v>2026</v>
      </c>
      <c r="F28">
        <f t="shared" ca="1" si="1"/>
        <v>2009</v>
      </c>
      <c r="P28">
        <f t="shared" ca="1" si="4"/>
        <v>2025</v>
      </c>
      <c r="Q28">
        <f t="shared" ca="1" si="5"/>
        <v>2009</v>
      </c>
      <c r="Z28">
        <f t="shared" ca="1" si="8"/>
        <v>2026</v>
      </c>
      <c r="AA28">
        <f t="shared" ca="1" si="9"/>
        <v>2009</v>
      </c>
    </row>
    <row r="29" spans="3:29" x14ac:dyDescent="0.3">
      <c r="C29">
        <v>23</v>
      </c>
      <c r="D29" t="str">
        <f ca="1">VLOOKUP(C29,Währungen!$E$4:$J$49,5,FALSE)</f>
        <v>Singapur-Dollar</v>
      </c>
      <c r="E29">
        <f t="shared" ca="1" si="0"/>
        <v>2027</v>
      </c>
      <c r="F29">
        <f t="shared" ca="1" si="1"/>
        <v>2008</v>
      </c>
      <c r="P29">
        <f t="shared" ca="1" si="4"/>
        <v>2026</v>
      </c>
      <c r="Q29">
        <f t="shared" ca="1" si="5"/>
        <v>2008</v>
      </c>
      <c r="Z29">
        <f t="shared" ca="1" si="8"/>
        <v>2027</v>
      </c>
      <c r="AA29">
        <f t="shared" ca="1" si="9"/>
        <v>2008</v>
      </c>
    </row>
    <row r="30" spans="3:29" x14ac:dyDescent="0.3">
      <c r="C30">
        <v>24</v>
      </c>
      <c r="D30" t="str">
        <f ca="1">VLOOKUP(C30,Währungen!$E$4:$J$49,5,FALSE)</f>
        <v>Südafrikanische Rand</v>
      </c>
      <c r="E30">
        <f t="shared" ca="1" si="0"/>
        <v>2028</v>
      </c>
      <c r="F30">
        <f t="shared" ca="1" si="1"/>
        <v>2007</v>
      </c>
      <c r="P30">
        <f t="shared" ca="1" si="4"/>
        <v>2027</v>
      </c>
      <c r="Q30">
        <f t="shared" ca="1" si="5"/>
        <v>2007</v>
      </c>
      <c r="Z30">
        <f t="shared" ca="1" si="8"/>
        <v>2028</v>
      </c>
      <c r="AA30">
        <f t="shared" ca="1" si="9"/>
        <v>2007</v>
      </c>
    </row>
    <row r="31" spans="3:29" x14ac:dyDescent="0.3">
      <c r="C31">
        <v>25</v>
      </c>
      <c r="D31" t="str">
        <f ca="1">VLOOKUP(C31,Währungen!$E$4:$J$49,5,FALSE)</f>
        <v>Südkoreanischer Won</v>
      </c>
      <c r="E31">
        <f ca="1">E30+1</f>
        <v>2029</v>
      </c>
      <c r="F31">
        <f t="shared" ca="1" si="1"/>
        <v>2006</v>
      </c>
      <c r="P31">
        <f t="shared" ca="1" si="4"/>
        <v>2028</v>
      </c>
      <c r="Q31">
        <f t="shared" ca="1" si="5"/>
        <v>2006</v>
      </c>
      <c r="Z31">
        <f t="shared" ca="1" si="8"/>
        <v>2029</v>
      </c>
      <c r="AA31">
        <f t="shared" ca="1" si="9"/>
        <v>2006</v>
      </c>
    </row>
    <row r="32" spans="3:29" x14ac:dyDescent="0.3">
      <c r="C32">
        <v>26</v>
      </c>
      <c r="D32" t="str">
        <f ca="1">VLOOKUP(C32,Währungen!$E$4:$J$49,5,FALSE)</f>
        <v>Thailändischer Baht</v>
      </c>
      <c r="E32">
        <f t="shared" ca="1" si="0"/>
        <v>2030</v>
      </c>
      <c r="F32">
        <f t="shared" ca="1" si="1"/>
        <v>2005</v>
      </c>
      <c r="P32">
        <f t="shared" ca="1" si="4"/>
        <v>2029</v>
      </c>
      <c r="Q32">
        <f t="shared" ca="1" si="5"/>
        <v>2005</v>
      </c>
      <c r="Z32">
        <f t="shared" ca="1" si="8"/>
        <v>2030</v>
      </c>
      <c r="AA32">
        <f t="shared" ca="1" si="9"/>
        <v>2005</v>
      </c>
    </row>
    <row r="33" spans="3:27" x14ac:dyDescent="0.3">
      <c r="C33">
        <v>27</v>
      </c>
      <c r="D33" t="str">
        <f ca="1">VLOOKUP(C33,Währungen!$E$4:$J$49,5,FALSE)</f>
        <v>Tschechische Krone</v>
      </c>
      <c r="E33">
        <f t="shared" ca="1" si="0"/>
        <v>2031</v>
      </c>
      <c r="F33">
        <f t="shared" ca="1" si="1"/>
        <v>2004</v>
      </c>
      <c r="P33">
        <f t="shared" ca="1" si="4"/>
        <v>2030</v>
      </c>
      <c r="Q33">
        <f t="shared" ca="1" si="5"/>
        <v>2004</v>
      </c>
      <c r="Z33">
        <f t="shared" ca="1" si="8"/>
        <v>2031</v>
      </c>
      <c r="AA33">
        <f t="shared" ca="1" si="9"/>
        <v>2004</v>
      </c>
    </row>
    <row r="34" spans="3:27" x14ac:dyDescent="0.3">
      <c r="C34">
        <v>28</v>
      </c>
      <c r="D34" t="str">
        <f ca="1">VLOOKUP(C34,Währungen!$E$4:$J$49,5,FALSE)</f>
        <v>Türkische Lira</v>
      </c>
      <c r="E34">
        <f t="shared" ca="1" si="0"/>
        <v>2032</v>
      </c>
      <c r="F34">
        <f t="shared" ca="1" si="1"/>
        <v>2003</v>
      </c>
      <c r="P34">
        <f t="shared" ca="1" si="4"/>
        <v>2031</v>
      </c>
      <c r="Q34">
        <f t="shared" ca="1" si="5"/>
        <v>2003</v>
      </c>
      <c r="Z34">
        <f t="shared" ca="1" si="8"/>
        <v>2032</v>
      </c>
      <c r="AA34">
        <f t="shared" ca="1" si="9"/>
        <v>2003</v>
      </c>
    </row>
    <row r="35" spans="3:27" x14ac:dyDescent="0.3">
      <c r="C35">
        <v>29</v>
      </c>
      <c r="D35" t="str">
        <f ca="1">VLOOKUP(C35,Währungen!$E$4:$J$49,5,FALSE)</f>
        <v>Ungarischer Forint</v>
      </c>
      <c r="E35">
        <f t="shared" ca="1" si="0"/>
        <v>2033</v>
      </c>
      <c r="F35">
        <f t="shared" ca="1" si="1"/>
        <v>2002</v>
      </c>
      <c r="P35">
        <f t="shared" ca="1" si="4"/>
        <v>2032</v>
      </c>
      <c r="Q35">
        <f t="shared" ca="1" si="5"/>
        <v>2002</v>
      </c>
      <c r="Z35">
        <f t="shared" ca="1" si="8"/>
        <v>2033</v>
      </c>
      <c r="AA35">
        <f t="shared" ca="1" si="9"/>
        <v>2002</v>
      </c>
    </row>
    <row r="36" spans="3:27" x14ac:dyDescent="0.3">
      <c r="C36">
        <v>30</v>
      </c>
      <c r="D36" t="str">
        <f ca="1">VLOOKUP(C36,Währungen!$E$4:$J$49,5,FALSE)</f>
        <v>US-Dollar</v>
      </c>
      <c r="E36">
        <f t="shared" ca="1" si="0"/>
        <v>2034</v>
      </c>
      <c r="F36">
        <f t="shared" ca="1" si="1"/>
        <v>2001</v>
      </c>
      <c r="P36">
        <f t="shared" ca="1" si="4"/>
        <v>2033</v>
      </c>
      <c r="Q36">
        <f t="shared" ca="1" si="5"/>
        <v>2001</v>
      </c>
      <c r="Z36">
        <f t="shared" ca="1" si="8"/>
        <v>2034</v>
      </c>
      <c r="AA36">
        <f t="shared" ca="1" si="9"/>
        <v>2001</v>
      </c>
    </row>
    <row r="37" spans="3:27" x14ac:dyDescent="0.3">
      <c r="C37">
        <v>31</v>
      </c>
      <c r="D37" t="str">
        <f ca="1">VLOOKUP(C37,Währungen!$E$4:$J$49,5,FALSE)</f>
        <v>Bulgarischer Lew</v>
      </c>
      <c r="E37">
        <f t="shared" ca="1" si="0"/>
        <v>2035</v>
      </c>
      <c r="F37">
        <f t="shared" ca="1" si="1"/>
        <v>2000</v>
      </c>
      <c r="P37">
        <f t="shared" ca="1" si="4"/>
        <v>2034</v>
      </c>
      <c r="Q37">
        <f t="shared" ca="1" si="5"/>
        <v>2000</v>
      </c>
      <c r="Z37">
        <f t="shared" ca="1" si="8"/>
        <v>2035</v>
      </c>
      <c r="AA37">
        <f t="shared" ca="1" si="9"/>
        <v>2000</v>
      </c>
    </row>
    <row r="38" spans="3:27" x14ac:dyDescent="0.3">
      <c r="C38">
        <v>32</v>
      </c>
      <c r="D38" t="str">
        <f ca="1">VLOOKUP(C38,Währungen!$E$4:$J$49,5,FALSE)</f>
        <v>Chilenischer Peso</v>
      </c>
      <c r="E38">
        <f t="shared" ca="1" si="0"/>
        <v>2036</v>
      </c>
      <c r="F38">
        <f t="shared" ca="1" si="1"/>
        <v>1999</v>
      </c>
      <c r="P38">
        <f t="shared" ca="1" si="4"/>
        <v>2035</v>
      </c>
      <c r="Q38">
        <f t="shared" ca="1" si="5"/>
        <v>1999</v>
      </c>
      <c r="Z38">
        <f t="shared" ca="1" si="8"/>
        <v>2036</v>
      </c>
      <c r="AA38">
        <f t="shared" ca="1" si="9"/>
        <v>1999</v>
      </c>
    </row>
    <row r="39" spans="3:27" x14ac:dyDescent="0.3">
      <c r="C39">
        <v>33</v>
      </c>
      <c r="D39" t="str">
        <f ca="1">VLOOKUP(C39,Währungen!$E$4:$J$49,5,FALSE)</f>
        <v>Estnische Krone</v>
      </c>
      <c r="E39">
        <f t="shared" ca="1" si="0"/>
        <v>2037</v>
      </c>
      <c r="F39">
        <f t="shared" ca="1" si="1"/>
        <v>1998</v>
      </c>
      <c r="P39">
        <f t="shared" ca="1" si="4"/>
        <v>2036</v>
      </c>
      <c r="Q39">
        <f t="shared" ca="1" si="5"/>
        <v>1998</v>
      </c>
      <c r="Z39">
        <f t="shared" ca="1" si="8"/>
        <v>2037</v>
      </c>
      <c r="AA39">
        <f t="shared" ca="1" si="9"/>
        <v>1998</v>
      </c>
    </row>
    <row r="40" spans="3:27" x14ac:dyDescent="0.3">
      <c r="C40">
        <v>34</v>
      </c>
      <c r="D40" t="str">
        <f ca="1">VLOOKUP(C40,Währungen!$E$4:$J$49,5,FALSE)</f>
        <v>Griechische Drachme</v>
      </c>
      <c r="E40">
        <f t="shared" ca="1" si="0"/>
        <v>2038</v>
      </c>
      <c r="F40">
        <f t="shared" ca="1" si="1"/>
        <v>1997</v>
      </c>
      <c r="P40">
        <f t="shared" ca="1" si="4"/>
        <v>2037</v>
      </c>
      <c r="Q40">
        <f t="shared" ca="1" si="5"/>
        <v>1997</v>
      </c>
      <c r="Z40">
        <f t="shared" ca="1" si="8"/>
        <v>2038</v>
      </c>
      <c r="AA40">
        <f t="shared" ca="1" si="9"/>
        <v>1997</v>
      </c>
    </row>
    <row r="41" spans="3:27" x14ac:dyDescent="0.3">
      <c r="C41">
        <v>35</v>
      </c>
      <c r="D41" t="str">
        <f ca="1">VLOOKUP(C41,Währungen!$E$4:$J$49,5,FALSE)</f>
        <v>Kroatische Kuna</v>
      </c>
      <c r="E41">
        <f ca="1">E40+1</f>
        <v>2039</v>
      </c>
      <c r="F41">
        <f t="shared" ca="1" si="1"/>
        <v>1996</v>
      </c>
      <c r="P41">
        <f t="shared" ca="1" si="4"/>
        <v>2038</v>
      </c>
      <c r="Q41">
        <f t="shared" ca="1" si="5"/>
        <v>1996</v>
      </c>
      <c r="Z41">
        <f t="shared" ca="1" si="8"/>
        <v>2039</v>
      </c>
      <c r="AA41">
        <f t="shared" ca="1" si="9"/>
        <v>1996</v>
      </c>
    </row>
    <row r="42" spans="3:27" x14ac:dyDescent="0.3">
      <c r="C42">
        <v>36</v>
      </c>
      <c r="D42" t="str">
        <f ca="1">VLOOKUP(C42,Währungen!$E$4:$J$49,5,FALSE)</f>
        <v>Lettischer Lats</v>
      </c>
      <c r="E42">
        <f t="shared" ca="1" si="0"/>
        <v>2040</v>
      </c>
      <c r="F42">
        <f t="shared" ca="1" si="1"/>
        <v>1995</v>
      </c>
      <c r="P42">
        <f t="shared" ca="1" si="4"/>
        <v>2039</v>
      </c>
      <c r="Q42">
        <f t="shared" ca="1" si="5"/>
        <v>1995</v>
      </c>
      <c r="Z42">
        <f t="shared" ca="1" si="8"/>
        <v>2040</v>
      </c>
      <c r="AA42">
        <f t="shared" ca="1" si="9"/>
        <v>1995</v>
      </c>
    </row>
    <row r="43" spans="3:27" x14ac:dyDescent="0.3">
      <c r="C43">
        <v>37</v>
      </c>
      <c r="D43" t="str">
        <f ca="1">VLOOKUP(C43,Währungen!$E$4:$J$49,5,FALSE)</f>
        <v>Litauischer Litas</v>
      </c>
      <c r="E43">
        <f t="shared" ca="1" si="0"/>
        <v>2041</v>
      </c>
      <c r="F43">
        <f t="shared" ca="1" si="1"/>
        <v>1994</v>
      </c>
      <c r="P43">
        <f t="shared" ca="1" si="4"/>
        <v>2040</v>
      </c>
      <c r="Q43">
        <f t="shared" ca="1" si="5"/>
        <v>1994</v>
      </c>
      <c r="Z43">
        <f t="shared" ca="1" si="8"/>
        <v>2041</v>
      </c>
      <c r="AA43">
        <f t="shared" ca="1" si="9"/>
        <v>1994</v>
      </c>
    </row>
    <row r="44" spans="3:27" x14ac:dyDescent="0.3">
      <c r="C44">
        <v>38</v>
      </c>
      <c r="D44" t="str">
        <f ca="1">VLOOKUP(C44,Währungen!$E$4:$J$49,5,FALSE)</f>
        <v>Maltesische Lira</v>
      </c>
      <c r="E44">
        <f t="shared" ca="1" si="0"/>
        <v>2042</v>
      </c>
      <c r="F44">
        <f t="shared" ca="1" si="1"/>
        <v>1993</v>
      </c>
      <c r="P44">
        <f t="shared" ca="1" si="4"/>
        <v>2041</v>
      </c>
      <c r="Q44">
        <f t="shared" ca="1" si="5"/>
        <v>1993</v>
      </c>
      <c r="Z44">
        <f t="shared" ca="1" si="8"/>
        <v>2042</v>
      </c>
      <c r="AA44">
        <f t="shared" ca="1" si="9"/>
        <v>1993</v>
      </c>
    </row>
    <row r="45" spans="3:27" x14ac:dyDescent="0.3">
      <c r="C45">
        <v>39</v>
      </c>
      <c r="D45" t="str">
        <f ca="1">VLOOKUP(C45,Währungen!$E$4:$J$49,5,FALSE)</f>
        <v>Slowakische Krone</v>
      </c>
      <c r="E45">
        <f t="shared" ca="1" si="0"/>
        <v>2043</v>
      </c>
      <c r="F45">
        <f t="shared" ca="1" si="1"/>
        <v>1992</v>
      </c>
      <c r="P45">
        <f t="shared" ca="1" si="4"/>
        <v>2042</v>
      </c>
      <c r="Q45">
        <f t="shared" ca="1" si="5"/>
        <v>1992</v>
      </c>
      <c r="Z45">
        <f t="shared" ca="1" si="8"/>
        <v>2043</v>
      </c>
      <c r="AA45">
        <f t="shared" ca="1" si="9"/>
        <v>1992</v>
      </c>
    </row>
    <row r="46" spans="3:27" x14ac:dyDescent="0.3">
      <c r="C46">
        <v>40</v>
      </c>
      <c r="D46" t="str">
        <f ca="1">VLOOKUP(C46,Währungen!$E$4:$J$49,5,FALSE)</f>
        <v>Slowenischer Tolar</v>
      </c>
      <c r="E46">
        <f t="shared" ca="1" si="0"/>
        <v>2044</v>
      </c>
      <c r="F46">
        <f t="shared" ca="1" si="1"/>
        <v>1991</v>
      </c>
      <c r="P46">
        <f t="shared" ca="1" si="4"/>
        <v>2043</v>
      </c>
      <c r="Q46">
        <f t="shared" ca="1" si="5"/>
        <v>1991</v>
      </c>
      <c r="Z46">
        <f t="shared" ca="1" si="8"/>
        <v>2044</v>
      </c>
      <c r="AA46">
        <f t="shared" ca="1" si="9"/>
        <v>1991</v>
      </c>
    </row>
    <row r="47" spans="3:27" x14ac:dyDescent="0.3">
      <c r="C47">
        <v>41</v>
      </c>
      <c r="D47" t="str">
        <f ca="1">VLOOKUP(C47,Währungen!$E$4:$J$49,5,FALSE)</f>
        <v>Venezolanischer Bolivar</v>
      </c>
      <c r="E47">
        <f t="shared" ca="1" si="0"/>
        <v>2045</v>
      </c>
      <c r="F47">
        <f t="shared" ca="1" si="1"/>
        <v>1990</v>
      </c>
      <c r="P47">
        <f t="shared" ca="1" si="4"/>
        <v>2044</v>
      </c>
      <c r="Q47">
        <f t="shared" ca="1" si="5"/>
        <v>1990</v>
      </c>
      <c r="Z47">
        <f t="shared" ca="1" si="8"/>
        <v>2045</v>
      </c>
      <c r="AA47">
        <f t="shared" ca="1" si="9"/>
        <v>1990</v>
      </c>
    </row>
    <row r="48" spans="3:27" x14ac:dyDescent="0.3">
      <c r="C48">
        <v>42</v>
      </c>
      <c r="D48" t="str">
        <f ca="1">VLOOKUP(C48,Währungen!$E$4:$J$49,5,FALSE)</f>
        <v>Zypern-Pfund</v>
      </c>
      <c r="E48">
        <f t="shared" ca="1" si="0"/>
        <v>2046</v>
      </c>
      <c r="F48">
        <f t="shared" ca="1" si="1"/>
        <v>1989</v>
      </c>
      <c r="P48">
        <f t="shared" ca="1" si="4"/>
        <v>2045</v>
      </c>
      <c r="Q48">
        <f t="shared" ca="1" si="5"/>
        <v>1989</v>
      </c>
      <c r="Z48">
        <f t="shared" ca="1" si="8"/>
        <v>2046</v>
      </c>
      <c r="AA48">
        <f t="shared" ca="1" si="9"/>
        <v>1989</v>
      </c>
    </row>
    <row r="49" spans="3:27" x14ac:dyDescent="0.3">
      <c r="C49">
        <v>43</v>
      </c>
      <c r="E49">
        <f t="shared" ca="1" si="0"/>
        <v>2047</v>
      </c>
      <c r="F49">
        <f t="shared" ca="1" si="1"/>
        <v>1988</v>
      </c>
      <c r="P49">
        <f t="shared" ca="1" si="4"/>
        <v>2046</v>
      </c>
      <c r="Q49">
        <f t="shared" ca="1" si="5"/>
        <v>1988</v>
      </c>
      <c r="Z49">
        <f t="shared" ca="1" si="8"/>
        <v>2047</v>
      </c>
      <c r="AA49">
        <f t="shared" ca="1" si="9"/>
        <v>1988</v>
      </c>
    </row>
    <row r="50" spans="3:27" x14ac:dyDescent="0.3">
      <c r="C50">
        <v>44</v>
      </c>
      <c r="E50">
        <f t="shared" ca="1" si="0"/>
        <v>2048</v>
      </c>
      <c r="F50">
        <f t="shared" ca="1" si="1"/>
        <v>1987</v>
      </c>
      <c r="P50">
        <f t="shared" ca="1" si="4"/>
        <v>2047</v>
      </c>
      <c r="Q50">
        <f t="shared" ca="1" si="5"/>
        <v>1987</v>
      </c>
      <c r="Z50">
        <f t="shared" ca="1" si="8"/>
        <v>2048</v>
      </c>
      <c r="AA50">
        <f t="shared" ca="1" si="9"/>
        <v>1987</v>
      </c>
    </row>
    <row r="51" spans="3:27" x14ac:dyDescent="0.3">
      <c r="C51">
        <v>45</v>
      </c>
      <c r="E51">
        <f t="shared" ca="1" si="0"/>
        <v>2049</v>
      </c>
      <c r="F51">
        <f t="shared" ca="1" si="1"/>
        <v>1986</v>
      </c>
      <c r="P51">
        <f t="shared" ca="1" si="4"/>
        <v>2048</v>
      </c>
      <c r="Q51">
        <f t="shared" ca="1" si="5"/>
        <v>1986</v>
      </c>
      <c r="Z51">
        <f t="shared" ca="1" si="8"/>
        <v>2049</v>
      </c>
      <c r="AA51">
        <f t="shared" ca="1" si="9"/>
        <v>1986</v>
      </c>
    </row>
    <row r="52" spans="3:27" x14ac:dyDescent="0.3">
      <c r="C52">
        <v>46</v>
      </c>
      <c r="E52">
        <f t="shared" ca="1" si="0"/>
        <v>2050</v>
      </c>
      <c r="F52">
        <f t="shared" ca="1" si="1"/>
        <v>1985</v>
      </c>
      <c r="P52">
        <f t="shared" ca="1" si="4"/>
        <v>2049</v>
      </c>
      <c r="Q52">
        <f t="shared" ca="1" si="5"/>
        <v>1985</v>
      </c>
      <c r="Z52">
        <f t="shared" ca="1" si="8"/>
        <v>2050</v>
      </c>
      <c r="AA52">
        <f t="shared" ca="1" si="9"/>
        <v>1985</v>
      </c>
    </row>
    <row r="53" spans="3:27" x14ac:dyDescent="0.3">
      <c r="C53">
        <v>47</v>
      </c>
      <c r="E53">
        <f t="shared" ca="1" si="0"/>
        <v>2051</v>
      </c>
      <c r="F53">
        <f t="shared" ca="1" si="1"/>
        <v>1984</v>
      </c>
      <c r="P53">
        <f t="shared" ca="1" si="4"/>
        <v>2050</v>
      </c>
      <c r="Q53">
        <f t="shared" ca="1" si="5"/>
        <v>1984</v>
      </c>
      <c r="Z53">
        <f t="shared" ca="1" si="8"/>
        <v>2051</v>
      </c>
      <c r="AA53">
        <f t="shared" ca="1" si="9"/>
        <v>1984</v>
      </c>
    </row>
    <row r="54" spans="3:27" x14ac:dyDescent="0.3">
      <c r="C54">
        <v>48</v>
      </c>
      <c r="E54">
        <f t="shared" ca="1" si="0"/>
        <v>2052</v>
      </c>
      <c r="F54">
        <f t="shared" ca="1" si="1"/>
        <v>1983</v>
      </c>
      <c r="P54">
        <f t="shared" ca="1" si="4"/>
        <v>2051</v>
      </c>
      <c r="Q54">
        <f t="shared" ca="1" si="5"/>
        <v>1983</v>
      </c>
      <c r="Z54">
        <f t="shared" ca="1" si="8"/>
        <v>2052</v>
      </c>
      <c r="AA54">
        <f t="shared" ca="1" si="9"/>
        <v>1983</v>
      </c>
    </row>
    <row r="55" spans="3:27" x14ac:dyDescent="0.3">
      <c r="C55">
        <v>49</v>
      </c>
      <c r="E55">
        <f t="shared" ca="1" si="0"/>
        <v>2053</v>
      </c>
      <c r="F55">
        <f t="shared" ca="1" si="1"/>
        <v>1982</v>
      </c>
      <c r="P55">
        <f t="shared" ca="1" si="4"/>
        <v>2052</v>
      </c>
      <c r="Q55">
        <f t="shared" ca="1" si="5"/>
        <v>1982</v>
      </c>
      <c r="Z55">
        <f t="shared" ca="1" si="8"/>
        <v>2053</v>
      </c>
      <c r="AA55">
        <f t="shared" ca="1" si="9"/>
        <v>1982</v>
      </c>
    </row>
    <row r="56" spans="3:27" x14ac:dyDescent="0.3">
      <c r="C56">
        <v>50</v>
      </c>
      <c r="E56">
        <f t="shared" ca="1" si="0"/>
        <v>2054</v>
      </c>
      <c r="F56">
        <f t="shared" ca="1" si="1"/>
        <v>1981</v>
      </c>
      <c r="P56">
        <f t="shared" ca="1" si="4"/>
        <v>2053</v>
      </c>
      <c r="Q56">
        <f t="shared" ca="1" si="5"/>
        <v>1981</v>
      </c>
      <c r="Z56">
        <f t="shared" ca="1" si="8"/>
        <v>2054</v>
      </c>
      <c r="AA56">
        <f t="shared" ca="1" si="9"/>
        <v>1981</v>
      </c>
    </row>
    <row r="57" spans="3:27" x14ac:dyDescent="0.3">
      <c r="C57">
        <v>51</v>
      </c>
      <c r="E57">
        <f t="shared" ca="1" si="0"/>
        <v>2055</v>
      </c>
      <c r="F57">
        <f t="shared" ca="1" si="1"/>
        <v>1980</v>
      </c>
      <c r="P57">
        <f t="shared" ca="1" si="4"/>
        <v>2054</v>
      </c>
      <c r="Q57">
        <f t="shared" ca="1" si="5"/>
        <v>1980</v>
      </c>
      <c r="Z57">
        <f t="shared" ca="1" si="8"/>
        <v>2055</v>
      </c>
      <c r="AA57">
        <f t="shared" ca="1" si="9"/>
        <v>1980</v>
      </c>
    </row>
    <row r="58" spans="3:27" x14ac:dyDescent="0.3">
      <c r="C58">
        <v>52</v>
      </c>
      <c r="E58">
        <f t="shared" ca="1" si="0"/>
        <v>2056</v>
      </c>
      <c r="F58">
        <f t="shared" ca="1" si="1"/>
        <v>1979</v>
      </c>
      <c r="P58">
        <f t="shared" ca="1" si="4"/>
        <v>2055</v>
      </c>
      <c r="Q58">
        <f t="shared" ca="1" si="5"/>
        <v>1979</v>
      </c>
      <c r="Z58">
        <f t="shared" ca="1" si="8"/>
        <v>2056</v>
      </c>
      <c r="AA58">
        <f t="shared" ca="1" si="9"/>
        <v>1979</v>
      </c>
    </row>
    <row r="59" spans="3:27" x14ac:dyDescent="0.3">
      <c r="C59">
        <v>53</v>
      </c>
      <c r="E59">
        <f t="shared" ca="1" si="0"/>
        <v>2057</v>
      </c>
      <c r="F59">
        <f t="shared" ca="1" si="1"/>
        <v>1978</v>
      </c>
      <c r="P59">
        <f t="shared" ca="1" si="4"/>
        <v>2056</v>
      </c>
      <c r="Q59">
        <f t="shared" ca="1" si="5"/>
        <v>1978</v>
      </c>
      <c r="Z59">
        <f t="shared" ca="1" si="8"/>
        <v>2057</v>
      </c>
      <c r="AA59">
        <f t="shared" ca="1" si="9"/>
        <v>1978</v>
      </c>
    </row>
    <row r="60" spans="3:27" x14ac:dyDescent="0.3">
      <c r="C60">
        <v>54</v>
      </c>
      <c r="E60">
        <f ca="1">E59+1</f>
        <v>2058</v>
      </c>
      <c r="F60">
        <f t="shared" ca="1" si="1"/>
        <v>1977</v>
      </c>
      <c r="P60">
        <f t="shared" ca="1" si="4"/>
        <v>2057</v>
      </c>
      <c r="Q60">
        <f t="shared" ca="1" si="5"/>
        <v>1977</v>
      </c>
      <c r="Z60">
        <f t="shared" ca="1" si="8"/>
        <v>2058</v>
      </c>
      <c r="AA60">
        <f t="shared" ca="1" si="9"/>
        <v>1977</v>
      </c>
    </row>
    <row r="61" spans="3:27" x14ac:dyDescent="0.3">
      <c r="C61">
        <v>55</v>
      </c>
      <c r="E61">
        <f t="shared" ca="1" si="0"/>
        <v>2059</v>
      </c>
      <c r="F61">
        <f t="shared" ca="1" si="1"/>
        <v>1976</v>
      </c>
      <c r="P61">
        <f t="shared" ca="1" si="4"/>
        <v>2058</v>
      </c>
      <c r="Q61">
        <f t="shared" ca="1" si="5"/>
        <v>1976</v>
      </c>
      <c r="Z61">
        <f t="shared" ca="1" si="8"/>
        <v>2059</v>
      </c>
      <c r="AA61">
        <f t="shared" ca="1" si="9"/>
        <v>1976</v>
      </c>
    </row>
    <row r="62" spans="3:27" x14ac:dyDescent="0.3">
      <c r="C62">
        <v>56</v>
      </c>
      <c r="E62">
        <f t="shared" ca="1" si="0"/>
        <v>2060</v>
      </c>
      <c r="F62">
        <f t="shared" ca="1" si="1"/>
        <v>1975</v>
      </c>
      <c r="P62">
        <f t="shared" ca="1" si="4"/>
        <v>2059</v>
      </c>
      <c r="Q62">
        <f t="shared" ca="1" si="5"/>
        <v>1975</v>
      </c>
      <c r="Z62">
        <f t="shared" ca="1" si="8"/>
        <v>2060</v>
      </c>
      <c r="AA62">
        <f t="shared" ca="1" si="9"/>
        <v>1975</v>
      </c>
    </row>
    <row r="63" spans="3:27" x14ac:dyDescent="0.3">
      <c r="C63">
        <v>57</v>
      </c>
      <c r="E63">
        <f t="shared" ca="1" si="0"/>
        <v>2061</v>
      </c>
      <c r="F63">
        <f t="shared" ca="1" si="1"/>
        <v>1974</v>
      </c>
      <c r="P63">
        <f t="shared" ca="1" si="4"/>
        <v>2060</v>
      </c>
      <c r="Q63">
        <f t="shared" ca="1" si="5"/>
        <v>1974</v>
      </c>
      <c r="Z63">
        <f t="shared" ca="1" si="8"/>
        <v>2061</v>
      </c>
      <c r="AA63">
        <f t="shared" ca="1" si="9"/>
        <v>1974</v>
      </c>
    </row>
    <row r="64" spans="3:27" x14ac:dyDescent="0.3">
      <c r="C64">
        <v>58</v>
      </c>
      <c r="E64">
        <f ca="1">E63+1</f>
        <v>2062</v>
      </c>
      <c r="F64">
        <f t="shared" ca="1" si="1"/>
        <v>1973</v>
      </c>
      <c r="P64">
        <f t="shared" ca="1" si="4"/>
        <v>2061</v>
      </c>
      <c r="Q64">
        <f t="shared" ca="1" si="5"/>
        <v>1973</v>
      </c>
      <c r="Z64">
        <f t="shared" ca="1" si="8"/>
        <v>2062</v>
      </c>
      <c r="AA64">
        <f t="shared" ca="1" si="9"/>
        <v>1973</v>
      </c>
    </row>
    <row r="65" spans="3:27" x14ac:dyDescent="0.3">
      <c r="C65">
        <v>59</v>
      </c>
      <c r="E65">
        <f t="shared" ca="1" si="0"/>
        <v>2063</v>
      </c>
      <c r="F65">
        <f t="shared" ca="1" si="1"/>
        <v>1972</v>
      </c>
      <c r="P65">
        <f t="shared" ca="1" si="4"/>
        <v>2062</v>
      </c>
      <c r="Q65">
        <f t="shared" ca="1" si="5"/>
        <v>1972</v>
      </c>
      <c r="Z65">
        <f t="shared" ca="1" si="8"/>
        <v>2063</v>
      </c>
      <c r="AA65">
        <f t="shared" ca="1" si="9"/>
        <v>1972</v>
      </c>
    </row>
    <row r="66" spans="3:27" x14ac:dyDescent="0.3">
      <c r="C66">
        <v>60</v>
      </c>
      <c r="E66">
        <f t="shared" ca="1" si="0"/>
        <v>2064</v>
      </c>
      <c r="F66">
        <f t="shared" ca="1" si="1"/>
        <v>1971</v>
      </c>
      <c r="P66">
        <f t="shared" ca="1" si="4"/>
        <v>2063</v>
      </c>
      <c r="Q66">
        <f t="shared" ca="1" si="5"/>
        <v>1971</v>
      </c>
      <c r="Z66">
        <f t="shared" ca="1" si="8"/>
        <v>2064</v>
      </c>
      <c r="AA66">
        <f t="shared" ca="1" si="9"/>
        <v>1971</v>
      </c>
    </row>
    <row r="67" spans="3:27" x14ac:dyDescent="0.3">
      <c r="C67">
        <v>61</v>
      </c>
      <c r="E67">
        <f t="shared" ca="1" si="0"/>
        <v>2065</v>
      </c>
      <c r="F67">
        <f t="shared" ca="1" si="1"/>
        <v>1970</v>
      </c>
      <c r="P67">
        <f t="shared" ca="1" si="4"/>
        <v>2064</v>
      </c>
      <c r="Q67">
        <f t="shared" ca="1" si="5"/>
        <v>1970</v>
      </c>
      <c r="Z67">
        <f t="shared" ca="1" si="8"/>
        <v>2065</v>
      </c>
      <c r="AA67">
        <f t="shared" ca="1" si="9"/>
        <v>1970</v>
      </c>
    </row>
    <row r="68" spans="3:27" x14ac:dyDescent="0.3">
      <c r="C68">
        <v>62</v>
      </c>
      <c r="E68">
        <f ca="1">E67+1</f>
        <v>2066</v>
      </c>
      <c r="F68">
        <f t="shared" ca="1" si="1"/>
        <v>1969</v>
      </c>
      <c r="P68">
        <f t="shared" ca="1" si="4"/>
        <v>2065</v>
      </c>
      <c r="Q68">
        <f t="shared" ca="1" si="5"/>
        <v>1969</v>
      </c>
      <c r="Z68">
        <f t="shared" ca="1" si="8"/>
        <v>2066</v>
      </c>
      <c r="AA68">
        <f t="shared" ca="1" si="9"/>
        <v>1969</v>
      </c>
    </row>
    <row r="69" spans="3:27" x14ac:dyDescent="0.3">
      <c r="C69">
        <v>63</v>
      </c>
      <c r="E69">
        <f t="shared" ca="1" si="0"/>
        <v>2067</v>
      </c>
      <c r="F69">
        <f t="shared" ca="1" si="1"/>
        <v>1968</v>
      </c>
      <c r="P69">
        <f t="shared" ca="1" si="4"/>
        <v>2066</v>
      </c>
      <c r="Q69">
        <f t="shared" ca="1" si="5"/>
        <v>1968</v>
      </c>
      <c r="Z69">
        <f t="shared" ca="1" si="8"/>
        <v>2067</v>
      </c>
      <c r="AA69">
        <f t="shared" ca="1" si="9"/>
        <v>1968</v>
      </c>
    </row>
    <row r="70" spans="3:27" x14ac:dyDescent="0.3">
      <c r="C70">
        <v>64</v>
      </c>
      <c r="E70">
        <f t="shared" ca="1" si="0"/>
        <v>2068</v>
      </c>
      <c r="F70">
        <f t="shared" ca="1" si="1"/>
        <v>1967</v>
      </c>
      <c r="P70">
        <f t="shared" ca="1" si="4"/>
        <v>2067</v>
      </c>
      <c r="Q70">
        <f t="shared" ca="1" si="5"/>
        <v>1967</v>
      </c>
      <c r="Z70">
        <f t="shared" ca="1" si="8"/>
        <v>2068</v>
      </c>
      <c r="AA70">
        <f t="shared" ca="1" si="9"/>
        <v>1967</v>
      </c>
    </row>
    <row r="71" spans="3:27" x14ac:dyDescent="0.3">
      <c r="C71">
        <v>65</v>
      </c>
      <c r="E71">
        <f t="shared" ca="1" si="0"/>
        <v>2069</v>
      </c>
      <c r="F71">
        <f t="shared" ca="1" si="1"/>
        <v>1966</v>
      </c>
      <c r="P71">
        <f t="shared" ca="1" si="4"/>
        <v>2068</v>
      </c>
      <c r="Q71">
        <f t="shared" ca="1" si="5"/>
        <v>1966</v>
      </c>
      <c r="Z71">
        <f t="shared" ca="1" si="8"/>
        <v>2069</v>
      </c>
      <c r="AA71">
        <f t="shared" ca="1" si="9"/>
        <v>1966</v>
      </c>
    </row>
    <row r="72" spans="3:27" x14ac:dyDescent="0.3">
      <c r="C72">
        <v>66</v>
      </c>
      <c r="E72">
        <f t="shared" ca="1" si="0"/>
        <v>2070</v>
      </c>
      <c r="F72">
        <f t="shared" ca="1" si="1"/>
        <v>1965</v>
      </c>
      <c r="P72">
        <f t="shared" ca="1" si="4"/>
        <v>2069</v>
      </c>
      <c r="Q72">
        <f t="shared" ca="1" si="5"/>
        <v>1965</v>
      </c>
      <c r="Z72">
        <f t="shared" ca="1" si="8"/>
        <v>2070</v>
      </c>
      <c r="AA72">
        <f t="shared" ca="1" si="9"/>
        <v>1965</v>
      </c>
    </row>
    <row r="73" spans="3:27" x14ac:dyDescent="0.3">
      <c r="C73">
        <v>67</v>
      </c>
      <c r="E73">
        <f t="shared" ca="1" si="0"/>
        <v>2071</v>
      </c>
      <c r="F73">
        <f t="shared" ca="1" si="1"/>
        <v>1964</v>
      </c>
      <c r="P73">
        <f t="shared" ca="1" si="4"/>
        <v>2070</v>
      </c>
      <c r="Q73">
        <f t="shared" ca="1" si="5"/>
        <v>1964</v>
      </c>
      <c r="Z73">
        <f t="shared" ca="1" si="8"/>
        <v>2071</v>
      </c>
      <c r="AA73">
        <f t="shared" ca="1" si="9"/>
        <v>1964</v>
      </c>
    </row>
    <row r="74" spans="3:27" x14ac:dyDescent="0.3">
      <c r="C74">
        <v>68</v>
      </c>
      <c r="E74">
        <f t="shared" ca="1" si="0"/>
        <v>2072</v>
      </c>
      <c r="F74">
        <f t="shared" ca="1" si="1"/>
        <v>1963</v>
      </c>
      <c r="P74">
        <f t="shared" ca="1" si="4"/>
        <v>2071</v>
      </c>
      <c r="Q74">
        <f t="shared" ca="1" si="5"/>
        <v>1963</v>
      </c>
      <c r="Z74">
        <f t="shared" ca="1" si="8"/>
        <v>2072</v>
      </c>
      <c r="AA74">
        <f t="shared" ca="1" si="9"/>
        <v>1963</v>
      </c>
    </row>
    <row r="75" spans="3:27" x14ac:dyDescent="0.3">
      <c r="C75">
        <v>69</v>
      </c>
      <c r="E75">
        <f ca="1">E74+1</f>
        <v>2073</v>
      </c>
      <c r="F75">
        <f t="shared" ca="1" si="1"/>
        <v>1962</v>
      </c>
      <c r="P75">
        <f t="shared" ca="1" si="4"/>
        <v>2072</v>
      </c>
      <c r="Q75">
        <f t="shared" ca="1" si="5"/>
        <v>1962</v>
      </c>
      <c r="Z75">
        <f t="shared" ca="1" si="8"/>
        <v>2073</v>
      </c>
      <c r="AA75">
        <f t="shared" ca="1" si="9"/>
        <v>1962</v>
      </c>
    </row>
    <row r="76" spans="3:27" x14ac:dyDescent="0.3">
      <c r="C76">
        <v>70</v>
      </c>
      <c r="E76">
        <f t="shared" ca="1" si="0"/>
        <v>2074</v>
      </c>
      <c r="F76">
        <f t="shared" ca="1" si="1"/>
        <v>1961</v>
      </c>
      <c r="P76">
        <f t="shared" ca="1" si="4"/>
        <v>2073</v>
      </c>
      <c r="Q76">
        <f t="shared" ca="1" si="5"/>
        <v>1961</v>
      </c>
      <c r="Z76">
        <f t="shared" ca="1" si="8"/>
        <v>2074</v>
      </c>
      <c r="AA76">
        <f t="shared" ca="1" si="9"/>
        <v>1961</v>
      </c>
    </row>
    <row r="77" spans="3:27" x14ac:dyDescent="0.3">
      <c r="C77">
        <v>71</v>
      </c>
      <c r="E77">
        <f t="shared" ref="E77:E79" ca="1" si="12">E76+1</f>
        <v>2075</v>
      </c>
      <c r="F77">
        <f t="shared" ref="F77:F82" ca="1" si="13">F76-1</f>
        <v>1960</v>
      </c>
      <c r="P77">
        <f t="shared" ref="P77:P82" ca="1" si="14">P76+1</f>
        <v>2074</v>
      </c>
      <c r="Q77">
        <f t="shared" ref="Q77:Q82" ca="1" si="15">Q76-1</f>
        <v>1960</v>
      </c>
      <c r="Z77">
        <f t="shared" ref="Z77:Z82" ca="1" si="16">Z76+1</f>
        <v>2075</v>
      </c>
      <c r="AA77">
        <f t="shared" ref="AA77:AA82" ca="1" si="17">AA76-1</f>
        <v>1960</v>
      </c>
    </row>
    <row r="78" spans="3:27" x14ac:dyDescent="0.3">
      <c r="C78">
        <v>72</v>
      </c>
      <c r="E78">
        <f t="shared" ca="1" si="12"/>
        <v>2076</v>
      </c>
      <c r="F78">
        <f t="shared" ca="1" si="13"/>
        <v>1959</v>
      </c>
      <c r="P78">
        <f t="shared" ca="1" si="14"/>
        <v>2075</v>
      </c>
      <c r="Q78">
        <f t="shared" ca="1" si="15"/>
        <v>1959</v>
      </c>
      <c r="Z78">
        <f t="shared" ca="1" si="16"/>
        <v>2076</v>
      </c>
      <c r="AA78">
        <f t="shared" ca="1" si="17"/>
        <v>1959</v>
      </c>
    </row>
    <row r="79" spans="3:27" x14ac:dyDescent="0.3">
      <c r="C79">
        <v>73</v>
      </c>
      <c r="E79">
        <f t="shared" ca="1" si="12"/>
        <v>2077</v>
      </c>
      <c r="F79">
        <f t="shared" ca="1" si="13"/>
        <v>1958</v>
      </c>
      <c r="P79">
        <f t="shared" ca="1" si="14"/>
        <v>2076</v>
      </c>
      <c r="Q79">
        <f t="shared" ca="1" si="15"/>
        <v>1958</v>
      </c>
      <c r="Z79">
        <f t="shared" ca="1" si="16"/>
        <v>2077</v>
      </c>
      <c r="AA79">
        <f t="shared" ca="1" si="17"/>
        <v>1958</v>
      </c>
    </row>
    <row r="80" spans="3:27" x14ac:dyDescent="0.3">
      <c r="C80">
        <v>74</v>
      </c>
      <c r="E80">
        <f ca="1">E79+1</f>
        <v>2078</v>
      </c>
      <c r="F80">
        <f t="shared" ca="1" si="13"/>
        <v>1957</v>
      </c>
      <c r="P80">
        <f t="shared" ca="1" si="14"/>
        <v>2077</v>
      </c>
      <c r="Q80">
        <f t="shared" ca="1" si="15"/>
        <v>1957</v>
      </c>
      <c r="Z80">
        <f t="shared" ca="1" si="16"/>
        <v>2078</v>
      </c>
      <c r="AA80">
        <f t="shared" ca="1" si="17"/>
        <v>1957</v>
      </c>
    </row>
    <row r="81" spans="3:27" x14ac:dyDescent="0.3">
      <c r="C81">
        <v>75</v>
      </c>
      <c r="E81">
        <f t="shared" ref="E81" ca="1" si="18">E80+1</f>
        <v>2079</v>
      </c>
      <c r="F81">
        <f t="shared" ca="1" si="13"/>
        <v>1956</v>
      </c>
      <c r="P81">
        <f t="shared" ca="1" si="14"/>
        <v>2078</v>
      </c>
      <c r="Q81">
        <f t="shared" ca="1" si="15"/>
        <v>1956</v>
      </c>
      <c r="Z81">
        <f t="shared" ca="1" si="16"/>
        <v>2079</v>
      </c>
      <c r="AA81">
        <f t="shared" ca="1" si="17"/>
        <v>1956</v>
      </c>
    </row>
    <row r="82" spans="3:27" x14ac:dyDescent="0.3">
      <c r="C82">
        <v>76</v>
      </c>
      <c r="E82">
        <f ca="1">E81+1</f>
        <v>2080</v>
      </c>
      <c r="F82">
        <f t="shared" ca="1" si="13"/>
        <v>1955</v>
      </c>
      <c r="P82">
        <f t="shared" ca="1" si="14"/>
        <v>2079</v>
      </c>
      <c r="Q82">
        <f t="shared" ca="1" si="15"/>
        <v>1955</v>
      </c>
      <c r="Z82">
        <f t="shared" ca="1" si="16"/>
        <v>2080</v>
      </c>
      <c r="AA82">
        <f t="shared" ca="1" si="17"/>
        <v>1955</v>
      </c>
    </row>
  </sheetData>
  <sortState xmlns:xlrd2="http://schemas.microsoft.com/office/spreadsheetml/2017/richdata2" ref="D7:D48">
    <sortCondition ref="D7:D48"/>
  </sortState>
  <pageMargins left="0.7" right="0.7" top="0.78740157499999996" bottom="0.78740157499999996" header="0.3" footer="0.3"/>
  <pageSetup paperSize="9" orientation="portrait" horizontalDpi="0" verticalDpi="0" r:id="rId1"/>
  <extLst>
    <ext xmlns:x14="http://schemas.microsoft.com/office/spreadsheetml/2009/9/main" uri="{78C0D931-6437-407d-A8EE-F0AAD7539E65}">
      <x14:conditionalFormattings>
        <x14:conditionalFormatting xmlns:xm="http://schemas.microsoft.com/office/excel/2006/main">
          <x14:cfRule type="cellIs" priority="1" operator="between" id="{4CB43D22-EB85-4546-AC19-BD3F15B2AA11}">
            <xm:f>Währungen!$D$1+1</xm:f>
            <xm:f>Währungen!$D$1+Währungen!$C$1</xm:f>
            <x14:dxf>
              <fill>
                <patternFill>
                  <bgColor theme="9" tint="0.79998168889431442"/>
                </patternFill>
              </fill>
            </x14:dxf>
          </x14:cfRule>
          <x14:cfRule type="cellIs" priority="2" operator="lessThan" id="{4EF4191D-DDFF-42AC-BF4D-5A290CB1FEE9}">
            <xm:f>Währungen!$D$1+1</xm:f>
            <x14:dxf>
              <fill>
                <patternFill>
                  <bgColor theme="9" tint="0.39994506668294322"/>
                </patternFill>
              </fill>
            </x14:dxf>
          </x14:cfRule>
          <xm:sqref>C7:C68</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0443C-0ECF-401A-B6A1-AF6073E060E8}">
  <sheetPr codeName="Tabelle8">
    <tabColor rgb="FF00B0F0"/>
  </sheetPr>
  <dimension ref="A1:U10"/>
  <sheetViews>
    <sheetView zoomScaleNormal="100" workbookViewId="0">
      <pane xSplit="6" ySplit="10" topLeftCell="G11" activePane="bottomRight" state="frozen"/>
      <selection activeCell="N11" sqref="N11:P13"/>
      <selection pane="topRight" activeCell="N11" sqref="N11:P13"/>
      <selection pane="bottomLeft" activeCell="N11" sqref="N11:P13"/>
      <selection pane="bottomRight" activeCell="Z21" sqref="Z21"/>
    </sheetView>
  </sheetViews>
  <sheetFormatPr baseColWidth="10" defaultRowHeight="15" x14ac:dyDescent="0.3"/>
  <cols>
    <col min="15" max="15" width="20.5703125" hidden="1" customWidth="1"/>
    <col min="16" max="16" width="22" hidden="1" customWidth="1"/>
    <col min="17" max="22" width="0" hidden="1" customWidth="1"/>
  </cols>
  <sheetData>
    <row r="1" spans="1:21" ht="4.5" customHeight="1" x14ac:dyDescent="0.3"/>
    <row r="2" spans="1:21" ht="15" customHeight="1" x14ac:dyDescent="0.3">
      <c r="A2" s="23"/>
      <c r="B2" s="27"/>
      <c r="C2" s="20" t="s">
        <v>183</v>
      </c>
      <c r="D2" s="20" t="s">
        <v>184</v>
      </c>
      <c r="G2" s="40" t="s">
        <v>278</v>
      </c>
      <c r="H2" s="40"/>
      <c r="I2" s="40"/>
      <c r="J2" s="40"/>
      <c r="K2" s="40"/>
      <c r="L2" s="40"/>
      <c r="Q2" t="s">
        <v>249</v>
      </c>
    </row>
    <row r="3" spans="1:21" x14ac:dyDescent="0.3">
      <c r="A3" s="23" t="s">
        <v>277</v>
      </c>
      <c r="B3" s="20" t="s">
        <v>181</v>
      </c>
      <c r="C3" s="23"/>
      <c r="D3" s="23"/>
      <c r="G3" s="40"/>
      <c r="H3" s="40"/>
      <c r="I3" s="40"/>
      <c r="J3" s="40"/>
      <c r="K3" s="40"/>
      <c r="L3" s="40"/>
      <c r="Q3" t="s">
        <v>198</v>
      </c>
      <c r="R3" t="s">
        <v>199</v>
      </c>
      <c r="S3" t="s">
        <v>201</v>
      </c>
    </row>
    <row r="4" spans="1:21" ht="4.5" customHeight="1" x14ac:dyDescent="0.3">
      <c r="A4" s="23"/>
      <c r="B4" s="20"/>
      <c r="C4" s="23"/>
      <c r="D4" s="23"/>
      <c r="G4" s="40"/>
      <c r="H4" s="40"/>
      <c r="I4" s="40"/>
      <c r="J4" s="40"/>
      <c r="K4" s="40"/>
      <c r="L4" s="40"/>
      <c r="O4" t="s">
        <v>229</v>
      </c>
      <c r="Q4" t="s">
        <v>245</v>
      </c>
      <c r="R4" t="s">
        <v>247</v>
      </c>
      <c r="S4" t="s">
        <v>246</v>
      </c>
      <c r="T4">
        <v>10</v>
      </c>
      <c r="U4" t="s">
        <v>253</v>
      </c>
    </row>
    <row r="5" spans="1:21" x14ac:dyDescent="0.3">
      <c r="A5" s="23"/>
      <c r="B5" s="20" t="s">
        <v>182</v>
      </c>
      <c r="C5" s="23"/>
      <c r="D5" s="23"/>
      <c r="G5" s="40"/>
      <c r="H5" s="40"/>
      <c r="I5" s="40"/>
      <c r="J5" s="40"/>
      <c r="K5" s="40"/>
      <c r="L5" s="40"/>
      <c r="O5" t="s">
        <v>230</v>
      </c>
      <c r="Q5" t="s">
        <v>243</v>
      </c>
      <c r="R5" t="s">
        <v>248</v>
      </c>
      <c r="S5" t="s">
        <v>244</v>
      </c>
      <c r="T5">
        <v>10</v>
      </c>
      <c r="U5" t="s">
        <v>254</v>
      </c>
    </row>
    <row r="6" spans="1:21" ht="4.5" customHeight="1" x14ac:dyDescent="0.3">
      <c r="G6" s="21"/>
      <c r="H6" s="21"/>
      <c r="I6" s="21"/>
      <c r="J6" s="21"/>
      <c r="K6" s="21"/>
      <c r="L6" s="21"/>
      <c r="O6" t="s">
        <v>256</v>
      </c>
      <c r="P6" t="s">
        <v>255</v>
      </c>
      <c r="Q6" t="s">
        <v>250</v>
      </c>
      <c r="R6" t="s">
        <v>251</v>
      </c>
      <c r="S6" t="s">
        <v>252</v>
      </c>
      <c r="T6">
        <v>10</v>
      </c>
      <c r="U6" t="s">
        <v>257</v>
      </c>
    </row>
    <row r="7" spans="1:21" ht="24.75" customHeight="1" x14ac:dyDescent="0.3">
      <c r="A7" s="7"/>
      <c r="B7" s="7"/>
      <c r="C7" s="7"/>
      <c r="D7" s="7"/>
      <c r="E7" s="7"/>
      <c r="F7" s="7"/>
      <c r="G7" s="7"/>
      <c r="H7" s="7"/>
      <c r="I7" s="7"/>
      <c r="J7" s="7"/>
      <c r="K7" s="7"/>
      <c r="L7" s="7"/>
    </row>
    <row r="8" spans="1:21" ht="27.75" x14ac:dyDescent="0.45">
      <c r="A8" s="15" t="s">
        <v>272</v>
      </c>
      <c r="B8" s="16"/>
      <c r="C8" s="7"/>
      <c r="D8" s="7"/>
      <c r="E8" s="7"/>
      <c r="F8" s="7"/>
      <c r="G8" s="7"/>
      <c r="H8" s="7"/>
      <c r="I8" s="7"/>
      <c r="J8" s="7"/>
      <c r="K8" s="7"/>
      <c r="L8" s="7"/>
    </row>
    <row r="9" spans="1:21" ht="16.5" x14ac:dyDescent="0.3">
      <c r="A9" s="17" t="s">
        <v>279</v>
      </c>
      <c r="B9" s="7"/>
      <c r="C9" s="7"/>
      <c r="D9" s="7"/>
      <c r="E9" s="7"/>
      <c r="F9" s="7"/>
      <c r="G9" s="7"/>
      <c r="H9" s="7"/>
      <c r="I9" s="7"/>
      <c r="J9" s="7"/>
      <c r="K9" s="7"/>
      <c r="L9" s="7"/>
    </row>
    <row r="10" spans="1:21" x14ac:dyDescent="0.3">
      <c r="A10" s="18" t="str">
        <f>CONCATENATE("Datenquelle: Referenzkurse der EZB, ",Meta!$A$18)</f>
        <v>Datenquelle: Referenzkurse der EZB, Extracted from WDS - WIFO Data System, 2026-07-14, 09:42:17</v>
      </c>
      <c r="B10" s="7"/>
      <c r="C10" s="7"/>
      <c r="D10" s="7"/>
      <c r="E10" s="7"/>
      <c r="F10" s="7"/>
      <c r="G10" s="7"/>
      <c r="H10" s="7"/>
      <c r="I10" s="7"/>
      <c r="J10" s="7"/>
      <c r="K10" s="7"/>
      <c r="L10" s="7"/>
    </row>
  </sheetData>
  <sheetProtection algorithmName="SHA-512" hashValue="1r8EnfFh5WxR7IFcWFooCZ2JYxwIuFWHUapKqGUeyYp4DTI1x3vXTskEN3suIz7dFTO5wC77F6VaqkYcs0y9tA==" saltValue="AJs9SZ8xPFOw6Bhpjibacg==" spinCount="100000" sheet="1" objects="1" scenarios="1"/>
  <mergeCells count="1">
    <mergeCell ref="G2:L5"/>
  </mergeCells>
  <pageMargins left="0.70866141732283472" right="0.70866141732283472" top="0.78740157480314965" bottom="0.78740157480314965" header="0.31496062992125984" footer="0.31496062992125984"/>
  <pageSetup paperSize="9" orientation="landscape" horizontalDpi="0" verticalDpi="0" r:id="rId1"/>
  <headerFooter>
    <oddFooter>&amp;L&amp;F&amp;C&amp;A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217" r:id="rId4" name="Drop Down 1">
              <controlPr defaultSize="0" autoLine="0" autoPict="0">
                <anchor moveWithCells="1">
                  <from>
                    <xdr:col>2</xdr:col>
                    <xdr:colOff>0</xdr:colOff>
                    <xdr:row>2</xdr:row>
                    <xdr:rowOff>0</xdr:rowOff>
                  </from>
                  <to>
                    <xdr:col>3</xdr:col>
                    <xdr:colOff>0</xdr:colOff>
                    <xdr:row>3</xdr:row>
                    <xdr:rowOff>0</xdr:rowOff>
                  </to>
                </anchor>
              </controlPr>
            </control>
          </mc:Choice>
        </mc:AlternateContent>
        <mc:AlternateContent xmlns:mc="http://schemas.openxmlformats.org/markup-compatibility/2006">
          <mc:Choice Requires="x14">
            <control shapeId="9218" r:id="rId5" name="Drop Down 2">
              <controlPr locked="0" defaultSize="0" autoLine="0" autoPict="0">
                <anchor moveWithCells="1">
                  <from>
                    <xdr:col>2</xdr:col>
                    <xdr:colOff>9525</xdr:colOff>
                    <xdr:row>4</xdr:row>
                    <xdr:rowOff>0</xdr:rowOff>
                  </from>
                  <to>
                    <xdr:col>2</xdr:col>
                    <xdr:colOff>762000</xdr:colOff>
                    <xdr:row>4</xdr:row>
                    <xdr:rowOff>180975</xdr:rowOff>
                  </to>
                </anchor>
              </controlPr>
            </control>
          </mc:Choice>
        </mc:AlternateContent>
        <mc:AlternateContent xmlns:mc="http://schemas.openxmlformats.org/markup-compatibility/2006">
          <mc:Choice Requires="x14">
            <control shapeId="9219" r:id="rId6" name="Drop Down 3">
              <controlPr locked="0" defaultSize="0" autoLine="0" autoPict="0">
                <anchor moveWithCells="1">
                  <from>
                    <xdr:col>3</xdr:col>
                    <xdr:colOff>180975</xdr:colOff>
                    <xdr:row>2</xdr:row>
                    <xdr:rowOff>0</xdr:rowOff>
                  </from>
                  <to>
                    <xdr:col>4</xdr:col>
                    <xdr:colOff>0</xdr:colOff>
                    <xdr:row>2</xdr:row>
                    <xdr:rowOff>180975</xdr:rowOff>
                  </to>
                </anchor>
              </controlPr>
            </control>
          </mc:Choice>
        </mc:AlternateContent>
        <mc:AlternateContent xmlns:mc="http://schemas.openxmlformats.org/markup-compatibility/2006">
          <mc:Choice Requires="x14">
            <control shapeId="9220" r:id="rId7" name="Drop Down 4">
              <controlPr locked="0" defaultSize="0" autoLine="0" autoPict="0">
                <anchor moveWithCells="1">
                  <from>
                    <xdr:col>3</xdr:col>
                    <xdr:colOff>200025</xdr:colOff>
                    <xdr:row>4</xdr:row>
                    <xdr:rowOff>9525</xdr:rowOff>
                  </from>
                  <to>
                    <xdr:col>4</xdr:col>
                    <xdr:colOff>0</xdr:colOff>
                    <xdr:row>4</xdr:row>
                    <xdr:rowOff>180975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11</vt:i4>
      </vt:variant>
      <vt:variant>
        <vt:lpstr>Benannte Bereiche</vt:lpstr>
      </vt:variant>
      <vt:variant>
        <vt:i4>4</vt:i4>
      </vt:variant>
    </vt:vector>
  </HeadingPairs>
  <TitlesOfParts>
    <vt:vector size="15" baseType="lpstr">
      <vt:lpstr>Erläuterungen</vt:lpstr>
      <vt:lpstr>Daten</vt:lpstr>
      <vt:lpstr>Meta</vt:lpstr>
      <vt:lpstr>Währungen</vt:lpstr>
      <vt:lpstr>Show fix</vt:lpstr>
      <vt:lpstr>Var fix</vt:lpstr>
      <vt:lpstr>Show</vt:lpstr>
      <vt:lpstr>Var</vt:lpstr>
      <vt:lpstr>Show Index</vt:lpstr>
      <vt:lpstr>AH</vt:lpstr>
      <vt:lpstr>Bsp</vt:lpstr>
      <vt:lpstr>Show!Druckbereich</vt:lpstr>
      <vt:lpstr>'Show fix'!Druckbereich</vt:lpstr>
      <vt:lpstr>'Show Index'!Druckbereich</vt:lpstr>
      <vt:lpstr>'Show fix'!Drucktitel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Pertl Leonhard | WKOE</dc:creator>
  <cp:lastModifiedBy>Pertl Leonhard | WKOE</cp:lastModifiedBy>
  <dcterms:created xsi:type="dcterms:W3CDTF">2024-06-19T13:48:01Z</dcterms:created>
  <dcterms:modified xsi:type="dcterms:W3CDTF">2026-07-16T15:06:13Z</dcterms:modified>
</cp:coreProperties>
</file>