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Daten\Lehrlingsstatistik\DASHBOARD Lehrlinge\"/>
    </mc:Choice>
  </mc:AlternateContent>
  <xr:revisionPtr revIDLastSave="0" documentId="13_ncr:1_{10AA9784-6172-4D77-A4C3-1C0D204C0ABB}" xr6:coauthVersionLast="47" xr6:coauthVersionMax="47" xr10:uidLastSave="{00000000-0000-0000-0000-000000000000}"/>
  <bookViews>
    <workbookView xWindow="-120" yWindow="-120" windowWidth="29040" windowHeight="15720" tabRatio="813" xr2:uid="{00000000-000D-0000-FFFF-FFFF00000000}"/>
  </bookViews>
  <sheets>
    <sheet name="LL_Sp_Lj_Gesch " sheetId="4" r:id="rId1"/>
    <sheet name="olap_sp_lj_gesch" sheetId="30" state="veryHidden" r:id="rId2"/>
    <sheet name="olap_iba" sheetId="31" state="veryHidden" r:id="rId3"/>
    <sheet name="Dropdown" sheetId="27" state="veryHidden" r:id="rId4"/>
  </sheets>
  <definedNames>
    <definedName name="Abfrage_von_MS_Access_Database" localSheetId="3" hidden="1">Dropdown!#REF!</definedName>
    <definedName name="Abfrage_von_MS_Access_Database_1" localSheetId="3" hidden="1">Dropdown!#REF!</definedName>
    <definedName name="Abfrage_von_MS_Access_Database_2" localSheetId="3" hidden="1">Dropdown!#REF!</definedName>
    <definedName name="Auswahl_Jahr">Dropdown!$D$3</definedName>
    <definedName name="Auswahl_Status">Dropdown!$E$3</definedName>
    <definedName name="_xlnm.Print_Area" localSheetId="0">'LL_Sp_Lj_Gesch '!$A$1:$U$28</definedName>
    <definedName name="IBA">olap_iba!$B$67</definedName>
    <definedName name="inEinr">olap_iba!$E$68</definedName>
    <definedName name="inUnt">olap_iba!$D$68</definedName>
    <definedName name="TQL">olap_iba!$F$67</definedName>
    <definedName name="VLZ">olap_iba!$C$67</definedName>
  </definedNames>
  <calcPr calcId="191029"/>
  <pivotCaches>
    <pivotCache cacheId="11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27" l="1"/>
  <c r="W30" i="31"/>
  <c r="V30" i="31"/>
  <c r="U30" i="31"/>
  <c r="T30" i="31"/>
  <c r="S30" i="31"/>
  <c r="R30" i="31"/>
  <c r="Q30" i="31"/>
  <c r="P30" i="31"/>
  <c r="O30" i="31"/>
  <c r="N30" i="31"/>
  <c r="M30" i="31"/>
  <c r="L30" i="31"/>
  <c r="K30" i="31"/>
  <c r="J30" i="31"/>
  <c r="I30" i="31"/>
  <c r="H30" i="31"/>
  <c r="G30" i="31"/>
  <c r="F30" i="31"/>
  <c r="E30" i="31"/>
  <c r="D30" i="31"/>
  <c r="C30" i="31"/>
  <c r="B25" i="27"/>
  <c r="B24" i="27"/>
  <c r="R33" i="30"/>
  <c r="R36" i="30" s="1"/>
  <c r="R46" i="30" s="1"/>
  <c r="O33" i="30"/>
  <c r="O36" i="30" s="1"/>
  <c r="O40" i="30" s="1"/>
  <c r="L33" i="30"/>
  <c r="L36" i="30" s="1"/>
  <c r="L44" i="30" s="1"/>
  <c r="I33" i="30"/>
  <c r="I36" i="30" s="1"/>
  <c r="I39" i="30" s="1"/>
  <c r="F33" i="30"/>
  <c r="F36" i="30" s="1"/>
  <c r="F37" i="30" s="1"/>
  <c r="B23" i="27"/>
  <c r="B22" i="27"/>
  <c r="F40" i="30" l="1"/>
  <c r="F46" i="30"/>
  <c r="R37" i="30"/>
  <c r="O37" i="30"/>
  <c r="L37" i="30"/>
  <c r="I37" i="30"/>
  <c r="I44" i="30"/>
  <c r="I17" i="4" s="1"/>
  <c r="R43" i="30"/>
  <c r="U16" i="4" s="1"/>
  <c r="O43" i="30"/>
  <c r="Q16" i="4" s="1"/>
  <c r="L43" i="30"/>
  <c r="M16" i="4" s="1"/>
  <c r="L42" i="30"/>
  <c r="M15" i="4" s="1"/>
  <c r="I42" i="30"/>
  <c r="I15" i="4" s="1"/>
  <c r="R41" i="30"/>
  <c r="U14" i="4" s="1"/>
  <c r="O41" i="30"/>
  <c r="Q14" i="4" s="1"/>
  <c r="L40" i="30"/>
  <c r="M13" i="4" s="1"/>
  <c r="I40" i="30"/>
  <c r="I13" i="4" s="1"/>
  <c r="R39" i="30"/>
  <c r="U12" i="4" s="1"/>
  <c r="O39" i="30"/>
  <c r="Q12" i="4" s="1"/>
  <c r="F44" i="30"/>
  <c r="O38" i="30"/>
  <c r="Q11" i="4" s="1"/>
  <c r="F43" i="30"/>
  <c r="L38" i="30"/>
  <c r="M11" i="4" s="1"/>
  <c r="F42" i="30"/>
  <c r="I38" i="30"/>
  <c r="I11" i="4" s="1"/>
  <c r="F41" i="30"/>
  <c r="I46" i="30"/>
  <c r="I19" i="4" s="1"/>
  <c r="R44" i="30"/>
  <c r="U17" i="4" s="1"/>
  <c r="L39" i="30"/>
  <c r="M12" i="4" s="1"/>
  <c r="R42" i="30"/>
  <c r="U15" i="4" s="1"/>
  <c r="F39" i="30"/>
  <c r="I41" i="30"/>
  <c r="I14" i="4" s="1"/>
  <c r="L46" i="30"/>
  <c r="M19" i="4" s="1"/>
  <c r="L41" i="30"/>
  <c r="M14" i="4" s="1"/>
  <c r="I43" i="30"/>
  <c r="I16" i="4" s="1"/>
  <c r="O44" i="30"/>
  <c r="Q17" i="4" s="1"/>
  <c r="F38" i="30"/>
  <c r="R40" i="30"/>
  <c r="U13" i="4" s="1"/>
  <c r="O46" i="30"/>
  <c r="Q19" i="4" s="1"/>
  <c r="O42" i="30"/>
  <c r="Q15" i="4" s="1"/>
  <c r="R38" i="30"/>
  <c r="U11" i="4" s="1"/>
  <c r="R47" i="30"/>
  <c r="U20" i="4" s="1"/>
  <c r="U19" i="4"/>
  <c r="F47" i="30"/>
  <c r="I12" i="4"/>
  <c r="I47" i="30"/>
  <c r="I20" i="4" s="1"/>
  <c r="M17" i="4"/>
  <c r="L47" i="30"/>
  <c r="M20" i="4" s="1"/>
  <c r="Q13" i="4"/>
  <c r="O47" i="30"/>
  <c r="Q20" i="4" s="1"/>
  <c r="B21" i="27"/>
  <c r="L45" i="30" l="1"/>
  <c r="M18" i="4" s="1"/>
  <c r="M10" i="4"/>
  <c r="R45" i="30"/>
  <c r="U18" i="4" s="1"/>
  <c r="U10" i="4"/>
  <c r="I45" i="30"/>
  <c r="I18" i="4" s="1"/>
  <c r="I10" i="4"/>
  <c r="O45" i="30"/>
  <c r="Q18" i="4" s="1"/>
  <c r="Q10" i="4"/>
  <c r="F45" i="30"/>
  <c r="E18" i="4" s="1"/>
  <c r="E20" i="4"/>
  <c r="E11" i="4"/>
  <c r="E19" i="4"/>
  <c r="E16" i="4"/>
  <c r="E17" i="4"/>
  <c r="E15" i="4"/>
  <c r="E13" i="4"/>
  <c r="E14" i="4"/>
  <c r="E12" i="4"/>
  <c r="E10" i="4"/>
  <c r="B20" i="27"/>
  <c r="B19" i="27" l="1"/>
  <c r="B18" i="27" l="1"/>
  <c r="A4" i="4" l="1"/>
  <c r="B17" i="27" l="1"/>
  <c r="B16" i="27" l="1"/>
  <c r="C16" i="27"/>
  <c r="C4" i="27" l="1"/>
  <c r="C5" i="27"/>
  <c r="C6" i="27"/>
  <c r="C7" i="27"/>
  <c r="C8" i="27"/>
  <c r="C9" i="27"/>
  <c r="C10" i="27"/>
  <c r="C11" i="27"/>
  <c r="C12" i="27"/>
  <c r="C13" i="27"/>
  <c r="C14" i="27"/>
  <c r="C15" i="27"/>
  <c r="C3" i="27"/>
  <c r="B15" i="27"/>
  <c r="B4" i="27"/>
  <c r="B5" i="27"/>
  <c r="B6" i="27"/>
  <c r="B7" i="27"/>
  <c r="B8" i="27"/>
  <c r="B9" i="27"/>
  <c r="B10" i="27"/>
  <c r="B11" i="27"/>
  <c r="B12" i="27"/>
  <c r="B13" i="27"/>
  <c r="B14" i="27"/>
  <c r="B3" i="27"/>
  <c r="F3" i="27" l="1"/>
  <c r="M33" i="30"/>
  <c r="G33" i="30"/>
  <c r="Q33" i="30"/>
  <c r="K33" i="30"/>
  <c r="E33" i="30"/>
  <c r="P33" i="30"/>
  <c r="J33" i="30"/>
  <c r="D33" i="30"/>
  <c r="N33" i="30"/>
  <c r="H33" i="30"/>
  <c r="A28" i="4"/>
  <c r="A20" i="4"/>
  <c r="A56" i="31" l="1"/>
  <c r="H66" i="31" s="1"/>
  <c r="B66" i="31" l="1"/>
  <c r="C65" i="31"/>
  <c r="F59" i="31"/>
  <c r="B60" i="31"/>
  <c r="B64" i="31"/>
  <c r="C59" i="31"/>
  <c r="C63" i="31"/>
  <c r="E58" i="31"/>
  <c r="E62" i="31"/>
  <c r="E66" i="31"/>
  <c r="F61" i="31"/>
  <c r="F65" i="31"/>
  <c r="H59" i="31"/>
  <c r="H63" i="31"/>
  <c r="B62" i="31"/>
  <c r="B61" i="31"/>
  <c r="B65" i="31"/>
  <c r="C60" i="31"/>
  <c r="C64" i="31"/>
  <c r="E59" i="31"/>
  <c r="E63" i="31"/>
  <c r="F58" i="31"/>
  <c r="F62" i="31"/>
  <c r="F66" i="31"/>
  <c r="H60" i="31"/>
  <c r="H64" i="31"/>
  <c r="B58" i="31"/>
  <c r="C61" i="31"/>
  <c r="E60" i="31"/>
  <c r="E64" i="31"/>
  <c r="F63" i="31"/>
  <c r="H61" i="31"/>
  <c r="H65" i="31"/>
  <c r="B59" i="31"/>
  <c r="B63" i="31"/>
  <c r="C58" i="31"/>
  <c r="C62" i="31"/>
  <c r="C66" i="31"/>
  <c r="E61" i="31"/>
  <c r="E65" i="31"/>
  <c r="F60" i="31"/>
  <c r="F64" i="31"/>
  <c r="H58" i="31"/>
  <c r="H62" i="31"/>
  <c r="G61" i="31" l="1"/>
  <c r="F67" i="31"/>
  <c r="G58" i="31"/>
  <c r="G65" i="31"/>
  <c r="G66" i="31"/>
  <c r="G62" i="31"/>
  <c r="G60" i="31"/>
  <c r="D59" i="31"/>
  <c r="G64" i="31"/>
  <c r="D63" i="31"/>
  <c r="D64" i="31"/>
  <c r="D60" i="31"/>
  <c r="B67" i="31"/>
  <c r="H67" i="31"/>
  <c r="D61" i="31"/>
  <c r="D66" i="31"/>
  <c r="E67" i="31"/>
  <c r="D62" i="31"/>
  <c r="G63" i="31"/>
  <c r="D58" i="31"/>
  <c r="C67" i="31"/>
  <c r="D65" i="31"/>
  <c r="G59" i="31"/>
  <c r="A25" i="4" l="1"/>
  <c r="G67" i="31"/>
  <c r="E68" i="31"/>
  <c r="D67" i="31"/>
  <c r="D68" i="31" l="1"/>
  <c r="A26" i="4" s="1"/>
  <c r="Q36" i="30" l="1"/>
  <c r="P36" i="30"/>
  <c r="N36" i="30"/>
  <c r="M36" i="30"/>
  <c r="K36" i="30"/>
  <c r="J36" i="30"/>
  <c r="H36" i="30"/>
  <c r="G36" i="30"/>
  <c r="E36" i="30"/>
  <c r="D36" i="30"/>
  <c r="E37" i="30" l="1"/>
  <c r="D10" i="4" s="1"/>
  <c r="E38" i="30"/>
  <c r="E40" i="30"/>
  <c r="D13" i="4" s="1"/>
  <c r="E41" i="30"/>
  <c r="D14" i="4" s="1"/>
  <c r="E44" i="30"/>
  <c r="D17" i="4" s="1"/>
  <c r="E42" i="30"/>
  <c r="D15" i="4" s="1"/>
  <c r="E39" i="30"/>
  <c r="D12" i="4" s="1"/>
  <c r="E43" i="30"/>
  <c r="D16" i="4" s="1"/>
  <c r="E46" i="30"/>
  <c r="D19" i="4" s="1"/>
  <c r="D46" i="30"/>
  <c r="D38" i="30"/>
  <c r="D37" i="30"/>
  <c r="C10" i="4" s="1"/>
  <c r="D39" i="30"/>
  <c r="D42" i="30"/>
  <c r="D44" i="30"/>
  <c r="D41" i="30"/>
  <c r="D43" i="30"/>
  <c r="D40" i="30"/>
  <c r="G39" i="30"/>
  <c r="G12" i="4" s="1"/>
  <c r="G41" i="30"/>
  <c r="G14" i="4" s="1"/>
  <c r="G38" i="30"/>
  <c r="G11" i="4" s="1"/>
  <c r="G37" i="30"/>
  <c r="G10" i="4" s="1"/>
  <c r="G43" i="30"/>
  <c r="G16" i="4" s="1"/>
  <c r="G46" i="30"/>
  <c r="G19" i="4" s="1"/>
  <c r="G42" i="30"/>
  <c r="G40" i="30"/>
  <c r="G13" i="4" s="1"/>
  <c r="G44" i="30"/>
  <c r="G17" i="4" s="1"/>
  <c r="H39" i="30"/>
  <c r="H12" i="4" s="1"/>
  <c r="H37" i="30"/>
  <c r="H10" i="4" s="1"/>
  <c r="H44" i="30"/>
  <c r="H17" i="4" s="1"/>
  <c r="H38" i="30"/>
  <c r="H11" i="4" s="1"/>
  <c r="H40" i="30"/>
  <c r="H41" i="30"/>
  <c r="H14" i="4" s="1"/>
  <c r="H46" i="30"/>
  <c r="H19" i="4" s="1"/>
  <c r="H43" i="30"/>
  <c r="H16" i="4" s="1"/>
  <c r="H42" i="30"/>
  <c r="H15" i="4" s="1"/>
  <c r="J46" i="30"/>
  <c r="K19" i="4" s="1"/>
  <c r="J43" i="30"/>
  <c r="K16" i="4" s="1"/>
  <c r="J42" i="30"/>
  <c r="K15" i="4" s="1"/>
  <c r="J37" i="30"/>
  <c r="K10" i="4" s="1"/>
  <c r="J38" i="30"/>
  <c r="K11" i="4" s="1"/>
  <c r="J39" i="30"/>
  <c r="K12" i="4" s="1"/>
  <c r="J41" i="30"/>
  <c r="K14" i="4" s="1"/>
  <c r="J40" i="30"/>
  <c r="K13" i="4" s="1"/>
  <c r="J44" i="30"/>
  <c r="K17" i="4" s="1"/>
  <c r="K44" i="30"/>
  <c r="L17" i="4" s="1"/>
  <c r="K41" i="30"/>
  <c r="L14" i="4" s="1"/>
  <c r="K37" i="30"/>
  <c r="K38" i="30"/>
  <c r="L11" i="4" s="1"/>
  <c r="K39" i="30"/>
  <c r="L12" i="4" s="1"/>
  <c r="K43" i="30"/>
  <c r="L16" i="4" s="1"/>
  <c r="K40" i="30"/>
  <c r="L13" i="4" s="1"/>
  <c r="K46" i="30"/>
  <c r="L19" i="4" s="1"/>
  <c r="K42" i="30"/>
  <c r="L15" i="4" s="1"/>
  <c r="M42" i="30"/>
  <c r="O15" i="4" s="1"/>
  <c r="M44" i="30"/>
  <c r="O17" i="4" s="1"/>
  <c r="M39" i="30"/>
  <c r="O12" i="4" s="1"/>
  <c r="M37" i="30"/>
  <c r="O10" i="4" s="1"/>
  <c r="M41" i="30"/>
  <c r="O14" i="4" s="1"/>
  <c r="M46" i="30"/>
  <c r="O19" i="4" s="1"/>
  <c r="M43" i="30"/>
  <c r="O16" i="4" s="1"/>
  <c r="M40" i="30"/>
  <c r="O13" i="4" s="1"/>
  <c r="M38" i="30"/>
  <c r="O11" i="4" s="1"/>
  <c r="N42" i="30"/>
  <c r="P15" i="4" s="1"/>
  <c r="N44" i="30"/>
  <c r="P17" i="4" s="1"/>
  <c r="N46" i="30"/>
  <c r="P19" i="4" s="1"/>
  <c r="N39" i="30"/>
  <c r="P12" i="4" s="1"/>
  <c r="N43" i="30"/>
  <c r="P16" i="4" s="1"/>
  <c r="N38" i="30"/>
  <c r="P11" i="4" s="1"/>
  <c r="N40" i="30"/>
  <c r="P13" i="4" s="1"/>
  <c r="N41" i="30"/>
  <c r="P14" i="4" s="1"/>
  <c r="N37" i="30"/>
  <c r="P40" i="30"/>
  <c r="S13" i="4" s="1"/>
  <c r="P46" i="30"/>
  <c r="S19" i="4" s="1"/>
  <c r="P42" i="30"/>
  <c r="S15" i="4" s="1"/>
  <c r="P41" i="30"/>
  <c r="S14" i="4" s="1"/>
  <c r="P38" i="30"/>
  <c r="S11" i="4" s="1"/>
  <c r="P44" i="30"/>
  <c r="S17" i="4" s="1"/>
  <c r="P39" i="30"/>
  <c r="S12" i="4" s="1"/>
  <c r="P37" i="30"/>
  <c r="S10" i="4" s="1"/>
  <c r="P43" i="30"/>
  <c r="S16" i="4" s="1"/>
  <c r="Q38" i="30"/>
  <c r="T11" i="4" s="1"/>
  <c r="Q46" i="30"/>
  <c r="T19" i="4" s="1"/>
  <c r="Q40" i="30"/>
  <c r="T13" i="4" s="1"/>
  <c r="Q42" i="30"/>
  <c r="T15" i="4" s="1"/>
  <c r="Q44" i="30"/>
  <c r="T17" i="4" s="1"/>
  <c r="Q43" i="30"/>
  <c r="T16" i="4" s="1"/>
  <c r="Q37" i="30"/>
  <c r="Q39" i="30"/>
  <c r="T12" i="4" s="1"/>
  <c r="Q41" i="30"/>
  <c r="T14" i="4" s="1"/>
  <c r="G47" i="30"/>
  <c r="G20" i="4" s="1"/>
  <c r="H47" i="30"/>
  <c r="H20" i="4" s="1"/>
  <c r="J47" i="30"/>
  <c r="K20" i="4" s="1"/>
  <c r="K47" i="30"/>
  <c r="L20" i="4" s="1"/>
  <c r="M47" i="30"/>
  <c r="O20" i="4" s="1"/>
  <c r="N47" i="30"/>
  <c r="P20" i="4" s="1"/>
  <c r="D47" i="30"/>
  <c r="P47" i="30"/>
  <c r="S20" i="4" s="1"/>
  <c r="E47" i="30"/>
  <c r="D20" i="4" s="1"/>
  <c r="Q47" i="30"/>
  <c r="T20" i="4" s="1"/>
  <c r="N16" i="4" l="1"/>
  <c r="AA46" i="30"/>
  <c r="N20" i="4"/>
  <c r="F10" i="4"/>
  <c r="R17" i="4"/>
  <c r="N17" i="4"/>
  <c r="P45" i="30"/>
  <c r="S18" i="4" s="1"/>
  <c r="R14" i="4"/>
  <c r="C19" i="4"/>
  <c r="C46" i="30"/>
  <c r="B19" i="4" s="1"/>
  <c r="N15" i="4"/>
  <c r="K45" i="30"/>
  <c r="L18" i="4" s="1"/>
  <c r="L10" i="4"/>
  <c r="J10" i="4" s="1"/>
  <c r="J14" i="4"/>
  <c r="F20" i="4"/>
  <c r="R12" i="4"/>
  <c r="C12" i="4"/>
  <c r="C39" i="30"/>
  <c r="B12" i="4" s="1"/>
  <c r="N12" i="4"/>
  <c r="J45" i="30"/>
  <c r="K18" i="4" s="1"/>
  <c r="G45" i="30"/>
  <c r="G18" i="4" s="1"/>
  <c r="G15" i="4"/>
  <c r="F15" i="4" s="1"/>
  <c r="R15" i="4"/>
  <c r="C17" i="4"/>
  <c r="C44" i="30"/>
  <c r="B17" i="4" s="1"/>
  <c r="C14" i="4"/>
  <c r="C41" i="30"/>
  <c r="B14" i="4" s="1"/>
  <c r="N45" i="30"/>
  <c r="P18" i="4" s="1"/>
  <c r="P10" i="4"/>
  <c r="N10" i="4" s="1"/>
  <c r="M45" i="30"/>
  <c r="O18" i="4" s="1"/>
  <c r="J16" i="4"/>
  <c r="J19" i="4"/>
  <c r="F11" i="4"/>
  <c r="R19" i="4"/>
  <c r="C13" i="4"/>
  <c r="C40" i="30"/>
  <c r="B13" i="4" s="1"/>
  <c r="D45" i="30"/>
  <c r="C37" i="30"/>
  <c r="B10" i="4" s="1"/>
  <c r="N19" i="4"/>
  <c r="J11" i="4"/>
  <c r="J13" i="4"/>
  <c r="F19" i="4"/>
  <c r="E45" i="30"/>
  <c r="D18" i="4" s="1"/>
  <c r="D11" i="4"/>
  <c r="R13" i="4"/>
  <c r="C16" i="4"/>
  <c r="C43" i="30"/>
  <c r="B16" i="4" s="1"/>
  <c r="N13" i="4"/>
  <c r="J20" i="4"/>
  <c r="F14" i="4"/>
  <c r="R16" i="4"/>
  <c r="C20" i="4"/>
  <c r="C47" i="30"/>
  <c r="B20" i="4" s="1"/>
  <c r="J17" i="4"/>
  <c r="H45" i="30"/>
  <c r="H18" i="4" s="1"/>
  <c r="H13" i="4"/>
  <c r="F13" i="4" s="1"/>
  <c r="Q45" i="30"/>
  <c r="T18" i="4" s="1"/>
  <c r="T10" i="4"/>
  <c r="R10" i="4" s="1"/>
  <c r="R11" i="4"/>
  <c r="C15" i="4"/>
  <c r="C42" i="30"/>
  <c r="B15" i="4" s="1"/>
  <c r="N14" i="4"/>
  <c r="N11" i="4"/>
  <c r="J12" i="4"/>
  <c r="F16" i="4"/>
  <c r="F17" i="4"/>
  <c r="R20" i="4"/>
  <c r="C11" i="4"/>
  <c r="C38" i="30"/>
  <c r="B11" i="4" s="1"/>
  <c r="J15" i="4"/>
  <c r="F12" i="4"/>
  <c r="W46" i="30"/>
  <c r="W38" i="30"/>
  <c r="AA43" i="30"/>
  <c r="W40" i="30"/>
  <c r="W41" i="30"/>
  <c r="U39" i="30"/>
  <c r="U42" i="30"/>
  <c r="U40" i="30"/>
  <c r="AA42" i="30"/>
  <c r="W43" i="30"/>
  <c r="AA44" i="30"/>
  <c r="U43" i="30"/>
  <c r="U46" i="30"/>
  <c r="U44" i="30"/>
  <c r="Y38" i="30"/>
  <c r="Y41" i="30"/>
  <c r="W42" i="30"/>
  <c r="AA39" i="30"/>
  <c r="W44" i="30"/>
  <c r="Y39" i="30"/>
  <c r="Y42" i="30"/>
  <c r="Y40" i="30"/>
  <c r="AA38" i="30"/>
  <c r="W39" i="30"/>
  <c r="AA40" i="30"/>
  <c r="AA41" i="30"/>
  <c r="U38" i="30"/>
  <c r="U41" i="30"/>
  <c r="Y43" i="30"/>
  <c r="Y46" i="30"/>
  <c r="Y44" i="30"/>
  <c r="AA37" i="30"/>
  <c r="Y37" i="30"/>
  <c r="W37" i="30"/>
  <c r="U37" i="30"/>
  <c r="J18" i="4" l="1"/>
  <c r="C18" i="4"/>
  <c r="C45" i="30"/>
  <c r="B18" i="4" s="1"/>
  <c r="N18" i="4"/>
  <c r="R18" i="4"/>
  <c r="F18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Webanalysis.web.wk.wknet_54038 Lehrlingsstatistik AnzahlLehrlingeundLehrbetriebeFGRÖsterr" type="5" refreshedVersion="4" savePassword="1" deleted="1" background="1" saveData="1">
    <dbPr connection="" command="" commandType="1"/>
    <olapPr sendLocale="1" rowDrillCount="1000"/>
  </connection>
</connections>
</file>

<file path=xl/sharedStrings.xml><?xml version="1.0" encoding="utf-8"?>
<sst xmlns="http://schemas.openxmlformats.org/spreadsheetml/2006/main" count="1278" uniqueCount="366">
  <si>
    <t>Bundesland</t>
  </si>
  <si>
    <t>Lehrlinge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</si>
  <si>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</si>
  <si>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</si>
  <si>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</si>
  <si>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</si>
  <si>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</si>
  <si>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</si>
  <si>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</si>
  <si>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</si>
  <si>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</si>
  <si>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ÖSTERREICH</t>
  </si>
  <si>
    <t>Sparte</t>
  </si>
  <si>
    <t>Gewerbe und Handwerk</t>
  </si>
  <si>
    <t>Industrie</t>
  </si>
  <si>
    <t>Handel</t>
  </si>
  <si>
    <t>Bank und Versicherung</t>
  </si>
  <si>
    <t>Transport und Verkehr</t>
  </si>
  <si>
    <t>Tourismus und Freizeitwirtschaft</t>
  </si>
  <si>
    <t>Information und Consulting</t>
  </si>
  <si>
    <t>Lehrlinge nach Sparten, Lehrjahren und Geschlecht</t>
  </si>
  <si>
    <t>insgesamt</t>
  </si>
  <si>
    <t>1. Lehrjahr</t>
  </si>
  <si>
    <t>2. Lehrjahr</t>
  </si>
  <si>
    <t>3. Lehrjahr</t>
  </si>
  <si>
    <t>4. Lehrjahr</t>
  </si>
  <si>
    <t>m</t>
  </si>
  <si>
    <t>w</t>
  </si>
  <si>
    <t>§ 8b (1)
gesamt</t>
  </si>
  <si>
    <t>in 
Unter-
nehmen</t>
  </si>
  <si>
    <t>in
Einrich-
tungen</t>
  </si>
  <si>
    <t>§ 8b (2)
gesamt</t>
  </si>
  <si>
    <t>gesamt</t>
  </si>
  <si>
    <r>
      <t>§ 8 b Abs. 1 BAG</t>
    </r>
    <r>
      <rPr>
        <sz val="10"/>
        <rFont val="Trebuchet MS"/>
        <family val="2"/>
      </rPr>
      <t xml:space="preserve">
</t>
    </r>
    <r>
      <rPr>
        <sz val="8"/>
        <rFont val="Trebuchet MS"/>
        <family val="2"/>
      </rPr>
      <t>(Verlängerung der Lehrzeit)</t>
    </r>
  </si>
  <si>
    <r>
      <t>§ 8 b Abs. 2 BAG</t>
    </r>
    <r>
      <rPr>
        <sz val="10"/>
        <rFont val="Trebuchet MS"/>
        <family val="2"/>
      </rPr>
      <t xml:space="preserve">
</t>
    </r>
    <r>
      <rPr>
        <sz val="8"/>
        <rFont val="Trebuchet MS"/>
        <family val="2"/>
      </rPr>
      <t>(Teilqualifizierung)</t>
    </r>
  </si>
  <si>
    <t>2) Ausbildungseinrichtungen nach dem Berufsausbildungsgesetz (zB Überbetriebliche Lehrausbildungen im Auftrag des AMS, selbständige Ausbildungseinrichtungen).</t>
  </si>
  <si>
    <t xml:space="preserve">    als "Nichtkammer" bezeichnet. </t>
  </si>
  <si>
    <t xml:space="preserve">1) Nicht der Kammer der gewerblichen Wirtschaft zugehörige Betriebe (zB Rechtsanwälte, Magistrate, usw). Der Bereich "Sonstige Lehrberechtigte" wurde bis zum Jahr 2012 </t>
  </si>
  <si>
    <t>AnzahlLL</t>
  </si>
  <si>
    <t>Spaltenbeschriftungen</t>
  </si>
  <si>
    <t>Zeilenbeschriftungen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</si>
  <si>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</si>
  <si>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</si>
  <si>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</si>
  <si>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</si>
  <si>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</si>
  <si>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</si>
  <si>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</si>
  <si>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</si>
  <si>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</si>
  <si>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</si>
  <si>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</si>
  <si>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</si>
  <si>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Gesamtergebnis</t>
  </si>
  <si>
    <t>Auswahl_Jahr</t>
  </si>
  <si>
    <t>Auswahl</t>
  </si>
  <si>
    <t>1.LJ</t>
  </si>
  <si>
    <t>2.LJ</t>
  </si>
  <si>
    <t>3.LJ</t>
  </si>
  <si>
    <t>4.LJ</t>
  </si>
  <si>
    <t>männlich</t>
  </si>
  <si>
    <t>weiblich</t>
  </si>
  <si>
    <t>ins</t>
  </si>
  <si>
    <t>zusammen</t>
  </si>
  <si>
    <t>Für Grafik als Bevölkerungspyramide - männliche Lehrlinge negativ setzen!</t>
  </si>
  <si>
    <t>Gewerbe &amp; Handwerk</t>
  </si>
  <si>
    <t>Bank &amp; Versicherung</t>
  </si>
  <si>
    <t>Transport &amp; Verkehr</t>
  </si>
  <si>
    <t>Tourismus &amp; Freizeitwirtschaft</t>
  </si>
  <si>
    <t>Information &amp; Consulting</t>
  </si>
  <si>
    <t>Sonstige Lehrberechtigte</t>
  </si>
  <si>
    <t>Überbetriebliche Lehrausbildung</t>
  </si>
  <si>
    <t>BSGH</t>
  </si>
  <si>
    <t>BSI</t>
  </si>
  <si>
    <t>BSH</t>
  </si>
  <si>
    <t>BSBV</t>
  </si>
  <si>
    <t>BSTV</t>
  </si>
  <si>
    <t>BSTF</t>
  </si>
  <si>
    <t>BSIC</t>
  </si>
  <si>
    <t>SLB</t>
  </si>
  <si>
    <t>Summe der Ausbildungsbetriebe</t>
  </si>
  <si>
    <t>ÜBLA</t>
  </si>
  <si>
    <t>Insgesamt</t>
  </si>
  <si>
    <t>gem.§8b Abs.1</t>
  </si>
  <si>
    <t>gem.§8b Abs.2</t>
  </si>
  <si>
    <t>Lehrvertragsart</t>
  </si>
  <si>
    <t>Burgenland Ergebnis</t>
  </si>
  <si>
    <t>Kärnten Ergebnis</t>
  </si>
  <si>
    <t>Niederösterreich Ergebnis</t>
  </si>
  <si>
    <t>Oberösterreich Ergebnis</t>
  </si>
  <si>
    <t>Salzburg Ergebnis</t>
  </si>
  <si>
    <t>Steiermark Ergebnis</t>
  </si>
  <si>
    <t>Tirol Ergebnis</t>
  </si>
  <si>
    <t>Vorarlberg Ergebnis</t>
  </si>
  <si>
    <t>Wien Ergebnis</t>
  </si>
  <si>
    <t>2014</t>
  </si>
  <si>
    <t>2002_1.LJ_männlich</t>
  </si>
  <si>
    <t>2002_1.LJ_weiblich</t>
  </si>
  <si>
    <t>2002_2.LJ_männlich</t>
  </si>
  <si>
    <t>2002_2.LJ_weiblich</t>
  </si>
  <si>
    <t>2002_3.LJ_männlich</t>
  </si>
  <si>
    <t>2002_3.LJ_weiblich</t>
  </si>
  <si>
    <t>2002_4.LJ_männlich</t>
  </si>
  <si>
    <t>2002_4.LJ_weiblich</t>
  </si>
  <si>
    <t>2003_1.LJ_männlich</t>
  </si>
  <si>
    <t>2003_1.LJ_weiblich</t>
  </si>
  <si>
    <t>2003_2.LJ_männlich</t>
  </si>
  <si>
    <t>2003_2.LJ_weiblich</t>
  </si>
  <si>
    <t>2003_3.LJ_männlich</t>
  </si>
  <si>
    <t>2003_3.LJ_weiblich</t>
  </si>
  <si>
    <t>2003_4.LJ_männlich</t>
  </si>
  <si>
    <t>2003_4.LJ_weiblich</t>
  </si>
  <si>
    <t>2004_1.LJ_männlich</t>
  </si>
  <si>
    <t>2004_1.LJ_weiblich</t>
  </si>
  <si>
    <t>2004_2.LJ_männlich</t>
  </si>
  <si>
    <t>2004_2.LJ_weiblich</t>
  </si>
  <si>
    <t>2004_3.LJ_männlich</t>
  </si>
  <si>
    <t>2004_3.LJ_weiblich</t>
  </si>
  <si>
    <t>2004_4.LJ_männlich</t>
  </si>
  <si>
    <t>2004_4.LJ_weiblich</t>
  </si>
  <si>
    <t>2005_1.LJ_männlich</t>
  </si>
  <si>
    <t>2005_1.LJ_weiblich</t>
  </si>
  <si>
    <t>2005_2.LJ_männlich</t>
  </si>
  <si>
    <t>2005_2.LJ_weiblich</t>
  </si>
  <si>
    <t>2005_3.LJ_männlich</t>
  </si>
  <si>
    <t>2005_3.LJ_weiblich</t>
  </si>
  <si>
    <t>2005_4.LJ_männlich</t>
  </si>
  <si>
    <t>2005_4.LJ_weiblich</t>
  </si>
  <si>
    <t>2006_1.LJ_männlich</t>
  </si>
  <si>
    <t>2006_1.LJ_weiblich</t>
  </si>
  <si>
    <t>2006_2.LJ_männlich</t>
  </si>
  <si>
    <t>2006_2.LJ_weiblich</t>
  </si>
  <si>
    <t>2006_3.LJ_männlich</t>
  </si>
  <si>
    <t>2006_3.LJ_weiblich</t>
  </si>
  <si>
    <t>2006_4.LJ_männlich</t>
  </si>
  <si>
    <t>2006_4.LJ_weiblich</t>
  </si>
  <si>
    <t>2007_1.LJ_männlich</t>
  </si>
  <si>
    <t>2007_1.LJ_weiblich</t>
  </si>
  <si>
    <t>2007_2.LJ_männlich</t>
  </si>
  <si>
    <t>2007_2.LJ_weiblich</t>
  </si>
  <si>
    <t>2007_3.LJ_männlich</t>
  </si>
  <si>
    <t>2007_3.LJ_weiblich</t>
  </si>
  <si>
    <t>2007_4.LJ_männlich</t>
  </si>
  <si>
    <t>2007_4.LJ_weiblich</t>
  </si>
  <si>
    <t>2008_1.LJ_männlich</t>
  </si>
  <si>
    <t>2008_1.LJ_weiblich</t>
  </si>
  <si>
    <t>2008_2.LJ_männlich</t>
  </si>
  <si>
    <t>2008_2.LJ_weiblich</t>
  </si>
  <si>
    <t>2008_3.LJ_männlich</t>
  </si>
  <si>
    <t>2008_3.LJ_weiblich</t>
  </si>
  <si>
    <t>2008_4.LJ_männlich</t>
  </si>
  <si>
    <t>2008_4.LJ_weiblich</t>
  </si>
  <si>
    <t>2009_1.LJ_männlich</t>
  </si>
  <si>
    <t>2009_1.LJ_weiblich</t>
  </si>
  <si>
    <t>2009_2.LJ_männlich</t>
  </si>
  <si>
    <t>2009_2.LJ_weiblich</t>
  </si>
  <si>
    <t>2009_3.LJ_männlich</t>
  </si>
  <si>
    <t>2009_3.LJ_weiblich</t>
  </si>
  <si>
    <t>2009_4.LJ_männlich</t>
  </si>
  <si>
    <t>2009_4.LJ_weiblich</t>
  </si>
  <si>
    <t>2010_1.LJ_männlich</t>
  </si>
  <si>
    <t>2010_1.LJ_weiblich</t>
  </si>
  <si>
    <t>2010_2.LJ_männlich</t>
  </si>
  <si>
    <t>2010_2.LJ_weiblich</t>
  </si>
  <si>
    <t>2010_3.LJ_männlich</t>
  </si>
  <si>
    <t>2010_3.LJ_weiblich</t>
  </si>
  <si>
    <t>2010_4.LJ_männlich</t>
  </si>
  <si>
    <t>2010_4.LJ_weiblich</t>
  </si>
  <si>
    <t>2011_1.LJ_männlich</t>
  </si>
  <si>
    <t>2011_1.LJ_weiblich</t>
  </si>
  <si>
    <t>2011_2.LJ_männlich</t>
  </si>
  <si>
    <t>2011_2.LJ_weiblich</t>
  </si>
  <si>
    <t>2011_3.LJ_männlich</t>
  </si>
  <si>
    <t>2011_3.LJ_weiblich</t>
  </si>
  <si>
    <t>2011_4.LJ_männlich</t>
  </si>
  <si>
    <t>2011_4.LJ_weiblich</t>
  </si>
  <si>
    <t>2012_1.LJ_männlich</t>
  </si>
  <si>
    <t>2012_1.LJ_weiblich</t>
  </si>
  <si>
    <t>2012_2.LJ_männlich</t>
  </si>
  <si>
    <t>2012_2.LJ_weiblich</t>
  </si>
  <si>
    <t>2012_3.LJ_männlich</t>
  </si>
  <si>
    <t>2012_3.LJ_weiblich</t>
  </si>
  <si>
    <t>2012_4.LJ_männlich</t>
  </si>
  <si>
    <t>2012_4.LJ_weiblich</t>
  </si>
  <si>
    <t>2013_1.LJ_männlich</t>
  </si>
  <si>
    <t>2013_1.LJ_weiblich</t>
  </si>
  <si>
    <t>2013_2.LJ_männlich</t>
  </si>
  <si>
    <t>2013_2.LJ_weiblich</t>
  </si>
  <si>
    <t>2013_3.LJ_männlich</t>
  </si>
  <si>
    <t>2013_3.LJ_weiblich</t>
  </si>
  <si>
    <t>2013_4.LJ_männlich</t>
  </si>
  <si>
    <t>2013_4.LJ_weiblich</t>
  </si>
  <si>
    <t>2014_1.LJ_männlich</t>
  </si>
  <si>
    <t>2014_1.LJ_weiblich</t>
  </si>
  <si>
    <t>2014_2.LJ_männlich</t>
  </si>
  <si>
    <t>2014_2.LJ_weiblich</t>
  </si>
  <si>
    <t>2014_3.LJ_männlich</t>
  </si>
  <si>
    <t>2014_3.LJ_weiblich</t>
  </si>
  <si>
    <t>2014_4.LJ_männlich</t>
  </si>
  <si>
    <t>2014_4.LJ_weiblich</t>
  </si>
  <si>
    <t>2015_1.LJ_männlich</t>
  </si>
  <si>
    <t>2015_1.LJ_weiblich</t>
  </si>
  <si>
    <t>2015_2.LJ_männlich</t>
  </si>
  <si>
    <t>2015_2.LJ_weiblich</t>
  </si>
  <si>
    <t>2015_3.LJ_männlich</t>
  </si>
  <si>
    <t>2015_3.LJ_weiblich</t>
  </si>
  <si>
    <t>2015_4.LJ_männlich</t>
  </si>
  <si>
    <t>2015_4.LJ_weiblich</t>
  </si>
  <si>
    <t>2015</t>
  </si>
  <si>
    <t>2002_ins_männlich</t>
  </si>
  <si>
    <t>2002_ins_weiblich</t>
  </si>
  <si>
    <t>2003_ins_männlich</t>
  </si>
  <si>
    <t>2003_ins_weiblich</t>
  </si>
  <si>
    <t>2004_ins_männlich</t>
  </si>
  <si>
    <t>2004_ins_weiblich</t>
  </si>
  <si>
    <t>2005_ins_männlich</t>
  </si>
  <si>
    <t>2005_ins_weiblich</t>
  </si>
  <si>
    <t>2006_ins_männlich</t>
  </si>
  <si>
    <t>2006_ins_weiblich</t>
  </si>
  <si>
    <t>2007_ins_männlich</t>
  </si>
  <si>
    <t>2007_ins_weiblich</t>
  </si>
  <si>
    <t>2008_ins_männlich</t>
  </si>
  <si>
    <t>2008_ins_weiblich</t>
  </si>
  <si>
    <t>2009_ins_männlich</t>
  </si>
  <si>
    <t>2009_ins_weiblich</t>
  </si>
  <si>
    <t>2010_ins_männlich</t>
  </si>
  <si>
    <t>2010_ins_weiblich</t>
  </si>
  <si>
    <t>2011_ins_männlich</t>
  </si>
  <si>
    <t>2011_ins_weiblich</t>
  </si>
  <si>
    <t>2012_ins_männlich</t>
  </si>
  <si>
    <t>2012_ins_weiblich</t>
  </si>
  <si>
    <t>2013_ins_männlich</t>
  </si>
  <si>
    <t>2013_ins_weiblich</t>
  </si>
  <si>
    <t>2014_ins_männlich</t>
  </si>
  <si>
    <t>2014_ins_weiblich</t>
  </si>
  <si>
    <t>2015_ins_männlich</t>
  </si>
  <si>
    <t>2015_ins_weiblich</t>
  </si>
  <si>
    <t>2016</t>
  </si>
  <si>
    <t>2016_1.LJ_männlich</t>
  </si>
  <si>
    <t>2016_1.LJ_weiblich</t>
  </si>
  <si>
    <t>2016_2.LJ_männlich</t>
  </si>
  <si>
    <t>2016_2.LJ_weiblich</t>
  </si>
  <si>
    <t>2016_3.LJ_männlich</t>
  </si>
  <si>
    <t>2016_3.LJ_weiblich</t>
  </si>
  <si>
    <t>2016_4.LJ_männlich</t>
  </si>
  <si>
    <t>2016_4.LJ_weiblich</t>
  </si>
  <si>
    <t>2016_ins_männlich</t>
  </si>
  <si>
    <t>2016_ins_weiblich</t>
  </si>
  <si>
    <t xml:space="preserve">  Summe in Ausbildungsbetrieben</t>
  </si>
  <si>
    <r>
      <t xml:space="preserve">Sonstige Lehrberechtigte </t>
    </r>
    <r>
      <rPr>
        <vertAlign val="superscript"/>
        <sz val="9"/>
        <rFont val="Trebuchet MS"/>
        <family val="2"/>
      </rPr>
      <t>1)</t>
    </r>
  </si>
  <si>
    <r>
      <t>Überbetriebliche Lehrausbildung</t>
    </r>
    <r>
      <rPr>
        <vertAlign val="superscript"/>
        <sz val="9"/>
        <rFont val="Trebuchet MS"/>
        <family val="2"/>
      </rPr>
      <t xml:space="preserve">2) </t>
    </r>
  </si>
  <si>
    <t>2017</t>
  </si>
  <si>
    <t>2017_1.LJ_männlich</t>
  </si>
  <si>
    <t>2017_1.LJ_weiblich</t>
  </si>
  <si>
    <t>2017_2.LJ_männlich</t>
  </si>
  <si>
    <t>2017_2.LJ_weiblich</t>
  </si>
  <si>
    <t>2017_3.LJ_männlich</t>
  </si>
  <si>
    <t>2017_3.LJ_weiblich</t>
  </si>
  <si>
    <t>2017_4.LJ_männlich</t>
  </si>
  <si>
    <t>2017_4.LJ_weiblich</t>
  </si>
  <si>
    <t>2017_ins_männlich</t>
  </si>
  <si>
    <t>2017_ins_weiblich</t>
  </si>
  <si>
    <t>2018_1.LJ_männlich</t>
  </si>
  <si>
    <t>2018_1.LJ_weiblich</t>
  </si>
  <si>
    <t>2018_2.LJ_männlich</t>
  </si>
  <si>
    <t>2018_2.LJ_weiblich</t>
  </si>
  <si>
    <t>2018_3.LJ_männlich</t>
  </si>
  <si>
    <t>2018_3.LJ_weiblich</t>
  </si>
  <si>
    <t>2018_4.LJ_männlich</t>
  </si>
  <si>
    <t>2018_4.LJ_weiblich</t>
  </si>
  <si>
    <t>2018</t>
  </si>
  <si>
    <t>2018_ins_männlich</t>
  </si>
  <si>
    <t>2018_ins_weiblich</t>
  </si>
  <si>
    <t>2019</t>
  </si>
  <si>
    <t>2019_1.LJ_männlich</t>
  </si>
  <si>
    <t>2019_1.LJ_weiblich</t>
  </si>
  <si>
    <t>2019_2.LJ_männlich</t>
  </si>
  <si>
    <t>2019_2.LJ_weiblich</t>
  </si>
  <si>
    <t>2019_3.LJ_männlich</t>
  </si>
  <si>
    <t>2019_3.LJ_weiblich</t>
  </si>
  <si>
    <t>2019_4.LJ_männlich</t>
  </si>
  <si>
    <t>2019_4.LJ_weiblich</t>
  </si>
  <si>
    <t>2019_ins_männlich</t>
  </si>
  <si>
    <t>2019_ins_weiblich</t>
  </si>
  <si>
    <t>2020_1.LJ_männlich</t>
  </si>
  <si>
    <t>2020_1.LJ_weiblich</t>
  </si>
  <si>
    <t>2020_2.LJ_männlich</t>
  </si>
  <si>
    <t>2020_2.LJ_weiblich</t>
  </si>
  <si>
    <t>2020_3.LJ_männlich</t>
  </si>
  <si>
    <t>2020_3.LJ_weiblich</t>
  </si>
  <si>
    <t>2020_4.LJ_männlich</t>
  </si>
  <si>
    <t>2020_4.LJ_weiblich</t>
  </si>
  <si>
    <t>2020</t>
  </si>
  <si>
    <t>2020_ins_männlich</t>
  </si>
  <si>
    <t>2020_ins_weiblich</t>
  </si>
  <si>
    <t>2021_1.LJ_männlich</t>
  </si>
  <si>
    <t>2021_1.LJ_weiblich</t>
  </si>
  <si>
    <t>2021_2.LJ_männlich</t>
  </si>
  <si>
    <t>2021_2.LJ_weiblich</t>
  </si>
  <si>
    <t>2021_3.LJ_männlich</t>
  </si>
  <si>
    <t>2021_3.LJ_weiblich</t>
  </si>
  <si>
    <t>2021_4.LJ_männlich</t>
  </si>
  <si>
    <t>2021_4.LJ_weiblich</t>
  </si>
  <si>
    <t>2021</t>
  </si>
  <si>
    <t>2021_ins_männlich</t>
  </si>
  <si>
    <t>2021_ins_weiblich</t>
  </si>
  <si>
    <t>2022</t>
  </si>
  <si>
    <t>2022_1.LJ_männlich</t>
  </si>
  <si>
    <t>2022_1.LJ_weiblich</t>
  </si>
  <si>
    <t>2022_2.LJ_männlich</t>
  </si>
  <si>
    <t>2022_2.LJ_weiblich</t>
  </si>
  <si>
    <t>2022_3.LJ_männlich</t>
  </si>
  <si>
    <t>2022_3.LJ_weiblich</t>
  </si>
  <si>
    <t>2022_4.LJ_männlich</t>
  </si>
  <si>
    <t>2022_4.LJ_weiblich</t>
  </si>
  <si>
    <t>divers</t>
  </si>
  <si>
    <t>x</t>
  </si>
  <si>
    <t>2023</t>
  </si>
  <si>
    <t>2023_1.LJ_divers</t>
  </si>
  <si>
    <t>2023_1.LJ_männlich</t>
  </si>
  <si>
    <t>2023_1.LJ_weiblich</t>
  </si>
  <si>
    <t>2023_2.LJ_divers</t>
  </si>
  <si>
    <t>2023_2.LJ_männlich</t>
  </si>
  <si>
    <t>2023_2.LJ_weiblich</t>
  </si>
  <si>
    <t>2023_3.LJ_männlich</t>
  </si>
  <si>
    <t>2023_3.LJ_weiblich</t>
  </si>
  <si>
    <t>2023_4.LJ_männlich</t>
  </si>
  <si>
    <t>2023_4.LJ_weiblich</t>
  </si>
  <si>
    <t>2022_ins_männlich</t>
  </si>
  <si>
    <t>2022_ins_weiblich</t>
  </si>
  <si>
    <t>2023_ins_divers</t>
  </si>
  <si>
    <t>2023_ins_männlich</t>
  </si>
  <si>
    <t>2023_ins_weiblich</t>
  </si>
  <si>
    <t>www.wko.at/x</t>
  </si>
  <si>
    <t xml:space="preserve">        m=männlich, w=weiblich, x=weitere, siehe</t>
  </si>
  <si>
    <t>2024</t>
  </si>
  <si>
    <t>2024_1.LJ_divers</t>
  </si>
  <si>
    <t>2024_1.LJ_männlich</t>
  </si>
  <si>
    <t>2024_1.LJ_weiblich</t>
  </si>
  <si>
    <t>2024_2.LJ_divers</t>
  </si>
  <si>
    <t>2024_2.LJ_männlich</t>
  </si>
  <si>
    <t>2024_2.LJ_weiblich</t>
  </si>
  <si>
    <t>2024_3.LJ_divers</t>
  </si>
  <si>
    <t>2024_3.LJ_männlich</t>
  </si>
  <si>
    <t>2024_3.LJ_weiblich</t>
  </si>
  <si>
    <t>2024_4.LJ_männlich</t>
  </si>
  <si>
    <t>2024_4.LJ_weiblich</t>
  </si>
  <si>
    <t>2024_ins_divers</t>
  </si>
  <si>
    <t>2024_ins_männlich</t>
  </si>
  <si>
    <t>2024_ins_weiblich</t>
  </si>
  <si>
    <t>insgesamt (alle Lehrjahre zusammen) - dies ist eine Hilfszeile</t>
  </si>
  <si>
    <t>2025_1.LJ_divers</t>
  </si>
  <si>
    <t>2025_1.LJ_männlich</t>
  </si>
  <si>
    <t>2025_1.LJ_weiblich</t>
  </si>
  <si>
    <t>2025_2.LJ_divers</t>
  </si>
  <si>
    <t>2025_2.LJ_männlich</t>
  </si>
  <si>
    <t>2025_2.LJ_weiblich</t>
  </si>
  <si>
    <t>2025_3.LJ_divers</t>
  </si>
  <si>
    <t>2025_3.LJ_männlich</t>
  </si>
  <si>
    <t>2025_3.LJ_weiblich</t>
  </si>
  <si>
    <t>2025_4.LJ_männlich</t>
  </si>
  <si>
    <t>2025_4.LJ_weiblich</t>
  </si>
  <si>
    <t>2025</t>
  </si>
  <si>
    <t>2025_ins_divers</t>
  </si>
  <si>
    <t>2025_ins_männlich</t>
  </si>
  <si>
    <t>2025_ins_weiblich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</si>
</sst>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???,?00"/>
    <numFmt numFmtId="165" formatCode="0.0"/>
    <numFmt numFmtId="166" formatCode="??,??0"/>
    <numFmt numFmtId="167" formatCode="???,???"/>
    <numFmt numFmtId="168" formatCode="?,??0"/>
    <numFmt numFmtId="169" formatCode="#,###"/>
    <numFmt numFmtId="170" formatCode="#,###.0"/>
    <numFmt numFmtId="171" formatCode="_-* #,##0.00\ &quot;€&quot;_-;\-* #,##0.00\ &quot;€&quot;_-;_-* &quot;-&quot;??\ &quot;€&quot;_-;_-@_-"/>
    <numFmt numFmtId="172" formatCode="???,??0"/>
  </numFmts>
  <fonts count="21" x14ac:knownFonts="1">
    <font>
      <sz val="10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sz val="9"/>
      <name val="Trebuchet MS"/>
      <family val="2"/>
    </font>
    <font>
      <sz val="12"/>
      <name val="Trebuchet MS"/>
      <family val="2"/>
    </font>
    <font>
      <sz val="10"/>
      <name val="MS Sans Serif"/>
      <family val="2"/>
    </font>
    <font>
      <sz val="8"/>
      <name val="Trebuchet MS"/>
      <family val="2"/>
    </font>
    <font>
      <b/>
      <sz val="8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2"/>
      <color theme="1" tint="0.34998626667073579"/>
      <name val="Trebuchet MS"/>
      <family val="2"/>
    </font>
    <font>
      <sz val="10"/>
      <color theme="1" tint="0.34998626667073579"/>
      <name val="Trebuchet MS"/>
      <family val="2"/>
    </font>
    <font>
      <b/>
      <sz val="12"/>
      <name val="Trebuchet MS"/>
      <family val="2"/>
    </font>
    <font>
      <vertAlign val="superscript"/>
      <sz val="9"/>
      <name val="Trebuchet MS"/>
      <family val="2"/>
    </font>
    <font>
      <b/>
      <sz val="9"/>
      <name val="Trebuchet MS"/>
      <family val="2"/>
    </font>
    <font>
      <u/>
      <sz val="10"/>
      <color theme="10"/>
      <name val="Trebuchet MS"/>
      <family val="2"/>
    </font>
    <font>
      <b/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E20613"/>
      </bottom>
      <diagonal/>
    </border>
    <border>
      <left style="thin">
        <color indexed="64"/>
      </left>
      <right/>
      <top/>
      <bottom style="thin">
        <color rgb="FFE20613"/>
      </bottom>
      <diagonal/>
    </border>
    <border>
      <left/>
      <right style="thin">
        <color indexed="64"/>
      </right>
      <top/>
      <bottom style="thin">
        <color rgb="FFE20613"/>
      </bottom>
      <diagonal/>
    </border>
    <border>
      <left/>
      <right/>
      <top style="thin">
        <color rgb="FFE20613"/>
      </top>
      <bottom style="thin">
        <color rgb="FFE20613"/>
      </bottom>
      <diagonal/>
    </border>
    <border>
      <left style="thin">
        <color indexed="64"/>
      </left>
      <right/>
      <top style="thin">
        <color rgb="FFE20613"/>
      </top>
      <bottom style="thin">
        <color rgb="FFE20613"/>
      </bottom>
      <diagonal/>
    </border>
    <border>
      <left/>
      <right style="thin">
        <color indexed="64"/>
      </right>
      <top style="thin">
        <color rgb="FFE20613"/>
      </top>
      <bottom style="thin">
        <color rgb="FFE20613"/>
      </bottom>
      <diagonal/>
    </border>
    <border>
      <left/>
      <right/>
      <top/>
      <bottom style="thin">
        <color theme="4" tint="0.39997558519241921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1" fillId="0" borderId="0"/>
    <xf numFmtId="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</cellStyleXfs>
  <cellXfs count="91">
    <xf numFmtId="0" fontId="0" fillId="0" borderId="0" xfId="0"/>
    <xf numFmtId="0" fontId="3" fillId="0" borderId="0" xfId="2" applyFont="1"/>
    <xf numFmtId="0" fontId="6" fillId="0" borderId="0" xfId="2" applyFont="1"/>
    <xf numFmtId="164" fontId="3" fillId="0" borderId="0" xfId="2" applyNumberFormat="1" applyFont="1"/>
    <xf numFmtId="0" fontId="2" fillId="0" borderId="0" xfId="2"/>
    <xf numFmtId="166" fontId="3" fillId="0" borderId="0" xfId="2" applyNumberFormat="1" applyFont="1"/>
    <xf numFmtId="0" fontId="3" fillId="0" borderId="0" xfId="6" applyFont="1"/>
    <xf numFmtId="0" fontId="5" fillId="0" borderId="0" xfId="4" applyFont="1" applyAlignment="1">
      <alignment vertical="top"/>
    </xf>
    <xf numFmtId="165" fontId="5" fillId="0" borderId="0" xfId="4" applyNumberFormat="1" applyFont="1" applyAlignment="1">
      <alignment vertical="top"/>
    </xf>
    <xf numFmtId="3" fontId="4" fillId="0" borderId="1" xfId="5" applyNumberFormat="1" applyFont="1" applyBorder="1" applyAlignment="1">
      <alignment horizontal="centerContinuous" vertical="center" wrapText="1"/>
    </xf>
    <xf numFmtId="3" fontId="4" fillId="0" borderId="1" xfId="5" applyNumberFormat="1" applyFont="1" applyBorder="1" applyAlignment="1">
      <alignment horizontal="centerContinuous" vertical="center"/>
    </xf>
    <xf numFmtId="3" fontId="9" fillId="0" borderId="2" xfId="5" applyNumberFormat="1" applyFont="1" applyBorder="1" applyAlignment="1">
      <alignment horizontal="center" vertical="center" wrapText="1"/>
    </xf>
    <xf numFmtId="3" fontId="8" fillId="0" borderId="2" xfId="5" applyNumberFormat="1" applyFont="1" applyBorder="1" applyAlignment="1">
      <alignment horizontal="center" vertical="center" wrapText="1"/>
    </xf>
    <xf numFmtId="3" fontId="3" fillId="0" borderId="0" xfId="5" applyNumberFormat="1" applyFont="1" applyAlignment="1">
      <alignment vertical="center"/>
    </xf>
    <xf numFmtId="168" fontId="4" fillId="0" borderId="0" xfId="5" applyNumberFormat="1" applyFont="1" applyAlignment="1">
      <alignment horizontal="center" vertical="center"/>
    </xf>
    <xf numFmtId="168" fontId="3" fillId="0" borderId="0" xfId="5" applyNumberFormat="1" applyFont="1" applyAlignment="1">
      <alignment horizontal="center" vertical="center"/>
    </xf>
    <xf numFmtId="3" fontId="4" fillId="0" borderId="1" xfId="5" applyNumberFormat="1" applyFont="1" applyBorder="1" applyAlignment="1">
      <alignment horizontal="left" vertical="center"/>
    </xf>
    <xf numFmtId="168" fontId="4" fillId="0" borderId="1" xfId="5" applyNumberFormat="1" applyFont="1" applyBorder="1" applyAlignment="1">
      <alignment horizontal="center" vertical="center"/>
    </xf>
    <xf numFmtId="3" fontId="3" fillId="0" borderId="1" xfId="5" applyNumberFormat="1" applyFont="1" applyBorder="1" applyAlignment="1">
      <alignment horizontal="center"/>
    </xf>
    <xf numFmtId="168" fontId="3" fillId="0" borderId="1" xfId="5" applyNumberFormat="1" applyFont="1" applyBorder="1" applyAlignment="1">
      <alignment horizontal="center" vertical="center"/>
    </xf>
    <xf numFmtId="3" fontId="3" fillId="0" borderId="2" xfId="5" applyNumberFormat="1" applyFont="1" applyBorder="1" applyAlignment="1">
      <alignment horizontal="center" vertical="center"/>
    </xf>
    <xf numFmtId="3" fontId="3" fillId="0" borderId="2" xfId="5" applyNumberFormat="1" applyFont="1" applyBorder="1" applyAlignment="1">
      <alignment horizontal="left" vertical="center"/>
    </xf>
    <xf numFmtId="0" fontId="1" fillId="0" borderId="0" xfId="7"/>
    <xf numFmtId="0" fontId="2" fillId="0" borderId="0" xfId="2" applyAlignment="1">
      <alignment horizontal="left"/>
    </xf>
    <xf numFmtId="169" fontId="2" fillId="0" borderId="0" xfId="2" applyNumberFormat="1"/>
    <xf numFmtId="165" fontId="0" fillId="0" borderId="0" xfId="8" applyNumberFormat="1" applyFont="1"/>
    <xf numFmtId="170" fontId="2" fillId="0" borderId="0" xfId="2" applyNumberFormat="1"/>
    <xf numFmtId="165" fontId="10" fillId="0" borderId="0" xfId="7" applyNumberFormat="1" applyFont="1"/>
    <xf numFmtId="0" fontId="11" fillId="2" borderId="5" xfId="2" applyFont="1" applyFill="1" applyBorder="1" applyAlignment="1">
      <alignment horizontal="left"/>
    </xf>
    <xf numFmtId="2" fontId="2" fillId="0" borderId="0" xfId="2" applyNumberFormat="1" applyAlignment="1">
      <alignment horizontal="left"/>
    </xf>
    <xf numFmtId="0" fontId="13" fillId="3" borderId="6" xfId="2" applyFont="1" applyFill="1" applyBorder="1"/>
    <xf numFmtId="0" fontId="12" fillId="0" borderId="0" xfId="2" applyFont="1"/>
    <xf numFmtId="0" fontId="0" fillId="0" borderId="0" xfId="0" pivotButton="1"/>
    <xf numFmtId="0" fontId="0" fillId="0" borderId="0" xfId="0" applyAlignment="1">
      <alignment horizontal="left"/>
    </xf>
    <xf numFmtId="169" fontId="0" fillId="0" borderId="0" xfId="0" applyNumberFormat="1"/>
    <xf numFmtId="2" fontId="0" fillId="0" borderId="0" xfId="0" applyNumberFormat="1"/>
    <xf numFmtId="0" fontId="3" fillId="0" borderId="1" xfId="5" applyFont="1" applyBorder="1"/>
    <xf numFmtId="168" fontId="0" fillId="0" borderId="0" xfId="0" applyNumberFormat="1"/>
    <xf numFmtId="3" fontId="0" fillId="0" borderId="0" xfId="0" applyNumberForma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center"/>
    </xf>
    <xf numFmtId="0" fontId="15" fillId="0" borderId="0" xfId="2" applyFont="1"/>
    <xf numFmtId="2" fontId="0" fillId="0" borderId="0" xfId="0" applyNumberFormat="1" applyAlignment="1">
      <alignment horizontal="left"/>
    </xf>
    <xf numFmtId="0" fontId="16" fillId="0" borderId="0" xfId="2" applyFont="1"/>
    <xf numFmtId="0" fontId="16" fillId="0" borderId="0" xfId="2" applyFont="1" applyAlignment="1">
      <alignment horizontal="left"/>
    </xf>
    <xf numFmtId="0" fontId="5" fillId="4" borderId="0" xfId="2" applyFont="1" applyFill="1"/>
    <xf numFmtId="0" fontId="5" fillId="4" borderId="7" xfId="2" applyFont="1" applyFill="1" applyBorder="1"/>
    <xf numFmtId="0" fontId="5" fillId="4" borderId="8" xfId="2" applyFont="1" applyFill="1" applyBorder="1" applyAlignment="1">
      <alignment horizontal="center"/>
    </xf>
    <xf numFmtId="0" fontId="5" fillId="4" borderId="7" xfId="2" applyFont="1" applyFill="1" applyBorder="1" applyAlignment="1">
      <alignment horizontal="center"/>
    </xf>
    <xf numFmtId="0" fontId="5" fillId="4" borderId="9" xfId="2" applyFont="1" applyFill="1" applyBorder="1" applyAlignment="1">
      <alignment horizontal="center"/>
    </xf>
    <xf numFmtId="0" fontId="5" fillId="0" borderId="0" xfId="2" applyFont="1" applyAlignment="1">
      <alignment vertical="center" wrapText="1"/>
    </xf>
    <xf numFmtId="164" fontId="5" fillId="0" borderId="3" xfId="6" applyNumberFormat="1" applyFont="1" applyBorder="1" applyAlignment="1">
      <alignment horizontal="center" vertical="center"/>
    </xf>
    <xf numFmtId="164" fontId="5" fillId="0" borderId="0" xfId="6" applyNumberFormat="1" applyFont="1" applyAlignment="1">
      <alignment horizontal="center" vertical="center"/>
    </xf>
    <xf numFmtId="166" fontId="5" fillId="0" borderId="0" xfId="6" applyNumberFormat="1" applyFont="1" applyAlignment="1">
      <alignment horizontal="center" vertical="center"/>
    </xf>
    <xf numFmtId="166" fontId="5" fillId="0" borderId="3" xfId="6" applyNumberFormat="1" applyFont="1" applyBorder="1" applyAlignment="1">
      <alignment horizontal="center" vertical="center"/>
    </xf>
    <xf numFmtId="164" fontId="5" fillId="0" borderId="3" xfId="6" applyNumberFormat="1" applyFont="1" applyBorder="1" applyAlignment="1">
      <alignment horizontal="center"/>
    </xf>
    <xf numFmtId="164" fontId="5" fillId="0" borderId="0" xfId="6" applyNumberFormat="1" applyFont="1" applyAlignment="1">
      <alignment horizontal="center"/>
    </xf>
    <xf numFmtId="166" fontId="5" fillId="0" borderId="0" xfId="6" applyNumberFormat="1" applyFont="1" applyAlignment="1">
      <alignment horizontal="center"/>
    </xf>
    <xf numFmtId="166" fontId="5" fillId="0" borderId="3" xfId="6" applyNumberFormat="1" applyFont="1" applyBorder="1" applyAlignment="1">
      <alignment horizontal="center"/>
    </xf>
    <xf numFmtId="167" fontId="5" fillId="0" borderId="0" xfId="6" applyNumberFormat="1" applyFont="1" applyAlignment="1">
      <alignment horizontal="center" vertical="center"/>
    </xf>
    <xf numFmtId="0" fontId="18" fillId="0" borderId="0" xfId="2" applyFont="1" applyAlignment="1">
      <alignment vertical="center" wrapText="1"/>
    </xf>
    <xf numFmtId="0" fontId="18" fillId="0" borderId="10" xfId="2" applyFont="1" applyBorder="1" applyAlignment="1">
      <alignment vertical="center" wrapText="1"/>
    </xf>
    <xf numFmtId="0" fontId="5" fillId="0" borderId="0" xfId="2" applyFont="1" applyAlignment="1">
      <alignment vertical="center"/>
    </xf>
    <xf numFmtId="164" fontId="3" fillId="0" borderId="0" xfId="6" applyNumberFormat="1" applyFont="1"/>
    <xf numFmtId="0" fontId="5" fillId="0" borderId="0" xfId="2" applyFont="1"/>
    <xf numFmtId="3" fontId="5" fillId="0" borderId="0" xfId="4" applyNumberFormat="1" applyFont="1" applyAlignment="1">
      <alignment vertical="top"/>
    </xf>
    <xf numFmtId="0" fontId="10" fillId="0" borderId="0" xfId="7" applyFont="1"/>
    <xf numFmtId="2" fontId="10" fillId="0" borderId="0" xfId="0" applyNumberFormat="1" applyFont="1"/>
    <xf numFmtId="172" fontId="18" fillId="0" borderId="3" xfId="6" applyNumberFormat="1" applyFont="1" applyBorder="1" applyAlignment="1">
      <alignment horizontal="center" vertical="center"/>
    </xf>
    <xf numFmtId="172" fontId="18" fillId="0" borderId="0" xfId="6" applyNumberFormat="1" applyFont="1" applyAlignment="1">
      <alignment horizontal="center" vertical="center"/>
    </xf>
    <xf numFmtId="172" fontId="5" fillId="0" borderId="3" xfId="6" applyNumberFormat="1" applyFont="1" applyBorder="1" applyAlignment="1">
      <alignment horizontal="center" vertical="center"/>
    </xf>
    <xf numFmtId="172" fontId="5" fillId="0" borderId="0" xfId="6" applyNumberFormat="1" applyFont="1" applyAlignment="1">
      <alignment horizontal="center" vertical="center"/>
    </xf>
    <xf numFmtId="172" fontId="18" fillId="0" borderId="11" xfId="6" applyNumberFormat="1" applyFont="1" applyBorder="1" applyAlignment="1">
      <alignment horizontal="center" vertical="center"/>
    </xf>
    <xf numFmtId="172" fontId="18" fillId="0" borderId="10" xfId="6" applyNumberFormat="1" applyFont="1" applyBorder="1" applyAlignment="1">
      <alignment horizontal="center" vertical="center"/>
    </xf>
    <xf numFmtId="166" fontId="18" fillId="0" borderId="4" xfId="6" applyNumberFormat="1" applyFont="1" applyBorder="1" applyAlignment="1">
      <alignment horizontal="center" vertical="center"/>
    </xf>
    <xf numFmtId="166" fontId="5" fillId="0" borderId="4" xfId="6" applyNumberFormat="1" applyFont="1" applyBorder="1" applyAlignment="1">
      <alignment horizontal="center" vertical="center"/>
    </xf>
    <xf numFmtId="166" fontId="18" fillId="0" borderId="12" xfId="6" applyNumberFormat="1" applyFont="1" applyBorder="1" applyAlignment="1">
      <alignment horizontal="center" vertical="center"/>
    </xf>
    <xf numFmtId="166" fontId="18" fillId="0" borderId="0" xfId="6" applyNumberFormat="1" applyFont="1" applyAlignment="1">
      <alignment horizontal="center" vertical="center"/>
    </xf>
    <xf numFmtId="166" fontId="18" fillId="0" borderId="10" xfId="6" applyNumberFormat="1" applyFont="1" applyBorder="1" applyAlignment="1">
      <alignment horizontal="center" vertical="center"/>
    </xf>
    <xf numFmtId="0" fontId="19" fillId="0" borderId="0" xfId="10" applyAlignment="1"/>
    <xf numFmtId="2" fontId="2" fillId="0" borderId="0" xfId="2" applyNumberFormat="1"/>
    <xf numFmtId="0" fontId="20" fillId="0" borderId="0" xfId="0" applyFont="1" applyAlignment="1">
      <alignment horizontal="left"/>
    </xf>
    <xf numFmtId="0" fontId="20" fillId="0" borderId="13" xfId="0" applyFont="1" applyBorder="1" applyAlignment="1">
      <alignment horizontal="left"/>
    </xf>
    <xf numFmtId="0" fontId="10" fillId="5" borderId="0" xfId="7" applyFont="1" applyFill="1"/>
    <xf numFmtId="0" fontId="1" fillId="5" borderId="0" xfId="7" applyFill="1"/>
    <xf numFmtId="0" fontId="1" fillId="5" borderId="0" xfId="11" applyFill="1"/>
    <xf numFmtId="0" fontId="1" fillId="0" borderId="0" xfId="7" applyFont="1"/>
    <xf numFmtId="0" fontId="5" fillId="4" borderId="3" xfId="2" applyFont="1" applyFill="1" applyBorder="1" applyAlignment="1">
      <alignment horizontal="center"/>
    </xf>
    <xf numFmtId="0" fontId="5" fillId="4" borderId="0" xfId="2" applyFont="1" applyFill="1" applyAlignment="1">
      <alignment horizontal="center"/>
    </xf>
    <xf numFmtId="0" fontId="5" fillId="4" borderId="4" xfId="2" applyFont="1" applyFill="1" applyBorder="1" applyAlignment="1">
      <alignment horizontal="center"/>
    </xf>
    <xf numFmtId="0" fontId="2" fillId="0" borderId="0" xfId="2" applyAlignment="1">
      <alignment horizontal="center"/>
    </xf>
  </cellXfs>
  <cellStyles count="12">
    <cellStyle name="Dezimal 2" xfId="1" xr:uid="{00000000-0005-0000-0000-000000000000}"/>
    <cellStyle name="Euro" xfId="9" xr:uid="{00000000-0005-0000-0000-000001000000}"/>
    <cellStyle name="Link" xfId="10" builtinId="8"/>
    <cellStyle name="Prozent 2" xfId="8" xr:uid="{00000000-0005-0000-0000-000002000000}"/>
    <cellStyle name="Standard" xfId="0" builtinId="0"/>
    <cellStyle name="Standard 2" xfId="2" xr:uid="{00000000-0005-0000-0000-000004000000}"/>
    <cellStyle name="Standard 2 2" xfId="7" xr:uid="{00000000-0005-0000-0000-000005000000}"/>
    <cellStyle name="Standard 2 2 2" xfId="11" xr:uid="{936D27E1-9D07-467C-9F0B-C08E634223DC}"/>
    <cellStyle name="Standard 3" xfId="3" xr:uid="{00000000-0005-0000-0000-000006000000}"/>
    <cellStyle name="Standard_LEHRÜ1" xfId="4" xr:uid="{00000000-0005-0000-0000-000007000000}"/>
    <cellStyle name="Standard_LEHRÜ7" xfId="5" xr:uid="{00000000-0005-0000-0000-000008000000}"/>
    <cellStyle name="Standard_LEHRÜ8" xfId="6" xr:uid="{00000000-0005-0000-0000-000009000000}"/>
  </cellStyles>
  <dxfs count="1">
    <dxf>
      <numFmt numFmtId="2" formatCode="0.00"/>
    </dxf>
  </dxfs>
  <tableStyles count="0" defaultTableStyle="TableStyleMedium9" defaultPivotStyle="PivotStyleLight16"/>
  <colors>
    <mruColors>
      <color rgb="FFE206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Dropdown!$D$3" max="2025" min="2002" page="10" val="2025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466725</xdr:colOff>
          <xdr:row>3</xdr:row>
          <xdr:rowOff>19050</xdr:rowOff>
        </xdr:from>
        <xdr:to>
          <xdr:col>1</xdr:col>
          <xdr:colOff>600075</xdr:colOff>
          <xdr:row>3</xdr:row>
          <xdr:rowOff>276225</xdr:rowOff>
        </xdr:to>
        <xdr:sp macro="" textlink="">
          <xdr:nvSpPr>
            <xdr:cNvPr id="3073" name="Spinner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11</xdr:colOff>
      <xdr:row>0</xdr:row>
      <xdr:rowOff>0</xdr:rowOff>
    </xdr:from>
    <xdr:to>
      <xdr:col>21</xdr:col>
      <xdr:colOff>0</xdr:colOff>
      <xdr:row>1</xdr:row>
      <xdr:rowOff>103358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9913"/>
        <a:stretch/>
      </xdr:blipFill>
      <xdr:spPr>
        <a:xfrm>
          <a:off x="11" y="0"/>
          <a:ext cx="12325339" cy="293858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495311</xdr:colOff>
      <xdr:row>0</xdr:row>
      <xdr:rowOff>0</xdr:rowOff>
    </xdr:from>
    <xdr:to>
      <xdr:col>20</xdr:col>
      <xdr:colOff>420516</xdr:colOff>
      <xdr:row>1</xdr:row>
      <xdr:rowOff>94447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7611" y="0"/>
          <a:ext cx="953905" cy="284947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Frischmann Gabriele, WKÖ Statistik" refreshedDate="42016.560966666664" backgroundQuery="1" createdVersion="4" refreshedVersion="4" minRefreshableVersion="3" recordCount="0" supportSubquery="1" supportAdvancedDrill="1" xr:uid="{00000000-000A-0000-FFFF-FFFF15000000}">
  <cacheSource type="external" connectionId="1"/>
  <cacheFields count="1">
    <cacheField name="[Zeitraum].[Zeitraum]" caption="Zeitraum" numFmtId="0" hierarchy="16">
      <sharedItems count="13">
        <s v="[Zeitraum].[2002]" c="2002"/>
        <s v="[Zeitraum].[2003]" c="2003"/>
        <s v="[Zeitraum].[2004]" c="2004"/>
        <s v="[Zeitraum].[2005]" c="2005"/>
        <s v="[Zeitraum].[2006]" c="2006"/>
        <s v="[Zeitraum].[2007]" c="2007"/>
        <s v="[Zeitraum].[2008]" c="2008"/>
        <s v="[Zeitraum].[2009]" c="2009"/>
        <s v="[Zeitraum].[2010]" c="2010"/>
        <s v="[Zeitraum].[2011]" c="2011"/>
        <s v="[Zeitraum].[2012]" c="2012"/>
        <s v="[Zeitraum].[2013]" c="2013"/>
        <s v="[Zeitraum].[2014]" c="2014"/>
      </sharedItems>
    </cacheField>
  </cacheFields>
  <cacheHierarchies count="49">
    <cacheHierarchy uniqueName="[Bezirke].[Bezirke]" caption="Bezirke" defaultMemberUniqueName="[Bezirke].[Bezirke].[Summe Kammern]" allUniqueName="[Bezirke].[Bezirke].[Summe Kammern]" dimensionUniqueName="[Bezirke]" displayFolder="" count="0" unbalanced="0"/>
    <cacheHierarchy uniqueName="[EinzelDoppelLangtexte]" caption="EinzelDoppelLangtexte" defaultMemberUniqueName="[EinzelDoppelLangtexte].[Einfach- und Doppellehren]" allUniqueName="[EinzelDoppelLangtexte].[Einfach- und Doppellehren]" dimensionUniqueName="[EinzelDoppelLangtexte]" displayFolder="" count="0" unbalanced="0"/>
    <cacheHierarchy uniqueName="[EinzelDoppelModulare].[EinzelDoppelModulare]" caption="EinzelDoppelModulare" defaultMemberUniqueName="[EinzelDoppelModulare].[EinzelDoppelModulare].[Summe Lehrberufe]" allUniqueName="[EinzelDoppelModulare].[EinzelDoppelModulare].[Summe Lehrberufe]" dimensionUniqueName="[EinzelDoppelModulare]" displayFolder="" count="0" unbalanced="0"/>
    <cacheHierarchy uniqueName="[FachgruppenÖsterr]" caption="FachgruppenÖsterr" defaultMemberUniqueName="[FachgruppenÖsterr].[Summe FachgruppenÖsterreich]" allUniqueName="[FachgruppenÖsterr].[Summe FachgruppenÖsterreich]" dimensionUniqueName="[FachgruppenÖsterr]" displayFolder="" count="3" unbalanced="0"/>
    <cacheHierarchy uniqueName="[Geburtsjahrgänge]" caption="Geburtsjahrgänge" defaultMemberUniqueName="[Geburtsjahrgänge].[Summe Geburtsjahrgänge]" allUniqueName="[Geburtsjahrgänge].[Summe Geburtsjahrgänge]" dimensionUniqueName="[Geburtsjahrgänge]" displayFolder="" count="0" unbalanced="0"/>
    <cacheHierarchy uniqueName="[Gemeinden].[Gemeinden]" caption="Gemeinden" defaultMemberUniqueName="[Gemeinden].[Gemeinden].[Summe Kammern]" allUniqueName="[Gemeinden].[Gemeinden].[Summe Kammern]" dimensionUniqueName="[Gemeinden]" displayFolder="" count="4" unbalanced="0"/>
    <cacheHierarchy uniqueName="[Geschlecht]" caption="Geschlecht" defaultMemberUniqueName="[Geschlecht].[Gesamt]" allUniqueName="[Geschlecht].[Gesamt]" dimensionUniqueName="[Geschlecht]" displayFolder="" count="2" unbalanced="0"/>
    <cacheHierarchy uniqueName="[Kammern]" caption="Kammern" defaultMemberUniqueName="[Kammern].[Österreich]" allUniqueName="[Kammern].[Österreich]" dimensionUniqueName="[Kammern]" displayFolder="" count="2" unbalanced="0"/>
    <cacheHierarchy uniqueName="[Lehrberufe]" caption="Lehrberufe" defaultMemberUniqueName="[Lehrberufe].[Lehrberufe]" allUniqueName="[Lehrberufe].[Lehrberufe]" dimensionUniqueName="[Lehrberufe]" displayFolder="" count="2" unbalanced="0"/>
    <cacheHierarchy uniqueName="[Lehrberufsgruppen].[Lehrberufsgruppen]" caption="Lehrberufsgruppen" defaultMemberUniqueName="[Lehrberufsgruppen].[Lehrberufsgruppen].[Lehrberufsgruppen]" allUniqueName="[Lehrberufsgruppen].[Lehrberufsgruppen].[Lehrberufsgruppen]" dimensionUniqueName="[Lehrberufsgruppen]" displayFolder="" count="3" unbalanced="0"/>
    <cacheHierarchy uniqueName="[Lehrjahr]" caption="Lehrjahr" defaultMemberUniqueName="[Lehrjahr].[Summe LJ 1bis4]" allUniqueName="[Lehrjahr].[Summe LJ 1bis4]" dimensionUniqueName="[Lehrjahr]" displayFolder="" count="2" unbalanced="0"/>
    <cacheHierarchy uniqueName="[Lehrvertragsart]" caption="Lehrvertragsart" defaultMemberUniqueName="[Lehrvertragsart].[Lehrvertragsarten]" allUniqueName="[Lehrvertragsart].[Lehrvertragsarten]" dimensionUniqueName="[Lehrvertragsart]" displayFolder="" count="2" unbalanced="0"/>
    <cacheHierarchy uniqueName="[Schultypen]" caption="Schultypen" defaultMemberUniqueName="[Schultypen].[Schultypen]" allUniqueName="[Schultypen].[Schultypen]" dimensionUniqueName="[Schultypen]" displayFolder="" count="0" unbalanced="0"/>
    <cacheHierarchy uniqueName="[Sparten]" caption="Sparten" defaultMemberUniqueName="[Sparten].[Sparten]" allUniqueName="[Sparten].[Sparten]" dimensionUniqueName="[Sparten]" displayFolder="" count="0" unbalanced="0"/>
    <cacheHierarchy uniqueName="[SpartenNummer]" caption="SpartenNummer" attribute="1" defaultMemberUniqueName="[SpartenNummer].[Sparten]" allUniqueName="[SpartenNummer].[Sparten]" dimensionUniqueName="[Sparten]" displayFolder="" count="0" unbalanced="0"/>
    <cacheHierarchy uniqueName="[Staatsbürgerschaft]" caption="Staatsbürgerschaft" defaultMemberUniqueName="[Staatsbürgerschaft].[Staatsbürger Gesamt]" allUniqueName="[Staatsbürgerschaft].[Staatsbürger Gesamt]" dimensionUniqueName="[Staatsbürgerschaft]" displayFolder="" count="0" unbalanced="0"/>
    <cacheHierarchy uniqueName="[Zeitraum]" caption="Zeitraum" defaultMemberUniqueName="[Zeitraum].[2002]" dimensionUniqueName="[Zeitraum]" displayFolder="" count="1" unbalanced="0">
      <fieldsUsage count="1">
        <fieldUsage x="0"/>
      </fieldsUsage>
    </cacheHierarchy>
    <cacheHierarchy uniqueName="[Bezirke].[Bezirk]" caption="Bezirk" attribute="1" defaultMemberUniqueName="[Bezirke].[Bezirk].[Summe Kammern]" allUniqueName="[Bezirke].[Bezirk].[Summe Kammern]" dimensionUniqueName="[Bezirke]" displayFolder="" count="0" unbalanced="0" hidden="1"/>
    <cacheHierarchy uniqueName="[Bezirke].[generated attribute 1]" caption="generated attribute 1" attribute="1" keyAttribute="1" defaultMemberUniqueName="[Bezirke].[generated attribute 1].[Summe Kammern]" allUniqueName="[Bezirke].[generated attribute 1].[Summe Kammern]" dimensionUniqueName="[Bezirke]" displayFolder="" count="0" unbalanced="0" hidden="1"/>
    <cacheHierarchy uniqueName="[Bezirke].[Kammer attribute]" caption="Kammer attribute" attribute="1" defaultMemberUniqueName="[Bezirke].[Kammer attribute].[Summe Kammern]" allUniqueName="[Bezirke].[Kammer attribute].[Summe Kammern]" dimensionUniqueName="[Bezirke]" displayFolder="" count="0" unbalanced="0" hidden="1"/>
    <cacheHierarchy uniqueName="[generated attribute 3]" caption="generated attribute 3" attribute="1" keyAttribute="1" defaultMemberUniqueName="[generated attribute 3].[Einzel und Doppellehren]" allUniqueName="[generated attribute 3].[Einzel und Doppellehren]" dimensionUniqueName="[EinzelDoppelLangtexte]" displayFolder="" count="0" unbalanced="0" hidden="1"/>
    <cacheHierarchy uniqueName="[Lehrberuf]" caption="Lehrberuf" attribute="1" defaultMemberUniqueName="[Lehrberuf].[Einzel und Doppellehren]" allUniqueName="[Lehrberuf].[Einzel und Doppellehren]" dimensionUniqueName="[EinzelDoppelLangtexte]" displayFolder="" count="0" unbalanced="0" hidden="1"/>
    <cacheHierarchy uniqueName="[Lehre attribute]" caption="Lehre attribute" attribute="1" defaultMemberUniqueName="[Lehre attribute].[Einzel und Doppellehren]" allUniqueName="[Lehre attribute].[Einzel und Doppellehren]" dimensionUniqueName="[EinzelDoppelLangtexte]" displayFolder="" count="0" unbalanced="0" hidden="1"/>
    <cacheHierarchy uniqueName="[EinzelDoppelModulare].[Lehrberuf]" caption="Lehrberuf" attribute="1" defaultMemberUniqueName="[EinzelDoppelModulare].[Lehrberuf].[Summe Lehrberufe]" allUniqueName="[EinzelDoppelModulare].[Lehrberuf].[Summe Lehrberufe]" dimensionUniqueName="[EinzelDoppelModulare]" displayFolder="" count="0" unbalanced="0" hidden="1"/>
    <cacheHierarchy uniqueName="[EinzelDoppelModulare].[LehrberufeArtModule]" caption="LehrberufeArtModule" attribute="1" keyAttribute="1" defaultMemberUniqueName="[EinzelDoppelModulare].[LehrberufeArtModule].[Summe Lehrberufe]" allUniqueName="[EinzelDoppelModulare].[LehrberufeArtModule].[Summe Lehrberufe]" dimensionUniqueName="[EinzelDoppelModulare]" displayFolder="" count="0" unbalanced="0" hidden="1"/>
    <cacheHierarchy uniqueName="[EinzelDoppelModulare].[Lehrberufsart]" caption="Lehrberufsart" attribute="1" defaultMemberUniqueName="[EinzelDoppelModulare].[Lehrberufsart].[Summe Lehrberufe]" allUniqueName="[EinzelDoppelModulare].[Lehrberufsart].[Summe Lehrberufe]" dimensionUniqueName="[EinzelDoppelModulare]" displayFolder="" count="0" unbalanced="0" hidden="1"/>
    <cacheHierarchy uniqueName="[FGR]" caption="FGR" attribute="1" defaultMemberUniqueName="[FGR].[Summe FachgruppenÖsterreich]" allUniqueName="[FGR].[Summe FachgruppenÖsterreich]" dimensionUniqueName="[FachgruppenÖsterr]" displayFolder="" count="0" unbalanced="0" hidden="1"/>
    <cacheHierarchy uniqueName="[generated attribute 4]" caption="generated attribute 4" attribute="1" keyAttribute="1" defaultMemberUniqueName="[generated attribute 4].[Summe FachgruppenÖsterreich]" allUniqueName="[generated attribute 4].[Summe FachgruppenÖsterreich]" dimensionUniqueName="[FachgruppenÖsterr]" displayFolder="" count="0" unbalanced="0" hidden="1"/>
    <cacheHierarchy uniqueName="[Sparte attribute 1]" caption="Sparte attribute 1" attribute="1" defaultMemberUniqueName="[Sparte attribute 1].[Summe FachgruppenÖsterreich]" allUniqueName="[Sparte attribute 1].[Summe FachgruppenÖsterreich]" dimensionUniqueName="[FachgruppenÖsterr]" displayFolder="" count="0" unbalanced="0" hidden="1"/>
    <cacheHierarchy uniqueName="[Jahrgang attribute]" caption="Jahrgang attribute" attribute="1" keyAttribute="1" defaultMemberUniqueName="[Jahrgang attribute].[Summe Geburtsjahrgänge]" allUniqueName="[Jahrgang attribute].[Summe Geburtsjahrgänge]" dimensionUniqueName="[Geburtsjahrgänge]" displayFolder="" count="0" unbalanced="0" hidden="1"/>
    <cacheHierarchy uniqueName="[Gemeinden].[Bezirk]" caption="Bezirk" attribute="1" defaultMemberUniqueName="[Gemeinden].[Bezirk].[Summe Kammern]" allUniqueName="[Gemeinden].[Bezirk].[Summe Kammern]" dimensionUniqueName="[Gemeinden]" displayFolder="" count="0" unbalanced="0" hidden="1"/>
    <cacheHierarchy uniqueName="[Gemeinden].[Gemeinde]" caption="Gemeinde" attribute="1" defaultMemberUniqueName="[Gemeinden].[Gemeinde].[Summe Kammern]" allUniqueName="[Gemeinden].[Gemeinde].[Summe Kammern]" dimensionUniqueName="[Gemeinden]" displayFolder="" count="0" unbalanced="0" hidden="1"/>
    <cacheHierarchy uniqueName="[Gemeinden].[generated attribute 2]" caption="generated attribute 2" attribute="1" keyAttribute="1" defaultMemberUniqueName="[Gemeinden].[generated attribute 2].[Summe Kammern]" allUniqueName="[Gemeinden].[generated attribute 2].[Summe Kammern]" dimensionUniqueName="[Gemeinden]" displayFolder="" count="0" unbalanced="0" hidden="1"/>
    <cacheHierarchy uniqueName="[Gemeinden].[Kammer attribute 1]" caption="Kammer attribute 1" attribute="1" defaultMemberUniqueName="[Gemeinden].[Kammer attribute 1].[Summe Kammern]" allUniqueName="[Gemeinden].[Kammer attribute 1].[Summe Kammern]" dimensionUniqueName="[Gemeinden]" displayFolder="" count="0" unbalanced="0" hidden="1"/>
    <cacheHierarchy uniqueName="[Geschlecht attribute]" caption="Geschlecht attribute" attribute="1" keyAttribute="1" defaultMemberUniqueName="[Geschlecht attribute].[Gesamt]" allUniqueName="[Geschlecht attribute].[Gesamt]" dimensionUniqueName="[Geschlecht]" displayFolder="" count="0" unbalanced="0" hidden="1"/>
    <cacheHierarchy uniqueName="[Kammer attribute 2]" caption="Kammer attribute 2" attribute="1" keyAttribute="1" defaultMemberUniqueName="[Kammer attribute 2].[Österreich]" allUniqueName="[Kammer attribute 2].[Österreich]" dimensionUniqueName="[Kammern]" displayFolder="" count="0" unbalanced="0" hidden="1"/>
    <cacheHierarchy uniqueName="[Lehrberuf attribute 2]" caption="Lehrberuf attribute 2" attribute="1" defaultMemberUniqueName="[Lehrberuf attribute 2].[Lehrberufe]" allUniqueName="[Lehrberuf attribute 2].[Lehrberufe]" dimensionUniqueName="[Lehrberufe]" displayFolder="" count="0" unbalanced="0" hidden="1"/>
    <cacheHierarchy uniqueName="[MODNR1]" caption="MODNR1" attribute="1" keyAttribute="1" defaultMemberUniqueName="[MODNR1].[Lehrberufe]" allUniqueName="[MODNR1].[Lehrberufe]" dimensionUniqueName="[Lehrberufe]" displayFolder="" count="0" unbalanced="0" hidden="1"/>
    <cacheHierarchy uniqueName="[Lehrberufsgruppen].[LB Gruppennummer]" caption="LB Gruppennummer" attribute="1" defaultMemberUniqueName="[Lehrberufsgruppen].[LB Gruppennummer].[Lehrberufsgruppen]" allUniqueName="[Lehrberufsgruppen].[LB Gruppennummer].[Lehrberufsgruppen]" dimensionUniqueName="[Lehrberufsgruppen]" displayFolder="" count="0" unbalanced="0" hidden="1"/>
    <cacheHierarchy uniqueName="[Lehrberufsgruppen].[Lehrberufsnummer]" caption="Lehrberufsnummer" attribute="1" defaultMemberUniqueName="[Lehrberufsgruppen].[Lehrberufsnummer].[Lehrberufsgruppen]" allUniqueName="[Lehrberufsgruppen].[Lehrberufsnummer].[Lehrberufsgruppen]" dimensionUniqueName="[Lehrberufsgruppen]" displayFolder="" count="0" unbalanced="0" hidden="1"/>
    <cacheHierarchy uniqueName="[Lehrberufsgruppen].[Vw STAT Lehrberufsgruppen]" caption="Vw STAT Lehrberufsgruppen" attribute="1" keyAttribute="1" defaultMemberUniqueName="[Lehrberufsgruppen].[Vw STAT Lehrberufsgruppen].[Lehrberufsgruppen]" allUniqueName="[Lehrberufsgruppen].[Vw STAT Lehrberufsgruppen].[Lehrberufsgruppen]" dimensionUniqueName="[Lehrberufsgruppen]" displayFolder="" count="0" unbalanced="0" hidden="1"/>
    <cacheHierarchy uniqueName="[Lehrjahr attribute]" caption="Lehrjahr attribute" attribute="1" keyAttribute="1" defaultMemberUniqueName="[Lehrjahr attribute].[Summe LJ 1bis4]" allUniqueName="[Lehrjahr attribute].[Summe LJ 1bis4]" dimensionUniqueName="[Lehrjahr]" displayFolder="" count="0" unbalanced="0" hidden="1"/>
    <cacheHierarchy uniqueName="[Lehrvertragsart attribute]" caption="Lehrvertragsart attribute" attribute="1" keyAttribute="1" defaultMemberUniqueName="[Lehrvertragsart attribute].[Lehrvertragsarten]" allUniqueName="[Lehrvertragsart attribute].[Lehrvertragsarten]" dimensionUniqueName="[Lehrvertragsart]" displayFolder="" count="0" unbalanced="0" hidden="1"/>
    <cacheHierarchy uniqueName="[Schultyp attribute]" caption="Schultyp attribute" attribute="1" keyAttribute="1" defaultMemberUniqueName="[Schultyp attribute].[Schultypen]" allUniqueName="[Schultyp attribute].[Schultypen]" dimensionUniqueName="[Schultypen]" displayFolder="" count="0" unbalanced="0" hidden="1"/>
    <cacheHierarchy uniqueName="[Sparte attribute 2]" caption="Sparte attribute 2" attribute="1" keyAttribute="1" defaultMemberUniqueName="[Sparte attribute 2].[Sparten]" allUniqueName="[Sparte attribute 2].[Sparten]" dimensionUniqueName="[Sparten]" displayFolder="" count="0" unbalanced="0" hidden="1"/>
    <cacheHierarchy uniqueName="[Staatsbürgerschaft attribute 4]" caption="Staatsbürgerschaft attribute 4" attribute="1" keyAttribute="1" defaultMemberUniqueName="[Staatsbürgerschaft attribute 4].[Staatsbürger Gesamt]" allUniqueName="[Staatsbürgerschaft attribute 4].[Staatsbürger Gesamt]" dimensionUniqueName="[Staatsbürgerschaft]" displayFolder="" count="0" unbalanced="0" hidden="1"/>
    <cacheHierarchy uniqueName="[Zeitraum attribute]" caption="Zeitraum attribute" attribute="1" keyAttribute="1" defaultMemberUniqueName="[Zeitraum attribute].[2002]" dimensionUniqueName="[Zeitraum]" displayFolder="" count="0" unbalanced="0" hidden="1"/>
    <cacheHierarchy uniqueName="[Measures].[AnzahlLL]" caption="AnzahlLL" measure="1" displayFolder="" measureGroup="AnzahlLehrlingeundLehrbetriebeFGRÖsterr" count="0"/>
    <cacheHierarchy uniqueName="[Measures].[AnzahlLB]" caption="AnzahlLB" measure="1" displayFolder="" measureGroup="AnzahlLehrlingeundLehrbetriebeFGRÖsterr" count="0"/>
  </cacheHierarchies>
  <kpis count="0"/>
  <dimensions count="17">
    <dimension name="Bezirke" uniqueName="[Bezirke]" caption="Bezirke"/>
    <dimension name="EinzelDoppelLangtexte" uniqueName="[EinzelDoppelLangtexte]" caption="EinzelDoppelLangtexte"/>
    <dimension name="EinzelDoppelModulare" uniqueName="[EinzelDoppelModulare]" caption="EinzelDoppelModulare"/>
    <dimension name="FachgruppenÖsterr" uniqueName="[FachgruppenÖsterr]" caption="FachgruppenÖsterr"/>
    <dimension name="Geburtsjahrgänge" uniqueName="[Geburtsjahrgänge]" caption="Geburtsjahrgänge"/>
    <dimension name="Gemeinden" uniqueName="[Gemeinden]" caption="Gemeinden"/>
    <dimension name="Geschlecht" uniqueName="[Geschlecht]" caption="Geschlecht"/>
    <dimension name="Kammern" uniqueName="[Kammern]" caption="Kammern"/>
    <dimension name="Lehrberufe" uniqueName="[Lehrberufe]" caption="Lehrberufe"/>
    <dimension name="Lehrberufsgruppen" uniqueName="[Lehrberufsgruppen]" caption="Lehrberufsgruppen"/>
    <dimension name="Lehrjahr" uniqueName="[Lehrjahr]" caption="Lehrjahr"/>
    <dimension name="Lehrvertragsart" uniqueName="[Lehrvertragsart]" caption="Lehrvertragsart"/>
    <dimension measure="1" name="Measures" uniqueName="[Measures]" caption="Measures"/>
    <dimension name="Schultypen" uniqueName="[Schultypen]" caption="Schultypen"/>
    <dimension name="Sparten" uniqueName="[Sparten]" caption="Sparten"/>
    <dimension name="Staatsbürgerschaft" uniqueName="[Staatsbürgerschaft]" caption="Staatsbürgerschaft"/>
    <dimension name="Zeitraum" uniqueName="[Zeitraum]" caption="Zeitraum"/>
  </dimensions>
  <measureGroups count="1">
    <measureGroup name="AnzahlLehrlingeundLehrbetriebeFGRÖsterr" caption="AnzahlLehrlingeundLehrbetriebeFGRÖsterr"/>
  </measureGroups>
  <maps count="16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3"/>
    <map measureGroup="0" dimension="14"/>
    <map measureGroup="0" dimension="15"/>
    <map measureGroup="0" dimension="16"/>
  </maps>
  <extLst>
    <ext xmlns:x14="http://schemas.microsoft.com/office/spreadsheetml/2009/9/main" uri="{725AE2AE-9491-48be-B2B4-4EB974FC3084}">
      <x14:pivotCacheDefinition supportSubqueryNonVisual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118" applyNumberFormats="0" applyBorderFormats="0" applyFontFormats="0" applyPatternFormats="0" applyAlignmentFormats="0" applyWidthHeightFormats="1" dataCaption="Werte" updatedVersion="4" minRefreshableVersion="3" useAutoFormatting="1" subtotalHiddenItems="1" itemPrintTitles="1" createdVersion="4" indent="0" outline="1" outlineData="1" multipleFieldFilters="0" fieldListSortAscending="1">
  <location ref="A2:A15" firstHeaderRow="1" firstDataRow="1" firstDataCol="1"/>
  <pivotFields count="1">
    <pivotField axis="axisRow" allDrilled="1" showAll="0" dataSourceSort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formats count="1">
    <format dxfId="0">
      <pivotArea dataOnly="0" labelOnly="1" fieldPosition="0">
        <references count="1">
          <reference field="0" count="0"/>
        </references>
      </pivotArea>
    </format>
  </formats>
  <pivotHierarchies count="49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6"/>
  </rowHierarchiesUsage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ko.at/x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4:Y30"/>
  <sheetViews>
    <sheetView showGridLines="0" tabSelected="1" zoomScale="90" zoomScaleNormal="90" workbookViewId="0">
      <selection activeCell="A4" sqref="A4"/>
    </sheetView>
  </sheetViews>
  <sheetFormatPr baseColWidth="10" defaultColWidth="11.42578125" defaultRowHeight="15" x14ac:dyDescent="0.3"/>
  <cols>
    <col min="1" max="1" width="28.42578125" style="1" customWidth="1"/>
    <col min="2" max="2" width="9.85546875" style="1" customWidth="1"/>
    <col min="3" max="3" width="7.5703125" style="1" customWidth="1"/>
    <col min="4" max="4" width="7.85546875" style="1" customWidth="1"/>
    <col min="5" max="21" width="7.7109375" style="1" customWidth="1"/>
    <col min="22" max="16384" width="11.42578125" style="1"/>
  </cols>
  <sheetData>
    <row r="4" spans="1:25" s="2" customFormat="1" ht="23.25" customHeight="1" x14ac:dyDescent="0.35">
      <c r="A4" s="43" t="str">
        <f>"Lehrlingsstatistik 31.12."&amp;Auswahl_Jahr</f>
        <v>Lehrlingsstatistik 31.12.2025</v>
      </c>
      <c r="C4" s="39"/>
      <c r="D4" s="40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4"/>
      <c r="R4" s="4"/>
      <c r="S4" s="4"/>
      <c r="T4" s="4"/>
    </row>
    <row r="5" spans="1:25" s="2" customFormat="1" ht="18" x14ac:dyDescent="0.35">
      <c r="A5" s="44" t="s">
        <v>20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"/>
      <c r="R5" s="4"/>
      <c r="S5" s="4"/>
      <c r="T5" s="4"/>
    </row>
    <row r="6" spans="1:25" ht="10.5" customHeight="1" x14ac:dyDescent="0.3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25" ht="12" customHeight="1" x14ac:dyDescent="0.3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25" ht="17.25" customHeight="1" x14ac:dyDescent="0.35">
      <c r="A8" s="45" t="s">
        <v>12</v>
      </c>
      <c r="B8" s="87" t="s">
        <v>1</v>
      </c>
      <c r="C8" s="88"/>
      <c r="D8" s="88"/>
      <c r="E8" s="89"/>
      <c r="F8" s="87" t="s">
        <v>22</v>
      </c>
      <c r="G8" s="88"/>
      <c r="H8" s="88"/>
      <c r="I8" s="89"/>
      <c r="J8" s="87" t="s">
        <v>23</v>
      </c>
      <c r="K8" s="88"/>
      <c r="L8" s="88"/>
      <c r="M8" s="89"/>
      <c r="N8" s="87" t="s">
        <v>24</v>
      </c>
      <c r="O8" s="88"/>
      <c r="P8" s="88"/>
      <c r="Q8" s="89"/>
      <c r="R8" s="87" t="s">
        <v>25</v>
      </c>
      <c r="S8" s="88"/>
      <c r="T8" s="88"/>
      <c r="U8" s="88"/>
    </row>
    <row r="9" spans="1:25" ht="15" customHeight="1" x14ac:dyDescent="0.35">
      <c r="A9" s="46"/>
      <c r="B9" s="47" t="s">
        <v>32</v>
      </c>
      <c r="C9" s="48" t="s">
        <v>26</v>
      </c>
      <c r="D9" s="48" t="s">
        <v>27</v>
      </c>
      <c r="E9" s="49" t="s">
        <v>316</v>
      </c>
      <c r="F9" s="47" t="s">
        <v>32</v>
      </c>
      <c r="G9" s="48" t="s">
        <v>26</v>
      </c>
      <c r="H9" s="48" t="s">
        <v>27</v>
      </c>
      <c r="I9" s="48" t="s">
        <v>316</v>
      </c>
      <c r="J9" s="47" t="s">
        <v>32</v>
      </c>
      <c r="K9" s="48" t="s">
        <v>26</v>
      </c>
      <c r="L9" s="48" t="s">
        <v>27</v>
      </c>
      <c r="M9" s="48" t="s">
        <v>316</v>
      </c>
      <c r="N9" s="47" t="s">
        <v>32</v>
      </c>
      <c r="O9" s="48" t="s">
        <v>26</v>
      </c>
      <c r="P9" s="48" t="s">
        <v>27</v>
      </c>
      <c r="Q9" s="48" t="s">
        <v>316</v>
      </c>
      <c r="R9" s="47" t="s">
        <v>32</v>
      </c>
      <c r="S9" s="48" t="s">
        <v>26</v>
      </c>
      <c r="T9" s="48" t="s">
        <v>27</v>
      </c>
      <c r="U9" s="48" t="s">
        <v>316</v>
      </c>
    </row>
    <row r="10" spans="1:25" ht="20.100000000000001" customHeight="1" x14ac:dyDescent="0.3">
      <c r="A10" s="50" t="s">
        <v>13</v>
      </c>
      <c r="B10" s="51">
        <f>olap_sp_lj_gesch!C37</f>
        <v>43965</v>
      </c>
      <c r="C10" s="52">
        <f>olap_sp_lj_gesch!D37</f>
        <v>35596</v>
      </c>
      <c r="D10" s="52">
        <f>olap_sp_lj_gesch!E37</f>
        <v>8366</v>
      </c>
      <c r="E10" s="53">
        <f>olap_sp_lj_gesch!F37</f>
        <v>3</v>
      </c>
      <c r="F10" s="51">
        <f>SUM(G10:I10)</f>
        <v>12160</v>
      </c>
      <c r="G10" s="53">
        <f>olap_sp_lj_gesch!G37</f>
        <v>9621</v>
      </c>
      <c r="H10" s="53">
        <f>olap_sp_lj_gesch!H37</f>
        <v>2538</v>
      </c>
      <c r="I10" s="53">
        <f>olap_sp_lj_gesch!I37</f>
        <v>1</v>
      </c>
      <c r="J10" s="54">
        <f>SUM(K10:M10)</f>
        <v>12629</v>
      </c>
      <c r="K10" s="53">
        <f>olap_sp_lj_gesch!J37</f>
        <v>10009</v>
      </c>
      <c r="L10" s="53">
        <f>olap_sp_lj_gesch!K37</f>
        <v>2620</v>
      </c>
      <c r="M10" s="53">
        <f>olap_sp_lj_gesch!L37</f>
        <v>0</v>
      </c>
      <c r="N10" s="54">
        <f>SUM(O10:Q10)</f>
        <v>12321</v>
      </c>
      <c r="O10" s="53">
        <f>olap_sp_lj_gesch!M37</f>
        <v>9780</v>
      </c>
      <c r="P10" s="53">
        <f>olap_sp_lj_gesch!N37</f>
        <v>2539</v>
      </c>
      <c r="Q10" s="53">
        <f>olap_sp_lj_gesch!O37</f>
        <v>2</v>
      </c>
      <c r="R10" s="54">
        <f>SUM(S10:U10)</f>
        <v>6855</v>
      </c>
      <c r="S10" s="53">
        <f>olap_sp_lj_gesch!P37</f>
        <v>6186</v>
      </c>
      <c r="T10" s="53">
        <f>olap_sp_lj_gesch!Q37</f>
        <v>669</v>
      </c>
      <c r="U10" s="53">
        <f>olap_sp_lj_gesch!R37</f>
        <v>0</v>
      </c>
      <c r="V10" s="3"/>
      <c r="W10" s="5"/>
      <c r="X10" s="5"/>
      <c r="Y10" s="5"/>
    </row>
    <row r="11" spans="1:25" ht="20.100000000000001" customHeight="1" x14ac:dyDescent="0.3">
      <c r="A11" s="50" t="s">
        <v>14</v>
      </c>
      <c r="B11" s="51">
        <f>olap_sp_lj_gesch!C38</f>
        <v>16169</v>
      </c>
      <c r="C11" s="52">
        <f>olap_sp_lj_gesch!D38</f>
        <v>13064</v>
      </c>
      <c r="D11" s="52">
        <f>olap_sp_lj_gesch!E38</f>
        <v>3104</v>
      </c>
      <c r="E11" s="53">
        <f>olap_sp_lj_gesch!F38</f>
        <v>1</v>
      </c>
      <c r="F11" s="51">
        <f t="shared" ref="F11:F20" si="0">SUM(G11:I11)</f>
        <v>3825</v>
      </c>
      <c r="G11" s="53">
        <f>olap_sp_lj_gesch!G38</f>
        <v>3097</v>
      </c>
      <c r="H11" s="53">
        <f>olap_sp_lj_gesch!H38</f>
        <v>728</v>
      </c>
      <c r="I11" s="53">
        <f>olap_sp_lj_gesch!I38</f>
        <v>0</v>
      </c>
      <c r="J11" s="54">
        <f t="shared" ref="J11:J20" si="1">SUM(K11:M11)</f>
        <v>4383</v>
      </c>
      <c r="K11" s="53">
        <f>olap_sp_lj_gesch!J38</f>
        <v>3492</v>
      </c>
      <c r="L11" s="53">
        <f>olap_sp_lj_gesch!K38</f>
        <v>891</v>
      </c>
      <c r="M11" s="53">
        <f>olap_sp_lj_gesch!L38</f>
        <v>0</v>
      </c>
      <c r="N11" s="54">
        <f t="shared" ref="N11:N20" si="2">SUM(O11:Q11)</f>
        <v>4572</v>
      </c>
      <c r="O11" s="53">
        <f>olap_sp_lj_gesch!M38</f>
        <v>3638</v>
      </c>
      <c r="P11" s="53">
        <f>olap_sp_lj_gesch!N38</f>
        <v>933</v>
      </c>
      <c r="Q11" s="53">
        <f>olap_sp_lj_gesch!O38</f>
        <v>1</v>
      </c>
      <c r="R11" s="54">
        <f t="shared" ref="R11:R20" si="3">SUM(S11:U11)</f>
        <v>3389</v>
      </c>
      <c r="S11" s="53">
        <f>olap_sp_lj_gesch!P38</f>
        <v>2837</v>
      </c>
      <c r="T11" s="53">
        <f>olap_sp_lj_gesch!Q38</f>
        <v>552</v>
      </c>
      <c r="U11" s="53">
        <f>olap_sp_lj_gesch!R38</f>
        <v>0</v>
      </c>
      <c r="V11" s="3"/>
      <c r="W11" s="5"/>
      <c r="X11" s="5"/>
      <c r="Y11" s="5"/>
    </row>
    <row r="12" spans="1:25" ht="20.100000000000001" customHeight="1" x14ac:dyDescent="0.3">
      <c r="A12" s="50" t="s">
        <v>15</v>
      </c>
      <c r="B12" s="51">
        <f>olap_sp_lj_gesch!C39</f>
        <v>12760</v>
      </c>
      <c r="C12" s="52">
        <f>olap_sp_lj_gesch!D39</f>
        <v>5827</v>
      </c>
      <c r="D12" s="52">
        <f>olap_sp_lj_gesch!E39</f>
        <v>6930</v>
      </c>
      <c r="E12" s="53">
        <f>olap_sp_lj_gesch!F39</f>
        <v>3</v>
      </c>
      <c r="F12" s="51">
        <f t="shared" si="0"/>
        <v>4343</v>
      </c>
      <c r="G12" s="53">
        <f>olap_sp_lj_gesch!G39</f>
        <v>2098</v>
      </c>
      <c r="H12" s="53">
        <f>olap_sp_lj_gesch!H39</f>
        <v>2245</v>
      </c>
      <c r="I12" s="53">
        <f>olap_sp_lj_gesch!I39</f>
        <v>0</v>
      </c>
      <c r="J12" s="54">
        <f t="shared" si="1"/>
        <v>4220</v>
      </c>
      <c r="K12" s="53">
        <f>olap_sp_lj_gesch!J39</f>
        <v>1856</v>
      </c>
      <c r="L12" s="53">
        <f>olap_sp_lj_gesch!K39</f>
        <v>2362</v>
      </c>
      <c r="M12" s="53">
        <f>olap_sp_lj_gesch!L39</f>
        <v>2</v>
      </c>
      <c r="N12" s="54">
        <f t="shared" si="2"/>
        <v>4055</v>
      </c>
      <c r="O12" s="53">
        <f>olap_sp_lj_gesch!M39</f>
        <v>1767</v>
      </c>
      <c r="P12" s="53">
        <f>olap_sp_lj_gesch!N39</f>
        <v>2287</v>
      </c>
      <c r="Q12" s="53">
        <f>olap_sp_lj_gesch!O39</f>
        <v>1</v>
      </c>
      <c r="R12" s="54">
        <f t="shared" si="3"/>
        <v>142</v>
      </c>
      <c r="S12" s="53">
        <f>olap_sp_lj_gesch!P39</f>
        <v>106</v>
      </c>
      <c r="T12" s="53">
        <f>olap_sp_lj_gesch!Q39</f>
        <v>36</v>
      </c>
      <c r="U12" s="53">
        <f>olap_sp_lj_gesch!R39</f>
        <v>0</v>
      </c>
      <c r="V12" s="3"/>
      <c r="W12" s="5"/>
      <c r="X12" s="5"/>
      <c r="Y12" s="5"/>
    </row>
    <row r="13" spans="1:25" ht="20.100000000000001" customHeight="1" x14ac:dyDescent="0.3">
      <c r="A13" s="50" t="s">
        <v>16</v>
      </c>
      <c r="B13" s="51">
        <f>olap_sp_lj_gesch!C40</f>
        <v>1456</v>
      </c>
      <c r="C13" s="52">
        <f>olap_sp_lj_gesch!D40</f>
        <v>664</v>
      </c>
      <c r="D13" s="52">
        <f>olap_sp_lj_gesch!E40</f>
        <v>792</v>
      </c>
      <c r="E13" s="53">
        <f>olap_sp_lj_gesch!F40</f>
        <v>0</v>
      </c>
      <c r="F13" s="51">
        <f t="shared" si="0"/>
        <v>409</v>
      </c>
      <c r="G13" s="53">
        <f>olap_sp_lj_gesch!G40</f>
        <v>177</v>
      </c>
      <c r="H13" s="53">
        <f>olap_sp_lj_gesch!H40</f>
        <v>232</v>
      </c>
      <c r="I13" s="53">
        <f>olap_sp_lj_gesch!I40</f>
        <v>0</v>
      </c>
      <c r="J13" s="54">
        <f t="shared" si="1"/>
        <v>526</v>
      </c>
      <c r="K13" s="53">
        <f>olap_sp_lj_gesch!J40</f>
        <v>248</v>
      </c>
      <c r="L13" s="53">
        <f>olap_sp_lj_gesch!K40</f>
        <v>278</v>
      </c>
      <c r="M13" s="53">
        <f>olap_sp_lj_gesch!L40</f>
        <v>0</v>
      </c>
      <c r="N13" s="54">
        <f t="shared" si="2"/>
        <v>517</v>
      </c>
      <c r="O13" s="53">
        <f>olap_sp_lj_gesch!M40</f>
        <v>236</v>
      </c>
      <c r="P13" s="53">
        <f>olap_sp_lj_gesch!N40</f>
        <v>281</v>
      </c>
      <c r="Q13" s="53">
        <f>olap_sp_lj_gesch!O40</f>
        <v>0</v>
      </c>
      <c r="R13" s="54">
        <f t="shared" si="3"/>
        <v>4</v>
      </c>
      <c r="S13" s="53">
        <f>olap_sp_lj_gesch!P40</f>
        <v>3</v>
      </c>
      <c r="T13" s="53">
        <f>olap_sp_lj_gesch!Q40</f>
        <v>1</v>
      </c>
      <c r="U13" s="53">
        <f>olap_sp_lj_gesch!R40</f>
        <v>0</v>
      </c>
      <c r="V13" s="3"/>
      <c r="W13" s="5"/>
      <c r="X13" s="5"/>
      <c r="Y13" s="5"/>
    </row>
    <row r="14" spans="1:25" ht="20.100000000000001" customHeight="1" x14ac:dyDescent="0.3">
      <c r="A14" s="50" t="s">
        <v>17</v>
      </c>
      <c r="B14" s="51">
        <f>olap_sp_lj_gesch!C41</f>
        <v>3021</v>
      </c>
      <c r="C14" s="52">
        <f>olap_sp_lj_gesch!D41</f>
        <v>2196</v>
      </c>
      <c r="D14" s="52">
        <f>olap_sp_lj_gesch!E41</f>
        <v>825</v>
      </c>
      <c r="E14" s="53">
        <f>olap_sp_lj_gesch!F41</f>
        <v>0</v>
      </c>
      <c r="F14" s="51">
        <f t="shared" si="0"/>
        <v>876</v>
      </c>
      <c r="G14" s="53">
        <f>olap_sp_lj_gesch!G41</f>
        <v>632</v>
      </c>
      <c r="H14" s="53">
        <f>olap_sp_lj_gesch!H41</f>
        <v>244</v>
      </c>
      <c r="I14" s="53">
        <f>olap_sp_lj_gesch!I41</f>
        <v>0</v>
      </c>
      <c r="J14" s="54">
        <f t="shared" si="1"/>
        <v>871</v>
      </c>
      <c r="K14" s="53">
        <f>olap_sp_lj_gesch!J41</f>
        <v>625</v>
      </c>
      <c r="L14" s="53">
        <f>olap_sp_lj_gesch!K41</f>
        <v>246</v>
      </c>
      <c r="M14" s="53">
        <f>olap_sp_lj_gesch!L41</f>
        <v>0</v>
      </c>
      <c r="N14" s="54">
        <f t="shared" si="2"/>
        <v>959</v>
      </c>
      <c r="O14" s="53">
        <f>olap_sp_lj_gesch!M41</f>
        <v>664</v>
      </c>
      <c r="P14" s="53">
        <f>olap_sp_lj_gesch!N41</f>
        <v>295</v>
      </c>
      <c r="Q14" s="53">
        <f>olap_sp_lj_gesch!O41</f>
        <v>0</v>
      </c>
      <c r="R14" s="54">
        <f t="shared" si="3"/>
        <v>315</v>
      </c>
      <c r="S14" s="53">
        <f>olap_sp_lj_gesch!P41</f>
        <v>275</v>
      </c>
      <c r="T14" s="53">
        <f>olap_sp_lj_gesch!Q41</f>
        <v>40</v>
      </c>
      <c r="U14" s="53">
        <f>olap_sp_lj_gesch!R41</f>
        <v>0</v>
      </c>
      <c r="V14" s="3"/>
      <c r="W14" s="5"/>
      <c r="X14" s="5"/>
      <c r="Y14" s="5"/>
    </row>
    <row r="15" spans="1:25" ht="20.100000000000001" customHeight="1" x14ac:dyDescent="0.35">
      <c r="A15" s="50" t="s">
        <v>18</v>
      </c>
      <c r="B15" s="55">
        <f>olap_sp_lj_gesch!C42</f>
        <v>7149</v>
      </c>
      <c r="C15" s="56">
        <f>olap_sp_lj_gesch!D42</f>
        <v>3375</v>
      </c>
      <c r="D15" s="56">
        <f>olap_sp_lj_gesch!E42</f>
        <v>3772</v>
      </c>
      <c r="E15" s="57">
        <f>olap_sp_lj_gesch!F42</f>
        <v>2</v>
      </c>
      <c r="F15" s="55">
        <f t="shared" si="0"/>
        <v>2392</v>
      </c>
      <c r="G15" s="57">
        <f>olap_sp_lj_gesch!G42</f>
        <v>1155</v>
      </c>
      <c r="H15" s="57">
        <f>olap_sp_lj_gesch!H42</f>
        <v>1235</v>
      </c>
      <c r="I15" s="57">
        <f>olap_sp_lj_gesch!I42</f>
        <v>2</v>
      </c>
      <c r="J15" s="58">
        <f t="shared" si="1"/>
        <v>2332</v>
      </c>
      <c r="K15" s="57">
        <f>olap_sp_lj_gesch!J42</f>
        <v>1144</v>
      </c>
      <c r="L15" s="57">
        <f>olap_sp_lj_gesch!K42</f>
        <v>1188</v>
      </c>
      <c r="M15" s="57">
        <f>olap_sp_lj_gesch!L42</f>
        <v>0</v>
      </c>
      <c r="N15" s="58">
        <f t="shared" si="2"/>
        <v>2111</v>
      </c>
      <c r="O15" s="57">
        <f>olap_sp_lj_gesch!M42</f>
        <v>945</v>
      </c>
      <c r="P15" s="57">
        <f>olap_sp_lj_gesch!N42</f>
        <v>1166</v>
      </c>
      <c r="Q15" s="57">
        <f>olap_sp_lj_gesch!O42</f>
        <v>0</v>
      </c>
      <c r="R15" s="58">
        <f t="shared" si="3"/>
        <v>314</v>
      </c>
      <c r="S15" s="57">
        <f>olap_sp_lj_gesch!P42</f>
        <v>131</v>
      </c>
      <c r="T15" s="57">
        <f>olap_sp_lj_gesch!Q42</f>
        <v>183</v>
      </c>
      <c r="U15" s="57">
        <f>olap_sp_lj_gesch!R42</f>
        <v>0</v>
      </c>
      <c r="V15" s="3"/>
      <c r="W15" s="5"/>
      <c r="X15" s="5"/>
      <c r="Y15" s="5"/>
    </row>
    <row r="16" spans="1:25" ht="20.100000000000001" customHeight="1" x14ac:dyDescent="0.3">
      <c r="A16" s="50" t="s">
        <v>19</v>
      </c>
      <c r="B16" s="51">
        <f>olap_sp_lj_gesch!C43</f>
        <v>2420</v>
      </c>
      <c r="C16" s="52">
        <f>olap_sp_lj_gesch!D43</f>
        <v>1529</v>
      </c>
      <c r="D16" s="52">
        <f>olap_sp_lj_gesch!E43</f>
        <v>891</v>
      </c>
      <c r="E16" s="53">
        <f>olap_sp_lj_gesch!F43</f>
        <v>0</v>
      </c>
      <c r="F16" s="51">
        <f t="shared" si="0"/>
        <v>574</v>
      </c>
      <c r="G16" s="53">
        <f>olap_sp_lj_gesch!G43</f>
        <v>328</v>
      </c>
      <c r="H16" s="53">
        <f>olap_sp_lj_gesch!H43</f>
        <v>246</v>
      </c>
      <c r="I16" s="53">
        <f>olap_sp_lj_gesch!I43</f>
        <v>0</v>
      </c>
      <c r="J16" s="54">
        <f t="shared" si="1"/>
        <v>740</v>
      </c>
      <c r="K16" s="53">
        <f>olap_sp_lj_gesch!J43</f>
        <v>448</v>
      </c>
      <c r="L16" s="53">
        <f>olap_sp_lj_gesch!K43</f>
        <v>292</v>
      </c>
      <c r="M16" s="53">
        <f>olap_sp_lj_gesch!L43</f>
        <v>0</v>
      </c>
      <c r="N16" s="54">
        <f t="shared" si="2"/>
        <v>723</v>
      </c>
      <c r="O16" s="53">
        <f>olap_sp_lj_gesch!M43</f>
        <v>434</v>
      </c>
      <c r="P16" s="53">
        <f>olap_sp_lj_gesch!N43</f>
        <v>289</v>
      </c>
      <c r="Q16" s="53">
        <f>olap_sp_lj_gesch!O43</f>
        <v>0</v>
      </c>
      <c r="R16" s="54">
        <f t="shared" si="3"/>
        <v>383</v>
      </c>
      <c r="S16" s="53">
        <f>olap_sp_lj_gesch!P43</f>
        <v>319</v>
      </c>
      <c r="T16" s="53">
        <f>olap_sp_lj_gesch!Q43</f>
        <v>64</v>
      </c>
      <c r="U16" s="53">
        <f>olap_sp_lj_gesch!R43</f>
        <v>0</v>
      </c>
      <c r="V16" s="3"/>
      <c r="W16" s="5"/>
      <c r="X16" s="5"/>
      <c r="Y16" s="5"/>
    </row>
    <row r="17" spans="1:25" ht="20.25" customHeight="1" x14ac:dyDescent="0.3">
      <c r="A17" s="50" t="s">
        <v>249</v>
      </c>
      <c r="B17" s="51">
        <f>olap_sp_lj_gesch!C44</f>
        <v>10040</v>
      </c>
      <c r="C17" s="52">
        <f>olap_sp_lj_gesch!D44</f>
        <v>3832</v>
      </c>
      <c r="D17" s="52">
        <f>olap_sp_lj_gesch!E44</f>
        <v>6203</v>
      </c>
      <c r="E17" s="53">
        <f>olap_sp_lj_gesch!F44</f>
        <v>5</v>
      </c>
      <c r="F17" s="51">
        <f t="shared" si="0"/>
        <v>2967</v>
      </c>
      <c r="G17" s="59">
        <f>olap_sp_lj_gesch!G44</f>
        <v>1104</v>
      </c>
      <c r="H17" s="59">
        <f>olap_sp_lj_gesch!H44</f>
        <v>1862</v>
      </c>
      <c r="I17" s="53">
        <f>olap_sp_lj_gesch!I44</f>
        <v>1</v>
      </c>
      <c r="J17" s="54">
        <f t="shared" si="1"/>
        <v>3300</v>
      </c>
      <c r="K17" s="59">
        <f>olap_sp_lj_gesch!J44</f>
        <v>1151</v>
      </c>
      <c r="L17" s="59">
        <f>olap_sp_lj_gesch!K44</f>
        <v>2146</v>
      </c>
      <c r="M17" s="53">
        <f>olap_sp_lj_gesch!L44</f>
        <v>3</v>
      </c>
      <c r="N17" s="54">
        <f t="shared" si="2"/>
        <v>3211</v>
      </c>
      <c r="O17" s="59">
        <f>olap_sp_lj_gesch!M44</f>
        <v>1122</v>
      </c>
      <c r="P17" s="59">
        <f>olap_sp_lj_gesch!N44</f>
        <v>2088</v>
      </c>
      <c r="Q17" s="53">
        <f>olap_sp_lj_gesch!O44</f>
        <v>1</v>
      </c>
      <c r="R17" s="54">
        <f t="shared" si="3"/>
        <v>562</v>
      </c>
      <c r="S17" s="59">
        <f>olap_sp_lj_gesch!P44</f>
        <v>455</v>
      </c>
      <c r="T17" s="59">
        <f>olap_sp_lj_gesch!Q44</f>
        <v>107</v>
      </c>
      <c r="U17" s="53">
        <f>olap_sp_lj_gesch!R44</f>
        <v>0</v>
      </c>
      <c r="V17" s="3"/>
      <c r="W17" s="5"/>
      <c r="X17" s="5"/>
      <c r="Y17" s="5"/>
    </row>
    <row r="18" spans="1:25" ht="30" x14ac:dyDescent="0.3">
      <c r="A18" s="60" t="s">
        <v>248</v>
      </c>
      <c r="B18" s="68">
        <f>olap_sp_lj_gesch!C45</f>
        <v>96980</v>
      </c>
      <c r="C18" s="69">
        <f>olap_sp_lj_gesch!D45</f>
        <v>66083</v>
      </c>
      <c r="D18" s="69">
        <f>olap_sp_lj_gesch!E45</f>
        <v>30883</v>
      </c>
      <c r="E18" s="74">
        <f>olap_sp_lj_gesch!F45</f>
        <v>14</v>
      </c>
      <c r="F18" s="68">
        <f t="shared" si="0"/>
        <v>27546</v>
      </c>
      <c r="G18" s="69">
        <f>olap_sp_lj_gesch!G45</f>
        <v>18212</v>
      </c>
      <c r="H18" s="69">
        <f>olap_sp_lj_gesch!H45</f>
        <v>9330</v>
      </c>
      <c r="I18" s="74">
        <f>olap_sp_lj_gesch!I45</f>
        <v>4</v>
      </c>
      <c r="J18" s="68">
        <f>SUM(K18:M18)</f>
        <v>29001</v>
      </c>
      <c r="K18" s="69">
        <f>olap_sp_lj_gesch!J45</f>
        <v>18973</v>
      </c>
      <c r="L18" s="69">
        <f>olap_sp_lj_gesch!K45</f>
        <v>10023</v>
      </c>
      <c r="M18" s="74">
        <f>olap_sp_lj_gesch!L45</f>
        <v>5</v>
      </c>
      <c r="N18" s="68">
        <f t="shared" si="2"/>
        <v>28469</v>
      </c>
      <c r="O18" s="69">
        <f>olap_sp_lj_gesch!M45</f>
        <v>18586</v>
      </c>
      <c r="P18" s="69">
        <f>olap_sp_lj_gesch!N45</f>
        <v>9878</v>
      </c>
      <c r="Q18" s="74">
        <f>olap_sp_lj_gesch!O45</f>
        <v>5</v>
      </c>
      <c r="R18" s="68">
        <f t="shared" si="3"/>
        <v>11964</v>
      </c>
      <c r="S18" s="69">
        <f>olap_sp_lj_gesch!P45</f>
        <v>10312</v>
      </c>
      <c r="T18" s="69">
        <f>olap_sp_lj_gesch!Q45</f>
        <v>1652</v>
      </c>
      <c r="U18" s="77">
        <f>olap_sp_lj_gesch!R45</f>
        <v>0</v>
      </c>
      <c r="V18" s="3"/>
      <c r="W18" s="5"/>
      <c r="X18" s="5"/>
      <c r="Y18" s="5"/>
    </row>
    <row r="19" spans="1:25" ht="17.25" x14ac:dyDescent="0.3">
      <c r="A19" s="50" t="s">
        <v>250</v>
      </c>
      <c r="B19" s="70">
        <f>olap_sp_lj_gesch!C46</f>
        <v>5898</v>
      </c>
      <c r="C19" s="71">
        <f>olap_sp_lj_gesch!D46</f>
        <v>3934</v>
      </c>
      <c r="D19" s="71">
        <f>olap_sp_lj_gesch!E46</f>
        <v>1962</v>
      </c>
      <c r="E19" s="75">
        <f>olap_sp_lj_gesch!F46</f>
        <v>2</v>
      </c>
      <c r="F19" s="70">
        <f t="shared" si="0"/>
        <v>3106</v>
      </c>
      <c r="G19" s="71">
        <f>olap_sp_lj_gesch!G46</f>
        <v>2044</v>
      </c>
      <c r="H19" s="71">
        <f>olap_sp_lj_gesch!H46</f>
        <v>1061</v>
      </c>
      <c r="I19" s="75">
        <f>olap_sp_lj_gesch!I46</f>
        <v>1</v>
      </c>
      <c r="J19" s="70">
        <f>SUM(K19:M19)</f>
        <v>1440</v>
      </c>
      <c r="K19" s="71">
        <f>olap_sp_lj_gesch!J46</f>
        <v>994</v>
      </c>
      <c r="L19" s="71">
        <f>olap_sp_lj_gesch!K46</f>
        <v>446</v>
      </c>
      <c r="M19" s="75">
        <f>olap_sp_lj_gesch!L46</f>
        <v>0</v>
      </c>
      <c r="N19" s="70">
        <f t="shared" si="2"/>
        <v>1149</v>
      </c>
      <c r="O19" s="71">
        <f>olap_sp_lj_gesch!M46</f>
        <v>736</v>
      </c>
      <c r="P19" s="71">
        <f>olap_sp_lj_gesch!N46</f>
        <v>412</v>
      </c>
      <c r="Q19" s="75">
        <f>olap_sp_lj_gesch!O46</f>
        <v>1</v>
      </c>
      <c r="R19" s="70">
        <f t="shared" si="3"/>
        <v>203</v>
      </c>
      <c r="S19" s="71">
        <f>olap_sp_lj_gesch!P46</f>
        <v>160</v>
      </c>
      <c r="T19" s="71">
        <f>olap_sp_lj_gesch!Q46</f>
        <v>43</v>
      </c>
      <c r="U19" s="53">
        <f>olap_sp_lj_gesch!R46</f>
        <v>0</v>
      </c>
      <c r="V19" s="3"/>
      <c r="W19" s="5"/>
      <c r="X19" s="5"/>
      <c r="Y19" s="5"/>
    </row>
    <row r="20" spans="1:25" ht="20.100000000000001" customHeight="1" x14ac:dyDescent="0.3">
      <c r="A20" s="61" t="str">
        <f>IF(Auswahl_Jahr&lt;2004,"INSGESAMT","INSGESAMT 3)")</f>
        <v>INSGESAMT 3)</v>
      </c>
      <c r="B20" s="72">
        <f>olap_sp_lj_gesch!C47</f>
        <v>102878</v>
      </c>
      <c r="C20" s="73">
        <f>olap_sp_lj_gesch!D47</f>
        <v>70017</v>
      </c>
      <c r="D20" s="73">
        <f>olap_sp_lj_gesch!E47</f>
        <v>32845</v>
      </c>
      <c r="E20" s="76">
        <f>olap_sp_lj_gesch!F47</f>
        <v>16</v>
      </c>
      <c r="F20" s="72">
        <f t="shared" si="0"/>
        <v>30652</v>
      </c>
      <c r="G20" s="73">
        <f>olap_sp_lj_gesch!G47</f>
        <v>20256</v>
      </c>
      <c r="H20" s="73">
        <f>olap_sp_lj_gesch!H47</f>
        <v>10391</v>
      </c>
      <c r="I20" s="76">
        <f>olap_sp_lj_gesch!I47</f>
        <v>5</v>
      </c>
      <c r="J20" s="72">
        <f t="shared" si="1"/>
        <v>30441</v>
      </c>
      <c r="K20" s="73">
        <f>olap_sp_lj_gesch!J47</f>
        <v>19967</v>
      </c>
      <c r="L20" s="73">
        <f>olap_sp_lj_gesch!K47</f>
        <v>10469</v>
      </c>
      <c r="M20" s="76">
        <f>olap_sp_lj_gesch!L47</f>
        <v>5</v>
      </c>
      <c r="N20" s="72">
        <f t="shared" si="2"/>
        <v>29618</v>
      </c>
      <c r="O20" s="73">
        <f>olap_sp_lj_gesch!M47</f>
        <v>19322</v>
      </c>
      <c r="P20" s="73">
        <f>olap_sp_lj_gesch!N47</f>
        <v>10290</v>
      </c>
      <c r="Q20" s="76">
        <f>olap_sp_lj_gesch!O47</f>
        <v>6</v>
      </c>
      <c r="R20" s="72">
        <f t="shared" si="3"/>
        <v>12167</v>
      </c>
      <c r="S20" s="73">
        <f>olap_sp_lj_gesch!P47</f>
        <v>10472</v>
      </c>
      <c r="T20" s="73">
        <f>olap_sp_lj_gesch!Q47</f>
        <v>1695</v>
      </c>
      <c r="U20" s="78">
        <f>olap_sp_lj_gesch!R47</f>
        <v>0</v>
      </c>
      <c r="V20" s="3"/>
      <c r="W20" s="5"/>
      <c r="X20" s="5"/>
      <c r="Y20" s="5"/>
    </row>
    <row r="21" spans="1:25" ht="26.25" customHeight="1" x14ac:dyDescent="0.3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25" s="6" customFormat="1" ht="12.75" customHeight="1" x14ac:dyDescent="0.3">
      <c r="A22" s="62" t="s">
        <v>37</v>
      </c>
      <c r="C22" s="63"/>
      <c r="L22" s="63"/>
      <c r="M22" s="63"/>
      <c r="N22" s="63"/>
    </row>
    <row r="23" spans="1:25" s="6" customFormat="1" ht="10.5" customHeight="1" x14ac:dyDescent="0.3">
      <c r="A23" s="62" t="s">
        <v>36</v>
      </c>
      <c r="C23" s="63"/>
      <c r="L23" s="63"/>
      <c r="M23" s="63"/>
      <c r="N23" s="63"/>
    </row>
    <row r="24" spans="1:25" s="6" customFormat="1" ht="19.5" customHeight="1" x14ac:dyDescent="0.3">
      <c r="A24" s="62" t="s">
        <v>35</v>
      </c>
      <c r="M24" s="63"/>
      <c r="N24" s="63"/>
    </row>
    <row r="25" spans="1:25" s="7" customFormat="1" ht="15" customHeight="1" x14ac:dyDescent="0.35">
      <c r="A25" s="64" t="str">
        <f>IF(ISERROR(TEXT(IBA,"#.###")),IF(Auswahl_Jahr&lt;2004,"","3) Davon haben " &amp; TEXT(IBA,"# ###") &amp;" Jugendliche einen Ausbildungsplatz in der Berufsausbildung gemäß §8b (" &amp; TEXT(VLZ,"# ###")&amp;" in verlängerten Lehrausbildungen und " &amp; TEXT(TQL,"# ###")&amp;" in"),IF(Auswahl_Jahr&lt;2004,"","3) Davon haben " &amp; TEXT(IBA,"#.###") &amp;" Jugendliche einen Ausbildungsplatz in der Berufsausbildung gemäß §8b (" &amp; TEXT(VLZ,"#.###")&amp;" in verlängerten Lehrausbildungen und " &amp; TEXT(TQL,"#.###")&amp;" in"))</f>
        <v>3) Davon haben 8 362 Jugendliche einen Ausbildungsplatz in der Berufsausbildung gemäß §8b (7 091 in verlängerten Lehrausbildungen und 1 271 in</v>
      </c>
      <c r="I25" s="8"/>
      <c r="M25" s="65"/>
      <c r="N25" s="65"/>
      <c r="R25" s="8"/>
    </row>
    <row r="26" spans="1:25" s="6" customFormat="1" ht="12.75" customHeight="1" x14ac:dyDescent="0.35">
      <c r="A26" s="64" t="str">
        <f>IF(ISERROR(TEXT(inUnt,"#.###")),IF(Auswahl_Jahr&lt;2004,"","    Teilqualifizierungen; "&amp; TEXT(inUnt,"# ###") &amp;" werden in Unternehmungen und "&amp; TEXT(inEinr,"# ###") &amp;" in Einrichtungen ausgebildet). "),IF(Auswahl_Jahr&lt;2004,"","    Teilqualifizierungen; "&amp; TEXT(inUnt,"#.###") &amp;" werden in Unternehmungen und "&amp; TEXT(inEinr,"#.###") &amp;" in Einrichtungen ausgebildet). "))</f>
        <v xml:space="preserve">    Teilqualifizierungen; 6 243 werden in Unternehmungen und 2 119 in Einrichtungen ausgebildet). </v>
      </c>
    </row>
    <row r="27" spans="1:25" ht="21" customHeight="1" x14ac:dyDescent="0.35">
      <c r="A27" s="64" t="s">
        <v>334</v>
      </c>
      <c r="C27" s="79" t="s">
        <v>333</v>
      </c>
    </row>
    <row r="28" spans="1:25" ht="21" customHeight="1" x14ac:dyDescent="0.35">
      <c r="A28" s="64" t="str">
        <f>"Quelle: LEHRLINGSSTATISTIK " &amp; Auswahl_Jahr &amp;", Wirtschaftskammern Österreichs"</f>
        <v>Quelle: LEHRLINGSSTATISTIK 2025, Wirtschaftskammern Österreichs</v>
      </c>
    </row>
    <row r="30" spans="1:25" x14ac:dyDescent="0.3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</sheetData>
  <sheetProtection algorithmName="SHA-512" hashValue="+EbDtOEPRBZQsPztp/TSVgCCGmV885I7R0jKAiee/fRxQeYzf/1/WfpUVDKUfAJL/3g3kO1JiKm7wZ+YrBwmIA==" saltValue="5PIV4jjMFDWy4O3q5EIZVQ==" spinCount="100000" sheet="1" objects="1" scenarios="1"/>
  <mergeCells count="5">
    <mergeCell ref="R8:U8"/>
    <mergeCell ref="B8:E8"/>
    <mergeCell ref="F8:I8"/>
    <mergeCell ref="J8:M8"/>
    <mergeCell ref="N8:Q8"/>
  </mergeCells>
  <hyperlinks>
    <hyperlink ref="C27" r:id="rId1" xr:uid="{C5C4B651-C7A5-4EC9-AFB4-9D4FD34B2D03}"/>
  </hyperlinks>
  <pageMargins left="0.51181102362204722" right="0.19685039370078741" top="0.59055118110236227" bottom="0.78740157480314965" header="0.47244094488188981" footer="0.51181102362204722"/>
  <pageSetup paperSize="9" scale="97" orientation="landscape" verticalDpi="4294967295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Spinner 1">
              <controlPr defaultSize="0" autoPict="0">
                <anchor>
                  <from>
                    <xdr:col>1</xdr:col>
                    <xdr:colOff>466725</xdr:colOff>
                    <xdr:row>3</xdr:row>
                    <xdr:rowOff>19050</xdr:rowOff>
                  </from>
                  <to>
                    <xdr:col>1</xdr:col>
                    <xdr:colOff>600075</xdr:colOff>
                    <xdr:row>3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GT47"/>
  <sheetViews>
    <sheetView topLeftCell="A16" workbookViewId="0">
      <selection activeCell="F33" sqref="F33"/>
    </sheetView>
  </sheetViews>
  <sheetFormatPr baseColWidth="10" defaultColWidth="11.42578125" defaultRowHeight="16.5" x14ac:dyDescent="0.3"/>
  <cols>
    <col min="1" max="1" width="11.42578125" style="22"/>
    <col min="2" max="2" width="28.28515625" style="22" customWidth="1"/>
    <col min="3" max="3" width="23.5703125" style="22" customWidth="1"/>
    <col min="4" max="4" width="8.42578125" style="22" customWidth="1"/>
    <col min="5" max="5" width="9.140625" style="22" customWidth="1"/>
    <col min="6" max="6" width="23" style="22" bestFit="1" customWidth="1"/>
    <col min="7" max="7" width="9.140625" style="22" customWidth="1"/>
    <col min="8" max="8" width="8.42578125" style="22" customWidth="1"/>
    <col min="9" max="9" width="9.140625" style="22" customWidth="1"/>
    <col min="10" max="10" width="8.42578125" style="22" customWidth="1"/>
    <col min="11" max="11" width="9.140625" style="22" customWidth="1"/>
    <col min="12" max="12" width="8.42578125" style="22" customWidth="1"/>
    <col min="13" max="13" width="9.140625" style="22" customWidth="1"/>
    <col min="14" max="14" width="8.42578125" style="22" customWidth="1"/>
    <col min="15" max="15" width="9.140625" style="22" customWidth="1"/>
    <col min="16" max="16" width="8.42578125" style="22" customWidth="1"/>
    <col min="17" max="17" width="9.140625" style="22" customWidth="1"/>
    <col min="18" max="18" width="8.42578125" style="22" customWidth="1"/>
    <col min="19" max="19" width="9.140625" style="22" customWidth="1"/>
    <col min="20" max="20" width="8.42578125" style="22" customWidth="1"/>
    <col min="21" max="21" width="9.140625" style="22" customWidth="1"/>
    <col min="22" max="22" width="8.42578125" style="22" customWidth="1"/>
    <col min="23" max="23" width="9.140625" style="22" customWidth="1"/>
    <col min="24" max="24" width="8.42578125" style="22" customWidth="1"/>
    <col min="25" max="25" width="9.140625" style="22" customWidth="1"/>
    <col min="26" max="26" width="8.42578125" style="22" customWidth="1"/>
    <col min="27" max="27" width="9.140625" style="22" customWidth="1"/>
    <col min="28" max="28" width="8.42578125" style="22" customWidth="1"/>
    <col min="29" max="29" width="9.140625" style="22" customWidth="1"/>
    <col min="30" max="30" width="8.42578125" style="22" customWidth="1"/>
    <col min="31" max="31" width="9.140625" style="22" customWidth="1"/>
    <col min="32" max="32" width="8.42578125" style="22" customWidth="1"/>
    <col min="33" max="33" width="9.140625" style="22" customWidth="1"/>
    <col min="34" max="34" width="8.42578125" style="22" customWidth="1"/>
    <col min="35" max="35" width="9.140625" style="22" customWidth="1"/>
    <col min="36" max="36" width="8.42578125" style="22" customWidth="1"/>
    <col min="37" max="37" width="9.140625" style="22" customWidth="1"/>
    <col min="38" max="38" width="8.42578125" style="22" customWidth="1"/>
    <col min="39" max="39" width="9.140625" style="22" customWidth="1"/>
    <col min="40" max="40" width="8.42578125" style="22" customWidth="1"/>
    <col min="41" max="41" width="9.140625" style="22" customWidth="1"/>
    <col min="42" max="42" width="8.42578125" style="22" customWidth="1"/>
    <col min="43" max="43" width="9.140625" style="22" customWidth="1"/>
    <col min="44" max="44" width="8.42578125" style="22" customWidth="1"/>
    <col min="45" max="45" width="9.140625" style="22" customWidth="1"/>
    <col min="46" max="46" width="8.42578125" style="22" customWidth="1"/>
    <col min="47" max="47" width="9.140625" style="22" customWidth="1"/>
    <col min="48" max="48" width="8.42578125" style="22" customWidth="1"/>
    <col min="49" max="49" width="9.140625" style="22" customWidth="1"/>
    <col min="50" max="50" width="8.42578125" style="22" customWidth="1"/>
    <col min="51" max="51" width="9.140625" style="22" customWidth="1"/>
    <col min="52" max="52" width="8.42578125" style="22" customWidth="1"/>
    <col min="53" max="53" width="9.140625" style="22" customWidth="1"/>
    <col min="54" max="54" width="8.42578125" style="22" customWidth="1"/>
    <col min="55" max="55" width="9.140625" style="22" customWidth="1"/>
    <col min="56" max="56" width="8.42578125" style="22" customWidth="1"/>
    <col min="57" max="57" width="9.140625" style="22" customWidth="1"/>
    <col min="58" max="58" width="8.42578125" style="22" customWidth="1"/>
    <col min="59" max="59" width="9.140625" style="22" customWidth="1"/>
    <col min="60" max="60" width="8.42578125" style="22" customWidth="1"/>
    <col min="61" max="61" width="9.140625" style="22" customWidth="1"/>
    <col min="62" max="62" width="8.42578125" style="22" customWidth="1"/>
    <col min="63" max="63" width="9.140625" style="22" customWidth="1"/>
    <col min="64" max="64" width="8.42578125" style="22" customWidth="1"/>
    <col min="65" max="65" width="9.140625" style="22" customWidth="1"/>
    <col min="66" max="66" width="8.42578125" style="22" customWidth="1"/>
    <col min="67" max="67" width="9.140625" style="22" customWidth="1"/>
    <col min="68" max="68" width="8.42578125" style="22" customWidth="1"/>
    <col min="69" max="69" width="9.140625" style="22" customWidth="1"/>
    <col min="70" max="70" width="8.42578125" style="22" customWidth="1"/>
    <col min="71" max="71" width="9.140625" style="22" customWidth="1"/>
    <col min="72" max="72" width="8.42578125" style="22" customWidth="1"/>
    <col min="73" max="73" width="9.140625" style="22" customWidth="1"/>
    <col min="74" max="74" width="8.42578125" style="22" customWidth="1"/>
    <col min="75" max="75" width="9.140625" style="22" customWidth="1"/>
    <col min="76" max="76" width="8.42578125" style="22" customWidth="1"/>
    <col min="77" max="77" width="9.140625" style="22" customWidth="1"/>
    <col min="78" max="78" width="8.42578125" style="22" customWidth="1"/>
    <col min="79" max="79" width="9.140625" style="22" customWidth="1"/>
    <col min="80" max="80" width="8.42578125" style="22" customWidth="1"/>
    <col min="81" max="81" width="9.140625" style="22" customWidth="1"/>
    <col min="82" max="82" width="8.42578125" style="22" customWidth="1"/>
    <col min="83" max="83" width="9.140625" style="22" customWidth="1"/>
    <col min="84" max="84" width="8.42578125" style="22" customWidth="1"/>
    <col min="85" max="85" width="9.140625" style="22" customWidth="1"/>
    <col min="86" max="86" width="8.42578125" style="22" customWidth="1"/>
    <col min="87" max="87" width="9.140625" style="22" customWidth="1"/>
    <col min="88" max="88" width="8.42578125" style="22" customWidth="1"/>
    <col min="89" max="89" width="9.140625" style="22" customWidth="1"/>
    <col min="90" max="90" width="8.42578125" style="22" customWidth="1"/>
    <col min="91" max="91" width="9.140625" style="22" customWidth="1"/>
    <col min="92" max="92" width="8.42578125" style="22" customWidth="1"/>
    <col min="93" max="93" width="9.140625" style="22" customWidth="1"/>
    <col min="94" max="94" width="8.42578125" style="22" customWidth="1"/>
    <col min="95" max="95" width="9.140625" style="22" customWidth="1"/>
    <col min="96" max="96" width="8.42578125" style="22" customWidth="1"/>
    <col min="97" max="97" width="9.140625" style="22" customWidth="1"/>
    <col min="98" max="98" width="8.42578125" style="22" customWidth="1"/>
    <col min="99" max="99" width="9.140625" style="22" customWidth="1"/>
    <col min="100" max="100" width="8.42578125" style="22" customWidth="1"/>
    <col min="101" max="101" width="9.140625" style="22" customWidth="1"/>
    <col min="102" max="102" width="8.42578125" style="22" customWidth="1"/>
    <col min="103" max="103" width="9.140625" style="22" customWidth="1"/>
    <col min="104" max="104" width="8.42578125" style="22" customWidth="1"/>
    <col min="105" max="105" width="9.140625" style="22" customWidth="1"/>
    <col min="106" max="106" width="8.42578125" style="22" customWidth="1"/>
    <col min="107" max="107" width="13.140625" style="22" customWidth="1"/>
    <col min="108" max="108" width="9.42578125" style="22" customWidth="1"/>
    <col min="109" max="109" width="8.7109375" style="22" customWidth="1"/>
    <col min="110" max="110" width="13.140625" style="22" customWidth="1"/>
    <col min="111" max="111" width="9.42578125" style="22" customWidth="1"/>
    <col min="112" max="112" width="8.7109375" style="22" customWidth="1"/>
    <col min="113" max="113" width="13.140625" style="22" customWidth="1"/>
    <col min="114" max="114" width="9.42578125" style="22" customWidth="1"/>
    <col min="115" max="115" width="8.7109375" style="22" customWidth="1"/>
    <col min="116" max="116" width="13.140625" style="22" customWidth="1"/>
    <col min="117" max="117" width="9.42578125" style="22" customWidth="1"/>
    <col min="118" max="118" width="8.7109375" style="22" customWidth="1"/>
    <col min="119" max="119" width="13.140625" style="22" customWidth="1"/>
    <col min="120" max="120" width="9.42578125" style="22" customWidth="1"/>
    <col min="121" max="121" width="8.7109375" style="22" customWidth="1"/>
    <col min="122" max="122" width="13.140625" style="22" bestFit="1" customWidth="1"/>
    <col min="123" max="123" width="9.42578125" style="22" customWidth="1"/>
    <col min="124" max="124" width="8.7109375" style="22" customWidth="1"/>
    <col min="125" max="125" width="13.140625" style="22" bestFit="1" customWidth="1"/>
    <col min="126" max="126" width="9.42578125" style="22" customWidth="1"/>
    <col min="127" max="127" width="8.7109375" style="22" customWidth="1"/>
    <col min="128" max="128" width="13.140625" style="22" bestFit="1" customWidth="1"/>
    <col min="129" max="129" width="9.42578125" style="22" customWidth="1"/>
    <col min="130" max="130" width="8.7109375" style="22" customWidth="1"/>
    <col min="131" max="131" width="13.140625" style="22" bestFit="1" customWidth="1"/>
    <col min="132" max="132" width="9.42578125" style="22" customWidth="1"/>
    <col min="133" max="133" width="8.7109375" style="22" customWidth="1"/>
    <col min="134" max="134" width="13.140625" style="22" customWidth="1"/>
    <col min="135" max="135" width="9.42578125" style="22" customWidth="1"/>
    <col min="136" max="136" width="8.7109375" style="22" customWidth="1"/>
    <col min="137" max="137" width="13.140625" style="22" customWidth="1"/>
    <col min="138" max="138" width="9.42578125" style="22" customWidth="1"/>
    <col min="139" max="139" width="8.7109375" style="22" customWidth="1"/>
    <col min="140" max="140" width="13.140625" style="22" customWidth="1"/>
    <col min="141" max="141" width="9.42578125" style="22" customWidth="1"/>
    <col min="142" max="142" width="8.7109375" style="22" customWidth="1"/>
    <col min="143" max="143" width="13.140625" style="22" customWidth="1"/>
    <col min="144" max="144" width="9.42578125" style="22" customWidth="1"/>
    <col min="145" max="145" width="8.7109375" style="22" customWidth="1"/>
    <col min="146" max="146" width="13.140625" style="22" customWidth="1"/>
    <col min="147" max="147" width="8.7109375" style="22" customWidth="1"/>
    <col min="148" max="148" width="13.140625" style="22" bestFit="1" customWidth="1"/>
    <col min="149" max="149" width="9.42578125" style="22" customWidth="1"/>
    <col min="150" max="150" width="8.7109375" style="22" customWidth="1"/>
    <col min="151" max="151" width="13.140625" style="22" bestFit="1" customWidth="1"/>
    <col min="152" max="152" width="9.42578125" style="22" customWidth="1"/>
    <col min="153" max="153" width="8.7109375" style="22" customWidth="1"/>
    <col min="154" max="154" width="13.140625" style="22" bestFit="1" customWidth="1"/>
    <col min="155" max="155" width="9.42578125" style="22" customWidth="1"/>
    <col min="156" max="156" width="8.7109375" style="22" customWidth="1"/>
    <col min="157" max="157" width="13.140625" style="22" bestFit="1" customWidth="1"/>
    <col min="158" max="158" width="13.42578125" style="22" bestFit="1" customWidth="1"/>
    <col min="159" max="16384" width="11.42578125" style="22"/>
  </cols>
  <sheetData>
    <row r="1" spans="1:202" x14ac:dyDescent="0.3">
      <c r="A1" s="66">
        <v>1</v>
      </c>
      <c r="C1" s="22" t="s">
        <v>96</v>
      </c>
      <c r="D1" s="22" t="s">
        <v>97</v>
      </c>
      <c r="E1" s="22" t="s">
        <v>98</v>
      </c>
      <c r="F1" s="22" t="s">
        <v>99</v>
      </c>
      <c r="G1" s="22" t="s">
        <v>100</v>
      </c>
      <c r="H1" s="22" t="s">
        <v>101</v>
      </c>
      <c r="I1" s="22" t="s">
        <v>102</v>
      </c>
      <c r="J1" s="22" t="s">
        <v>103</v>
      </c>
      <c r="K1" s="22" t="s">
        <v>104</v>
      </c>
      <c r="L1" s="22" t="s">
        <v>105</v>
      </c>
      <c r="M1" s="22" t="s">
        <v>106</v>
      </c>
      <c r="N1" s="22" t="s">
        <v>107</v>
      </c>
      <c r="O1" s="22" t="s">
        <v>108</v>
      </c>
      <c r="P1" s="22" t="s">
        <v>109</v>
      </c>
      <c r="Q1" s="22" t="s">
        <v>110</v>
      </c>
      <c r="R1" s="22" t="s">
        <v>111</v>
      </c>
      <c r="S1" s="22" t="s">
        <v>112</v>
      </c>
      <c r="T1" s="22" t="s">
        <v>113</v>
      </c>
      <c r="U1" s="22" t="s">
        <v>114</v>
      </c>
      <c r="V1" s="22" t="s">
        <v>115</v>
      </c>
      <c r="W1" s="22" t="s">
        <v>116</v>
      </c>
      <c r="X1" s="22" t="s">
        <v>117</v>
      </c>
      <c r="Y1" s="22" t="s">
        <v>118</v>
      </c>
      <c r="Z1" s="22" t="s">
        <v>119</v>
      </c>
      <c r="AA1" s="22" t="s">
        <v>120</v>
      </c>
      <c r="AB1" s="22" t="s">
        <v>121</v>
      </c>
      <c r="AC1" s="22" t="s">
        <v>122</v>
      </c>
      <c r="AD1" s="22" t="s">
        <v>123</v>
      </c>
      <c r="AE1" s="22" t="s">
        <v>124</v>
      </c>
      <c r="AF1" s="22" t="s">
        <v>125</v>
      </c>
      <c r="AG1" s="22" t="s">
        <v>126</v>
      </c>
      <c r="AH1" s="22" t="s">
        <v>127</v>
      </c>
      <c r="AI1" s="22" t="s">
        <v>128</v>
      </c>
      <c r="AJ1" s="22" t="s">
        <v>129</v>
      </c>
      <c r="AK1" s="22" t="s">
        <v>130</v>
      </c>
      <c r="AL1" s="22" t="s">
        <v>131</v>
      </c>
      <c r="AM1" s="22" t="s">
        <v>132</v>
      </c>
      <c r="AN1" s="22" t="s">
        <v>133</v>
      </c>
      <c r="AO1" s="22" t="s">
        <v>134</v>
      </c>
      <c r="AP1" s="22" t="s">
        <v>135</v>
      </c>
      <c r="AQ1" s="22" t="s">
        <v>136</v>
      </c>
      <c r="AR1" s="22" t="s">
        <v>137</v>
      </c>
      <c r="AS1" s="22" t="s">
        <v>138</v>
      </c>
      <c r="AT1" s="22" t="s">
        <v>139</v>
      </c>
      <c r="AU1" s="22" t="s">
        <v>140</v>
      </c>
      <c r="AV1" s="22" t="s">
        <v>141</v>
      </c>
      <c r="AW1" s="22" t="s">
        <v>142</v>
      </c>
      <c r="AX1" s="22" t="s">
        <v>143</v>
      </c>
      <c r="AY1" s="22" t="s">
        <v>144</v>
      </c>
      <c r="AZ1" s="22" t="s">
        <v>145</v>
      </c>
      <c r="BA1" s="22" t="s">
        <v>146</v>
      </c>
      <c r="BB1" s="22" t="s">
        <v>147</v>
      </c>
      <c r="BC1" s="22" t="s">
        <v>148</v>
      </c>
      <c r="BD1" s="22" t="s">
        <v>149</v>
      </c>
      <c r="BE1" s="22" t="s">
        <v>150</v>
      </c>
      <c r="BF1" s="22" t="s">
        <v>151</v>
      </c>
      <c r="BG1" s="22" t="s">
        <v>152</v>
      </c>
      <c r="BH1" s="22" t="s">
        <v>153</v>
      </c>
      <c r="BI1" s="22" t="s">
        <v>154</v>
      </c>
      <c r="BJ1" s="22" t="s">
        <v>155</v>
      </c>
      <c r="BK1" s="22" t="s">
        <v>156</v>
      </c>
      <c r="BL1" s="22" t="s">
        <v>157</v>
      </c>
      <c r="BM1" s="22" t="s">
        <v>158</v>
      </c>
      <c r="BN1" s="22" t="s">
        <v>159</v>
      </c>
      <c r="BO1" s="22" t="s">
        <v>160</v>
      </c>
      <c r="BP1" s="22" t="s">
        <v>161</v>
      </c>
      <c r="BQ1" s="22" t="s">
        <v>162</v>
      </c>
      <c r="BR1" s="22" t="s">
        <v>163</v>
      </c>
      <c r="BS1" s="22" t="s">
        <v>164</v>
      </c>
      <c r="BT1" s="22" t="s">
        <v>165</v>
      </c>
      <c r="BU1" s="22" t="s">
        <v>166</v>
      </c>
      <c r="BV1" s="22" t="s">
        <v>167</v>
      </c>
      <c r="BW1" s="22" t="s">
        <v>168</v>
      </c>
      <c r="BX1" s="22" t="s">
        <v>169</v>
      </c>
      <c r="BY1" s="22" t="s">
        <v>170</v>
      </c>
      <c r="BZ1" s="22" t="s">
        <v>171</v>
      </c>
      <c r="CA1" s="22" t="s">
        <v>172</v>
      </c>
      <c r="CB1" s="22" t="s">
        <v>173</v>
      </c>
      <c r="CC1" s="22" t="s">
        <v>174</v>
      </c>
      <c r="CD1" s="22" t="s">
        <v>175</v>
      </c>
      <c r="CE1" s="22" t="s">
        <v>176</v>
      </c>
      <c r="CF1" s="22" t="s">
        <v>177</v>
      </c>
      <c r="CG1" s="22" t="s">
        <v>178</v>
      </c>
      <c r="CH1" s="22" t="s">
        <v>179</v>
      </c>
      <c r="CI1" s="22" t="s">
        <v>180</v>
      </c>
      <c r="CJ1" s="22" t="s">
        <v>181</v>
      </c>
      <c r="CK1" s="22" t="s">
        <v>182</v>
      </c>
      <c r="CL1" s="22" t="s">
        <v>183</v>
      </c>
      <c r="CM1" s="22" t="s">
        <v>184</v>
      </c>
      <c r="CN1" s="22" t="s">
        <v>185</v>
      </c>
      <c r="CO1" s="22" t="s">
        <v>186</v>
      </c>
      <c r="CP1" s="22" t="s">
        <v>187</v>
      </c>
      <c r="CQ1" s="22" t="s">
        <v>188</v>
      </c>
      <c r="CR1" s="22" t="s">
        <v>189</v>
      </c>
      <c r="CS1" s="22" t="s">
        <v>190</v>
      </c>
      <c r="CT1" s="22" t="s">
        <v>191</v>
      </c>
      <c r="CU1" s="22" t="s">
        <v>192</v>
      </c>
      <c r="CV1" s="22" t="s">
        <v>193</v>
      </c>
      <c r="CW1" s="22" t="s">
        <v>194</v>
      </c>
      <c r="CX1" s="22" t="s">
        <v>195</v>
      </c>
      <c r="CY1" s="22" t="s">
        <v>196</v>
      </c>
      <c r="CZ1" s="22" t="s">
        <v>197</v>
      </c>
      <c r="DA1" s="22" t="s">
        <v>198</v>
      </c>
      <c r="DB1" s="22" t="s">
        <v>199</v>
      </c>
      <c r="DC1" s="22" t="s">
        <v>200</v>
      </c>
      <c r="DD1" s="22" t="s">
        <v>201</v>
      </c>
      <c r="DE1" s="22" t="s">
        <v>202</v>
      </c>
      <c r="DF1" s="22" t="s">
        <v>203</v>
      </c>
      <c r="DG1" s="22" t="s">
        <v>204</v>
      </c>
      <c r="DH1" s="22" t="s">
        <v>205</v>
      </c>
      <c r="DI1" s="22" t="s">
        <v>206</v>
      </c>
      <c r="DJ1" s="22" t="s">
        <v>207</v>
      </c>
      <c r="DK1" s="22" t="s">
        <v>238</v>
      </c>
      <c r="DL1" s="22" t="s">
        <v>239</v>
      </c>
      <c r="DM1" s="22" t="s">
        <v>240</v>
      </c>
      <c r="DN1" s="22" t="s">
        <v>241</v>
      </c>
      <c r="DO1" s="22" t="s">
        <v>242</v>
      </c>
      <c r="DP1" s="22" t="s">
        <v>243</v>
      </c>
      <c r="DQ1" s="22" t="s">
        <v>244</v>
      </c>
      <c r="DR1" s="22" t="s">
        <v>245</v>
      </c>
      <c r="DS1" s="22" t="s">
        <v>252</v>
      </c>
      <c r="DT1" s="22" t="s">
        <v>253</v>
      </c>
      <c r="DU1" s="22" t="s">
        <v>254</v>
      </c>
      <c r="DV1" s="22" t="s">
        <v>255</v>
      </c>
      <c r="DW1" s="22" t="s">
        <v>256</v>
      </c>
      <c r="DX1" s="22" t="s">
        <v>257</v>
      </c>
      <c r="DY1" s="22" t="s">
        <v>258</v>
      </c>
      <c r="DZ1" s="22" t="s">
        <v>259</v>
      </c>
      <c r="EA1" s="22" t="s">
        <v>262</v>
      </c>
      <c r="EB1" s="22" t="s">
        <v>263</v>
      </c>
      <c r="EC1" s="22" t="s">
        <v>264</v>
      </c>
      <c r="ED1" s="22" t="s">
        <v>265</v>
      </c>
      <c r="EE1" s="22" t="s">
        <v>266</v>
      </c>
      <c r="EF1" s="22" t="s">
        <v>267</v>
      </c>
      <c r="EG1" s="22" t="s">
        <v>268</v>
      </c>
      <c r="EH1" s="22" t="s">
        <v>269</v>
      </c>
      <c r="EI1" s="22" t="s">
        <v>274</v>
      </c>
      <c r="EJ1" s="22" t="s">
        <v>275</v>
      </c>
      <c r="EK1" s="22" t="s">
        <v>276</v>
      </c>
      <c r="EL1" s="22" t="s">
        <v>277</v>
      </c>
      <c r="EM1" s="22" t="s">
        <v>278</v>
      </c>
      <c r="EN1" s="22" t="s">
        <v>279</v>
      </c>
      <c r="EO1" s="22" t="s">
        <v>280</v>
      </c>
      <c r="EP1" s="22" t="s">
        <v>281</v>
      </c>
      <c r="EQ1" s="22" t="s">
        <v>284</v>
      </c>
      <c r="ER1" s="22" t="s">
        <v>285</v>
      </c>
      <c r="ES1" s="22" t="s">
        <v>286</v>
      </c>
      <c r="ET1" s="22" t="s">
        <v>287</v>
      </c>
      <c r="EU1" s="22" t="s">
        <v>288</v>
      </c>
      <c r="EV1" s="22" t="s">
        <v>289</v>
      </c>
      <c r="EW1" s="22" t="s">
        <v>290</v>
      </c>
      <c r="EX1" s="22" t="s">
        <v>291</v>
      </c>
      <c r="EY1" s="22" t="s">
        <v>295</v>
      </c>
      <c r="EZ1" s="22" t="s">
        <v>296</v>
      </c>
      <c r="FA1" s="22" t="s">
        <v>297</v>
      </c>
      <c r="FB1" s="22" t="s">
        <v>298</v>
      </c>
      <c r="FC1" s="22" t="s">
        <v>299</v>
      </c>
      <c r="FD1" s="22" t="s">
        <v>300</v>
      </c>
      <c r="FE1" s="22" t="s">
        <v>301</v>
      </c>
      <c r="FF1" s="22" t="s">
        <v>302</v>
      </c>
      <c r="FG1" s="22" t="s">
        <v>307</v>
      </c>
      <c r="FH1" s="22" t="s">
        <v>308</v>
      </c>
      <c r="FI1" s="22" t="s">
        <v>309</v>
      </c>
      <c r="FJ1" s="22" t="s">
        <v>310</v>
      </c>
      <c r="FK1" s="22" t="s">
        <v>311</v>
      </c>
      <c r="FL1" s="22" t="s">
        <v>312</v>
      </c>
      <c r="FM1" s="22" t="s">
        <v>313</v>
      </c>
      <c r="FN1" s="22" t="s">
        <v>314</v>
      </c>
      <c r="FO1" s="22" t="s">
        <v>318</v>
      </c>
      <c r="FP1" s="22" t="s">
        <v>319</v>
      </c>
      <c r="FQ1" s="22" t="s">
        <v>320</v>
      </c>
      <c r="FR1" s="22" t="s">
        <v>321</v>
      </c>
      <c r="FS1" s="22" t="s">
        <v>322</v>
      </c>
      <c r="FT1" s="22" t="s">
        <v>323</v>
      </c>
      <c r="FU1" s="22" t="s">
        <v>324</v>
      </c>
      <c r="FV1" s="22" t="s">
        <v>325</v>
      </c>
      <c r="FW1" s="22" t="s">
        <v>326</v>
      </c>
      <c r="FX1" s="22" t="s">
        <v>327</v>
      </c>
      <c r="FY1" s="22" t="s">
        <v>336</v>
      </c>
      <c r="FZ1" s="22" t="s">
        <v>337</v>
      </c>
      <c r="GA1" s="22" t="s">
        <v>338</v>
      </c>
      <c r="GB1" s="22" t="s">
        <v>339</v>
      </c>
      <c r="GC1" s="22" t="s">
        <v>340</v>
      </c>
      <c r="GD1" s="22" t="s">
        <v>341</v>
      </c>
      <c r="GE1" s="22" t="s">
        <v>342</v>
      </c>
      <c r="GF1" s="22" t="s">
        <v>343</v>
      </c>
      <c r="GG1" s="22" t="s">
        <v>344</v>
      </c>
      <c r="GH1" s="22" t="s">
        <v>345</v>
      </c>
      <c r="GI1" s="22" t="s">
        <v>346</v>
      </c>
      <c r="GJ1" s="22" t="s">
        <v>351</v>
      </c>
      <c r="GK1" s="22" t="s">
        <v>352</v>
      </c>
      <c r="GL1" s="22" t="s">
        <v>353</v>
      </c>
      <c r="GM1" s="22" t="s">
        <v>354</v>
      </c>
      <c r="GN1" s="22" t="s">
        <v>355</v>
      </c>
      <c r="GO1" s="22" t="s">
        <v>356</v>
      </c>
      <c r="GP1" s="22" t="s">
        <v>357</v>
      </c>
      <c r="GQ1" s="22" t="s">
        <v>358</v>
      </c>
      <c r="GR1" s="22" t="s">
        <v>359</v>
      </c>
      <c r="GS1" s="22" t="s">
        <v>360</v>
      </c>
      <c r="GT1" s="22" t="s">
        <v>361</v>
      </c>
    </row>
    <row r="2" spans="1:202" x14ac:dyDescent="0.3">
      <c r="A2" s="66">
        <v>2</v>
      </c>
      <c r="B2" s="32" t="s">
        <v>38</v>
      </c>
      <c r="C2" s="32" t="s">
        <v>39</v>
      </c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</row>
    <row r="3" spans="1:202" x14ac:dyDescent="0.3">
      <c r="A3" s="66">
        <v>3</v>
      </c>
      <c r="B3"/>
      <c r="C3" s="35" t="s">
        <v>41</v>
      </c>
      <c r="D3" s="35" t="s">
        <v>41</v>
      </c>
      <c r="E3" s="35" t="s">
        <v>41</v>
      </c>
      <c r="F3" s="35" t="s">
        <v>41</v>
      </c>
      <c r="G3" s="35" t="s">
        <v>41</v>
      </c>
      <c r="H3" s="35" t="s">
        <v>41</v>
      </c>
      <c r="I3" s="35" t="s">
        <v>41</v>
      </c>
      <c r="J3" s="35" t="s">
        <v>41</v>
      </c>
      <c r="K3" s="35" t="s">
        <v>42</v>
      </c>
      <c r="L3" s="35" t="s">
        <v>42</v>
      </c>
      <c r="M3" s="35" t="s">
        <v>42</v>
      </c>
      <c r="N3" s="35" t="s">
        <v>42</v>
      </c>
      <c r="O3" s="35" t="s">
        <v>42</v>
      </c>
      <c r="P3" s="35" t="s">
        <v>42</v>
      </c>
      <c r="Q3" s="35" t="s">
        <v>42</v>
      </c>
      <c r="R3" s="35" t="s">
        <v>42</v>
      </c>
      <c r="S3" s="35" t="s">
        <v>43</v>
      </c>
      <c r="T3" s="35" t="s">
        <v>43</v>
      </c>
      <c r="U3" s="35" t="s">
        <v>43</v>
      </c>
      <c r="V3" s="35" t="s">
        <v>43</v>
      </c>
      <c r="W3" s="35" t="s">
        <v>43</v>
      </c>
      <c r="X3" s="35" t="s">
        <v>43</v>
      </c>
      <c r="Y3" s="35" t="s">
        <v>43</v>
      </c>
      <c r="Z3" s="35" t="s">
        <v>43</v>
      </c>
      <c r="AA3" s="35" t="s">
        <v>44</v>
      </c>
      <c r="AB3" s="35" t="s">
        <v>44</v>
      </c>
      <c r="AC3" s="35" t="s">
        <v>44</v>
      </c>
      <c r="AD3" s="35" t="s">
        <v>44</v>
      </c>
      <c r="AE3" s="35" t="s">
        <v>44</v>
      </c>
      <c r="AF3" s="35" t="s">
        <v>44</v>
      </c>
      <c r="AG3" s="35" t="s">
        <v>44</v>
      </c>
      <c r="AH3" s="35" t="s">
        <v>44</v>
      </c>
      <c r="AI3" s="35" t="s">
        <v>45</v>
      </c>
      <c r="AJ3" s="35" t="s">
        <v>45</v>
      </c>
      <c r="AK3" s="35" t="s">
        <v>45</v>
      </c>
      <c r="AL3" s="35" t="s">
        <v>45</v>
      </c>
      <c r="AM3" s="35" t="s">
        <v>45</v>
      </c>
      <c r="AN3" s="35" t="s">
        <v>45</v>
      </c>
      <c r="AO3" s="35" t="s">
        <v>45</v>
      </c>
      <c r="AP3" s="35" t="s">
        <v>45</v>
      </c>
      <c r="AQ3" s="35" t="s">
        <v>46</v>
      </c>
      <c r="AR3" s="35" t="s">
        <v>46</v>
      </c>
      <c r="AS3" s="35" t="s">
        <v>46</v>
      </c>
      <c r="AT3" s="35" t="s">
        <v>46</v>
      </c>
      <c r="AU3" s="35" t="s">
        <v>46</v>
      </c>
      <c r="AV3" s="35" t="s">
        <v>46</v>
      </c>
      <c r="AW3" s="35" t="s">
        <v>46</v>
      </c>
      <c r="AX3" s="35" t="s">
        <v>46</v>
      </c>
      <c r="AY3" s="35" t="s">
        <v>47</v>
      </c>
      <c r="AZ3" s="35" t="s">
        <v>47</v>
      </c>
      <c r="BA3" s="35" t="s">
        <v>47</v>
      </c>
      <c r="BB3" s="35" t="s">
        <v>47</v>
      </c>
      <c r="BC3" s="35" t="s">
        <v>47</v>
      </c>
      <c r="BD3" s="35" t="s">
        <v>47</v>
      </c>
      <c r="BE3" s="35" t="s">
        <v>47</v>
      </c>
      <c r="BF3" s="35" t="s">
        <v>47</v>
      </c>
      <c r="BG3" s="35" t="s">
        <v>48</v>
      </c>
      <c r="BH3" s="35" t="s">
        <v>48</v>
      </c>
      <c r="BI3" s="35" t="s">
        <v>48</v>
      </c>
      <c r="BJ3" s="35" t="s">
        <v>48</v>
      </c>
      <c r="BK3" s="35" t="s">
        <v>48</v>
      </c>
      <c r="BL3" s="35" t="s">
        <v>48</v>
      </c>
      <c r="BM3" s="35" t="s">
        <v>48</v>
      </c>
      <c r="BN3" s="35" t="s">
        <v>48</v>
      </c>
      <c r="BO3" s="35" t="s">
        <v>49</v>
      </c>
      <c r="BP3" s="35" t="s">
        <v>49</v>
      </c>
      <c r="BQ3" s="35" t="s">
        <v>49</v>
      </c>
      <c r="BR3" s="35" t="s">
        <v>49</v>
      </c>
      <c r="BS3" s="35" t="s">
        <v>49</v>
      </c>
      <c r="BT3" s="35" t="s">
        <v>49</v>
      </c>
      <c r="BU3" s="35" t="s">
        <v>49</v>
      </c>
      <c r="BV3" s="35" t="s">
        <v>49</v>
      </c>
      <c r="BW3" s="35" t="s">
        <v>50</v>
      </c>
      <c r="BX3" s="35" t="s">
        <v>50</v>
      </c>
      <c r="BY3" s="35" t="s">
        <v>50</v>
      </c>
      <c r="BZ3" s="35" t="s">
        <v>50</v>
      </c>
      <c r="CA3" s="35" t="s">
        <v>50</v>
      </c>
      <c r="CB3" s="35" t="s">
        <v>50</v>
      </c>
      <c r="CC3" s="35" t="s">
        <v>50</v>
      </c>
      <c r="CD3" s="35" t="s">
        <v>50</v>
      </c>
      <c r="CE3" s="35" t="s">
        <v>51</v>
      </c>
      <c r="CF3" s="35" t="s">
        <v>51</v>
      </c>
      <c r="CG3" s="35" t="s">
        <v>51</v>
      </c>
      <c r="CH3" s="35" t="s">
        <v>51</v>
      </c>
      <c r="CI3" s="35" t="s">
        <v>51</v>
      </c>
      <c r="CJ3" s="35" t="s">
        <v>51</v>
      </c>
      <c r="CK3" s="35" t="s">
        <v>51</v>
      </c>
      <c r="CL3" s="35" t="s">
        <v>51</v>
      </c>
      <c r="CM3" s="35" t="s">
        <v>52</v>
      </c>
      <c r="CN3" s="35" t="s">
        <v>52</v>
      </c>
      <c r="CO3" s="35" t="s">
        <v>52</v>
      </c>
      <c r="CP3" s="35" t="s">
        <v>52</v>
      </c>
      <c r="CQ3" s="35" t="s">
        <v>52</v>
      </c>
      <c r="CR3" s="35" t="s">
        <v>52</v>
      </c>
      <c r="CS3" s="35" t="s">
        <v>52</v>
      </c>
      <c r="CT3" s="35" t="s">
        <v>52</v>
      </c>
      <c r="CU3" s="35" t="s">
        <v>95</v>
      </c>
      <c r="CV3" s="35" t="s">
        <v>95</v>
      </c>
      <c r="CW3" s="35" t="s">
        <v>95</v>
      </c>
      <c r="CX3" s="35" t="s">
        <v>95</v>
      </c>
      <c r="CY3" s="35" t="s">
        <v>95</v>
      </c>
      <c r="CZ3" s="35" t="s">
        <v>95</v>
      </c>
      <c r="DA3" s="35" t="s">
        <v>95</v>
      </c>
      <c r="DB3" s="35" t="s">
        <v>95</v>
      </c>
      <c r="DC3" s="4" t="s">
        <v>208</v>
      </c>
      <c r="DD3" s="4" t="s">
        <v>208</v>
      </c>
      <c r="DE3" s="4" t="s">
        <v>208</v>
      </c>
      <c r="DF3" s="4" t="s">
        <v>208</v>
      </c>
      <c r="DG3" s="4" t="s">
        <v>208</v>
      </c>
      <c r="DH3" s="4" t="s">
        <v>208</v>
      </c>
      <c r="DI3" s="4" t="s">
        <v>208</v>
      </c>
      <c r="DJ3" s="4" t="s">
        <v>208</v>
      </c>
      <c r="DK3" s="4" t="s">
        <v>237</v>
      </c>
      <c r="DL3" s="4" t="s">
        <v>237</v>
      </c>
      <c r="DM3" s="4" t="s">
        <v>237</v>
      </c>
      <c r="DN3" s="4" t="s">
        <v>237</v>
      </c>
      <c r="DO3" s="4" t="s">
        <v>237</v>
      </c>
      <c r="DP3" s="4" t="s">
        <v>237</v>
      </c>
      <c r="DQ3" s="4" t="s">
        <v>237</v>
      </c>
      <c r="DR3" s="4" t="s">
        <v>237</v>
      </c>
      <c r="DS3" s="4" t="s">
        <v>251</v>
      </c>
      <c r="DT3" s="4" t="s">
        <v>251</v>
      </c>
      <c r="DU3" s="4" t="s">
        <v>251</v>
      </c>
      <c r="DV3" s="4" t="s">
        <v>251</v>
      </c>
      <c r="DW3" s="4" t="s">
        <v>251</v>
      </c>
      <c r="DX3" s="4" t="s">
        <v>251</v>
      </c>
      <c r="DY3" s="4" t="s">
        <v>251</v>
      </c>
      <c r="DZ3" s="4" t="s">
        <v>251</v>
      </c>
      <c r="EA3" s="4" t="s">
        <v>270</v>
      </c>
      <c r="EB3" s="4" t="s">
        <v>270</v>
      </c>
      <c r="EC3" s="4" t="s">
        <v>270</v>
      </c>
      <c r="ED3" s="4" t="s">
        <v>270</v>
      </c>
      <c r="EE3" s="4" t="s">
        <v>270</v>
      </c>
      <c r="EF3" s="4" t="s">
        <v>270</v>
      </c>
      <c r="EG3" s="4" t="s">
        <v>270</v>
      </c>
      <c r="EH3" s="4" t="s">
        <v>270</v>
      </c>
      <c r="EI3" s="4" t="s">
        <v>273</v>
      </c>
      <c r="EJ3" s="4" t="s">
        <v>273</v>
      </c>
      <c r="EK3" s="4" t="s">
        <v>273</v>
      </c>
      <c r="EL3" s="4" t="s">
        <v>273</v>
      </c>
      <c r="EM3" s="4" t="s">
        <v>273</v>
      </c>
      <c r="EN3" s="4" t="s">
        <v>273</v>
      </c>
      <c r="EO3" s="4" t="s">
        <v>273</v>
      </c>
      <c r="EP3" s="4" t="s">
        <v>273</v>
      </c>
      <c r="EQ3" s="4" t="s">
        <v>292</v>
      </c>
      <c r="ER3" s="4" t="s">
        <v>292</v>
      </c>
      <c r="ES3" s="4" t="s">
        <v>292</v>
      </c>
      <c r="ET3" s="4" t="s">
        <v>292</v>
      </c>
      <c r="EU3" s="4" t="s">
        <v>292</v>
      </c>
      <c r="EV3" s="4" t="s">
        <v>292</v>
      </c>
      <c r="EW3" s="4" t="s">
        <v>292</v>
      </c>
      <c r="EX3" s="4" t="s">
        <v>292</v>
      </c>
      <c r="EY3" s="4" t="s">
        <v>303</v>
      </c>
      <c r="EZ3" s="4" t="s">
        <v>303</v>
      </c>
      <c r="FA3" s="4" t="s">
        <v>303</v>
      </c>
      <c r="FB3" s="4" t="s">
        <v>303</v>
      </c>
      <c r="FC3" s="22" t="s">
        <v>303</v>
      </c>
      <c r="FD3" s="22" t="s">
        <v>303</v>
      </c>
      <c r="FE3" s="22" t="s">
        <v>303</v>
      </c>
      <c r="FF3" s="22" t="s">
        <v>303</v>
      </c>
      <c r="FG3" s="22" t="s">
        <v>306</v>
      </c>
      <c r="FH3" s="22" t="s">
        <v>306</v>
      </c>
      <c r="FI3" s="22" t="s">
        <v>306</v>
      </c>
      <c r="FJ3" s="22" t="s">
        <v>306</v>
      </c>
      <c r="FK3" s="22" t="s">
        <v>306</v>
      </c>
      <c r="FL3" s="22" t="s">
        <v>306</v>
      </c>
      <c r="FM3" s="22" t="s">
        <v>306</v>
      </c>
      <c r="FN3" s="22" t="s">
        <v>306</v>
      </c>
      <c r="FO3" s="22" t="s">
        <v>317</v>
      </c>
      <c r="FP3" s="22" t="s">
        <v>317</v>
      </c>
      <c r="FQ3" s="22" t="s">
        <v>317</v>
      </c>
      <c r="FR3" s="22" t="s">
        <v>317</v>
      </c>
      <c r="FS3" s="22" t="s">
        <v>317</v>
      </c>
      <c r="FT3" s="22" t="s">
        <v>317</v>
      </c>
      <c r="FU3" s="22" t="s">
        <v>317</v>
      </c>
      <c r="FV3" s="22" t="s">
        <v>317</v>
      </c>
      <c r="FW3" s="22" t="s">
        <v>317</v>
      </c>
      <c r="FX3" s="22" t="s">
        <v>317</v>
      </c>
      <c r="FY3" s="22" t="s">
        <v>335</v>
      </c>
      <c r="FZ3" s="22" t="s">
        <v>335</v>
      </c>
      <c r="GA3" s="22" t="s">
        <v>335</v>
      </c>
      <c r="GB3" s="22" t="s">
        <v>335</v>
      </c>
      <c r="GC3" s="22" t="s">
        <v>335</v>
      </c>
      <c r="GD3" s="22" t="s">
        <v>335</v>
      </c>
      <c r="GE3" s="22" t="s">
        <v>335</v>
      </c>
      <c r="GF3" s="22" t="s">
        <v>335</v>
      </c>
      <c r="GG3" s="22" t="s">
        <v>335</v>
      </c>
      <c r="GH3" s="22" t="s">
        <v>335</v>
      </c>
      <c r="GI3" s="22" t="s">
        <v>335</v>
      </c>
      <c r="GJ3" s="22" t="s">
        <v>362</v>
      </c>
      <c r="GK3" s="22" t="s">
        <v>362</v>
      </c>
      <c r="GL3" s="22" t="s">
        <v>362</v>
      </c>
      <c r="GM3" s="22" t="s">
        <v>362</v>
      </c>
      <c r="GN3" s="22" t="s">
        <v>362</v>
      </c>
      <c r="GO3" s="22" t="s">
        <v>362</v>
      </c>
      <c r="GP3" s="22" t="s">
        <v>362</v>
      </c>
      <c r="GQ3" s="22" t="s">
        <v>362</v>
      </c>
      <c r="GR3" s="22" t="s">
        <v>362</v>
      </c>
      <c r="GS3" s="22" t="s">
        <v>362</v>
      </c>
      <c r="GT3" s="22" t="s">
        <v>362</v>
      </c>
    </row>
    <row r="4" spans="1:202" x14ac:dyDescent="0.3">
      <c r="A4" s="66">
        <v>4</v>
      </c>
      <c r="B4"/>
      <c r="C4" t="s">
        <v>56</v>
      </c>
      <c r="D4" t="s">
        <v>56</v>
      </c>
      <c r="E4" t="s">
        <v>57</v>
      </c>
      <c r="F4" t="s">
        <v>57</v>
      </c>
      <c r="G4" t="s">
        <v>58</v>
      </c>
      <c r="H4" t="s">
        <v>58</v>
      </c>
      <c r="I4" t="s">
        <v>59</v>
      </c>
      <c r="J4" t="s">
        <v>59</v>
      </c>
      <c r="K4" t="s">
        <v>56</v>
      </c>
      <c r="L4" t="s">
        <v>56</v>
      </c>
      <c r="M4" t="s">
        <v>57</v>
      </c>
      <c r="N4" t="s">
        <v>57</v>
      </c>
      <c r="O4" t="s">
        <v>58</v>
      </c>
      <c r="P4" t="s">
        <v>58</v>
      </c>
      <c r="Q4" t="s">
        <v>59</v>
      </c>
      <c r="R4" t="s">
        <v>59</v>
      </c>
      <c r="S4" t="s">
        <v>56</v>
      </c>
      <c r="T4" t="s">
        <v>56</v>
      </c>
      <c r="U4" t="s">
        <v>57</v>
      </c>
      <c r="V4" t="s">
        <v>57</v>
      </c>
      <c r="W4" t="s">
        <v>58</v>
      </c>
      <c r="X4" t="s">
        <v>58</v>
      </c>
      <c r="Y4" t="s">
        <v>59</v>
      </c>
      <c r="Z4" t="s">
        <v>59</v>
      </c>
      <c r="AA4" t="s">
        <v>56</v>
      </c>
      <c r="AB4" t="s">
        <v>56</v>
      </c>
      <c r="AC4" t="s">
        <v>57</v>
      </c>
      <c r="AD4" t="s">
        <v>57</v>
      </c>
      <c r="AE4" t="s">
        <v>58</v>
      </c>
      <c r="AF4" t="s">
        <v>58</v>
      </c>
      <c r="AG4" t="s">
        <v>59</v>
      </c>
      <c r="AH4" t="s">
        <v>59</v>
      </c>
      <c r="AI4" t="s">
        <v>56</v>
      </c>
      <c r="AJ4" t="s">
        <v>56</v>
      </c>
      <c r="AK4" t="s">
        <v>57</v>
      </c>
      <c r="AL4" t="s">
        <v>57</v>
      </c>
      <c r="AM4" t="s">
        <v>58</v>
      </c>
      <c r="AN4" t="s">
        <v>58</v>
      </c>
      <c r="AO4" t="s">
        <v>59</v>
      </c>
      <c r="AP4" t="s">
        <v>59</v>
      </c>
      <c r="AQ4" t="s">
        <v>56</v>
      </c>
      <c r="AR4" t="s">
        <v>56</v>
      </c>
      <c r="AS4" t="s">
        <v>57</v>
      </c>
      <c r="AT4" t="s">
        <v>57</v>
      </c>
      <c r="AU4" t="s">
        <v>58</v>
      </c>
      <c r="AV4" t="s">
        <v>58</v>
      </c>
      <c r="AW4" t="s">
        <v>59</v>
      </c>
      <c r="AX4" t="s">
        <v>59</v>
      </c>
      <c r="AY4" t="s">
        <v>56</v>
      </c>
      <c r="AZ4" t="s">
        <v>56</v>
      </c>
      <c r="BA4" t="s">
        <v>57</v>
      </c>
      <c r="BB4" t="s">
        <v>57</v>
      </c>
      <c r="BC4" t="s">
        <v>58</v>
      </c>
      <c r="BD4" t="s">
        <v>58</v>
      </c>
      <c r="BE4" t="s">
        <v>59</v>
      </c>
      <c r="BF4" t="s">
        <v>59</v>
      </c>
      <c r="BG4" t="s">
        <v>56</v>
      </c>
      <c r="BH4" t="s">
        <v>56</v>
      </c>
      <c r="BI4" t="s">
        <v>57</v>
      </c>
      <c r="BJ4" t="s">
        <v>57</v>
      </c>
      <c r="BK4" t="s">
        <v>58</v>
      </c>
      <c r="BL4" t="s">
        <v>58</v>
      </c>
      <c r="BM4" t="s">
        <v>59</v>
      </c>
      <c r="BN4" t="s">
        <v>59</v>
      </c>
      <c r="BO4" t="s">
        <v>56</v>
      </c>
      <c r="BP4" t="s">
        <v>56</v>
      </c>
      <c r="BQ4" t="s">
        <v>57</v>
      </c>
      <c r="BR4" t="s">
        <v>57</v>
      </c>
      <c r="BS4" t="s">
        <v>58</v>
      </c>
      <c r="BT4" t="s">
        <v>58</v>
      </c>
      <c r="BU4" t="s">
        <v>59</v>
      </c>
      <c r="BV4" t="s">
        <v>59</v>
      </c>
      <c r="BW4" t="s">
        <v>56</v>
      </c>
      <c r="BX4" t="s">
        <v>56</v>
      </c>
      <c r="BY4" t="s">
        <v>57</v>
      </c>
      <c r="BZ4" t="s">
        <v>57</v>
      </c>
      <c r="CA4" t="s">
        <v>58</v>
      </c>
      <c r="CB4" t="s">
        <v>58</v>
      </c>
      <c r="CC4" t="s">
        <v>59</v>
      </c>
      <c r="CD4" t="s">
        <v>59</v>
      </c>
      <c r="CE4" t="s">
        <v>56</v>
      </c>
      <c r="CF4" t="s">
        <v>56</v>
      </c>
      <c r="CG4" t="s">
        <v>57</v>
      </c>
      <c r="CH4" t="s">
        <v>57</v>
      </c>
      <c r="CI4" t="s">
        <v>58</v>
      </c>
      <c r="CJ4" t="s">
        <v>58</v>
      </c>
      <c r="CK4" t="s">
        <v>59</v>
      </c>
      <c r="CL4" t="s">
        <v>59</v>
      </c>
      <c r="CM4" t="s">
        <v>56</v>
      </c>
      <c r="CN4" t="s">
        <v>56</v>
      </c>
      <c r="CO4" t="s">
        <v>57</v>
      </c>
      <c r="CP4" t="s">
        <v>57</v>
      </c>
      <c r="CQ4" t="s">
        <v>58</v>
      </c>
      <c r="CR4" t="s">
        <v>58</v>
      </c>
      <c r="CS4" t="s">
        <v>59</v>
      </c>
      <c r="CT4" t="s">
        <v>59</v>
      </c>
      <c r="CU4" t="s">
        <v>56</v>
      </c>
      <c r="CV4" t="s">
        <v>56</v>
      </c>
      <c r="CW4" t="s">
        <v>57</v>
      </c>
      <c r="CX4" t="s">
        <v>57</v>
      </c>
      <c r="CY4" t="s">
        <v>58</v>
      </c>
      <c r="CZ4" t="s">
        <v>58</v>
      </c>
      <c r="DA4" t="s">
        <v>59</v>
      </c>
      <c r="DB4" t="s">
        <v>59</v>
      </c>
      <c r="DC4" s="4" t="s">
        <v>56</v>
      </c>
      <c r="DD4" s="4" t="s">
        <v>56</v>
      </c>
      <c r="DE4" s="4" t="s">
        <v>57</v>
      </c>
      <c r="DF4" s="4" t="s">
        <v>57</v>
      </c>
      <c r="DG4" s="4" t="s">
        <v>58</v>
      </c>
      <c r="DH4" s="4" t="s">
        <v>58</v>
      </c>
      <c r="DI4" s="4" t="s">
        <v>59</v>
      </c>
      <c r="DJ4" s="4" t="s">
        <v>59</v>
      </c>
      <c r="DK4" s="4" t="s">
        <v>56</v>
      </c>
      <c r="DL4" s="4" t="s">
        <v>56</v>
      </c>
      <c r="DM4" s="4" t="s">
        <v>57</v>
      </c>
      <c r="DN4" s="4" t="s">
        <v>57</v>
      </c>
      <c r="DO4" s="4" t="s">
        <v>58</v>
      </c>
      <c r="DP4" s="4" t="s">
        <v>58</v>
      </c>
      <c r="DQ4" s="4" t="s">
        <v>59</v>
      </c>
      <c r="DR4" s="4" t="s">
        <v>59</v>
      </c>
      <c r="DS4" s="4" t="s">
        <v>56</v>
      </c>
      <c r="DT4" s="4" t="s">
        <v>56</v>
      </c>
      <c r="DU4" s="4" t="s">
        <v>57</v>
      </c>
      <c r="DV4" s="4" t="s">
        <v>57</v>
      </c>
      <c r="DW4" s="4" t="s">
        <v>58</v>
      </c>
      <c r="DX4" s="4" t="s">
        <v>58</v>
      </c>
      <c r="DY4" s="4" t="s">
        <v>59</v>
      </c>
      <c r="DZ4" s="4" t="s">
        <v>59</v>
      </c>
      <c r="EA4" s="4" t="s">
        <v>56</v>
      </c>
      <c r="EB4" s="4" t="s">
        <v>56</v>
      </c>
      <c r="EC4" s="4" t="s">
        <v>57</v>
      </c>
      <c r="ED4" s="4" t="s">
        <v>57</v>
      </c>
      <c r="EE4" s="4" t="s">
        <v>58</v>
      </c>
      <c r="EF4" s="4" t="s">
        <v>58</v>
      </c>
      <c r="EG4" s="4" t="s">
        <v>59</v>
      </c>
      <c r="EH4" s="4" t="s">
        <v>59</v>
      </c>
      <c r="EI4" s="4" t="s">
        <v>56</v>
      </c>
      <c r="EJ4" s="4" t="s">
        <v>56</v>
      </c>
      <c r="EK4" s="4" t="s">
        <v>57</v>
      </c>
      <c r="EL4" s="4" t="s">
        <v>57</v>
      </c>
      <c r="EM4" s="4" t="s">
        <v>58</v>
      </c>
      <c r="EN4" s="4" t="s">
        <v>58</v>
      </c>
      <c r="EO4" s="4" t="s">
        <v>59</v>
      </c>
      <c r="EP4" s="4" t="s">
        <v>59</v>
      </c>
      <c r="EQ4" s="4" t="s">
        <v>56</v>
      </c>
      <c r="ER4" s="4" t="s">
        <v>56</v>
      </c>
      <c r="ES4" s="4" t="s">
        <v>57</v>
      </c>
      <c r="ET4" s="4" t="s">
        <v>57</v>
      </c>
      <c r="EU4" s="4" t="s">
        <v>58</v>
      </c>
      <c r="EV4" s="4" t="s">
        <v>58</v>
      </c>
      <c r="EW4" s="4" t="s">
        <v>59</v>
      </c>
      <c r="EX4" s="4" t="s">
        <v>59</v>
      </c>
      <c r="EY4" s="4" t="s">
        <v>56</v>
      </c>
      <c r="EZ4" s="4" t="s">
        <v>56</v>
      </c>
      <c r="FA4" s="4" t="s">
        <v>57</v>
      </c>
      <c r="FB4" s="4" t="s">
        <v>57</v>
      </c>
      <c r="FC4" s="22" t="s">
        <v>58</v>
      </c>
      <c r="FD4" s="22" t="s">
        <v>58</v>
      </c>
      <c r="FE4" s="22" t="s">
        <v>59</v>
      </c>
      <c r="FF4" s="22" t="s">
        <v>59</v>
      </c>
      <c r="FG4" s="22" t="s">
        <v>56</v>
      </c>
      <c r="FH4" s="22" t="s">
        <v>56</v>
      </c>
      <c r="FI4" s="22" t="s">
        <v>57</v>
      </c>
      <c r="FJ4" s="22" t="s">
        <v>57</v>
      </c>
      <c r="FK4" s="22" t="s">
        <v>58</v>
      </c>
      <c r="FL4" s="22" t="s">
        <v>58</v>
      </c>
      <c r="FM4" s="22" t="s">
        <v>59</v>
      </c>
      <c r="FN4" s="22" t="s">
        <v>59</v>
      </c>
      <c r="FO4" s="22" t="s">
        <v>56</v>
      </c>
      <c r="FP4" s="22" t="s">
        <v>56</v>
      </c>
      <c r="FQ4" s="22" t="s">
        <v>56</v>
      </c>
      <c r="FR4" s="22" t="s">
        <v>57</v>
      </c>
      <c r="FS4" s="22" t="s">
        <v>57</v>
      </c>
      <c r="FT4" s="22" t="s">
        <v>57</v>
      </c>
      <c r="FU4" s="22" t="s">
        <v>58</v>
      </c>
      <c r="FV4" s="22" t="s">
        <v>58</v>
      </c>
      <c r="FW4" s="22" t="s">
        <v>59</v>
      </c>
      <c r="FX4" s="22" t="s">
        <v>59</v>
      </c>
      <c r="FY4" s="22" t="s">
        <v>56</v>
      </c>
      <c r="FZ4" s="22" t="s">
        <v>56</v>
      </c>
      <c r="GA4" s="22" t="s">
        <v>56</v>
      </c>
      <c r="GB4" s="22" t="s">
        <v>57</v>
      </c>
      <c r="GC4" s="22" t="s">
        <v>57</v>
      </c>
      <c r="GD4" s="22" t="s">
        <v>57</v>
      </c>
      <c r="GE4" s="22" t="s">
        <v>58</v>
      </c>
      <c r="GF4" s="22" t="s">
        <v>58</v>
      </c>
      <c r="GG4" s="22" t="s">
        <v>58</v>
      </c>
      <c r="GH4" s="22" t="s">
        <v>59</v>
      </c>
      <c r="GI4" s="22" t="s">
        <v>59</v>
      </c>
      <c r="GJ4" s="22" t="s">
        <v>56</v>
      </c>
      <c r="GK4" s="22" t="s">
        <v>56</v>
      </c>
      <c r="GL4" s="22" t="s">
        <v>56</v>
      </c>
      <c r="GM4" s="22" t="s">
        <v>57</v>
      </c>
      <c r="GN4" s="22" t="s">
        <v>57</v>
      </c>
      <c r="GO4" s="22" t="s">
        <v>57</v>
      </c>
      <c r="GP4" s="22" t="s">
        <v>58</v>
      </c>
      <c r="GQ4" s="22" t="s">
        <v>58</v>
      </c>
      <c r="GR4" s="22" t="s">
        <v>58</v>
      </c>
      <c r="GS4" s="22" t="s">
        <v>59</v>
      </c>
      <c r="GT4" s="22" t="s">
        <v>59</v>
      </c>
    </row>
    <row r="5" spans="1:202" x14ac:dyDescent="0.3">
      <c r="A5" s="66">
        <v>5</v>
      </c>
      <c r="B5" s="32" t="s">
        <v>40</v>
      </c>
      <c r="C5" t="s">
        <v>60</v>
      </c>
      <c r="D5" t="s">
        <v>61</v>
      </c>
      <c r="E5" t="s">
        <v>60</v>
      </c>
      <c r="F5" t="s">
        <v>61</v>
      </c>
      <c r="G5" t="s">
        <v>60</v>
      </c>
      <c r="H5" t="s">
        <v>61</v>
      </c>
      <c r="I5" t="s">
        <v>60</v>
      </c>
      <c r="J5" t="s">
        <v>61</v>
      </c>
      <c r="K5" t="s">
        <v>60</v>
      </c>
      <c r="L5" t="s">
        <v>61</v>
      </c>
      <c r="M5" t="s">
        <v>60</v>
      </c>
      <c r="N5" t="s">
        <v>61</v>
      </c>
      <c r="O5" t="s">
        <v>60</v>
      </c>
      <c r="P5" t="s">
        <v>61</v>
      </c>
      <c r="Q5" t="s">
        <v>60</v>
      </c>
      <c r="R5" t="s">
        <v>61</v>
      </c>
      <c r="S5" t="s">
        <v>60</v>
      </c>
      <c r="T5" t="s">
        <v>61</v>
      </c>
      <c r="U5" t="s">
        <v>60</v>
      </c>
      <c r="V5" t="s">
        <v>61</v>
      </c>
      <c r="W5" t="s">
        <v>60</v>
      </c>
      <c r="X5" t="s">
        <v>61</v>
      </c>
      <c r="Y5" t="s">
        <v>60</v>
      </c>
      <c r="Z5" t="s">
        <v>61</v>
      </c>
      <c r="AA5" t="s">
        <v>60</v>
      </c>
      <c r="AB5" t="s">
        <v>61</v>
      </c>
      <c r="AC5" t="s">
        <v>60</v>
      </c>
      <c r="AD5" t="s">
        <v>61</v>
      </c>
      <c r="AE5" t="s">
        <v>60</v>
      </c>
      <c r="AF5" t="s">
        <v>61</v>
      </c>
      <c r="AG5" t="s">
        <v>60</v>
      </c>
      <c r="AH5" t="s">
        <v>61</v>
      </c>
      <c r="AI5" t="s">
        <v>60</v>
      </c>
      <c r="AJ5" t="s">
        <v>61</v>
      </c>
      <c r="AK5" t="s">
        <v>60</v>
      </c>
      <c r="AL5" t="s">
        <v>61</v>
      </c>
      <c r="AM5" t="s">
        <v>60</v>
      </c>
      <c r="AN5" t="s">
        <v>61</v>
      </c>
      <c r="AO5" t="s">
        <v>60</v>
      </c>
      <c r="AP5" t="s">
        <v>61</v>
      </c>
      <c r="AQ5" t="s">
        <v>60</v>
      </c>
      <c r="AR5" t="s">
        <v>61</v>
      </c>
      <c r="AS5" t="s">
        <v>60</v>
      </c>
      <c r="AT5" t="s">
        <v>61</v>
      </c>
      <c r="AU5" t="s">
        <v>60</v>
      </c>
      <c r="AV5" t="s">
        <v>61</v>
      </c>
      <c r="AW5" t="s">
        <v>60</v>
      </c>
      <c r="AX5" t="s">
        <v>61</v>
      </c>
      <c r="AY5" t="s">
        <v>60</v>
      </c>
      <c r="AZ5" t="s">
        <v>61</v>
      </c>
      <c r="BA5" t="s">
        <v>60</v>
      </c>
      <c r="BB5" t="s">
        <v>61</v>
      </c>
      <c r="BC5" t="s">
        <v>60</v>
      </c>
      <c r="BD5" t="s">
        <v>61</v>
      </c>
      <c r="BE5" t="s">
        <v>60</v>
      </c>
      <c r="BF5" t="s">
        <v>61</v>
      </c>
      <c r="BG5" t="s">
        <v>60</v>
      </c>
      <c r="BH5" t="s">
        <v>61</v>
      </c>
      <c r="BI5" t="s">
        <v>60</v>
      </c>
      <c r="BJ5" t="s">
        <v>61</v>
      </c>
      <c r="BK5" t="s">
        <v>60</v>
      </c>
      <c r="BL5" t="s">
        <v>61</v>
      </c>
      <c r="BM5" t="s">
        <v>60</v>
      </c>
      <c r="BN5" t="s">
        <v>61</v>
      </c>
      <c r="BO5" t="s">
        <v>60</v>
      </c>
      <c r="BP5" t="s">
        <v>61</v>
      </c>
      <c r="BQ5" t="s">
        <v>60</v>
      </c>
      <c r="BR5" t="s">
        <v>61</v>
      </c>
      <c r="BS5" t="s">
        <v>60</v>
      </c>
      <c r="BT5" t="s">
        <v>61</v>
      </c>
      <c r="BU5" t="s">
        <v>60</v>
      </c>
      <c r="BV5" t="s">
        <v>61</v>
      </c>
      <c r="BW5" t="s">
        <v>60</v>
      </c>
      <c r="BX5" t="s">
        <v>61</v>
      </c>
      <c r="BY5" t="s">
        <v>60</v>
      </c>
      <c r="BZ5" t="s">
        <v>61</v>
      </c>
      <c r="CA5" t="s">
        <v>60</v>
      </c>
      <c r="CB5" t="s">
        <v>61</v>
      </c>
      <c r="CC5" t="s">
        <v>60</v>
      </c>
      <c r="CD5" t="s">
        <v>61</v>
      </c>
      <c r="CE5" t="s">
        <v>60</v>
      </c>
      <c r="CF5" t="s">
        <v>61</v>
      </c>
      <c r="CG5" t="s">
        <v>60</v>
      </c>
      <c r="CH5" t="s">
        <v>61</v>
      </c>
      <c r="CI5" t="s">
        <v>60</v>
      </c>
      <c r="CJ5" t="s">
        <v>61</v>
      </c>
      <c r="CK5" t="s">
        <v>60</v>
      </c>
      <c r="CL5" t="s">
        <v>61</v>
      </c>
      <c r="CM5" t="s">
        <v>60</v>
      </c>
      <c r="CN5" t="s">
        <v>61</v>
      </c>
      <c r="CO5" t="s">
        <v>60</v>
      </c>
      <c r="CP5" t="s">
        <v>61</v>
      </c>
      <c r="CQ5" t="s">
        <v>60</v>
      </c>
      <c r="CR5" t="s">
        <v>61</v>
      </c>
      <c r="CS5" t="s">
        <v>60</v>
      </c>
      <c r="CT5" t="s">
        <v>61</v>
      </c>
      <c r="CU5" t="s">
        <v>60</v>
      </c>
      <c r="CV5" t="s">
        <v>61</v>
      </c>
      <c r="CW5" t="s">
        <v>60</v>
      </c>
      <c r="CX5" t="s">
        <v>61</v>
      </c>
      <c r="CY5" t="s">
        <v>60</v>
      </c>
      <c r="CZ5" t="s">
        <v>61</v>
      </c>
      <c r="DA5" t="s">
        <v>60</v>
      </c>
      <c r="DB5" t="s">
        <v>61</v>
      </c>
      <c r="DC5" s="4" t="s">
        <v>60</v>
      </c>
      <c r="DD5" s="4" t="s">
        <v>61</v>
      </c>
      <c r="DE5" s="4" t="s">
        <v>60</v>
      </c>
      <c r="DF5" s="4" t="s">
        <v>61</v>
      </c>
      <c r="DG5" s="4" t="s">
        <v>60</v>
      </c>
      <c r="DH5" s="4" t="s">
        <v>61</v>
      </c>
      <c r="DI5" s="4" t="s">
        <v>60</v>
      </c>
      <c r="DJ5" s="4" t="s">
        <v>61</v>
      </c>
      <c r="DK5" s="4" t="s">
        <v>60</v>
      </c>
      <c r="DL5" s="4" t="s">
        <v>61</v>
      </c>
      <c r="DM5" s="4" t="s">
        <v>60</v>
      </c>
      <c r="DN5" s="4" t="s">
        <v>61</v>
      </c>
      <c r="DO5" s="4" t="s">
        <v>60</v>
      </c>
      <c r="DP5" s="4" t="s">
        <v>61</v>
      </c>
      <c r="DQ5" s="4" t="s">
        <v>60</v>
      </c>
      <c r="DR5" s="4" t="s">
        <v>61</v>
      </c>
      <c r="DS5" s="4" t="s">
        <v>60</v>
      </c>
      <c r="DT5" s="4" t="s">
        <v>61</v>
      </c>
      <c r="DU5" s="4" t="s">
        <v>60</v>
      </c>
      <c r="DV5" s="4" t="s">
        <v>61</v>
      </c>
      <c r="DW5" s="4" t="s">
        <v>60</v>
      </c>
      <c r="DX5" s="4" t="s">
        <v>61</v>
      </c>
      <c r="DY5" s="4" t="s">
        <v>60</v>
      </c>
      <c r="DZ5" s="4" t="s">
        <v>61</v>
      </c>
      <c r="EA5" s="4" t="s">
        <v>60</v>
      </c>
      <c r="EB5" s="4" t="s">
        <v>61</v>
      </c>
      <c r="EC5" s="4" t="s">
        <v>60</v>
      </c>
      <c r="ED5" s="4" t="s">
        <v>61</v>
      </c>
      <c r="EE5" s="4" t="s">
        <v>60</v>
      </c>
      <c r="EF5" s="4" t="s">
        <v>61</v>
      </c>
      <c r="EG5" s="4" t="s">
        <v>60</v>
      </c>
      <c r="EH5" s="4" t="s">
        <v>61</v>
      </c>
      <c r="EI5" s="4" t="s">
        <v>60</v>
      </c>
      <c r="EJ5" s="4" t="s">
        <v>61</v>
      </c>
      <c r="EK5" s="4" t="s">
        <v>60</v>
      </c>
      <c r="EL5" s="4" t="s">
        <v>61</v>
      </c>
      <c r="EM5" s="4" t="s">
        <v>60</v>
      </c>
      <c r="EN5" s="4" t="s">
        <v>61</v>
      </c>
      <c r="EO5" s="4" t="s">
        <v>60</v>
      </c>
      <c r="EP5" s="4" t="s">
        <v>61</v>
      </c>
      <c r="EQ5" s="4" t="s">
        <v>60</v>
      </c>
      <c r="ER5" s="4" t="s">
        <v>61</v>
      </c>
      <c r="ES5" s="4" t="s">
        <v>60</v>
      </c>
      <c r="ET5" s="4" t="s">
        <v>61</v>
      </c>
      <c r="EU5" s="4" t="s">
        <v>60</v>
      </c>
      <c r="EV5" s="4" t="s">
        <v>61</v>
      </c>
      <c r="EW5" s="4" t="s">
        <v>60</v>
      </c>
      <c r="EX5" s="4" t="s">
        <v>61</v>
      </c>
      <c r="EY5" s="4" t="s">
        <v>60</v>
      </c>
      <c r="EZ5" s="4" t="s">
        <v>61</v>
      </c>
      <c r="FA5" s="4" t="s">
        <v>60</v>
      </c>
      <c r="FB5" s="4" t="s">
        <v>61</v>
      </c>
      <c r="FC5" s="22" t="s">
        <v>60</v>
      </c>
      <c r="FD5" s="22" t="s">
        <v>61</v>
      </c>
      <c r="FE5" s="22" t="s">
        <v>60</v>
      </c>
      <c r="FF5" s="22" t="s">
        <v>61</v>
      </c>
      <c r="FG5" s="22" t="s">
        <v>60</v>
      </c>
      <c r="FH5" s="22" t="s">
        <v>61</v>
      </c>
      <c r="FI5" s="22" t="s">
        <v>60</v>
      </c>
      <c r="FJ5" s="22" t="s">
        <v>61</v>
      </c>
      <c r="FK5" s="22" t="s">
        <v>60</v>
      </c>
      <c r="FL5" s="22" t="s">
        <v>61</v>
      </c>
      <c r="FM5" s="22" t="s">
        <v>60</v>
      </c>
      <c r="FN5" s="22" t="s">
        <v>61</v>
      </c>
      <c r="FO5" s="22" t="s">
        <v>315</v>
      </c>
      <c r="FP5" s="22" t="s">
        <v>60</v>
      </c>
      <c r="FQ5" s="22" t="s">
        <v>61</v>
      </c>
      <c r="FR5" s="22" t="s">
        <v>315</v>
      </c>
      <c r="FS5" s="22" t="s">
        <v>60</v>
      </c>
      <c r="FT5" s="22" t="s">
        <v>61</v>
      </c>
      <c r="FU5" s="22" t="s">
        <v>60</v>
      </c>
      <c r="FV5" s="22" t="s">
        <v>61</v>
      </c>
      <c r="FW5" s="22" t="s">
        <v>60</v>
      </c>
      <c r="FX5" s="22" t="s">
        <v>61</v>
      </c>
      <c r="FY5" s="22" t="s">
        <v>315</v>
      </c>
      <c r="FZ5" s="22" t="s">
        <v>60</v>
      </c>
      <c r="GA5" s="22" t="s">
        <v>61</v>
      </c>
      <c r="GB5" s="22" t="s">
        <v>315</v>
      </c>
      <c r="GC5" s="22" t="s">
        <v>60</v>
      </c>
      <c r="GD5" s="22" t="s">
        <v>61</v>
      </c>
      <c r="GE5" s="22" t="s">
        <v>315</v>
      </c>
      <c r="GF5" s="22" t="s">
        <v>60</v>
      </c>
      <c r="GG5" s="22" t="s">
        <v>61</v>
      </c>
      <c r="GH5" s="22" t="s">
        <v>60</v>
      </c>
      <c r="GI5" s="22" t="s">
        <v>61</v>
      </c>
      <c r="GJ5" s="22" t="s">
        <v>315</v>
      </c>
      <c r="GK5" s="22" t="s">
        <v>60</v>
      </c>
      <c r="GL5" s="22" t="s">
        <v>61</v>
      </c>
      <c r="GM5" s="22" t="s">
        <v>315</v>
      </c>
      <c r="GN5" s="22" t="s">
        <v>60</v>
      </c>
      <c r="GO5" s="22" t="s">
        <v>61</v>
      </c>
      <c r="GP5" s="22" t="s">
        <v>315</v>
      </c>
      <c r="GQ5" s="22" t="s">
        <v>60</v>
      </c>
      <c r="GR5" s="22" t="s">
        <v>61</v>
      </c>
      <c r="GS5" s="22" t="s">
        <v>60</v>
      </c>
      <c r="GT5" s="22" t="s">
        <v>61</v>
      </c>
    </row>
    <row r="6" spans="1:202" x14ac:dyDescent="0.3">
      <c r="A6" s="66">
        <v>6</v>
      </c>
      <c r="B6" s="33" t="s">
        <v>65</v>
      </c>
      <c r="C6" s="34">
        <v>13463</v>
      </c>
      <c r="D6" s="34">
        <v>3972</v>
      </c>
      <c r="E6" s="34">
        <v>14277</v>
      </c>
      <c r="F6" s="34">
        <v>4074</v>
      </c>
      <c r="G6" s="34">
        <v>14654</v>
      </c>
      <c r="H6" s="34">
        <v>3884</v>
      </c>
      <c r="I6" s="34">
        <v>6271</v>
      </c>
      <c r="J6" s="34">
        <v>307</v>
      </c>
      <c r="K6" s="34">
        <v>13372</v>
      </c>
      <c r="L6" s="34">
        <v>3856</v>
      </c>
      <c r="M6" s="34">
        <v>13439</v>
      </c>
      <c r="N6" s="34">
        <v>4010</v>
      </c>
      <c r="O6" s="34">
        <v>13817</v>
      </c>
      <c r="P6" s="34">
        <v>3716</v>
      </c>
      <c r="Q6" s="34">
        <v>6508</v>
      </c>
      <c r="R6" s="34">
        <v>310</v>
      </c>
      <c r="S6" s="34">
        <v>13823</v>
      </c>
      <c r="T6" s="34">
        <v>3821</v>
      </c>
      <c r="U6" s="34">
        <v>13460</v>
      </c>
      <c r="V6" s="34">
        <v>3827</v>
      </c>
      <c r="W6" s="34">
        <v>13014</v>
      </c>
      <c r="X6" s="34">
        <v>3637</v>
      </c>
      <c r="Y6" s="34">
        <v>6575</v>
      </c>
      <c r="Z6" s="34">
        <v>339</v>
      </c>
      <c r="AA6" s="34">
        <v>13907</v>
      </c>
      <c r="AB6" s="34">
        <v>4078</v>
      </c>
      <c r="AC6" s="34">
        <v>14076</v>
      </c>
      <c r="AD6" s="34">
        <v>3979</v>
      </c>
      <c r="AE6" s="34">
        <v>13260</v>
      </c>
      <c r="AF6" s="34">
        <v>3371</v>
      </c>
      <c r="AG6" s="34">
        <v>6336</v>
      </c>
      <c r="AH6" s="34">
        <v>261</v>
      </c>
      <c r="AI6" s="34">
        <v>14154</v>
      </c>
      <c r="AJ6" s="34">
        <v>4195</v>
      </c>
      <c r="AK6" s="34">
        <v>13881</v>
      </c>
      <c r="AL6" s="34">
        <v>4022</v>
      </c>
      <c r="AM6" s="34">
        <v>13578</v>
      </c>
      <c r="AN6" s="34">
        <v>3629</v>
      </c>
      <c r="AO6" s="34">
        <v>6641</v>
      </c>
      <c r="AP6" s="34">
        <v>272</v>
      </c>
      <c r="AQ6" s="34">
        <v>14691</v>
      </c>
      <c r="AR6" s="34">
        <v>4339</v>
      </c>
      <c r="AS6" s="34">
        <v>14110</v>
      </c>
      <c r="AT6" s="34">
        <v>4179</v>
      </c>
      <c r="AU6" s="34">
        <v>13437</v>
      </c>
      <c r="AV6" s="34">
        <v>3645</v>
      </c>
      <c r="AW6" s="34">
        <v>6794</v>
      </c>
      <c r="AX6" s="34">
        <v>308</v>
      </c>
      <c r="AY6" s="34">
        <v>14082</v>
      </c>
      <c r="AZ6" s="34">
        <v>4277</v>
      </c>
      <c r="BA6" s="34">
        <v>14645</v>
      </c>
      <c r="BB6" s="34">
        <v>4309</v>
      </c>
      <c r="BC6" s="34">
        <v>13684</v>
      </c>
      <c r="BD6" s="34">
        <v>3781</v>
      </c>
      <c r="BE6" s="34">
        <v>6731</v>
      </c>
      <c r="BF6" s="34">
        <v>350</v>
      </c>
      <c r="BG6" s="34">
        <v>12591</v>
      </c>
      <c r="BH6" s="34">
        <v>3862</v>
      </c>
      <c r="BI6" s="34">
        <v>14045</v>
      </c>
      <c r="BJ6" s="34">
        <v>4111</v>
      </c>
      <c r="BK6" s="34">
        <v>14016</v>
      </c>
      <c r="BL6" s="34">
        <v>3824</v>
      </c>
      <c r="BM6" s="34">
        <v>6955</v>
      </c>
      <c r="BN6" s="34">
        <v>384</v>
      </c>
      <c r="BO6" s="34">
        <v>12540</v>
      </c>
      <c r="BP6" s="34">
        <v>3739</v>
      </c>
      <c r="BQ6" s="34">
        <v>12647</v>
      </c>
      <c r="BR6" s="34">
        <v>3784</v>
      </c>
      <c r="BS6" s="34">
        <v>13421</v>
      </c>
      <c r="BT6" s="34">
        <v>3622</v>
      </c>
      <c r="BU6" s="34">
        <v>7194</v>
      </c>
      <c r="BV6" s="34">
        <v>381</v>
      </c>
      <c r="BW6" s="34">
        <v>12763</v>
      </c>
      <c r="BX6" s="34">
        <v>3696</v>
      </c>
      <c r="BY6" s="34">
        <v>12736</v>
      </c>
      <c r="BZ6" s="34">
        <v>3734</v>
      </c>
      <c r="CA6" s="34">
        <v>12307</v>
      </c>
      <c r="CB6" s="34">
        <v>3393</v>
      </c>
      <c r="CC6" s="34">
        <v>7001</v>
      </c>
      <c r="CD6" s="34">
        <v>447</v>
      </c>
      <c r="CE6" s="34">
        <v>12116</v>
      </c>
      <c r="CF6" s="34">
        <v>3589</v>
      </c>
      <c r="CG6" s="34">
        <v>12745</v>
      </c>
      <c r="CH6" s="34">
        <v>3631</v>
      </c>
      <c r="CI6" s="34">
        <v>12301</v>
      </c>
      <c r="CJ6" s="34">
        <v>3300</v>
      </c>
      <c r="CK6" s="34">
        <v>6282</v>
      </c>
      <c r="CL6" s="34">
        <v>428</v>
      </c>
      <c r="CM6" s="34">
        <v>10924</v>
      </c>
      <c r="CN6" s="34">
        <v>3330</v>
      </c>
      <c r="CO6" s="34">
        <v>12126</v>
      </c>
      <c r="CP6" s="34">
        <v>3463</v>
      </c>
      <c r="CQ6" s="34">
        <v>12352</v>
      </c>
      <c r="CR6" s="34">
        <v>3190</v>
      </c>
      <c r="CS6" s="34">
        <v>6261</v>
      </c>
      <c r="CT6" s="34">
        <v>373</v>
      </c>
      <c r="CU6" s="34">
        <v>10146</v>
      </c>
      <c r="CV6" s="34">
        <v>3073</v>
      </c>
      <c r="CW6" s="34">
        <v>11085</v>
      </c>
      <c r="CX6" s="34">
        <v>3334</v>
      </c>
      <c r="CY6" s="34">
        <v>11639</v>
      </c>
      <c r="CZ6" s="34">
        <v>3051</v>
      </c>
      <c r="DA6" s="34">
        <v>6430</v>
      </c>
      <c r="DB6" s="34">
        <v>425</v>
      </c>
      <c r="DC6" s="4">
        <v>9606</v>
      </c>
      <c r="DD6" s="4">
        <v>2988</v>
      </c>
      <c r="DE6" s="4">
        <v>10457</v>
      </c>
      <c r="DF6" s="4">
        <v>3049</v>
      </c>
      <c r="DG6" s="4">
        <v>10655</v>
      </c>
      <c r="DH6" s="4">
        <v>2921</v>
      </c>
      <c r="DI6" s="4">
        <v>6255</v>
      </c>
      <c r="DJ6" s="4">
        <v>434</v>
      </c>
      <c r="DK6" s="4">
        <v>9845</v>
      </c>
      <c r="DL6" s="4">
        <v>3002</v>
      </c>
      <c r="DM6" s="4">
        <v>9965</v>
      </c>
      <c r="DN6" s="4">
        <v>3005</v>
      </c>
      <c r="DO6" s="4">
        <v>10086</v>
      </c>
      <c r="DP6" s="4">
        <v>2733</v>
      </c>
      <c r="DQ6" s="4">
        <v>5853</v>
      </c>
      <c r="DR6" s="4">
        <v>420</v>
      </c>
      <c r="DS6" s="4">
        <v>10211</v>
      </c>
      <c r="DT6" s="4">
        <v>3047</v>
      </c>
      <c r="DU6" s="4">
        <v>10113</v>
      </c>
      <c r="DV6" s="4">
        <v>2969</v>
      </c>
      <c r="DW6" s="4">
        <v>9651</v>
      </c>
      <c r="DX6" s="4">
        <v>2662</v>
      </c>
      <c r="DY6" s="4">
        <v>5562</v>
      </c>
      <c r="DZ6" s="4">
        <v>387</v>
      </c>
      <c r="EA6" s="4">
        <v>10910</v>
      </c>
      <c r="EB6" s="4">
        <v>3113</v>
      </c>
      <c r="EC6" s="4">
        <v>10452</v>
      </c>
      <c r="ED6" s="4">
        <v>3023</v>
      </c>
      <c r="EE6" s="4">
        <v>9746</v>
      </c>
      <c r="EF6" s="4">
        <v>2578</v>
      </c>
      <c r="EG6" s="4">
        <v>5497</v>
      </c>
      <c r="EH6" s="4">
        <v>425</v>
      </c>
      <c r="EI6" s="4">
        <v>10747</v>
      </c>
      <c r="EJ6" s="4">
        <v>3025</v>
      </c>
      <c r="EK6" s="4">
        <v>11002</v>
      </c>
      <c r="EL6" s="4">
        <v>3115</v>
      </c>
      <c r="EM6" s="4">
        <v>9933</v>
      </c>
      <c r="EN6" s="4">
        <v>2631</v>
      </c>
      <c r="EO6" s="4">
        <v>5542</v>
      </c>
      <c r="EP6" s="4">
        <v>395</v>
      </c>
      <c r="EQ6" s="4">
        <v>10328</v>
      </c>
      <c r="ER6" s="4">
        <v>2658</v>
      </c>
      <c r="ES6" s="4">
        <v>11048</v>
      </c>
      <c r="ET6" s="4">
        <v>3040</v>
      </c>
      <c r="EU6" s="4">
        <v>10554</v>
      </c>
      <c r="EV6" s="4">
        <v>2804</v>
      </c>
      <c r="EW6" s="4">
        <v>5763</v>
      </c>
      <c r="EX6" s="4">
        <v>464</v>
      </c>
      <c r="EY6" s="4">
        <v>10838</v>
      </c>
      <c r="EZ6" s="4">
        <v>2732</v>
      </c>
      <c r="FA6" s="4">
        <v>10687</v>
      </c>
      <c r="FB6" s="4">
        <v>2730</v>
      </c>
      <c r="FC6" s="66">
        <v>10532</v>
      </c>
      <c r="FD6" s="66">
        <v>2720</v>
      </c>
      <c r="FE6" s="66">
        <v>6110</v>
      </c>
      <c r="FF6" s="66">
        <v>525</v>
      </c>
      <c r="FG6" s="22">
        <v>10971</v>
      </c>
      <c r="FH6" s="22">
        <v>3005</v>
      </c>
      <c r="FI6" s="22">
        <v>10954</v>
      </c>
      <c r="FJ6" s="22">
        <v>2732</v>
      </c>
      <c r="FK6" s="22">
        <v>10098</v>
      </c>
      <c r="FL6" s="22">
        <v>2442</v>
      </c>
      <c r="FM6" s="22">
        <v>6118</v>
      </c>
      <c r="FN6" s="22">
        <v>593</v>
      </c>
      <c r="FO6" s="22">
        <v>1</v>
      </c>
      <c r="FP6" s="22">
        <v>10506</v>
      </c>
      <c r="FQ6" s="22">
        <v>2974</v>
      </c>
      <c r="FS6" s="22">
        <v>10921</v>
      </c>
      <c r="FT6" s="22">
        <v>2947</v>
      </c>
      <c r="FU6" s="22">
        <v>10330</v>
      </c>
      <c r="FV6" s="22">
        <v>2494</v>
      </c>
      <c r="FW6" s="22">
        <v>5944</v>
      </c>
      <c r="FX6" s="22">
        <v>549</v>
      </c>
      <c r="FY6" s="22">
        <v>1</v>
      </c>
      <c r="FZ6" s="22">
        <v>9899</v>
      </c>
      <c r="GA6" s="22">
        <v>2679</v>
      </c>
      <c r="GB6" s="22">
        <v>2</v>
      </c>
      <c r="GC6" s="22">
        <v>10376</v>
      </c>
      <c r="GD6" s="22">
        <v>2825</v>
      </c>
      <c r="GE6" s="22">
        <v>1</v>
      </c>
      <c r="GF6" s="22">
        <v>10242</v>
      </c>
      <c r="GG6" s="22">
        <v>2609</v>
      </c>
      <c r="GH6" s="22">
        <v>6121</v>
      </c>
      <c r="GI6" s="22">
        <v>665</v>
      </c>
      <c r="GJ6" s="22">
        <v>1</v>
      </c>
      <c r="GK6" s="22">
        <v>9621</v>
      </c>
      <c r="GL6" s="22">
        <v>2538</v>
      </c>
      <c r="GN6" s="22">
        <v>10009</v>
      </c>
      <c r="GO6" s="22">
        <v>2620</v>
      </c>
      <c r="GP6" s="22">
        <v>2</v>
      </c>
      <c r="GQ6" s="22">
        <v>9780</v>
      </c>
      <c r="GR6" s="22">
        <v>2539</v>
      </c>
      <c r="GS6" s="22">
        <v>6186</v>
      </c>
      <c r="GT6" s="22">
        <v>669</v>
      </c>
    </row>
    <row r="7" spans="1:202" x14ac:dyDescent="0.3">
      <c r="A7" s="66">
        <v>7</v>
      </c>
      <c r="B7" s="33" t="s">
        <v>14</v>
      </c>
      <c r="C7" s="34">
        <v>3637</v>
      </c>
      <c r="D7" s="34">
        <v>613</v>
      </c>
      <c r="E7" s="34">
        <v>3810</v>
      </c>
      <c r="F7" s="34">
        <v>650</v>
      </c>
      <c r="G7" s="34">
        <v>3421</v>
      </c>
      <c r="H7" s="34">
        <v>635</v>
      </c>
      <c r="I7" s="34">
        <v>2187</v>
      </c>
      <c r="J7" s="34">
        <v>105</v>
      </c>
      <c r="K7" s="34">
        <v>3482</v>
      </c>
      <c r="L7" s="34">
        <v>570</v>
      </c>
      <c r="M7" s="34">
        <v>3654</v>
      </c>
      <c r="N7" s="34">
        <v>656</v>
      </c>
      <c r="O7" s="34">
        <v>3724</v>
      </c>
      <c r="P7" s="34">
        <v>618</v>
      </c>
      <c r="Q7" s="34">
        <v>2523</v>
      </c>
      <c r="R7" s="34">
        <v>111</v>
      </c>
      <c r="S7" s="34">
        <v>3506</v>
      </c>
      <c r="T7" s="34">
        <v>544</v>
      </c>
      <c r="U7" s="34">
        <v>3634</v>
      </c>
      <c r="V7" s="34">
        <v>599</v>
      </c>
      <c r="W7" s="34">
        <v>3637</v>
      </c>
      <c r="X7" s="34">
        <v>634</v>
      </c>
      <c r="Y7" s="34">
        <v>2791</v>
      </c>
      <c r="Z7" s="34">
        <v>136</v>
      </c>
      <c r="AA7" s="34">
        <v>3510</v>
      </c>
      <c r="AB7" s="34">
        <v>581</v>
      </c>
      <c r="AC7" s="34">
        <v>3631</v>
      </c>
      <c r="AD7" s="34">
        <v>574</v>
      </c>
      <c r="AE7" s="34">
        <v>3594</v>
      </c>
      <c r="AF7" s="34">
        <v>580</v>
      </c>
      <c r="AG7" s="34">
        <v>2716</v>
      </c>
      <c r="AH7" s="34">
        <v>169</v>
      </c>
      <c r="AI7" s="34">
        <v>3598</v>
      </c>
      <c r="AJ7" s="34">
        <v>585</v>
      </c>
      <c r="AK7" s="34">
        <v>3539</v>
      </c>
      <c r="AL7" s="34">
        <v>626</v>
      </c>
      <c r="AM7" s="34">
        <v>3545</v>
      </c>
      <c r="AN7" s="34">
        <v>553</v>
      </c>
      <c r="AO7" s="34">
        <v>2765</v>
      </c>
      <c r="AP7" s="34">
        <v>153</v>
      </c>
      <c r="AQ7" s="34">
        <v>4044</v>
      </c>
      <c r="AR7" s="34">
        <v>708</v>
      </c>
      <c r="AS7" s="34">
        <v>3706</v>
      </c>
      <c r="AT7" s="34">
        <v>644</v>
      </c>
      <c r="AU7" s="34">
        <v>3487</v>
      </c>
      <c r="AV7" s="34">
        <v>597</v>
      </c>
      <c r="AW7" s="34">
        <v>2738</v>
      </c>
      <c r="AX7" s="34">
        <v>174</v>
      </c>
      <c r="AY7" s="34">
        <v>4299</v>
      </c>
      <c r="AZ7" s="34">
        <v>760</v>
      </c>
      <c r="BA7" s="34">
        <v>4123</v>
      </c>
      <c r="BB7" s="34">
        <v>769</v>
      </c>
      <c r="BC7" s="34">
        <v>3661</v>
      </c>
      <c r="BD7" s="34">
        <v>630</v>
      </c>
      <c r="BE7" s="34">
        <v>2706</v>
      </c>
      <c r="BF7" s="34">
        <v>193</v>
      </c>
      <c r="BG7" s="34">
        <v>3207</v>
      </c>
      <c r="BH7" s="34">
        <v>554</v>
      </c>
      <c r="BI7" s="34">
        <v>4296</v>
      </c>
      <c r="BJ7" s="34">
        <v>787</v>
      </c>
      <c r="BK7" s="34">
        <v>4020</v>
      </c>
      <c r="BL7" s="34">
        <v>742</v>
      </c>
      <c r="BM7" s="34">
        <v>2847</v>
      </c>
      <c r="BN7" s="34">
        <v>201</v>
      </c>
      <c r="BO7" s="34">
        <v>3375</v>
      </c>
      <c r="BP7" s="34">
        <v>661</v>
      </c>
      <c r="BQ7" s="34">
        <v>3350</v>
      </c>
      <c r="BR7" s="34">
        <v>612</v>
      </c>
      <c r="BS7" s="34">
        <v>4194</v>
      </c>
      <c r="BT7" s="34">
        <v>760</v>
      </c>
      <c r="BU7" s="34">
        <v>3137</v>
      </c>
      <c r="BV7" s="34">
        <v>263</v>
      </c>
      <c r="BW7" s="34">
        <v>3743</v>
      </c>
      <c r="BX7" s="34">
        <v>727</v>
      </c>
      <c r="BY7" s="34">
        <v>3474</v>
      </c>
      <c r="BZ7" s="34">
        <v>723</v>
      </c>
      <c r="CA7" s="34">
        <v>3319</v>
      </c>
      <c r="CB7" s="34">
        <v>591</v>
      </c>
      <c r="CC7" s="34">
        <v>3388</v>
      </c>
      <c r="CD7" s="34">
        <v>308</v>
      </c>
      <c r="CE7" s="34">
        <v>3712</v>
      </c>
      <c r="CF7" s="34">
        <v>699</v>
      </c>
      <c r="CG7" s="34">
        <v>3846</v>
      </c>
      <c r="CH7" s="34">
        <v>803</v>
      </c>
      <c r="CI7" s="34">
        <v>3418</v>
      </c>
      <c r="CJ7" s="34">
        <v>711</v>
      </c>
      <c r="CK7" s="34">
        <v>2605</v>
      </c>
      <c r="CL7" s="34">
        <v>262</v>
      </c>
      <c r="CM7" s="34">
        <v>3395</v>
      </c>
      <c r="CN7" s="34">
        <v>685</v>
      </c>
      <c r="CO7" s="34">
        <v>3789</v>
      </c>
      <c r="CP7" s="34">
        <v>762</v>
      </c>
      <c r="CQ7" s="34">
        <v>3793</v>
      </c>
      <c r="CR7" s="34">
        <v>787</v>
      </c>
      <c r="CS7" s="34">
        <v>2675</v>
      </c>
      <c r="CT7" s="34">
        <v>287</v>
      </c>
      <c r="CU7" s="34">
        <v>3204</v>
      </c>
      <c r="CV7" s="34">
        <v>689</v>
      </c>
      <c r="CW7" s="34">
        <v>3512</v>
      </c>
      <c r="CX7" s="34">
        <v>746</v>
      </c>
      <c r="CY7" s="34">
        <v>3749</v>
      </c>
      <c r="CZ7" s="34">
        <v>745</v>
      </c>
      <c r="DA7" s="34">
        <v>3065</v>
      </c>
      <c r="DB7" s="34">
        <v>334</v>
      </c>
      <c r="DC7" s="4">
        <v>3198</v>
      </c>
      <c r="DD7" s="4">
        <v>653</v>
      </c>
      <c r="DE7" s="4">
        <v>3314</v>
      </c>
      <c r="DF7" s="4">
        <v>758</v>
      </c>
      <c r="DG7" s="4">
        <v>3401</v>
      </c>
      <c r="DH7" s="4">
        <v>727</v>
      </c>
      <c r="DI7" s="4">
        <v>3115</v>
      </c>
      <c r="DJ7" s="4">
        <v>325</v>
      </c>
      <c r="DK7" s="4">
        <v>3232</v>
      </c>
      <c r="DL7" s="4">
        <v>654</v>
      </c>
      <c r="DM7" s="4">
        <v>3324</v>
      </c>
      <c r="DN7" s="4">
        <v>683</v>
      </c>
      <c r="DO7" s="4">
        <v>3264</v>
      </c>
      <c r="DP7" s="4">
        <v>735</v>
      </c>
      <c r="DQ7" s="4">
        <v>2829</v>
      </c>
      <c r="DR7" s="4">
        <v>358</v>
      </c>
      <c r="DS7" s="4">
        <v>3370</v>
      </c>
      <c r="DT7" s="4">
        <v>751</v>
      </c>
      <c r="DU7" s="4">
        <v>3341</v>
      </c>
      <c r="DV7" s="4">
        <v>718</v>
      </c>
      <c r="DW7" s="4">
        <v>3235</v>
      </c>
      <c r="DX7" s="4">
        <v>659</v>
      </c>
      <c r="DY7" s="4">
        <v>2704</v>
      </c>
      <c r="DZ7" s="4">
        <v>381</v>
      </c>
      <c r="EA7" s="4">
        <v>3677</v>
      </c>
      <c r="EB7" s="4">
        <v>799</v>
      </c>
      <c r="EC7" s="4">
        <v>3488</v>
      </c>
      <c r="ED7" s="4">
        <v>814</v>
      </c>
      <c r="EE7" s="4">
        <v>3270</v>
      </c>
      <c r="EF7" s="4">
        <v>692</v>
      </c>
      <c r="EG7" s="4">
        <v>2671</v>
      </c>
      <c r="EH7" s="4">
        <v>343</v>
      </c>
      <c r="EI7" s="4">
        <v>3723</v>
      </c>
      <c r="EJ7" s="4">
        <v>818</v>
      </c>
      <c r="EK7" s="4">
        <v>3776</v>
      </c>
      <c r="EL7" s="4">
        <v>851</v>
      </c>
      <c r="EM7" s="4">
        <v>3409</v>
      </c>
      <c r="EN7" s="4">
        <v>799</v>
      </c>
      <c r="EO7" s="4">
        <v>2685</v>
      </c>
      <c r="EP7" s="4">
        <v>385</v>
      </c>
      <c r="EQ7" s="4">
        <v>3230</v>
      </c>
      <c r="ER7" s="4">
        <v>745</v>
      </c>
      <c r="ES7" s="4">
        <v>3828</v>
      </c>
      <c r="ET7" s="4">
        <v>895</v>
      </c>
      <c r="EU7" s="4">
        <v>3647</v>
      </c>
      <c r="EV7" s="4">
        <v>825</v>
      </c>
      <c r="EW7" s="4">
        <v>2770</v>
      </c>
      <c r="EX7" s="4">
        <v>449</v>
      </c>
      <c r="EY7" s="4">
        <v>3248</v>
      </c>
      <c r="EZ7" s="4">
        <v>802</v>
      </c>
      <c r="FA7" s="4">
        <v>3368</v>
      </c>
      <c r="FB7" s="4">
        <v>817</v>
      </c>
      <c r="FC7" s="66">
        <v>3708</v>
      </c>
      <c r="FD7" s="66">
        <v>863</v>
      </c>
      <c r="FE7" s="66">
        <v>2975</v>
      </c>
      <c r="FF7" s="66">
        <v>458</v>
      </c>
      <c r="FG7" s="22">
        <v>3742</v>
      </c>
      <c r="FH7" s="22">
        <v>992</v>
      </c>
      <c r="FI7" s="22">
        <v>3352</v>
      </c>
      <c r="FJ7" s="22">
        <v>863</v>
      </c>
      <c r="FK7" s="22">
        <v>3239</v>
      </c>
      <c r="FL7" s="22">
        <v>791</v>
      </c>
      <c r="FM7" s="22">
        <v>2993</v>
      </c>
      <c r="FN7" s="22">
        <v>456</v>
      </c>
      <c r="FP7" s="22">
        <v>3852</v>
      </c>
      <c r="FQ7" s="22">
        <v>997</v>
      </c>
      <c r="FS7" s="22">
        <v>3804</v>
      </c>
      <c r="FT7" s="22">
        <v>1034</v>
      </c>
      <c r="FU7" s="22">
        <v>3262</v>
      </c>
      <c r="FV7" s="22">
        <v>814</v>
      </c>
      <c r="FW7" s="22">
        <v>2594</v>
      </c>
      <c r="FX7" s="22">
        <v>447</v>
      </c>
      <c r="FZ7" s="22">
        <v>3552</v>
      </c>
      <c r="GA7" s="22">
        <v>896</v>
      </c>
      <c r="GB7" s="22">
        <v>1</v>
      </c>
      <c r="GC7" s="22">
        <v>3823</v>
      </c>
      <c r="GD7" s="22">
        <v>994</v>
      </c>
      <c r="GF7" s="22">
        <v>3630</v>
      </c>
      <c r="GG7" s="22">
        <v>979</v>
      </c>
      <c r="GH7" s="22">
        <v>2612</v>
      </c>
      <c r="GI7" s="22">
        <v>450</v>
      </c>
      <c r="GK7" s="22">
        <v>3097</v>
      </c>
      <c r="GL7" s="22">
        <v>728</v>
      </c>
      <c r="GN7" s="22">
        <v>3492</v>
      </c>
      <c r="GO7" s="22">
        <v>891</v>
      </c>
      <c r="GP7" s="22">
        <v>1</v>
      </c>
      <c r="GQ7" s="22">
        <v>3638</v>
      </c>
      <c r="GR7" s="22">
        <v>933</v>
      </c>
      <c r="GS7" s="22">
        <v>2837</v>
      </c>
      <c r="GT7" s="22">
        <v>552</v>
      </c>
    </row>
    <row r="8" spans="1:202" x14ac:dyDescent="0.3">
      <c r="A8" s="66">
        <v>8</v>
      </c>
      <c r="B8" s="33" t="s">
        <v>15</v>
      </c>
      <c r="C8" s="34">
        <v>2019</v>
      </c>
      <c r="D8" s="34">
        <v>4237</v>
      </c>
      <c r="E8" s="34">
        <v>2003</v>
      </c>
      <c r="F8" s="34">
        <v>4373</v>
      </c>
      <c r="G8" s="34">
        <v>1832</v>
      </c>
      <c r="H8" s="34">
        <v>4349</v>
      </c>
      <c r="I8" s="34">
        <v>56</v>
      </c>
      <c r="J8" s="34">
        <v>15</v>
      </c>
      <c r="K8" s="34">
        <v>1929</v>
      </c>
      <c r="L8" s="34">
        <v>4009</v>
      </c>
      <c r="M8" s="34">
        <v>2021</v>
      </c>
      <c r="N8" s="34">
        <v>4318</v>
      </c>
      <c r="O8" s="34">
        <v>1821</v>
      </c>
      <c r="P8" s="34">
        <v>4102</v>
      </c>
      <c r="Q8" s="34">
        <v>88</v>
      </c>
      <c r="R8" s="34">
        <v>22</v>
      </c>
      <c r="S8" s="34">
        <v>2022</v>
      </c>
      <c r="T8" s="34">
        <v>3959</v>
      </c>
      <c r="U8" s="34">
        <v>1955</v>
      </c>
      <c r="V8" s="34">
        <v>4105</v>
      </c>
      <c r="W8" s="34">
        <v>1884</v>
      </c>
      <c r="X8" s="34">
        <v>4096</v>
      </c>
      <c r="Y8" s="34">
        <v>88</v>
      </c>
      <c r="Z8" s="34">
        <v>21</v>
      </c>
      <c r="AA8" s="34">
        <v>2108</v>
      </c>
      <c r="AB8" s="34">
        <v>4260</v>
      </c>
      <c r="AC8" s="34">
        <v>2114</v>
      </c>
      <c r="AD8" s="34">
        <v>4208</v>
      </c>
      <c r="AE8" s="34">
        <v>1858</v>
      </c>
      <c r="AF8" s="34">
        <v>3859</v>
      </c>
      <c r="AG8" s="34">
        <v>67</v>
      </c>
      <c r="AH8" s="34">
        <v>16</v>
      </c>
      <c r="AI8" s="34">
        <v>2164</v>
      </c>
      <c r="AJ8" s="34">
        <v>4302</v>
      </c>
      <c r="AK8" s="34">
        <v>2111</v>
      </c>
      <c r="AL8" s="34">
        <v>4400</v>
      </c>
      <c r="AM8" s="34">
        <v>1966</v>
      </c>
      <c r="AN8" s="34">
        <v>3970</v>
      </c>
      <c r="AO8" s="34">
        <v>68</v>
      </c>
      <c r="AP8" s="34">
        <v>25</v>
      </c>
      <c r="AQ8" s="34">
        <v>2214</v>
      </c>
      <c r="AR8" s="34">
        <v>4735</v>
      </c>
      <c r="AS8" s="34">
        <v>2178</v>
      </c>
      <c r="AT8" s="34">
        <v>4464</v>
      </c>
      <c r="AU8" s="34">
        <v>1975</v>
      </c>
      <c r="AV8" s="34">
        <v>4198</v>
      </c>
      <c r="AW8" s="34">
        <v>63</v>
      </c>
      <c r="AX8" s="34">
        <v>40</v>
      </c>
      <c r="AY8" s="34">
        <v>2204</v>
      </c>
      <c r="AZ8" s="34">
        <v>4449</v>
      </c>
      <c r="BA8" s="34">
        <v>2187</v>
      </c>
      <c r="BB8" s="34">
        <v>4797</v>
      </c>
      <c r="BC8" s="34">
        <v>1992</v>
      </c>
      <c r="BD8" s="34">
        <v>4175</v>
      </c>
      <c r="BE8" s="34">
        <v>68</v>
      </c>
      <c r="BF8" s="34">
        <v>41</v>
      </c>
      <c r="BG8" s="34">
        <v>1980</v>
      </c>
      <c r="BH8" s="34">
        <v>3978</v>
      </c>
      <c r="BI8" s="34">
        <v>2166</v>
      </c>
      <c r="BJ8" s="34">
        <v>4454</v>
      </c>
      <c r="BK8" s="34">
        <v>1950</v>
      </c>
      <c r="BL8" s="34">
        <v>4390</v>
      </c>
      <c r="BM8" s="34">
        <v>73</v>
      </c>
      <c r="BN8" s="34">
        <v>43</v>
      </c>
      <c r="BO8" s="34">
        <v>2166</v>
      </c>
      <c r="BP8" s="34">
        <v>4096</v>
      </c>
      <c r="BQ8" s="34">
        <v>2012</v>
      </c>
      <c r="BR8" s="34">
        <v>4210</v>
      </c>
      <c r="BS8" s="34">
        <v>1932</v>
      </c>
      <c r="BT8" s="34">
        <v>4137</v>
      </c>
      <c r="BU8" s="34">
        <v>75</v>
      </c>
      <c r="BV8" s="34">
        <v>60</v>
      </c>
      <c r="BW8" s="34">
        <v>2274</v>
      </c>
      <c r="BX8" s="34">
        <v>4214</v>
      </c>
      <c r="BY8" s="34">
        <v>2166</v>
      </c>
      <c r="BZ8" s="34">
        <v>4349</v>
      </c>
      <c r="CA8" s="34">
        <v>1831</v>
      </c>
      <c r="CB8" s="34">
        <v>3941</v>
      </c>
      <c r="CC8" s="34">
        <v>68</v>
      </c>
      <c r="CD8" s="34">
        <v>71</v>
      </c>
      <c r="CE8" s="34">
        <v>2085</v>
      </c>
      <c r="CF8" s="34">
        <v>4033</v>
      </c>
      <c r="CG8" s="34">
        <v>2205</v>
      </c>
      <c r="CH8" s="34">
        <v>4359</v>
      </c>
      <c r="CI8" s="34">
        <v>1989</v>
      </c>
      <c r="CJ8" s="34">
        <v>4034</v>
      </c>
      <c r="CK8" s="34">
        <v>53</v>
      </c>
      <c r="CL8" s="34">
        <v>46</v>
      </c>
      <c r="CM8" s="34">
        <v>1940</v>
      </c>
      <c r="CN8" s="34">
        <v>3803</v>
      </c>
      <c r="CO8" s="34">
        <v>2057</v>
      </c>
      <c r="CP8" s="34">
        <v>4087</v>
      </c>
      <c r="CQ8" s="34">
        <v>2006</v>
      </c>
      <c r="CR8" s="34">
        <v>4029</v>
      </c>
      <c r="CS8" s="34">
        <v>56</v>
      </c>
      <c r="CT8" s="34">
        <v>50</v>
      </c>
      <c r="CU8" s="34">
        <v>1879</v>
      </c>
      <c r="CV8" s="34">
        <v>3242</v>
      </c>
      <c r="CW8" s="34">
        <v>1926</v>
      </c>
      <c r="CX8" s="34">
        <v>3919</v>
      </c>
      <c r="CY8" s="34">
        <v>1861</v>
      </c>
      <c r="CZ8" s="34">
        <v>3806</v>
      </c>
      <c r="DA8" s="34">
        <v>69</v>
      </c>
      <c r="DB8" s="34">
        <v>43</v>
      </c>
      <c r="DC8" s="4">
        <v>1936</v>
      </c>
      <c r="DD8" s="4">
        <v>3073</v>
      </c>
      <c r="DE8" s="4">
        <v>1911</v>
      </c>
      <c r="DF8" s="4">
        <v>3406</v>
      </c>
      <c r="DG8" s="4">
        <v>1774</v>
      </c>
      <c r="DH8" s="4">
        <v>3617</v>
      </c>
      <c r="DI8" s="4">
        <v>64</v>
      </c>
      <c r="DJ8" s="4">
        <v>52</v>
      </c>
      <c r="DK8" s="4">
        <v>1863</v>
      </c>
      <c r="DL8" s="4">
        <v>2981</v>
      </c>
      <c r="DM8" s="4">
        <v>1897</v>
      </c>
      <c r="DN8" s="4">
        <v>3282</v>
      </c>
      <c r="DO8" s="4">
        <v>1770</v>
      </c>
      <c r="DP8" s="4">
        <v>3153</v>
      </c>
      <c r="DQ8" s="4">
        <v>56</v>
      </c>
      <c r="DR8" s="4">
        <v>53</v>
      </c>
      <c r="DS8" s="4">
        <v>1980</v>
      </c>
      <c r="DT8" s="4">
        <v>3020</v>
      </c>
      <c r="DU8" s="4">
        <v>1867</v>
      </c>
      <c r="DV8" s="4">
        <v>3149</v>
      </c>
      <c r="DW8" s="4">
        <v>1767</v>
      </c>
      <c r="DX8" s="4">
        <v>3017</v>
      </c>
      <c r="DY8" s="4">
        <v>58</v>
      </c>
      <c r="DZ8" s="4">
        <v>34</v>
      </c>
      <c r="EA8" s="4">
        <v>2089</v>
      </c>
      <c r="EB8" s="4">
        <v>3142</v>
      </c>
      <c r="EC8" s="4">
        <v>1917</v>
      </c>
      <c r="ED8" s="4">
        <v>3125</v>
      </c>
      <c r="EE8" s="4">
        <v>1720</v>
      </c>
      <c r="EF8" s="4">
        <v>2882</v>
      </c>
      <c r="EG8" s="4">
        <v>40</v>
      </c>
      <c r="EH8" s="4">
        <v>42</v>
      </c>
      <c r="EI8" s="4">
        <v>2108</v>
      </c>
      <c r="EJ8" s="4">
        <v>3103</v>
      </c>
      <c r="EK8" s="4">
        <v>2132</v>
      </c>
      <c r="EL8" s="4">
        <v>3185</v>
      </c>
      <c r="EM8" s="4">
        <v>1775</v>
      </c>
      <c r="EN8" s="4">
        <v>2903</v>
      </c>
      <c r="EO8" s="4">
        <v>42</v>
      </c>
      <c r="EP8" s="4">
        <v>35</v>
      </c>
      <c r="EQ8" s="4">
        <v>1924</v>
      </c>
      <c r="ER8" s="4">
        <v>2986</v>
      </c>
      <c r="ES8" s="4">
        <v>2079</v>
      </c>
      <c r="ET8" s="4">
        <v>3129</v>
      </c>
      <c r="EU8" s="4">
        <v>1935</v>
      </c>
      <c r="EV8" s="4">
        <v>2963</v>
      </c>
      <c r="EW8" s="4">
        <v>64</v>
      </c>
      <c r="EX8" s="4">
        <v>25</v>
      </c>
      <c r="EY8" s="4">
        <v>2109</v>
      </c>
      <c r="EZ8" s="4">
        <v>3112</v>
      </c>
      <c r="FA8" s="4">
        <v>1907</v>
      </c>
      <c r="FB8" s="4">
        <v>3062</v>
      </c>
      <c r="FC8" s="66">
        <v>1929</v>
      </c>
      <c r="FD8" s="66">
        <v>2906</v>
      </c>
      <c r="FE8" s="66">
        <v>70</v>
      </c>
      <c r="FF8" s="66">
        <v>54</v>
      </c>
      <c r="FG8" s="22">
        <v>2356</v>
      </c>
      <c r="FH8" s="22">
        <v>3095</v>
      </c>
      <c r="FI8" s="22">
        <v>2072</v>
      </c>
      <c r="FJ8" s="22">
        <v>3033</v>
      </c>
      <c r="FK8" s="22">
        <v>1754</v>
      </c>
      <c r="FL8" s="22">
        <v>2770</v>
      </c>
      <c r="FM8" s="22">
        <v>79</v>
      </c>
      <c r="FN8" s="22">
        <v>34</v>
      </c>
      <c r="FP8" s="22">
        <v>2192</v>
      </c>
      <c r="FQ8" s="22">
        <v>2723</v>
      </c>
      <c r="FS8" s="22">
        <v>2165</v>
      </c>
      <c r="FT8" s="22">
        <v>2920</v>
      </c>
      <c r="FU8" s="22">
        <v>1912</v>
      </c>
      <c r="FV8" s="22">
        <v>2741</v>
      </c>
      <c r="FW8" s="22">
        <v>80</v>
      </c>
      <c r="FX8" s="22">
        <v>30</v>
      </c>
      <c r="FY8" s="22">
        <v>1</v>
      </c>
      <c r="FZ8" s="22">
        <v>2110</v>
      </c>
      <c r="GA8" s="22">
        <v>2513</v>
      </c>
      <c r="GB8" s="22">
        <v>1</v>
      </c>
      <c r="GC8" s="22">
        <v>1981</v>
      </c>
      <c r="GD8" s="22">
        <v>2544</v>
      </c>
      <c r="GE8" s="22">
        <v>1</v>
      </c>
      <c r="GF8" s="22">
        <v>1929</v>
      </c>
      <c r="GG8" s="22">
        <v>2626</v>
      </c>
      <c r="GH8" s="22">
        <v>85</v>
      </c>
      <c r="GI8" s="22">
        <v>32</v>
      </c>
      <c r="GK8" s="22">
        <v>2098</v>
      </c>
      <c r="GL8" s="22">
        <v>2245</v>
      </c>
      <c r="GM8" s="22">
        <v>2</v>
      </c>
      <c r="GN8" s="22">
        <v>1856</v>
      </c>
      <c r="GO8" s="22">
        <v>2362</v>
      </c>
      <c r="GP8" s="22">
        <v>1</v>
      </c>
      <c r="GQ8" s="22">
        <v>1767</v>
      </c>
      <c r="GR8" s="22">
        <v>2287</v>
      </c>
      <c r="GS8" s="22">
        <v>106</v>
      </c>
      <c r="GT8" s="22">
        <v>36</v>
      </c>
    </row>
    <row r="9" spans="1:202" x14ac:dyDescent="0.3">
      <c r="A9" s="66">
        <v>9</v>
      </c>
      <c r="B9" s="33" t="s">
        <v>66</v>
      </c>
      <c r="C9" s="34">
        <v>149</v>
      </c>
      <c r="D9" s="34">
        <v>143</v>
      </c>
      <c r="E9" s="34">
        <v>156</v>
      </c>
      <c r="F9" s="34">
        <v>150</v>
      </c>
      <c r="G9" s="34">
        <v>136</v>
      </c>
      <c r="H9" s="34">
        <v>172</v>
      </c>
      <c r="I9"/>
      <c r="J9"/>
      <c r="K9" s="34">
        <v>121</v>
      </c>
      <c r="L9" s="34">
        <v>138</v>
      </c>
      <c r="M9" s="34">
        <v>161</v>
      </c>
      <c r="N9" s="34">
        <v>158</v>
      </c>
      <c r="O9" s="34">
        <v>151</v>
      </c>
      <c r="P9" s="34">
        <v>140</v>
      </c>
      <c r="Q9" s="34">
        <v>1</v>
      </c>
      <c r="R9"/>
      <c r="S9" s="34">
        <v>135</v>
      </c>
      <c r="T9" s="34">
        <v>171</v>
      </c>
      <c r="U9" s="34">
        <v>137</v>
      </c>
      <c r="V9" s="34">
        <v>156</v>
      </c>
      <c r="W9" s="34">
        <v>155</v>
      </c>
      <c r="X9" s="34">
        <v>147</v>
      </c>
      <c r="Y9" s="34">
        <v>1</v>
      </c>
      <c r="Z9"/>
      <c r="AA9" s="34">
        <v>136</v>
      </c>
      <c r="AB9" s="34">
        <v>170</v>
      </c>
      <c r="AC9" s="34">
        <v>149</v>
      </c>
      <c r="AD9" s="34">
        <v>200</v>
      </c>
      <c r="AE9" s="34">
        <v>132</v>
      </c>
      <c r="AF9" s="34">
        <v>154</v>
      </c>
      <c r="AG9" s="34">
        <v>1</v>
      </c>
      <c r="AH9"/>
      <c r="AI9" s="34">
        <v>147</v>
      </c>
      <c r="AJ9" s="34">
        <v>167</v>
      </c>
      <c r="AK9" s="34">
        <v>167</v>
      </c>
      <c r="AL9" s="34">
        <v>221</v>
      </c>
      <c r="AM9" s="34">
        <v>145</v>
      </c>
      <c r="AN9" s="34">
        <v>198</v>
      </c>
      <c r="AO9" s="34">
        <v>2</v>
      </c>
      <c r="AP9"/>
      <c r="AQ9" s="34">
        <v>160</v>
      </c>
      <c r="AR9" s="34">
        <v>175</v>
      </c>
      <c r="AS9" s="34">
        <v>180</v>
      </c>
      <c r="AT9" s="34">
        <v>227</v>
      </c>
      <c r="AU9" s="34">
        <v>152</v>
      </c>
      <c r="AV9" s="34">
        <v>219</v>
      </c>
      <c r="AW9" s="34">
        <v>2</v>
      </c>
      <c r="AX9"/>
      <c r="AY9" s="34">
        <v>133</v>
      </c>
      <c r="AZ9" s="34">
        <v>179</v>
      </c>
      <c r="BA9" s="34">
        <v>194</v>
      </c>
      <c r="BB9" s="34">
        <v>243</v>
      </c>
      <c r="BC9" s="34">
        <v>168</v>
      </c>
      <c r="BD9" s="34">
        <v>226</v>
      </c>
      <c r="BE9" s="34">
        <v>1</v>
      </c>
      <c r="BF9"/>
      <c r="BG9" s="34">
        <v>178</v>
      </c>
      <c r="BH9" s="34">
        <v>178</v>
      </c>
      <c r="BI9" s="34">
        <v>183</v>
      </c>
      <c r="BJ9" s="34">
        <v>238</v>
      </c>
      <c r="BK9" s="34">
        <v>183</v>
      </c>
      <c r="BL9" s="34">
        <v>238</v>
      </c>
      <c r="BM9"/>
      <c r="BN9"/>
      <c r="BO9" s="34">
        <v>179</v>
      </c>
      <c r="BP9" s="34">
        <v>182</v>
      </c>
      <c r="BQ9" s="34">
        <v>229</v>
      </c>
      <c r="BR9" s="34">
        <v>253</v>
      </c>
      <c r="BS9" s="34">
        <v>169</v>
      </c>
      <c r="BT9" s="34">
        <v>237</v>
      </c>
      <c r="BU9" s="34">
        <v>1</v>
      </c>
      <c r="BV9"/>
      <c r="BW9" s="34">
        <v>189</v>
      </c>
      <c r="BX9" s="34">
        <v>165</v>
      </c>
      <c r="BY9" s="34">
        <v>221</v>
      </c>
      <c r="BZ9" s="34">
        <v>266</v>
      </c>
      <c r="CA9" s="34">
        <v>214</v>
      </c>
      <c r="CB9" s="34">
        <v>249</v>
      </c>
      <c r="CC9" s="34">
        <v>3</v>
      </c>
      <c r="CD9"/>
      <c r="CE9" s="34">
        <v>178</v>
      </c>
      <c r="CF9" s="34">
        <v>186</v>
      </c>
      <c r="CG9" s="34">
        <v>259</v>
      </c>
      <c r="CH9" s="34">
        <v>242</v>
      </c>
      <c r="CI9" s="34">
        <v>208</v>
      </c>
      <c r="CJ9" s="34">
        <v>258</v>
      </c>
      <c r="CK9" s="34">
        <v>2</v>
      </c>
      <c r="CL9"/>
      <c r="CM9" s="34">
        <v>171</v>
      </c>
      <c r="CN9" s="34">
        <v>160</v>
      </c>
      <c r="CO9" s="34">
        <v>218</v>
      </c>
      <c r="CP9" s="34">
        <v>266</v>
      </c>
      <c r="CQ9" s="34">
        <v>260</v>
      </c>
      <c r="CR9" s="34">
        <v>252</v>
      </c>
      <c r="CS9"/>
      <c r="CT9"/>
      <c r="CU9" s="34">
        <v>154</v>
      </c>
      <c r="CV9" s="34">
        <v>174</v>
      </c>
      <c r="CW9" s="34">
        <v>213</v>
      </c>
      <c r="CX9" s="34">
        <v>219</v>
      </c>
      <c r="CY9" s="34">
        <v>221</v>
      </c>
      <c r="CZ9" s="34">
        <v>273</v>
      </c>
      <c r="DA9" s="34">
        <v>1</v>
      </c>
      <c r="DB9"/>
      <c r="DC9" s="4">
        <v>156</v>
      </c>
      <c r="DD9" s="4">
        <v>145</v>
      </c>
      <c r="DE9" s="4">
        <v>203</v>
      </c>
      <c r="DF9" s="4">
        <v>235</v>
      </c>
      <c r="DG9" s="4">
        <v>213</v>
      </c>
      <c r="DH9" s="4">
        <v>234</v>
      </c>
      <c r="DI9" s="4"/>
      <c r="DJ9" s="4"/>
      <c r="DK9" s="4">
        <v>159</v>
      </c>
      <c r="DL9" s="4">
        <v>137</v>
      </c>
      <c r="DM9" s="4">
        <v>187</v>
      </c>
      <c r="DN9" s="4">
        <v>212</v>
      </c>
      <c r="DO9" s="4">
        <v>207</v>
      </c>
      <c r="DP9" s="4">
        <v>248</v>
      </c>
      <c r="DQ9" s="4">
        <v>1</v>
      </c>
      <c r="DR9" s="4"/>
      <c r="DS9" s="4">
        <v>151</v>
      </c>
      <c r="DT9" s="4">
        <v>164</v>
      </c>
      <c r="DU9" s="4">
        <v>195</v>
      </c>
      <c r="DV9" s="4">
        <v>196</v>
      </c>
      <c r="DW9" s="4">
        <v>204</v>
      </c>
      <c r="DX9" s="4">
        <v>225</v>
      </c>
      <c r="DY9" s="4"/>
      <c r="DZ9" s="4"/>
      <c r="EA9" s="4">
        <v>176</v>
      </c>
      <c r="EB9" s="4">
        <v>178</v>
      </c>
      <c r="EC9" s="4">
        <v>177</v>
      </c>
      <c r="ED9" s="4">
        <v>204</v>
      </c>
      <c r="EE9" s="4">
        <v>190</v>
      </c>
      <c r="EF9" s="4">
        <v>201</v>
      </c>
      <c r="EG9" s="4">
        <v>1</v>
      </c>
      <c r="EH9" s="4">
        <v>1</v>
      </c>
      <c r="EI9" s="4">
        <v>174</v>
      </c>
      <c r="EJ9" s="4">
        <v>206</v>
      </c>
      <c r="EK9" s="4">
        <v>229</v>
      </c>
      <c r="EL9" s="4">
        <v>233</v>
      </c>
      <c r="EM9" s="4">
        <v>167</v>
      </c>
      <c r="EN9" s="4">
        <v>209</v>
      </c>
      <c r="EO9" s="4">
        <v>3</v>
      </c>
      <c r="EP9" s="4">
        <v>1</v>
      </c>
      <c r="EQ9" s="4">
        <v>154</v>
      </c>
      <c r="ER9" s="4">
        <v>177</v>
      </c>
      <c r="ES9" s="4">
        <v>214</v>
      </c>
      <c r="ET9" s="4">
        <v>258</v>
      </c>
      <c r="EU9" s="4">
        <v>232</v>
      </c>
      <c r="EV9" s="4">
        <v>233</v>
      </c>
      <c r="EW9" s="4"/>
      <c r="EX9" s="4"/>
      <c r="EY9" s="4">
        <v>131</v>
      </c>
      <c r="EZ9" s="4">
        <v>161</v>
      </c>
      <c r="FA9" s="4">
        <v>185</v>
      </c>
      <c r="FB9" s="4">
        <v>245</v>
      </c>
      <c r="FC9" s="66">
        <v>207</v>
      </c>
      <c r="FD9" s="66">
        <v>258</v>
      </c>
      <c r="FE9" s="66">
        <v>1</v>
      </c>
      <c r="FF9" s="66"/>
      <c r="FG9" s="22">
        <v>187</v>
      </c>
      <c r="FH9" s="22">
        <v>194</v>
      </c>
      <c r="FI9" s="22">
        <v>169</v>
      </c>
      <c r="FJ9" s="22">
        <v>234</v>
      </c>
      <c r="FK9" s="22">
        <v>179</v>
      </c>
      <c r="FL9" s="22">
        <v>248</v>
      </c>
      <c r="FM9" s="22">
        <v>6</v>
      </c>
      <c r="FN9" s="22">
        <v>1</v>
      </c>
      <c r="FP9" s="22">
        <v>232</v>
      </c>
      <c r="FQ9" s="22">
        <v>239</v>
      </c>
      <c r="FS9" s="22">
        <v>228</v>
      </c>
      <c r="FT9" s="22">
        <v>268</v>
      </c>
      <c r="FU9" s="22">
        <v>162</v>
      </c>
      <c r="FV9" s="22">
        <v>234</v>
      </c>
      <c r="FW9" s="22">
        <v>1</v>
      </c>
      <c r="FZ9" s="22">
        <v>206</v>
      </c>
      <c r="GA9" s="22">
        <v>231</v>
      </c>
      <c r="GC9" s="22">
        <v>261</v>
      </c>
      <c r="GD9" s="22">
        <v>291</v>
      </c>
      <c r="GF9" s="22">
        <v>212</v>
      </c>
      <c r="GG9" s="22">
        <v>251</v>
      </c>
      <c r="GH9" s="22">
        <v>2</v>
      </c>
      <c r="GK9" s="22">
        <v>177</v>
      </c>
      <c r="GL9" s="22">
        <v>232</v>
      </c>
      <c r="GN9" s="22">
        <v>248</v>
      </c>
      <c r="GO9" s="22">
        <v>278</v>
      </c>
      <c r="GQ9" s="22">
        <v>236</v>
      </c>
      <c r="GR9" s="22">
        <v>281</v>
      </c>
      <c r="GS9" s="22">
        <v>3</v>
      </c>
      <c r="GT9" s="22">
        <v>1</v>
      </c>
    </row>
    <row r="10" spans="1:202" x14ac:dyDescent="0.3">
      <c r="A10" s="66">
        <v>10</v>
      </c>
      <c r="B10" s="33" t="s">
        <v>67</v>
      </c>
      <c r="C10" s="34">
        <v>415</v>
      </c>
      <c r="D10" s="34">
        <v>120</v>
      </c>
      <c r="E10" s="34">
        <v>466</v>
      </c>
      <c r="F10" s="34">
        <v>170</v>
      </c>
      <c r="G10" s="34">
        <v>460</v>
      </c>
      <c r="H10" s="34">
        <v>174</v>
      </c>
      <c r="I10" s="34">
        <v>347</v>
      </c>
      <c r="J10" s="34">
        <v>17</v>
      </c>
      <c r="K10" s="34">
        <v>453</v>
      </c>
      <c r="L10" s="34">
        <v>176</v>
      </c>
      <c r="M10" s="34">
        <v>418</v>
      </c>
      <c r="N10" s="34">
        <v>139</v>
      </c>
      <c r="O10" s="34">
        <v>463</v>
      </c>
      <c r="P10" s="34">
        <v>161</v>
      </c>
      <c r="Q10" s="34">
        <v>276</v>
      </c>
      <c r="R10" s="34">
        <v>7</v>
      </c>
      <c r="S10" s="34">
        <v>375</v>
      </c>
      <c r="T10" s="34">
        <v>130</v>
      </c>
      <c r="U10" s="34">
        <v>484</v>
      </c>
      <c r="V10" s="34">
        <v>191</v>
      </c>
      <c r="W10" s="34">
        <v>433</v>
      </c>
      <c r="X10" s="34">
        <v>148</v>
      </c>
      <c r="Y10" s="34">
        <v>276</v>
      </c>
      <c r="Z10" s="34">
        <v>7</v>
      </c>
      <c r="AA10" s="34">
        <v>397</v>
      </c>
      <c r="AB10" s="34">
        <v>163</v>
      </c>
      <c r="AC10" s="34">
        <v>419</v>
      </c>
      <c r="AD10" s="34">
        <v>164</v>
      </c>
      <c r="AE10" s="34">
        <v>462</v>
      </c>
      <c r="AF10" s="34">
        <v>190</v>
      </c>
      <c r="AG10" s="34">
        <v>245</v>
      </c>
      <c r="AH10" s="34">
        <v>2</v>
      </c>
      <c r="AI10" s="34">
        <v>428</v>
      </c>
      <c r="AJ10" s="34">
        <v>169</v>
      </c>
      <c r="AK10" s="34">
        <v>410</v>
      </c>
      <c r="AL10" s="34">
        <v>217</v>
      </c>
      <c r="AM10" s="34">
        <v>420</v>
      </c>
      <c r="AN10" s="34">
        <v>174</v>
      </c>
      <c r="AO10" s="34">
        <v>238</v>
      </c>
      <c r="AP10" s="34">
        <v>16</v>
      </c>
      <c r="AQ10" s="34">
        <v>481</v>
      </c>
      <c r="AR10" s="34">
        <v>239</v>
      </c>
      <c r="AS10" s="34">
        <v>451</v>
      </c>
      <c r="AT10" s="34">
        <v>211</v>
      </c>
      <c r="AU10" s="34">
        <v>447</v>
      </c>
      <c r="AV10" s="34">
        <v>221</v>
      </c>
      <c r="AW10" s="34">
        <v>227</v>
      </c>
      <c r="AX10" s="34">
        <v>6</v>
      </c>
      <c r="AY10" s="34">
        <v>530</v>
      </c>
      <c r="AZ10" s="34">
        <v>260</v>
      </c>
      <c r="BA10" s="34">
        <v>496</v>
      </c>
      <c r="BB10" s="34">
        <v>266</v>
      </c>
      <c r="BC10" s="34">
        <v>499</v>
      </c>
      <c r="BD10" s="34">
        <v>236</v>
      </c>
      <c r="BE10" s="34">
        <v>193</v>
      </c>
      <c r="BF10" s="34">
        <v>8</v>
      </c>
      <c r="BG10" s="34">
        <v>540</v>
      </c>
      <c r="BH10" s="34">
        <v>195</v>
      </c>
      <c r="BI10" s="34">
        <v>557</v>
      </c>
      <c r="BJ10" s="34">
        <v>273</v>
      </c>
      <c r="BK10" s="34">
        <v>512</v>
      </c>
      <c r="BL10" s="34">
        <v>285</v>
      </c>
      <c r="BM10" s="34">
        <v>218</v>
      </c>
      <c r="BN10" s="34">
        <v>10</v>
      </c>
      <c r="BO10" s="34">
        <v>527</v>
      </c>
      <c r="BP10" s="34">
        <v>248</v>
      </c>
      <c r="BQ10" s="34">
        <v>562</v>
      </c>
      <c r="BR10" s="34">
        <v>249</v>
      </c>
      <c r="BS10" s="34">
        <v>585</v>
      </c>
      <c r="BT10" s="34">
        <v>291</v>
      </c>
      <c r="BU10" s="34">
        <v>238</v>
      </c>
      <c r="BV10" s="34">
        <v>24</v>
      </c>
      <c r="BW10" s="34">
        <v>568</v>
      </c>
      <c r="BX10" s="34">
        <v>236</v>
      </c>
      <c r="BY10" s="34">
        <v>551</v>
      </c>
      <c r="BZ10" s="34">
        <v>274</v>
      </c>
      <c r="CA10" s="34">
        <v>598</v>
      </c>
      <c r="CB10" s="34">
        <v>275</v>
      </c>
      <c r="CC10" s="34">
        <v>268</v>
      </c>
      <c r="CD10" s="34">
        <v>21</v>
      </c>
      <c r="CE10" s="34">
        <v>561</v>
      </c>
      <c r="CF10" s="34">
        <v>207</v>
      </c>
      <c r="CG10" s="34">
        <v>593</v>
      </c>
      <c r="CH10" s="34">
        <v>243</v>
      </c>
      <c r="CI10" s="34">
        <v>585</v>
      </c>
      <c r="CJ10" s="34">
        <v>286</v>
      </c>
      <c r="CK10" s="34">
        <v>299</v>
      </c>
      <c r="CL10" s="34">
        <v>27</v>
      </c>
      <c r="CM10" s="34">
        <v>553</v>
      </c>
      <c r="CN10" s="34">
        <v>184</v>
      </c>
      <c r="CO10" s="34">
        <v>586</v>
      </c>
      <c r="CP10" s="34">
        <v>239</v>
      </c>
      <c r="CQ10" s="34">
        <v>633</v>
      </c>
      <c r="CR10" s="34">
        <v>257</v>
      </c>
      <c r="CS10" s="34">
        <v>270</v>
      </c>
      <c r="CT10" s="34">
        <v>28</v>
      </c>
      <c r="CU10" s="34">
        <v>471</v>
      </c>
      <c r="CV10" s="34">
        <v>159</v>
      </c>
      <c r="CW10" s="34">
        <v>518</v>
      </c>
      <c r="CX10" s="34">
        <v>192</v>
      </c>
      <c r="CY10" s="34">
        <v>581</v>
      </c>
      <c r="CZ10" s="34">
        <v>248</v>
      </c>
      <c r="DA10" s="34">
        <v>217</v>
      </c>
      <c r="DB10" s="34">
        <v>18</v>
      </c>
      <c r="DC10" s="4">
        <v>528</v>
      </c>
      <c r="DD10" s="4">
        <v>181</v>
      </c>
      <c r="DE10" s="4">
        <v>550</v>
      </c>
      <c r="DF10" s="4">
        <v>199</v>
      </c>
      <c r="DG10" s="4">
        <v>615</v>
      </c>
      <c r="DH10" s="4">
        <v>220</v>
      </c>
      <c r="DI10" s="4">
        <v>237</v>
      </c>
      <c r="DJ10" s="4">
        <v>17</v>
      </c>
      <c r="DK10" s="4">
        <v>607</v>
      </c>
      <c r="DL10" s="4">
        <v>158</v>
      </c>
      <c r="DM10" s="4">
        <v>569</v>
      </c>
      <c r="DN10" s="4">
        <v>229</v>
      </c>
      <c r="DO10" s="4">
        <v>578</v>
      </c>
      <c r="DP10" s="4">
        <v>209</v>
      </c>
      <c r="DQ10" s="4">
        <v>285</v>
      </c>
      <c r="DR10" s="4">
        <v>13</v>
      </c>
      <c r="DS10" s="4">
        <v>601</v>
      </c>
      <c r="DT10" s="4">
        <v>191</v>
      </c>
      <c r="DU10" s="4">
        <v>645</v>
      </c>
      <c r="DV10" s="4">
        <v>197</v>
      </c>
      <c r="DW10" s="4">
        <v>595</v>
      </c>
      <c r="DX10" s="4">
        <v>254</v>
      </c>
      <c r="DY10" s="4">
        <v>252</v>
      </c>
      <c r="DZ10" s="4">
        <v>18</v>
      </c>
      <c r="EA10" s="4">
        <v>579</v>
      </c>
      <c r="EB10" s="4">
        <v>211</v>
      </c>
      <c r="EC10" s="4">
        <v>627</v>
      </c>
      <c r="ED10" s="4">
        <v>230</v>
      </c>
      <c r="EE10" s="4">
        <v>670</v>
      </c>
      <c r="EF10" s="4">
        <v>225</v>
      </c>
      <c r="EG10" s="4">
        <v>250</v>
      </c>
      <c r="EH10" s="4">
        <v>24</v>
      </c>
      <c r="EI10" s="4">
        <v>611</v>
      </c>
      <c r="EJ10" s="4">
        <v>221</v>
      </c>
      <c r="EK10" s="4">
        <v>604</v>
      </c>
      <c r="EL10" s="4">
        <v>241</v>
      </c>
      <c r="EM10" s="4">
        <v>646</v>
      </c>
      <c r="EN10" s="4">
        <v>238</v>
      </c>
      <c r="EO10" s="4">
        <v>288</v>
      </c>
      <c r="EP10" s="4">
        <v>20</v>
      </c>
      <c r="EQ10" s="4">
        <v>554</v>
      </c>
      <c r="ER10" s="4">
        <v>171</v>
      </c>
      <c r="ES10" s="4">
        <v>623</v>
      </c>
      <c r="ET10" s="4">
        <v>252</v>
      </c>
      <c r="EU10" s="4">
        <v>633</v>
      </c>
      <c r="EV10" s="4">
        <v>254</v>
      </c>
      <c r="EW10" s="4">
        <v>275</v>
      </c>
      <c r="EX10" s="4">
        <v>24</v>
      </c>
      <c r="EY10" s="4">
        <v>592</v>
      </c>
      <c r="EZ10" s="4">
        <v>218</v>
      </c>
      <c r="FA10" s="4">
        <v>569</v>
      </c>
      <c r="FB10" s="4">
        <v>200</v>
      </c>
      <c r="FC10" s="66">
        <v>629</v>
      </c>
      <c r="FD10" s="66">
        <v>267</v>
      </c>
      <c r="FE10" s="66">
        <v>272</v>
      </c>
      <c r="FF10" s="66">
        <v>37</v>
      </c>
      <c r="FG10" s="22">
        <v>603</v>
      </c>
      <c r="FH10" s="22">
        <v>270</v>
      </c>
      <c r="FI10" s="22">
        <v>607</v>
      </c>
      <c r="FJ10" s="22">
        <v>251</v>
      </c>
      <c r="FK10" s="22">
        <v>609</v>
      </c>
      <c r="FL10" s="22">
        <v>220</v>
      </c>
      <c r="FM10" s="22">
        <v>266</v>
      </c>
      <c r="FN10" s="22">
        <v>30</v>
      </c>
      <c r="FP10" s="22">
        <v>672</v>
      </c>
      <c r="FQ10" s="22">
        <v>254</v>
      </c>
      <c r="FS10" s="22">
        <v>571</v>
      </c>
      <c r="FT10" s="22">
        <v>288</v>
      </c>
      <c r="FU10" s="22">
        <v>624</v>
      </c>
      <c r="FV10" s="22">
        <v>264</v>
      </c>
      <c r="FW10" s="22">
        <v>277</v>
      </c>
      <c r="FX10" s="22">
        <v>31</v>
      </c>
      <c r="FZ10" s="22">
        <v>629</v>
      </c>
      <c r="GA10" s="22">
        <v>234</v>
      </c>
      <c r="GC10" s="22">
        <v>680</v>
      </c>
      <c r="GD10" s="22">
        <v>267</v>
      </c>
      <c r="GF10" s="22">
        <v>588</v>
      </c>
      <c r="GG10" s="22">
        <v>314</v>
      </c>
      <c r="GH10" s="22">
        <v>282</v>
      </c>
      <c r="GI10" s="22">
        <v>38</v>
      </c>
      <c r="GK10" s="22">
        <v>632</v>
      </c>
      <c r="GL10" s="22">
        <v>244</v>
      </c>
      <c r="GN10" s="22">
        <v>625</v>
      </c>
      <c r="GO10" s="22">
        <v>246</v>
      </c>
      <c r="GQ10" s="22">
        <v>664</v>
      </c>
      <c r="GR10" s="22">
        <v>295</v>
      </c>
      <c r="GS10" s="22">
        <v>275</v>
      </c>
      <c r="GT10" s="22">
        <v>40</v>
      </c>
    </row>
    <row r="11" spans="1:202" x14ac:dyDescent="0.3">
      <c r="A11" s="66">
        <v>11</v>
      </c>
      <c r="B11" s="33" t="s">
        <v>68</v>
      </c>
      <c r="C11" s="34">
        <v>2135</v>
      </c>
      <c r="D11" s="34">
        <v>2344</v>
      </c>
      <c r="E11" s="34">
        <v>1740</v>
      </c>
      <c r="F11" s="34">
        <v>2187</v>
      </c>
      <c r="G11" s="34">
        <v>1580</v>
      </c>
      <c r="H11" s="34">
        <v>2127</v>
      </c>
      <c r="I11" s="34">
        <v>319</v>
      </c>
      <c r="J11" s="34">
        <v>486</v>
      </c>
      <c r="K11" s="34">
        <v>2197</v>
      </c>
      <c r="L11" s="34">
        <v>2499</v>
      </c>
      <c r="M11" s="34">
        <v>1954</v>
      </c>
      <c r="N11" s="34">
        <v>2365</v>
      </c>
      <c r="O11" s="34">
        <v>1563</v>
      </c>
      <c r="P11" s="34">
        <v>1987</v>
      </c>
      <c r="Q11" s="34">
        <v>307</v>
      </c>
      <c r="R11" s="34">
        <v>458</v>
      </c>
      <c r="S11" s="34">
        <v>2249</v>
      </c>
      <c r="T11" s="34">
        <v>2345</v>
      </c>
      <c r="U11" s="34">
        <v>2060</v>
      </c>
      <c r="V11" s="34">
        <v>2430</v>
      </c>
      <c r="W11" s="34">
        <v>1808</v>
      </c>
      <c r="X11" s="34">
        <v>2171</v>
      </c>
      <c r="Y11" s="34">
        <v>280</v>
      </c>
      <c r="Z11" s="34">
        <v>405</v>
      </c>
      <c r="AA11" s="34">
        <v>2457</v>
      </c>
      <c r="AB11" s="34">
        <v>2507</v>
      </c>
      <c r="AC11" s="34">
        <v>2192</v>
      </c>
      <c r="AD11" s="34">
        <v>2411</v>
      </c>
      <c r="AE11" s="34">
        <v>1897</v>
      </c>
      <c r="AF11" s="34">
        <v>2223</v>
      </c>
      <c r="AG11" s="34">
        <v>346</v>
      </c>
      <c r="AH11" s="34">
        <v>408</v>
      </c>
      <c r="AI11" s="34">
        <v>2481</v>
      </c>
      <c r="AJ11" s="34">
        <v>2578</v>
      </c>
      <c r="AK11" s="34">
        <v>2312</v>
      </c>
      <c r="AL11" s="34">
        <v>2479</v>
      </c>
      <c r="AM11" s="34">
        <v>1973</v>
      </c>
      <c r="AN11" s="34">
        <v>2194</v>
      </c>
      <c r="AO11" s="34">
        <v>308</v>
      </c>
      <c r="AP11" s="34">
        <v>431</v>
      </c>
      <c r="AQ11" s="34">
        <v>2288</v>
      </c>
      <c r="AR11" s="34">
        <v>2563</v>
      </c>
      <c r="AS11" s="34">
        <v>2306</v>
      </c>
      <c r="AT11" s="34">
        <v>2510</v>
      </c>
      <c r="AU11" s="34">
        <v>2096</v>
      </c>
      <c r="AV11" s="34">
        <v>2299</v>
      </c>
      <c r="AW11" s="34">
        <v>361</v>
      </c>
      <c r="AX11" s="34">
        <v>395</v>
      </c>
      <c r="AY11" s="34">
        <v>2161</v>
      </c>
      <c r="AZ11" s="34">
        <v>2493</v>
      </c>
      <c r="BA11" s="34">
        <v>2130</v>
      </c>
      <c r="BB11" s="34">
        <v>2507</v>
      </c>
      <c r="BC11" s="34">
        <v>2087</v>
      </c>
      <c r="BD11" s="34">
        <v>2331</v>
      </c>
      <c r="BE11" s="34">
        <v>385</v>
      </c>
      <c r="BF11" s="34">
        <v>401</v>
      </c>
      <c r="BG11" s="34">
        <v>2022</v>
      </c>
      <c r="BH11" s="34">
        <v>2240</v>
      </c>
      <c r="BI11" s="34">
        <v>1983</v>
      </c>
      <c r="BJ11" s="34">
        <v>2384</v>
      </c>
      <c r="BK11" s="34">
        <v>1914</v>
      </c>
      <c r="BL11" s="34">
        <v>2237</v>
      </c>
      <c r="BM11" s="34">
        <v>365</v>
      </c>
      <c r="BN11" s="34">
        <v>401</v>
      </c>
      <c r="BO11" s="34">
        <v>1953</v>
      </c>
      <c r="BP11" s="34">
        <v>2125</v>
      </c>
      <c r="BQ11" s="34">
        <v>1816</v>
      </c>
      <c r="BR11" s="34">
        <v>2128</v>
      </c>
      <c r="BS11" s="34">
        <v>1722</v>
      </c>
      <c r="BT11" s="34">
        <v>2127</v>
      </c>
      <c r="BU11" s="34">
        <v>333</v>
      </c>
      <c r="BV11" s="34">
        <v>348</v>
      </c>
      <c r="BW11" s="34">
        <v>1846</v>
      </c>
      <c r="BX11" s="34">
        <v>2002</v>
      </c>
      <c r="BY11" s="34">
        <v>1783</v>
      </c>
      <c r="BZ11" s="34">
        <v>2042</v>
      </c>
      <c r="CA11" s="34">
        <v>1608</v>
      </c>
      <c r="CB11" s="34">
        <v>1897</v>
      </c>
      <c r="CC11" s="34">
        <v>317</v>
      </c>
      <c r="CD11" s="34">
        <v>345</v>
      </c>
      <c r="CE11" s="34">
        <v>1715</v>
      </c>
      <c r="CF11" s="34">
        <v>1978</v>
      </c>
      <c r="CG11" s="34">
        <v>1647</v>
      </c>
      <c r="CH11" s="34">
        <v>1955</v>
      </c>
      <c r="CI11" s="34">
        <v>1590</v>
      </c>
      <c r="CJ11" s="34">
        <v>1849</v>
      </c>
      <c r="CK11" s="34">
        <v>250</v>
      </c>
      <c r="CL11" s="34">
        <v>320</v>
      </c>
      <c r="CM11" s="34">
        <v>1510</v>
      </c>
      <c r="CN11" s="34">
        <v>1685</v>
      </c>
      <c r="CO11" s="34">
        <v>1540</v>
      </c>
      <c r="CP11" s="34">
        <v>1911</v>
      </c>
      <c r="CQ11" s="34">
        <v>1428</v>
      </c>
      <c r="CR11" s="34">
        <v>1718</v>
      </c>
      <c r="CS11" s="34">
        <v>258</v>
      </c>
      <c r="CT11" s="34">
        <v>301</v>
      </c>
      <c r="CU11" s="34">
        <v>1491</v>
      </c>
      <c r="CV11" s="34">
        <v>1556</v>
      </c>
      <c r="CW11" s="34">
        <v>1337</v>
      </c>
      <c r="CX11" s="34">
        <v>1703</v>
      </c>
      <c r="CY11" s="34">
        <v>1383</v>
      </c>
      <c r="CZ11" s="34">
        <v>1731</v>
      </c>
      <c r="DA11" s="34">
        <v>212</v>
      </c>
      <c r="DB11" s="34">
        <v>233</v>
      </c>
      <c r="DC11" s="4">
        <v>1469</v>
      </c>
      <c r="DD11" s="4">
        <v>1467</v>
      </c>
      <c r="DE11" s="4">
        <v>1391</v>
      </c>
      <c r="DF11" s="4">
        <v>1573</v>
      </c>
      <c r="DG11" s="4">
        <v>1192</v>
      </c>
      <c r="DH11" s="4">
        <v>1539</v>
      </c>
      <c r="DI11" s="4">
        <v>209</v>
      </c>
      <c r="DJ11" s="4">
        <v>235</v>
      </c>
      <c r="DK11" s="4">
        <v>1545</v>
      </c>
      <c r="DL11" s="4">
        <v>1464</v>
      </c>
      <c r="DM11" s="4">
        <v>1343</v>
      </c>
      <c r="DN11" s="4">
        <v>1463</v>
      </c>
      <c r="DO11" s="4">
        <v>1268</v>
      </c>
      <c r="DP11" s="4">
        <v>1375</v>
      </c>
      <c r="DQ11" s="4">
        <v>153</v>
      </c>
      <c r="DR11" s="4">
        <v>177</v>
      </c>
      <c r="DS11" s="4">
        <v>1729</v>
      </c>
      <c r="DT11" s="4">
        <v>1509</v>
      </c>
      <c r="DU11" s="4">
        <v>1417</v>
      </c>
      <c r="DV11" s="4">
        <v>1425</v>
      </c>
      <c r="DW11" s="4">
        <v>1166</v>
      </c>
      <c r="DX11" s="4">
        <v>1311</v>
      </c>
      <c r="DY11" s="4">
        <v>178</v>
      </c>
      <c r="DZ11" s="4">
        <v>170</v>
      </c>
      <c r="EA11" s="4">
        <v>1776</v>
      </c>
      <c r="EB11" s="4">
        <v>1444</v>
      </c>
      <c r="EC11" s="4">
        <v>1530</v>
      </c>
      <c r="ED11" s="4">
        <v>1470</v>
      </c>
      <c r="EE11" s="4">
        <v>1240</v>
      </c>
      <c r="EF11" s="4">
        <v>1289</v>
      </c>
      <c r="EG11" s="4">
        <v>151</v>
      </c>
      <c r="EH11" s="4">
        <v>148</v>
      </c>
      <c r="EI11" s="4">
        <v>1438</v>
      </c>
      <c r="EJ11" s="4">
        <v>1448</v>
      </c>
      <c r="EK11" s="4">
        <v>1608</v>
      </c>
      <c r="EL11" s="4">
        <v>1498</v>
      </c>
      <c r="EM11" s="4">
        <v>1325</v>
      </c>
      <c r="EN11" s="4">
        <v>1306</v>
      </c>
      <c r="EO11" s="4">
        <v>147</v>
      </c>
      <c r="EP11" s="4">
        <v>140</v>
      </c>
      <c r="EQ11" s="4">
        <v>993</v>
      </c>
      <c r="ER11" s="4">
        <v>954</v>
      </c>
      <c r="ES11" s="4">
        <v>1328</v>
      </c>
      <c r="ET11" s="4">
        <v>1416</v>
      </c>
      <c r="EU11" s="4">
        <v>1468</v>
      </c>
      <c r="EV11" s="4">
        <v>1372</v>
      </c>
      <c r="EW11" s="4">
        <v>174</v>
      </c>
      <c r="EX11" s="4">
        <v>171</v>
      </c>
      <c r="EY11" s="4">
        <v>1058</v>
      </c>
      <c r="EZ11" s="4">
        <v>1095</v>
      </c>
      <c r="FA11" s="4">
        <v>962</v>
      </c>
      <c r="FB11" s="4">
        <v>997</v>
      </c>
      <c r="FC11" s="66">
        <v>1225</v>
      </c>
      <c r="FD11" s="66">
        <v>1257</v>
      </c>
      <c r="FE11" s="66">
        <v>187</v>
      </c>
      <c r="FF11" s="66">
        <v>133</v>
      </c>
      <c r="FG11" s="22">
        <v>1289</v>
      </c>
      <c r="FH11" s="22">
        <v>1469</v>
      </c>
      <c r="FI11" s="22">
        <v>1021</v>
      </c>
      <c r="FJ11" s="22">
        <v>1113</v>
      </c>
      <c r="FK11" s="22">
        <v>865</v>
      </c>
      <c r="FL11" s="22">
        <v>897</v>
      </c>
      <c r="FM11" s="22">
        <v>150</v>
      </c>
      <c r="FN11" s="22">
        <v>145</v>
      </c>
      <c r="FO11" s="22">
        <v>1</v>
      </c>
      <c r="FP11" s="22">
        <v>1201</v>
      </c>
      <c r="FQ11" s="22">
        <v>1339</v>
      </c>
      <c r="FR11" s="22">
        <v>1</v>
      </c>
      <c r="FS11" s="22">
        <v>1150</v>
      </c>
      <c r="FT11" s="22">
        <v>1386</v>
      </c>
      <c r="FU11" s="22">
        <v>919</v>
      </c>
      <c r="FV11" s="22">
        <v>974</v>
      </c>
      <c r="FW11" s="22">
        <v>125</v>
      </c>
      <c r="FX11" s="22">
        <v>99</v>
      </c>
      <c r="FZ11" s="22">
        <v>1226</v>
      </c>
      <c r="GA11" s="22">
        <v>1224</v>
      </c>
      <c r="GC11" s="22">
        <v>1078</v>
      </c>
      <c r="GD11" s="22">
        <v>1304</v>
      </c>
      <c r="GE11" s="22">
        <v>1</v>
      </c>
      <c r="GF11" s="22">
        <v>1005</v>
      </c>
      <c r="GG11" s="22">
        <v>1217</v>
      </c>
      <c r="GH11" s="22">
        <v>116</v>
      </c>
      <c r="GI11" s="22">
        <v>127</v>
      </c>
      <c r="GJ11" s="22">
        <v>2</v>
      </c>
      <c r="GK11" s="22">
        <v>1155</v>
      </c>
      <c r="GL11" s="22">
        <v>1235</v>
      </c>
      <c r="GN11" s="22">
        <v>1144</v>
      </c>
      <c r="GO11" s="22">
        <v>1188</v>
      </c>
      <c r="GQ11" s="22">
        <v>945</v>
      </c>
      <c r="GR11" s="22">
        <v>1166</v>
      </c>
      <c r="GS11" s="22">
        <v>131</v>
      </c>
      <c r="GT11" s="22">
        <v>183</v>
      </c>
    </row>
    <row r="12" spans="1:202" x14ac:dyDescent="0.3">
      <c r="A12" s="66">
        <v>12</v>
      </c>
      <c r="B12" s="33" t="s">
        <v>69</v>
      </c>
      <c r="C12" s="34">
        <v>480</v>
      </c>
      <c r="D12" s="34">
        <v>302</v>
      </c>
      <c r="E12" s="34">
        <v>547</v>
      </c>
      <c r="F12" s="34">
        <v>357</v>
      </c>
      <c r="G12" s="34">
        <v>526</v>
      </c>
      <c r="H12" s="34">
        <v>341</v>
      </c>
      <c r="I12" s="34">
        <v>216</v>
      </c>
      <c r="J12" s="34">
        <v>50</v>
      </c>
      <c r="K12" s="34">
        <v>337</v>
      </c>
      <c r="L12" s="34">
        <v>276</v>
      </c>
      <c r="M12" s="34">
        <v>537</v>
      </c>
      <c r="N12" s="34">
        <v>396</v>
      </c>
      <c r="O12" s="34">
        <v>525</v>
      </c>
      <c r="P12" s="34">
        <v>341</v>
      </c>
      <c r="Q12" s="34">
        <v>253</v>
      </c>
      <c r="R12" s="34">
        <v>60</v>
      </c>
      <c r="S12" s="34">
        <v>351</v>
      </c>
      <c r="T12" s="34">
        <v>281</v>
      </c>
      <c r="U12" s="34">
        <v>374</v>
      </c>
      <c r="V12" s="34">
        <v>339</v>
      </c>
      <c r="W12" s="34">
        <v>524</v>
      </c>
      <c r="X12" s="34">
        <v>370</v>
      </c>
      <c r="Y12" s="34">
        <v>278</v>
      </c>
      <c r="Z12" s="34">
        <v>71</v>
      </c>
      <c r="AA12" s="34">
        <v>395</v>
      </c>
      <c r="AB12" s="34">
        <v>352</v>
      </c>
      <c r="AC12" s="34">
        <v>414</v>
      </c>
      <c r="AD12" s="34">
        <v>397</v>
      </c>
      <c r="AE12" s="34">
        <v>381</v>
      </c>
      <c r="AF12" s="34">
        <v>316</v>
      </c>
      <c r="AG12" s="34">
        <v>221</v>
      </c>
      <c r="AH12" s="34">
        <v>69</v>
      </c>
      <c r="AI12" s="34">
        <v>414</v>
      </c>
      <c r="AJ12" s="34">
        <v>421</v>
      </c>
      <c r="AK12" s="34">
        <v>455</v>
      </c>
      <c r="AL12" s="34">
        <v>448</v>
      </c>
      <c r="AM12" s="34">
        <v>389</v>
      </c>
      <c r="AN12" s="34">
        <v>376</v>
      </c>
      <c r="AO12" s="34">
        <v>186</v>
      </c>
      <c r="AP12" s="34">
        <v>65</v>
      </c>
      <c r="AQ12" s="34">
        <v>520</v>
      </c>
      <c r="AR12" s="34">
        <v>409</v>
      </c>
      <c r="AS12" s="34">
        <v>443</v>
      </c>
      <c r="AT12" s="34">
        <v>525</v>
      </c>
      <c r="AU12" s="34">
        <v>434</v>
      </c>
      <c r="AV12" s="34">
        <v>407</v>
      </c>
      <c r="AW12" s="34">
        <v>188</v>
      </c>
      <c r="AX12" s="34">
        <v>58</v>
      </c>
      <c r="AY12" s="34">
        <v>480</v>
      </c>
      <c r="AZ12" s="34">
        <v>388</v>
      </c>
      <c r="BA12" s="34">
        <v>567</v>
      </c>
      <c r="BB12" s="34">
        <v>506</v>
      </c>
      <c r="BC12" s="34">
        <v>436</v>
      </c>
      <c r="BD12" s="34">
        <v>476</v>
      </c>
      <c r="BE12" s="34">
        <v>242</v>
      </c>
      <c r="BF12" s="34">
        <v>66</v>
      </c>
      <c r="BG12" s="34">
        <v>397</v>
      </c>
      <c r="BH12" s="34">
        <v>344</v>
      </c>
      <c r="BI12" s="34">
        <v>486</v>
      </c>
      <c r="BJ12" s="34">
        <v>453</v>
      </c>
      <c r="BK12" s="34">
        <v>540</v>
      </c>
      <c r="BL12" s="34">
        <v>461</v>
      </c>
      <c r="BM12" s="34">
        <v>214</v>
      </c>
      <c r="BN12" s="34">
        <v>78</v>
      </c>
      <c r="BO12" s="34">
        <v>429</v>
      </c>
      <c r="BP12" s="34">
        <v>344</v>
      </c>
      <c r="BQ12" s="34">
        <v>447</v>
      </c>
      <c r="BR12" s="34">
        <v>422</v>
      </c>
      <c r="BS12" s="34">
        <v>444</v>
      </c>
      <c r="BT12" s="34">
        <v>414</v>
      </c>
      <c r="BU12" s="34">
        <v>277</v>
      </c>
      <c r="BV12" s="34">
        <v>91</v>
      </c>
      <c r="BW12" s="34">
        <v>405</v>
      </c>
      <c r="BX12" s="34">
        <v>385</v>
      </c>
      <c r="BY12" s="34">
        <v>472</v>
      </c>
      <c r="BZ12" s="34">
        <v>431</v>
      </c>
      <c r="CA12" s="34">
        <v>428</v>
      </c>
      <c r="CB12" s="34">
        <v>381</v>
      </c>
      <c r="CC12" s="34">
        <v>227</v>
      </c>
      <c r="CD12" s="34">
        <v>80</v>
      </c>
      <c r="CE12" s="34">
        <v>393</v>
      </c>
      <c r="CF12" s="34">
        <v>300</v>
      </c>
      <c r="CG12" s="34">
        <v>458</v>
      </c>
      <c r="CH12" s="34">
        <v>452</v>
      </c>
      <c r="CI12" s="34">
        <v>440</v>
      </c>
      <c r="CJ12" s="34">
        <v>387</v>
      </c>
      <c r="CK12" s="34">
        <v>249</v>
      </c>
      <c r="CL12" s="34">
        <v>66</v>
      </c>
      <c r="CM12" s="34">
        <v>369</v>
      </c>
      <c r="CN12" s="34">
        <v>305</v>
      </c>
      <c r="CO12" s="34">
        <v>415</v>
      </c>
      <c r="CP12" s="34">
        <v>409</v>
      </c>
      <c r="CQ12" s="34">
        <v>423</v>
      </c>
      <c r="CR12" s="34">
        <v>410</v>
      </c>
      <c r="CS12" s="34">
        <v>243</v>
      </c>
      <c r="CT12" s="34">
        <v>66</v>
      </c>
      <c r="CU12" s="34">
        <v>338</v>
      </c>
      <c r="CV12" s="34">
        <v>273</v>
      </c>
      <c r="CW12" s="34">
        <v>399</v>
      </c>
      <c r="CX12" s="34">
        <v>361</v>
      </c>
      <c r="CY12" s="34">
        <v>402</v>
      </c>
      <c r="CZ12" s="34">
        <v>363</v>
      </c>
      <c r="DA12" s="34">
        <v>218</v>
      </c>
      <c r="DB12" s="34">
        <v>68</v>
      </c>
      <c r="DC12" s="4">
        <v>303</v>
      </c>
      <c r="DD12" s="4">
        <v>239</v>
      </c>
      <c r="DE12" s="4">
        <v>375</v>
      </c>
      <c r="DF12" s="4">
        <v>326</v>
      </c>
      <c r="DG12" s="4">
        <v>369</v>
      </c>
      <c r="DH12" s="4">
        <v>341</v>
      </c>
      <c r="DI12" s="4">
        <v>244</v>
      </c>
      <c r="DJ12" s="4">
        <v>66</v>
      </c>
      <c r="DK12" s="4">
        <v>349</v>
      </c>
      <c r="DL12" s="4">
        <v>239</v>
      </c>
      <c r="DM12" s="4">
        <v>333</v>
      </c>
      <c r="DN12" s="4">
        <v>297</v>
      </c>
      <c r="DO12" s="4">
        <v>349</v>
      </c>
      <c r="DP12" s="4">
        <v>296</v>
      </c>
      <c r="DQ12" s="4">
        <v>223</v>
      </c>
      <c r="DR12" s="4">
        <v>57</v>
      </c>
      <c r="DS12" s="4">
        <v>388</v>
      </c>
      <c r="DT12" s="4">
        <v>253</v>
      </c>
      <c r="DU12" s="4">
        <v>396</v>
      </c>
      <c r="DV12" s="4">
        <v>294</v>
      </c>
      <c r="DW12" s="4">
        <v>321</v>
      </c>
      <c r="DX12" s="4">
        <v>275</v>
      </c>
      <c r="DY12" s="4">
        <v>210</v>
      </c>
      <c r="DZ12" s="4">
        <v>48</v>
      </c>
      <c r="EA12" s="4">
        <v>420</v>
      </c>
      <c r="EB12" s="4">
        <v>291</v>
      </c>
      <c r="EC12" s="4">
        <v>413</v>
      </c>
      <c r="ED12" s="4">
        <v>310</v>
      </c>
      <c r="EE12" s="4">
        <v>381</v>
      </c>
      <c r="EF12" s="4">
        <v>281</v>
      </c>
      <c r="EG12" s="4">
        <v>188</v>
      </c>
      <c r="EH12" s="4">
        <v>51</v>
      </c>
      <c r="EI12" s="4">
        <v>446</v>
      </c>
      <c r="EJ12" s="4">
        <v>272</v>
      </c>
      <c r="EK12" s="4">
        <v>482</v>
      </c>
      <c r="EL12" s="4">
        <v>351</v>
      </c>
      <c r="EM12" s="4">
        <v>397</v>
      </c>
      <c r="EN12" s="4">
        <v>285</v>
      </c>
      <c r="EO12" s="4">
        <v>218</v>
      </c>
      <c r="EP12" s="4">
        <v>58</v>
      </c>
      <c r="EQ12" s="4">
        <v>396</v>
      </c>
      <c r="ER12" s="4">
        <v>241</v>
      </c>
      <c r="ES12" s="4">
        <v>483</v>
      </c>
      <c r="ET12" s="4">
        <v>342</v>
      </c>
      <c r="EU12" s="4">
        <v>447</v>
      </c>
      <c r="EV12" s="4">
        <v>339</v>
      </c>
      <c r="EW12" s="4">
        <v>232</v>
      </c>
      <c r="EX12" s="4">
        <v>39</v>
      </c>
      <c r="EY12" s="4">
        <v>407</v>
      </c>
      <c r="EZ12" s="4">
        <v>280</v>
      </c>
      <c r="FA12" s="4">
        <v>440</v>
      </c>
      <c r="FB12" s="4">
        <v>310</v>
      </c>
      <c r="FC12" s="66">
        <v>461</v>
      </c>
      <c r="FD12" s="66">
        <v>329</v>
      </c>
      <c r="FE12" s="66">
        <v>239</v>
      </c>
      <c r="FF12" s="66">
        <v>52</v>
      </c>
      <c r="FG12" s="22">
        <v>500</v>
      </c>
      <c r="FH12" s="22">
        <v>384</v>
      </c>
      <c r="FI12" s="22">
        <v>473</v>
      </c>
      <c r="FJ12" s="22">
        <v>352</v>
      </c>
      <c r="FK12" s="22">
        <v>435</v>
      </c>
      <c r="FL12" s="22">
        <v>300</v>
      </c>
      <c r="FM12" s="22">
        <v>276</v>
      </c>
      <c r="FN12" s="22">
        <v>44</v>
      </c>
      <c r="FP12" s="22">
        <v>450</v>
      </c>
      <c r="FQ12" s="22">
        <v>296</v>
      </c>
      <c r="FS12" s="22">
        <v>535</v>
      </c>
      <c r="FT12" s="22">
        <v>433</v>
      </c>
      <c r="FU12" s="22">
        <v>448</v>
      </c>
      <c r="FV12" s="22">
        <v>327</v>
      </c>
      <c r="FW12" s="22">
        <v>273</v>
      </c>
      <c r="FX12" s="22">
        <v>40</v>
      </c>
      <c r="FZ12" s="22">
        <v>433</v>
      </c>
      <c r="GA12" s="22">
        <v>259</v>
      </c>
      <c r="GC12" s="22">
        <v>452</v>
      </c>
      <c r="GD12" s="22">
        <v>324</v>
      </c>
      <c r="GF12" s="22">
        <v>524</v>
      </c>
      <c r="GG12" s="22">
        <v>387</v>
      </c>
      <c r="GH12" s="22">
        <v>292</v>
      </c>
      <c r="GI12" s="22">
        <v>63</v>
      </c>
      <c r="GK12" s="22">
        <v>328</v>
      </c>
      <c r="GL12" s="22">
        <v>246</v>
      </c>
      <c r="GN12" s="22">
        <v>448</v>
      </c>
      <c r="GO12" s="22">
        <v>292</v>
      </c>
      <c r="GQ12" s="22">
        <v>434</v>
      </c>
      <c r="GR12" s="22">
        <v>289</v>
      </c>
      <c r="GS12" s="22">
        <v>319</v>
      </c>
      <c r="GT12" s="22">
        <v>64</v>
      </c>
    </row>
    <row r="13" spans="1:202" x14ac:dyDescent="0.3">
      <c r="A13" s="66">
        <v>13</v>
      </c>
      <c r="B13" s="33" t="s">
        <v>70</v>
      </c>
      <c r="C13" s="34">
        <v>675</v>
      </c>
      <c r="D13" s="34">
        <v>1065</v>
      </c>
      <c r="E13" s="34">
        <v>612</v>
      </c>
      <c r="F13" s="34">
        <v>1082</v>
      </c>
      <c r="G13" s="34">
        <v>701</v>
      </c>
      <c r="H13" s="34">
        <v>1078</v>
      </c>
      <c r="I13" s="34">
        <v>353</v>
      </c>
      <c r="J13" s="34">
        <v>78</v>
      </c>
      <c r="K13" s="34">
        <v>655</v>
      </c>
      <c r="L13" s="34">
        <v>1114</v>
      </c>
      <c r="M13" s="34">
        <v>733</v>
      </c>
      <c r="N13" s="34">
        <v>1236</v>
      </c>
      <c r="O13" s="34">
        <v>586</v>
      </c>
      <c r="P13" s="34">
        <v>1032</v>
      </c>
      <c r="Q13" s="34">
        <v>315</v>
      </c>
      <c r="R13" s="34">
        <v>50</v>
      </c>
      <c r="S13" s="34">
        <v>818</v>
      </c>
      <c r="T13" s="34">
        <v>1022</v>
      </c>
      <c r="U13" s="34">
        <v>705</v>
      </c>
      <c r="V13" s="34">
        <v>1280</v>
      </c>
      <c r="W13" s="34">
        <v>731</v>
      </c>
      <c r="X13" s="34">
        <v>1172</v>
      </c>
      <c r="Y13" s="34">
        <v>271</v>
      </c>
      <c r="Z13" s="34">
        <v>49</v>
      </c>
      <c r="AA13" s="34">
        <v>1102</v>
      </c>
      <c r="AB13" s="34">
        <v>1465</v>
      </c>
      <c r="AC13" s="34">
        <v>945</v>
      </c>
      <c r="AD13" s="34">
        <v>1379</v>
      </c>
      <c r="AE13" s="34">
        <v>782</v>
      </c>
      <c r="AF13" s="34">
        <v>1265</v>
      </c>
      <c r="AG13" s="34">
        <v>375</v>
      </c>
      <c r="AH13" s="34">
        <v>56</v>
      </c>
      <c r="AI13" s="34">
        <v>1142</v>
      </c>
      <c r="AJ13" s="34">
        <v>1312</v>
      </c>
      <c r="AK13" s="34">
        <v>1035</v>
      </c>
      <c r="AL13" s="34">
        <v>1604</v>
      </c>
      <c r="AM13" s="34">
        <v>872</v>
      </c>
      <c r="AN13" s="34">
        <v>1319</v>
      </c>
      <c r="AO13" s="34">
        <v>320</v>
      </c>
      <c r="AP13" s="34">
        <v>73</v>
      </c>
      <c r="AQ13" s="34">
        <v>1147</v>
      </c>
      <c r="AR13" s="34">
        <v>1400</v>
      </c>
      <c r="AS13" s="34">
        <v>1156</v>
      </c>
      <c r="AT13" s="34">
        <v>1531</v>
      </c>
      <c r="AU13" s="34">
        <v>984</v>
      </c>
      <c r="AV13" s="34">
        <v>1526</v>
      </c>
      <c r="AW13" s="34">
        <v>365</v>
      </c>
      <c r="AX13" s="34">
        <v>54</v>
      </c>
      <c r="AY13" s="34">
        <v>1011</v>
      </c>
      <c r="AZ13" s="34">
        <v>1439</v>
      </c>
      <c r="BA13" s="34">
        <v>1084</v>
      </c>
      <c r="BB13" s="34">
        <v>1570</v>
      </c>
      <c r="BC13" s="34">
        <v>1046</v>
      </c>
      <c r="BD13" s="34">
        <v>1436</v>
      </c>
      <c r="BE13" s="34">
        <v>380</v>
      </c>
      <c r="BF13" s="34">
        <v>66</v>
      </c>
      <c r="BG13" s="34">
        <v>1171</v>
      </c>
      <c r="BH13" s="34">
        <v>1494</v>
      </c>
      <c r="BI13" s="34">
        <v>1007</v>
      </c>
      <c r="BJ13" s="34">
        <v>1679</v>
      </c>
      <c r="BK13" s="34">
        <v>1046</v>
      </c>
      <c r="BL13" s="34">
        <v>1498</v>
      </c>
      <c r="BM13" s="34">
        <v>478</v>
      </c>
      <c r="BN13" s="34">
        <v>100</v>
      </c>
      <c r="BO13" s="34">
        <v>1082</v>
      </c>
      <c r="BP13" s="34">
        <v>1456</v>
      </c>
      <c r="BQ13" s="34">
        <v>1227</v>
      </c>
      <c r="BR13" s="34">
        <v>1773</v>
      </c>
      <c r="BS13" s="34">
        <v>985</v>
      </c>
      <c r="BT13" s="34">
        <v>1610</v>
      </c>
      <c r="BU13" s="34">
        <v>447</v>
      </c>
      <c r="BV13" s="34">
        <v>95</v>
      </c>
      <c r="BW13" s="34">
        <v>971</v>
      </c>
      <c r="BX13" s="34">
        <v>1454</v>
      </c>
      <c r="BY13" s="34">
        <v>1053</v>
      </c>
      <c r="BZ13" s="34">
        <v>1733</v>
      </c>
      <c r="CA13" s="34">
        <v>1133</v>
      </c>
      <c r="CB13" s="34">
        <v>1711</v>
      </c>
      <c r="CC13" s="34">
        <v>413</v>
      </c>
      <c r="CD13" s="34">
        <v>115</v>
      </c>
      <c r="CE13" s="34">
        <v>919</v>
      </c>
      <c r="CF13" s="34">
        <v>1391</v>
      </c>
      <c r="CG13" s="34">
        <v>982</v>
      </c>
      <c r="CH13" s="34">
        <v>1742</v>
      </c>
      <c r="CI13" s="34">
        <v>1035</v>
      </c>
      <c r="CJ13" s="34">
        <v>1655</v>
      </c>
      <c r="CK13" s="34">
        <v>482</v>
      </c>
      <c r="CL13" s="34">
        <v>66</v>
      </c>
      <c r="CM13" s="34">
        <v>973</v>
      </c>
      <c r="CN13" s="34">
        <v>1318</v>
      </c>
      <c r="CO13" s="34">
        <v>961</v>
      </c>
      <c r="CP13" s="34">
        <v>1692</v>
      </c>
      <c r="CQ13" s="34">
        <v>967</v>
      </c>
      <c r="CR13" s="34">
        <v>1699</v>
      </c>
      <c r="CS13" s="34">
        <v>427</v>
      </c>
      <c r="CT13" s="34">
        <v>76</v>
      </c>
      <c r="CU13" s="34">
        <v>963</v>
      </c>
      <c r="CV13" s="34">
        <v>1413</v>
      </c>
      <c r="CW13" s="34">
        <v>1055</v>
      </c>
      <c r="CX13" s="34">
        <v>1598</v>
      </c>
      <c r="CY13" s="34">
        <v>943</v>
      </c>
      <c r="CZ13" s="34">
        <v>1682</v>
      </c>
      <c r="DA13" s="34">
        <v>435</v>
      </c>
      <c r="DB13" s="34">
        <v>73</v>
      </c>
      <c r="DC13" s="4">
        <v>935</v>
      </c>
      <c r="DD13" s="4">
        <v>1321</v>
      </c>
      <c r="DE13" s="4">
        <v>937</v>
      </c>
      <c r="DF13" s="4">
        <v>1719</v>
      </c>
      <c r="DG13" s="4">
        <v>972</v>
      </c>
      <c r="DH13" s="4">
        <v>1559</v>
      </c>
      <c r="DI13" s="4">
        <v>367</v>
      </c>
      <c r="DJ13" s="4">
        <v>65</v>
      </c>
      <c r="DK13" s="4">
        <v>994</v>
      </c>
      <c r="DL13" s="4">
        <v>1295</v>
      </c>
      <c r="DM13" s="4">
        <v>979</v>
      </c>
      <c r="DN13" s="4">
        <v>1643</v>
      </c>
      <c r="DO13" s="4">
        <v>913</v>
      </c>
      <c r="DP13" s="4">
        <v>1661</v>
      </c>
      <c r="DQ13" s="4">
        <v>369</v>
      </c>
      <c r="DR13" s="4">
        <v>79</v>
      </c>
      <c r="DS13" s="4">
        <v>957</v>
      </c>
      <c r="DT13" s="4">
        <v>1368</v>
      </c>
      <c r="DU13" s="4">
        <v>1007</v>
      </c>
      <c r="DV13" s="4">
        <v>1595</v>
      </c>
      <c r="DW13" s="4">
        <v>937</v>
      </c>
      <c r="DX13" s="4">
        <v>1583</v>
      </c>
      <c r="DY13" s="4">
        <v>358</v>
      </c>
      <c r="DZ13" s="4">
        <v>76</v>
      </c>
      <c r="EA13" s="4">
        <v>921</v>
      </c>
      <c r="EB13" s="4">
        <v>1373</v>
      </c>
      <c r="EC13" s="4">
        <v>992</v>
      </c>
      <c r="ED13" s="4">
        <v>1596</v>
      </c>
      <c r="EE13" s="4">
        <v>979</v>
      </c>
      <c r="EF13" s="4">
        <v>1557</v>
      </c>
      <c r="EG13" s="4">
        <v>358</v>
      </c>
      <c r="EH13" s="4">
        <v>55</v>
      </c>
      <c r="EI13" s="4">
        <v>1004</v>
      </c>
      <c r="EJ13" s="4">
        <v>1441</v>
      </c>
      <c r="EK13" s="4">
        <v>993</v>
      </c>
      <c r="EL13" s="4">
        <v>1623</v>
      </c>
      <c r="EM13" s="4">
        <v>968</v>
      </c>
      <c r="EN13" s="4">
        <v>1563</v>
      </c>
      <c r="EO13" s="4">
        <v>386</v>
      </c>
      <c r="EP13" s="4">
        <v>82</v>
      </c>
      <c r="EQ13" s="4">
        <v>1111</v>
      </c>
      <c r="ER13" s="4">
        <v>1628</v>
      </c>
      <c r="ES13" s="4">
        <v>1058</v>
      </c>
      <c r="ET13" s="4">
        <v>1732</v>
      </c>
      <c r="EU13" s="4">
        <v>1006</v>
      </c>
      <c r="EV13" s="4">
        <v>1585</v>
      </c>
      <c r="EW13" s="4">
        <v>374</v>
      </c>
      <c r="EX13" s="4">
        <v>80</v>
      </c>
      <c r="EY13" s="4">
        <v>1038</v>
      </c>
      <c r="EZ13" s="4">
        <v>1742</v>
      </c>
      <c r="FA13" s="4">
        <v>1120</v>
      </c>
      <c r="FB13" s="4">
        <v>1986</v>
      </c>
      <c r="FC13" s="66">
        <v>1022</v>
      </c>
      <c r="FD13" s="66">
        <v>1699</v>
      </c>
      <c r="FE13" s="66">
        <v>363</v>
      </c>
      <c r="FF13" s="66">
        <v>77</v>
      </c>
      <c r="FG13" s="22">
        <v>1102</v>
      </c>
      <c r="FH13" s="22">
        <v>1905</v>
      </c>
      <c r="FI13" s="22">
        <v>1059</v>
      </c>
      <c r="FJ13" s="22">
        <v>1964</v>
      </c>
      <c r="FK13" s="22">
        <v>1090</v>
      </c>
      <c r="FL13" s="22">
        <v>1899</v>
      </c>
      <c r="FM13" s="22">
        <v>439</v>
      </c>
      <c r="FN13" s="22">
        <v>78</v>
      </c>
      <c r="FO13" s="22">
        <v>1</v>
      </c>
      <c r="FP13" s="22">
        <v>1174</v>
      </c>
      <c r="FQ13" s="22">
        <v>2007</v>
      </c>
      <c r="FS13" s="22">
        <v>1119</v>
      </c>
      <c r="FT13" s="22">
        <v>2089</v>
      </c>
      <c r="FU13" s="22">
        <v>1020</v>
      </c>
      <c r="FV13" s="22">
        <v>1905</v>
      </c>
      <c r="FW13" s="22">
        <v>419</v>
      </c>
      <c r="FX13" s="22">
        <v>88</v>
      </c>
      <c r="FY13" s="22">
        <v>3</v>
      </c>
      <c r="FZ13" s="22">
        <v>1141</v>
      </c>
      <c r="GA13" s="22">
        <v>1961</v>
      </c>
      <c r="GB13" s="22">
        <v>1</v>
      </c>
      <c r="GC13" s="22">
        <v>1174</v>
      </c>
      <c r="GD13" s="22">
        <v>2196</v>
      </c>
      <c r="GF13" s="22">
        <v>1075</v>
      </c>
      <c r="GG13" s="22">
        <v>1988</v>
      </c>
      <c r="GH13" s="22">
        <v>407</v>
      </c>
      <c r="GI13" s="22">
        <v>107</v>
      </c>
      <c r="GJ13" s="22">
        <v>1</v>
      </c>
      <c r="GK13" s="22">
        <v>1104</v>
      </c>
      <c r="GL13" s="22">
        <v>1862</v>
      </c>
      <c r="GM13" s="22">
        <v>3</v>
      </c>
      <c r="GN13" s="22">
        <v>1151</v>
      </c>
      <c r="GO13" s="22">
        <v>2146</v>
      </c>
      <c r="GP13" s="22">
        <v>1</v>
      </c>
      <c r="GQ13" s="22">
        <v>1122</v>
      </c>
      <c r="GR13" s="22">
        <v>2088</v>
      </c>
      <c r="GS13" s="22">
        <v>455</v>
      </c>
      <c r="GT13" s="22">
        <v>107</v>
      </c>
    </row>
    <row r="14" spans="1:202" x14ac:dyDescent="0.3">
      <c r="A14" s="66">
        <v>14</v>
      </c>
      <c r="B14" s="33" t="s">
        <v>71</v>
      </c>
      <c r="C14" s="34">
        <v>303</v>
      </c>
      <c r="D14" s="34">
        <v>56</v>
      </c>
      <c r="E14" s="34">
        <v>177</v>
      </c>
      <c r="F14" s="34">
        <v>87</v>
      </c>
      <c r="G14" s="34">
        <v>281</v>
      </c>
      <c r="H14" s="34">
        <v>154</v>
      </c>
      <c r="I14" s="34">
        <v>114</v>
      </c>
      <c r="J14" s="34">
        <v>14</v>
      </c>
      <c r="K14" s="34">
        <v>220</v>
      </c>
      <c r="L14" s="34">
        <v>50</v>
      </c>
      <c r="M14" s="34">
        <v>290</v>
      </c>
      <c r="N14" s="34">
        <v>93</v>
      </c>
      <c r="O14" s="34">
        <v>497</v>
      </c>
      <c r="P14" s="34">
        <v>367</v>
      </c>
      <c r="Q14" s="34">
        <v>94</v>
      </c>
      <c r="R14" s="34">
        <v>14</v>
      </c>
      <c r="S14" s="34">
        <v>297</v>
      </c>
      <c r="T14" s="34">
        <v>95</v>
      </c>
      <c r="U14" s="34">
        <v>245</v>
      </c>
      <c r="V14" s="34">
        <v>75</v>
      </c>
      <c r="W14" s="34">
        <v>548</v>
      </c>
      <c r="X14" s="34">
        <v>244</v>
      </c>
      <c r="Y14" s="34">
        <v>117</v>
      </c>
      <c r="Z14" s="34">
        <v>19</v>
      </c>
      <c r="AA14" s="34">
        <v>741</v>
      </c>
      <c r="AB14" s="34">
        <v>223</v>
      </c>
      <c r="AC14" s="34">
        <v>375</v>
      </c>
      <c r="AD14" s="34">
        <v>145</v>
      </c>
      <c r="AE14" s="34">
        <v>206</v>
      </c>
      <c r="AF14" s="34">
        <v>48</v>
      </c>
      <c r="AG14" s="34">
        <v>173</v>
      </c>
      <c r="AH14" s="34">
        <v>15</v>
      </c>
      <c r="AI14" s="34">
        <v>795</v>
      </c>
      <c r="AJ14" s="34">
        <v>348</v>
      </c>
      <c r="AK14" s="34">
        <v>621</v>
      </c>
      <c r="AL14" s="34">
        <v>220</v>
      </c>
      <c r="AM14" s="34">
        <v>484</v>
      </c>
      <c r="AN14" s="34">
        <v>303</v>
      </c>
      <c r="AO14" s="34">
        <v>105</v>
      </c>
      <c r="AP14" s="34">
        <v>38</v>
      </c>
      <c r="AQ14" s="34">
        <v>738</v>
      </c>
      <c r="AR14" s="34">
        <v>325</v>
      </c>
      <c r="AS14" s="34">
        <v>550</v>
      </c>
      <c r="AT14" s="34">
        <v>243</v>
      </c>
      <c r="AU14" s="34">
        <v>650</v>
      </c>
      <c r="AV14" s="34">
        <v>325</v>
      </c>
      <c r="AW14" s="34">
        <v>127</v>
      </c>
      <c r="AX14" s="34">
        <v>34</v>
      </c>
      <c r="AY14" s="34">
        <v>782</v>
      </c>
      <c r="AZ14" s="34">
        <v>338</v>
      </c>
      <c r="BA14" s="34">
        <v>579</v>
      </c>
      <c r="BB14" s="34">
        <v>226</v>
      </c>
      <c r="BC14" s="34">
        <v>734</v>
      </c>
      <c r="BD14" s="34">
        <v>533</v>
      </c>
      <c r="BE14" s="34">
        <v>396</v>
      </c>
      <c r="BF14" s="34">
        <v>59</v>
      </c>
      <c r="BG14" s="34">
        <v>2827</v>
      </c>
      <c r="BH14" s="34">
        <v>1847</v>
      </c>
      <c r="BI14" s="34">
        <v>982</v>
      </c>
      <c r="BJ14" s="34">
        <v>489</v>
      </c>
      <c r="BK14" s="34">
        <v>570</v>
      </c>
      <c r="BL14" s="34">
        <v>280</v>
      </c>
      <c r="BM14" s="34">
        <v>345</v>
      </c>
      <c r="BN14" s="34">
        <v>80</v>
      </c>
      <c r="BO14" s="34">
        <v>2816</v>
      </c>
      <c r="BP14" s="34">
        <v>1843</v>
      </c>
      <c r="BQ14" s="34">
        <v>1938</v>
      </c>
      <c r="BR14" s="34">
        <v>1215</v>
      </c>
      <c r="BS14" s="34">
        <v>825</v>
      </c>
      <c r="BT14" s="34">
        <v>506</v>
      </c>
      <c r="BU14" s="34">
        <v>243</v>
      </c>
      <c r="BV14" s="34">
        <v>76</v>
      </c>
      <c r="BW14" s="34">
        <v>2383</v>
      </c>
      <c r="BX14" s="34">
        <v>1446</v>
      </c>
      <c r="BY14" s="34">
        <v>1669</v>
      </c>
      <c r="BZ14" s="34">
        <v>1002</v>
      </c>
      <c r="CA14" s="34">
        <v>1537</v>
      </c>
      <c r="CB14" s="34">
        <v>946</v>
      </c>
      <c r="CC14" s="34">
        <v>387</v>
      </c>
      <c r="CD14" s="34">
        <v>118</v>
      </c>
      <c r="CE14" s="34">
        <v>2441</v>
      </c>
      <c r="CF14" s="34">
        <v>1708</v>
      </c>
      <c r="CG14" s="34">
        <v>1557</v>
      </c>
      <c r="CH14" s="34">
        <v>945</v>
      </c>
      <c r="CI14" s="34">
        <v>1397</v>
      </c>
      <c r="CJ14" s="34">
        <v>859</v>
      </c>
      <c r="CK14" s="34">
        <v>497</v>
      </c>
      <c r="CL14" s="34">
        <v>117</v>
      </c>
      <c r="CM14" s="34">
        <v>2650</v>
      </c>
      <c r="CN14" s="34">
        <v>1625</v>
      </c>
      <c r="CO14" s="34">
        <v>1427</v>
      </c>
      <c r="CP14" s="34">
        <v>983</v>
      </c>
      <c r="CQ14" s="34">
        <v>1284</v>
      </c>
      <c r="CR14" s="34">
        <v>702</v>
      </c>
      <c r="CS14" s="34">
        <v>407</v>
      </c>
      <c r="CT14" s="34">
        <v>100</v>
      </c>
      <c r="CU14" s="34">
        <v>2616</v>
      </c>
      <c r="CV14" s="34">
        <v>1667</v>
      </c>
      <c r="CW14" s="34">
        <v>1583</v>
      </c>
      <c r="CX14" s="34">
        <v>973</v>
      </c>
      <c r="CY14" s="34">
        <v>1174</v>
      </c>
      <c r="CZ14" s="34">
        <v>799</v>
      </c>
      <c r="DA14" s="34">
        <v>329</v>
      </c>
      <c r="DB14" s="34">
        <v>66</v>
      </c>
      <c r="DC14" s="4">
        <v>2708</v>
      </c>
      <c r="DD14" s="4">
        <v>1578</v>
      </c>
      <c r="DE14" s="4">
        <v>1587</v>
      </c>
      <c r="DF14" s="4">
        <v>1039</v>
      </c>
      <c r="DG14" s="4">
        <v>1261</v>
      </c>
      <c r="DH14" s="4">
        <v>791</v>
      </c>
      <c r="DI14" s="4">
        <v>312</v>
      </c>
      <c r="DJ14" s="4">
        <v>52</v>
      </c>
      <c r="DK14" s="4">
        <v>2682</v>
      </c>
      <c r="DL14" s="4">
        <v>1487</v>
      </c>
      <c r="DM14" s="4">
        <v>1620</v>
      </c>
      <c r="DN14" s="4">
        <v>933</v>
      </c>
      <c r="DO14" s="4">
        <v>1318</v>
      </c>
      <c r="DP14" s="4">
        <v>782</v>
      </c>
      <c r="DQ14" s="4">
        <v>348</v>
      </c>
      <c r="DR14" s="4">
        <v>74</v>
      </c>
      <c r="DS14" s="4">
        <v>2504</v>
      </c>
      <c r="DT14" s="4">
        <v>1527</v>
      </c>
      <c r="DU14" s="4">
        <v>1604</v>
      </c>
      <c r="DV14" s="4">
        <v>884</v>
      </c>
      <c r="DW14" s="4">
        <v>1400</v>
      </c>
      <c r="DX14" s="4">
        <v>732</v>
      </c>
      <c r="DY14" s="4">
        <v>378</v>
      </c>
      <c r="DZ14" s="4">
        <v>72</v>
      </c>
      <c r="EA14" s="4">
        <v>2001</v>
      </c>
      <c r="EB14" s="4">
        <v>1302</v>
      </c>
      <c r="EC14" s="4">
        <v>1507</v>
      </c>
      <c r="ED14" s="4">
        <v>946</v>
      </c>
      <c r="EE14" s="4">
        <v>1387</v>
      </c>
      <c r="EF14" s="4">
        <v>760</v>
      </c>
      <c r="EG14" s="4">
        <v>319</v>
      </c>
      <c r="EH14" s="4">
        <v>80</v>
      </c>
      <c r="EI14" s="4">
        <v>1836</v>
      </c>
      <c r="EJ14" s="4">
        <v>1261</v>
      </c>
      <c r="EK14" s="4">
        <v>1126</v>
      </c>
      <c r="EL14" s="4">
        <v>764</v>
      </c>
      <c r="EM14" s="4">
        <v>1267</v>
      </c>
      <c r="EN14" s="4">
        <v>815</v>
      </c>
      <c r="EO14" s="4">
        <v>299</v>
      </c>
      <c r="EP14" s="4">
        <v>54</v>
      </c>
      <c r="EQ14" s="4">
        <v>2212</v>
      </c>
      <c r="ER14" s="4">
        <v>1507</v>
      </c>
      <c r="ES14" s="4">
        <v>1119</v>
      </c>
      <c r="ET14" s="4">
        <v>754</v>
      </c>
      <c r="EU14" s="4">
        <v>811</v>
      </c>
      <c r="EV14" s="4">
        <v>517</v>
      </c>
      <c r="EW14" s="4">
        <v>258</v>
      </c>
      <c r="EX14" s="4">
        <v>62</v>
      </c>
      <c r="EY14" s="4">
        <v>2313</v>
      </c>
      <c r="EZ14" s="4">
        <v>1334</v>
      </c>
      <c r="FA14" s="4">
        <v>1040</v>
      </c>
      <c r="FB14" s="4">
        <v>711</v>
      </c>
      <c r="FC14" s="66">
        <v>716</v>
      </c>
      <c r="FD14" s="66">
        <v>499</v>
      </c>
      <c r="FE14" s="66">
        <v>215</v>
      </c>
      <c r="FF14" s="66">
        <v>52</v>
      </c>
      <c r="FG14" s="22">
        <v>1992</v>
      </c>
      <c r="FH14" s="22">
        <v>1177</v>
      </c>
      <c r="FI14" s="22">
        <v>980</v>
      </c>
      <c r="FJ14" s="22">
        <v>569</v>
      </c>
      <c r="FK14" s="22">
        <v>728</v>
      </c>
      <c r="FL14" s="22">
        <v>523</v>
      </c>
      <c r="FM14" s="22">
        <v>195</v>
      </c>
      <c r="FN14" s="22">
        <v>64</v>
      </c>
      <c r="FO14" s="22">
        <v>2</v>
      </c>
      <c r="FP14" s="22">
        <v>1886</v>
      </c>
      <c r="FQ14" s="22">
        <v>1083</v>
      </c>
      <c r="FS14" s="22">
        <v>970</v>
      </c>
      <c r="FT14" s="22">
        <v>559</v>
      </c>
      <c r="FU14" s="22">
        <v>699</v>
      </c>
      <c r="FV14" s="22">
        <v>391</v>
      </c>
      <c r="FW14" s="22">
        <v>196</v>
      </c>
      <c r="FX14" s="22">
        <v>83</v>
      </c>
      <c r="FY14" s="22">
        <v>2</v>
      </c>
      <c r="FZ14" s="22">
        <v>1913</v>
      </c>
      <c r="GA14" s="22">
        <v>1006</v>
      </c>
      <c r="GB14" s="22">
        <v>1</v>
      </c>
      <c r="GC14" s="22">
        <v>939</v>
      </c>
      <c r="GD14" s="22">
        <v>513</v>
      </c>
      <c r="GF14" s="22">
        <v>722</v>
      </c>
      <c r="GG14" s="22">
        <v>383</v>
      </c>
      <c r="GH14" s="22">
        <v>174</v>
      </c>
      <c r="GI14" s="22">
        <v>48</v>
      </c>
      <c r="GJ14" s="22">
        <v>1</v>
      </c>
      <c r="GK14" s="22">
        <v>2044</v>
      </c>
      <c r="GL14" s="22">
        <v>1061</v>
      </c>
      <c r="GN14" s="22">
        <v>994</v>
      </c>
      <c r="GO14" s="22">
        <v>446</v>
      </c>
      <c r="GP14" s="22">
        <v>1</v>
      </c>
      <c r="GQ14" s="22">
        <v>736</v>
      </c>
      <c r="GR14" s="22">
        <v>412</v>
      </c>
      <c r="GS14" s="22">
        <v>160</v>
      </c>
      <c r="GT14" s="22">
        <v>43</v>
      </c>
    </row>
    <row r="15" spans="1:202" x14ac:dyDescent="0.3">
      <c r="A15" s="66">
        <v>15</v>
      </c>
      <c r="B15" s="33" t="s">
        <v>53</v>
      </c>
      <c r="C15" s="34">
        <v>23276</v>
      </c>
      <c r="D15" s="34">
        <v>12852</v>
      </c>
      <c r="E15" s="34">
        <v>23788</v>
      </c>
      <c r="F15" s="34">
        <v>13130</v>
      </c>
      <c r="G15" s="34">
        <v>23591</v>
      </c>
      <c r="H15" s="34">
        <v>12914</v>
      </c>
      <c r="I15" s="34">
        <v>9863</v>
      </c>
      <c r="J15" s="34">
        <v>1072</v>
      </c>
      <c r="K15" s="34">
        <v>22766</v>
      </c>
      <c r="L15" s="34">
        <v>12688</v>
      </c>
      <c r="M15" s="34">
        <v>23207</v>
      </c>
      <c r="N15" s="34">
        <v>13371</v>
      </c>
      <c r="O15" s="34">
        <v>23147</v>
      </c>
      <c r="P15" s="34">
        <v>12464</v>
      </c>
      <c r="Q15" s="34">
        <v>10365</v>
      </c>
      <c r="R15" s="34">
        <v>1032</v>
      </c>
      <c r="S15" s="34">
        <v>23576</v>
      </c>
      <c r="T15" s="34">
        <v>12368</v>
      </c>
      <c r="U15" s="34">
        <v>23054</v>
      </c>
      <c r="V15" s="34">
        <v>13002</v>
      </c>
      <c r="W15" s="34">
        <v>22734</v>
      </c>
      <c r="X15" s="34">
        <v>12619</v>
      </c>
      <c r="Y15" s="34">
        <v>10677</v>
      </c>
      <c r="Z15" s="34">
        <v>1047</v>
      </c>
      <c r="AA15" s="34">
        <v>24753</v>
      </c>
      <c r="AB15" s="34">
        <v>13799</v>
      </c>
      <c r="AC15" s="34">
        <v>24315</v>
      </c>
      <c r="AD15" s="34">
        <v>13457</v>
      </c>
      <c r="AE15" s="34">
        <v>22572</v>
      </c>
      <c r="AF15" s="34">
        <v>12006</v>
      </c>
      <c r="AG15" s="34">
        <v>10480</v>
      </c>
      <c r="AH15" s="34">
        <v>996</v>
      </c>
      <c r="AI15" s="34">
        <v>25323</v>
      </c>
      <c r="AJ15" s="34">
        <v>14077</v>
      </c>
      <c r="AK15" s="34">
        <v>24531</v>
      </c>
      <c r="AL15" s="34">
        <v>14237</v>
      </c>
      <c r="AM15" s="34">
        <v>23372</v>
      </c>
      <c r="AN15" s="34">
        <v>12716</v>
      </c>
      <c r="AO15" s="34">
        <v>10633</v>
      </c>
      <c r="AP15" s="34">
        <v>1073</v>
      </c>
      <c r="AQ15" s="34">
        <v>26283</v>
      </c>
      <c r="AR15" s="34">
        <v>14893</v>
      </c>
      <c r="AS15" s="34">
        <v>25080</v>
      </c>
      <c r="AT15" s="34">
        <v>14534</v>
      </c>
      <c r="AU15" s="34">
        <v>23662</v>
      </c>
      <c r="AV15" s="34">
        <v>13437</v>
      </c>
      <c r="AW15" s="34">
        <v>10865</v>
      </c>
      <c r="AX15" s="34">
        <v>1069</v>
      </c>
      <c r="AY15" s="34">
        <v>25682</v>
      </c>
      <c r="AZ15" s="34">
        <v>14583</v>
      </c>
      <c r="BA15" s="34">
        <v>26005</v>
      </c>
      <c r="BB15" s="34">
        <v>15193</v>
      </c>
      <c r="BC15" s="34">
        <v>24307</v>
      </c>
      <c r="BD15" s="34">
        <v>13824</v>
      </c>
      <c r="BE15" s="34">
        <v>11102</v>
      </c>
      <c r="BF15" s="34">
        <v>1184</v>
      </c>
      <c r="BG15" s="34">
        <v>24913</v>
      </c>
      <c r="BH15" s="34">
        <v>14692</v>
      </c>
      <c r="BI15" s="34">
        <v>25705</v>
      </c>
      <c r="BJ15" s="34">
        <v>14868</v>
      </c>
      <c r="BK15" s="34">
        <v>24751</v>
      </c>
      <c r="BL15" s="34">
        <v>13955</v>
      </c>
      <c r="BM15" s="34">
        <v>11495</v>
      </c>
      <c r="BN15" s="34">
        <v>1297</v>
      </c>
      <c r="BO15" s="34">
        <v>25067</v>
      </c>
      <c r="BP15" s="34">
        <v>14694</v>
      </c>
      <c r="BQ15" s="34">
        <v>24228</v>
      </c>
      <c r="BR15" s="34">
        <v>14646</v>
      </c>
      <c r="BS15" s="34">
        <v>24277</v>
      </c>
      <c r="BT15" s="34">
        <v>13704</v>
      </c>
      <c r="BU15" s="34">
        <v>11945</v>
      </c>
      <c r="BV15" s="34">
        <v>1338</v>
      </c>
      <c r="BW15" s="34">
        <v>25142</v>
      </c>
      <c r="BX15" s="34">
        <v>14325</v>
      </c>
      <c r="BY15" s="34">
        <v>24125</v>
      </c>
      <c r="BZ15" s="34">
        <v>14554</v>
      </c>
      <c r="CA15" s="34">
        <v>22975</v>
      </c>
      <c r="CB15" s="34">
        <v>13384</v>
      </c>
      <c r="CC15" s="34">
        <v>12072</v>
      </c>
      <c r="CD15" s="34">
        <v>1505</v>
      </c>
      <c r="CE15" s="34">
        <v>24120</v>
      </c>
      <c r="CF15" s="34">
        <v>14091</v>
      </c>
      <c r="CG15" s="34">
        <v>24292</v>
      </c>
      <c r="CH15" s="34">
        <v>14372</v>
      </c>
      <c r="CI15" s="34">
        <v>22963</v>
      </c>
      <c r="CJ15" s="34">
        <v>13339</v>
      </c>
      <c r="CK15" s="34">
        <v>10719</v>
      </c>
      <c r="CL15" s="34">
        <v>1332</v>
      </c>
      <c r="CM15" s="34">
        <v>22485</v>
      </c>
      <c r="CN15" s="34">
        <v>13095</v>
      </c>
      <c r="CO15" s="34">
        <v>23119</v>
      </c>
      <c r="CP15" s="34">
        <v>13812</v>
      </c>
      <c r="CQ15" s="34">
        <v>23146</v>
      </c>
      <c r="CR15" s="34">
        <v>13044</v>
      </c>
      <c r="CS15" s="34">
        <v>10597</v>
      </c>
      <c r="CT15" s="34">
        <v>1281</v>
      </c>
      <c r="CU15" s="34">
        <v>21262</v>
      </c>
      <c r="CV15" s="34">
        <v>12246</v>
      </c>
      <c r="CW15" s="34">
        <v>21628</v>
      </c>
      <c r="CX15" s="34">
        <v>13045</v>
      </c>
      <c r="CY15" s="34">
        <v>21953</v>
      </c>
      <c r="CZ15" s="34">
        <v>12698</v>
      </c>
      <c r="DA15" s="34">
        <v>10976</v>
      </c>
      <c r="DB15" s="34">
        <v>1260</v>
      </c>
      <c r="DC15" s="4">
        <v>20839</v>
      </c>
      <c r="DD15" s="4">
        <v>11645</v>
      </c>
      <c r="DE15" s="4">
        <v>20725</v>
      </c>
      <c r="DF15" s="4">
        <v>12304</v>
      </c>
      <c r="DG15" s="4">
        <v>20452</v>
      </c>
      <c r="DH15" s="4">
        <v>11949</v>
      </c>
      <c r="DI15" s="4">
        <v>10803</v>
      </c>
      <c r="DJ15" s="4">
        <v>1246</v>
      </c>
      <c r="DK15" s="4">
        <v>21276</v>
      </c>
      <c r="DL15" s="4">
        <v>11417</v>
      </c>
      <c r="DM15" s="4">
        <v>20217</v>
      </c>
      <c r="DN15" s="4">
        <v>11747</v>
      </c>
      <c r="DO15" s="4">
        <v>19753</v>
      </c>
      <c r="DP15" s="4">
        <v>11192</v>
      </c>
      <c r="DQ15" s="4">
        <v>10117</v>
      </c>
      <c r="DR15" s="4">
        <v>1231</v>
      </c>
      <c r="DS15" s="4">
        <v>21891</v>
      </c>
      <c r="DT15" s="4">
        <v>11830</v>
      </c>
      <c r="DU15" s="4">
        <v>20585</v>
      </c>
      <c r="DV15" s="4">
        <v>11427</v>
      </c>
      <c r="DW15" s="4">
        <v>19276</v>
      </c>
      <c r="DX15" s="4">
        <v>10718</v>
      </c>
      <c r="DY15" s="4">
        <v>9700</v>
      </c>
      <c r="DZ15" s="4">
        <v>1186</v>
      </c>
      <c r="EA15" s="4">
        <v>22549</v>
      </c>
      <c r="EB15" s="4">
        <v>11853</v>
      </c>
      <c r="EC15" s="4">
        <v>21103</v>
      </c>
      <c r="ED15" s="4">
        <v>11718</v>
      </c>
      <c r="EE15" s="4">
        <v>19583</v>
      </c>
      <c r="EF15" s="4">
        <v>10465</v>
      </c>
      <c r="EG15" s="4">
        <v>9475</v>
      </c>
      <c r="EH15" s="4">
        <v>1169</v>
      </c>
      <c r="EI15" s="4">
        <v>22087</v>
      </c>
      <c r="EJ15" s="4">
        <v>11795</v>
      </c>
      <c r="EK15" s="4">
        <v>21952</v>
      </c>
      <c r="EL15" s="4">
        <v>11861</v>
      </c>
      <c r="EM15" s="4">
        <v>19887</v>
      </c>
      <c r="EN15" s="4">
        <v>10749</v>
      </c>
      <c r="EO15" s="4">
        <v>9610</v>
      </c>
      <c r="EP15" s="4">
        <v>1170</v>
      </c>
      <c r="EQ15" s="4">
        <v>20902</v>
      </c>
      <c r="ER15" s="4">
        <v>11067</v>
      </c>
      <c r="ES15" s="4">
        <v>21780</v>
      </c>
      <c r="ET15" s="4">
        <v>11818</v>
      </c>
      <c r="EU15" s="4">
        <v>20733</v>
      </c>
      <c r="EV15" s="4">
        <v>10892</v>
      </c>
      <c r="EW15" s="4">
        <v>9910</v>
      </c>
      <c r="EX15" s="4">
        <v>1314</v>
      </c>
      <c r="EY15" s="4">
        <v>21734</v>
      </c>
      <c r="EZ15" s="4">
        <v>11476</v>
      </c>
      <c r="FA15" s="4">
        <v>20278</v>
      </c>
      <c r="FB15" s="4">
        <v>11058</v>
      </c>
      <c r="FC15" s="66">
        <v>20429</v>
      </c>
      <c r="FD15" s="66">
        <v>10798</v>
      </c>
      <c r="FE15" s="66">
        <v>10432</v>
      </c>
      <c r="FF15" s="66">
        <v>1388</v>
      </c>
      <c r="FG15" s="22">
        <v>22742</v>
      </c>
      <c r="FH15" s="22">
        <v>12491</v>
      </c>
      <c r="FI15" s="22">
        <v>20687</v>
      </c>
      <c r="FJ15" s="22">
        <v>11111</v>
      </c>
      <c r="FK15" s="22">
        <v>18997</v>
      </c>
      <c r="FL15" s="22">
        <v>10090</v>
      </c>
      <c r="FM15" s="22">
        <v>10522</v>
      </c>
      <c r="FN15" s="22">
        <v>1445</v>
      </c>
      <c r="FO15" s="22">
        <v>5</v>
      </c>
      <c r="FP15" s="22">
        <v>22165</v>
      </c>
      <c r="FQ15" s="22">
        <v>11912</v>
      </c>
      <c r="FR15" s="22">
        <v>1</v>
      </c>
      <c r="FS15" s="22">
        <v>21463</v>
      </c>
      <c r="FT15" s="22">
        <v>11924</v>
      </c>
      <c r="FU15" s="22">
        <v>19376</v>
      </c>
      <c r="FV15" s="22">
        <v>10144</v>
      </c>
      <c r="FW15" s="22">
        <v>9909</v>
      </c>
      <c r="FX15" s="22">
        <v>1367</v>
      </c>
      <c r="FY15" s="22">
        <v>7</v>
      </c>
      <c r="FZ15" s="22">
        <v>21109</v>
      </c>
      <c r="GA15" s="22">
        <v>11003</v>
      </c>
      <c r="GB15" s="22">
        <v>6</v>
      </c>
      <c r="GC15" s="22">
        <v>20764</v>
      </c>
      <c r="GD15" s="22">
        <v>11258</v>
      </c>
      <c r="GE15" s="22">
        <v>3</v>
      </c>
      <c r="GF15" s="22">
        <v>19927</v>
      </c>
      <c r="GG15" s="22">
        <v>10754</v>
      </c>
      <c r="GH15" s="22">
        <v>10091</v>
      </c>
      <c r="GI15" s="22">
        <v>1530</v>
      </c>
      <c r="GJ15" s="22">
        <v>5</v>
      </c>
      <c r="GK15" s="22">
        <v>20256</v>
      </c>
      <c r="GL15" s="22">
        <v>10391</v>
      </c>
      <c r="GM15" s="22">
        <v>5</v>
      </c>
      <c r="GN15" s="22">
        <v>19967</v>
      </c>
      <c r="GO15" s="22">
        <v>10469</v>
      </c>
      <c r="GP15" s="22">
        <v>6</v>
      </c>
      <c r="GQ15" s="22">
        <v>19322</v>
      </c>
      <c r="GR15" s="22">
        <v>10290</v>
      </c>
      <c r="GS15" s="22">
        <v>10472</v>
      </c>
      <c r="GT15" s="22">
        <v>1695</v>
      </c>
    </row>
    <row r="16" spans="1:202" x14ac:dyDescent="0.3">
      <c r="B16" s="23"/>
      <c r="C16" s="24"/>
      <c r="D16" s="24"/>
      <c r="E16" s="25"/>
      <c r="F16" s="24"/>
      <c r="G16" s="26"/>
      <c r="H16" s="24"/>
      <c r="I16" s="24"/>
      <c r="J16" s="24"/>
      <c r="K16" s="24"/>
      <c r="L16" s="24"/>
      <c r="M16" s="24"/>
      <c r="N16" s="24"/>
    </row>
    <row r="17" spans="1:99" x14ac:dyDescent="0.3">
      <c r="A17" s="66">
        <v>1</v>
      </c>
      <c r="C17" s="22" t="s">
        <v>209</v>
      </c>
      <c r="D17" s="22" t="s">
        <v>210</v>
      </c>
      <c r="E17" s="22" t="s">
        <v>211</v>
      </c>
      <c r="F17" s="22" t="s">
        <v>212</v>
      </c>
      <c r="G17" s="22" t="s">
        <v>213</v>
      </c>
      <c r="H17" s="22" t="s">
        <v>214</v>
      </c>
      <c r="I17" s="22" t="s">
        <v>215</v>
      </c>
      <c r="J17" s="22" t="s">
        <v>216</v>
      </c>
      <c r="K17" s="22" t="s">
        <v>217</v>
      </c>
      <c r="L17" s="22" t="s">
        <v>218</v>
      </c>
      <c r="M17" s="22" t="s">
        <v>219</v>
      </c>
      <c r="N17" s="22" t="s">
        <v>220</v>
      </c>
      <c r="O17" s="22" t="s">
        <v>221</v>
      </c>
      <c r="P17" s="22" t="s">
        <v>222</v>
      </c>
      <c r="Q17" s="22" t="s">
        <v>223</v>
      </c>
      <c r="R17" s="22" t="s">
        <v>224</v>
      </c>
      <c r="S17" s="22" t="s">
        <v>225</v>
      </c>
      <c r="T17" s="22" t="s">
        <v>226</v>
      </c>
      <c r="U17" s="22" t="s">
        <v>227</v>
      </c>
      <c r="V17" s="22" t="s">
        <v>228</v>
      </c>
      <c r="W17" s="22" t="s">
        <v>229</v>
      </c>
      <c r="X17" s="22" t="s">
        <v>230</v>
      </c>
      <c r="Y17" s="22" t="s">
        <v>231</v>
      </c>
      <c r="Z17" s="22" t="s">
        <v>232</v>
      </c>
      <c r="AA17" s="22" t="s">
        <v>233</v>
      </c>
      <c r="AB17" s="22" t="s">
        <v>234</v>
      </c>
      <c r="AC17" s="22" t="s">
        <v>235</v>
      </c>
      <c r="AD17" s="22" t="s">
        <v>236</v>
      </c>
      <c r="AE17" s="22" t="s">
        <v>246</v>
      </c>
      <c r="AF17" s="22" t="s">
        <v>247</v>
      </c>
      <c r="AG17" s="22" t="s">
        <v>260</v>
      </c>
      <c r="AH17" s="22" t="s">
        <v>261</v>
      </c>
      <c r="AI17" s="22" t="s">
        <v>271</v>
      </c>
      <c r="AJ17" s="22" t="s">
        <v>272</v>
      </c>
      <c r="AK17" s="22" t="s">
        <v>282</v>
      </c>
      <c r="AL17" s="22" t="s">
        <v>283</v>
      </c>
      <c r="AM17" s="22" t="s">
        <v>293</v>
      </c>
      <c r="AN17" s="22" t="s">
        <v>294</v>
      </c>
      <c r="AO17" s="22" t="s">
        <v>304</v>
      </c>
      <c r="AP17" s="22" t="s">
        <v>305</v>
      </c>
      <c r="AQ17" s="22" t="s">
        <v>328</v>
      </c>
      <c r="AR17" s="22" t="s">
        <v>329</v>
      </c>
      <c r="AS17" s="22" t="s">
        <v>330</v>
      </c>
      <c r="AT17" s="22" t="s">
        <v>331</v>
      </c>
      <c r="AU17" s="22" t="s">
        <v>332</v>
      </c>
      <c r="AV17" s="22" t="s">
        <v>347</v>
      </c>
      <c r="AW17" s="22" t="s">
        <v>348</v>
      </c>
      <c r="AX17" s="22" t="s">
        <v>349</v>
      </c>
      <c r="AY17" s="22" t="s">
        <v>363</v>
      </c>
      <c r="AZ17" s="22" t="s">
        <v>364</v>
      </c>
      <c r="BA17" s="22" t="s">
        <v>365</v>
      </c>
    </row>
    <row r="18" spans="1:99" s="84" customFormat="1" x14ac:dyDescent="0.3">
      <c r="A18" s="83">
        <v>2</v>
      </c>
      <c r="C18" s="84" t="s">
        <v>350</v>
      </c>
      <c r="AG18" s="85"/>
      <c r="AH18" s="85"/>
      <c r="AV18" s="85"/>
      <c r="AW18" s="85"/>
      <c r="AX18" s="85"/>
    </row>
    <row r="19" spans="1:99" x14ac:dyDescent="0.3">
      <c r="A19" s="66">
        <v>3</v>
      </c>
      <c r="B19" s="32" t="s">
        <v>38</v>
      </c>
      <c r="C19" s="32" t="s">
        <v>39</v>
      </c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/>
      <c r="AR19"/>
      <c r="AS19" s="4"/>
      <c r="AT19" s="4"/>
      <c r="AU19" s="4"/>
      <c r="AV19" s="4"/>
      <c r="AW19" s="4"/>
      <c r="AX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</row>
    <row r="20" spans="1:99" x14ac:dyDescent="0.3">
      <c r="A20" s="66">
        <v>4</v>
      </c>
      <c r="B20"/>
      <c r="C20" s="35" t="s">
        <v>41</v>
      </c>
      <c r="D20" s="35" t="s">
        <v>41</v>
      </c>
      <c r="E20" s="35" t="s">
        <v>42</v>
      </c>
      <c r="F20" s="35" t="s">
        <v>42</v>
      </c>
      <c r="G20" s="35" t="s">
        <v>43</v>
      </c>
      <c r="H20" s="35" t="s">
        <v>43</v>
      </c>
      <c r="I20" s="35" t="s">
        <v>44</v>
      </c>
      <c r="J20" s="35" t="s">
        <v>44</v>
      </c>
      <c r="K20" s="35" t="s">
        <v>45</v>
      </c>
      <c r="L20" s="35" t="s">
        <v>45</v>
      </c>
      <c r="M20" s="35" t="s">
        <v>46</v>
      </c>
      <c r="N20" s="35" t="s">
        <v>46</v>
      </c>
      <c r="O20" s="35" t="s">
        <v>47</v>
      </c>
      <c r="P20" s="35" t="s">
        <v>47</v>
      </c>
      <c r="Q20" s="35" t="s">
        <v>48</v>
      </c>
      <c r="R20" s="35" t="s">
        <v>48</v>
      </c>
      <c r="S20" s="35" t="s">
        <v>49</v>
      </c>
      <c r="T20" s="35" t="s">
        <v>49</v>
      </c>
      <c r="U20" s="35" t="s">
        <v>50</v>
      </c>
      <c r="V20" s="35" t="s">
        <v>50</v>
      </c>
      <c r="W20" s="35" t="s">
        <v>51</v>
      </c>
      <c r="X20" s="35" t="s">
        <v>51</v>
      </c>
      <c r="Y20" s="35" t="s">
        <v>52</v>
      </c>
      <c r="Z20" s="35" t="s">
        <v>52</v>
      </c>
      <c r="AA20" s="35" t="s">
        <v>95</v>
      </c>
      <c r="AB20" s="35" t="s">
        <v>95</v>
      </c>
      <c r="AC20" s="4" t="s">
        <v>208</v>
      </c>
      <c r="AD20" s="4" t="s">
        <v>208</v>
      </c>
      <c r="AE20" s="4" t="s">
        <v>237</v>
      </c>
      <c r="AF20" s="4" t="s">
        <v>237</v>
      </c>
      <c r="AG20" s="4" t="s">
        <v>251</v>
      </c>
      <c r="AH20" s="4" t="s">
        <v>251</v>
      </c>
      <c r="AI20" s="4" t="s">
        <v>270</v>
      </c>
      <c r="AJ20" s="4" t="s">
        <v>270</v>
      </c>
      <c r="AK20" s="4" t="s">
        <v>273</v>
      </c>
      <c r="AL20" s="4" t="s">
        <v>273</v>
      </c>
      <c r="AM20" s="4" t="s">
        <v>292</v>
      </c>
      <c r="AN20" s="4" t="s">
        <v>292</v>
      </c>
      <c r="AO20" s="4" t="s">
        <v>303</v>
      </c>
      <c r="AP20" s="4" t="s">
        <v>303</v>
      </c>
      <c r="AQ20" s="35" t="s">
        <v>306</v>
      </c>
      <c r="AR20" s="35" t="s">
        <v>306</v>
      </c>
      <c r="AS20" s="4" t="s">
        <v>317</v>
      </c>
      <c r="AT20" s="4" t="s">
        <v>317</v>
      </c>
      <c r="AU20" s="4" t="s">
        <v>317</v>
      </c>
      <c r="AV20" s="4" t="s">
        <v>335</v>
      </c>
      <c r="AW20" s="4" t="s">
        <v>335</v>
      </c>
      <c r="AX20" s="4" t="s">
        <v>335</v>
      </c>
      <c r="AY20" s="4" t="s">
        <v>362</v>
      </c>
      <c r="AZ20" s="4" t="s">
        <v>362</v>
      </c>
      <c r="BA20" s="4" t="s">
        <v>362</v>
      </c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</row>
    <row r="21" spans="1:99" x14ac:dyDescent="0.3">
      <c r="A21" s="66">
        <v>5</v>
      </c>
      <c r="B21" s="32" t="s">
        <v>40</v>
      </c>
      <c r="C21" t="s">
        <v>60</v>
      </c>
      <c r="D21" t="s">
        <v>61</v>
      </c>
      <c r="E21" t="s">
        <v>60</v>
      </c>
      <c r="F21" t="s">
        <v>61</v>
      </c>
      <c r="G21" t="s">
        <v>60</v>
      </c>
      <c r="H21" t="s">
        <v>61</v>
      </c>
      <c r="I21" t="s">
        <v>60</v>
      </c>
      <c r="J21" t="s">
        <v>61</v>
      </c>
      <c r="K21" t="s">
        <v>60</v>
      </c>
      <c r="L21" t="s">
        <v>61</v>
      </c>
      <c r="M21" t="s">
        <v>60</v>
      </c>
      <c r="N21" t="s">
        <v>61</v>
      </c>
      <c r="O21" t="s">
        <v>60</v>
      </c>
      <c r="P21" t="s">
        <v>61</v>
      </c>
      <c r="Q21" t="s">
        <v>60</v>
      </c>
      <c r="R21" t="s">
        <v>61</v>
      </c>
      <c r="S21" t="s">
        <v>60</v>
      </c>
      <c r="T21" t="s">
        <v>61</v>
      </c>
      <c r="U21" t="s">
        <v>60</v>
      </c>
      <c r="V21" t="s">
        <v>61</v>
      </c>
      <c r="W21" t="s">
        <v>60</v>
      </c>
      <c r="X21" t="s">
        <v>61</v>
      </c>
      <c r="Y21" t="s">
        <v>60</v>
      </c>
      <c r="Z21" t="s">
        <v>61</v>
      </c>
      <c r="AA21" t="s">
        <v>60</v>
      </c>
      <c r="AB21" t="s">
        <v>61</v>
      </c>
      <c r="AC21" s="4" t="s">
        <v>60</v>
      </c>
      <c r="AD21" s="4" t="s">
        <v>61</v>
      </c>
      <c r="AE21" s="4" t="s">
        <v>60</v>
      </c>
      <c r="AF21" s="4" t="s">
        <v>61</v>
      </c>
      <c r="AG21" s="4" t="s">
        <v>60</v>
      </c>
      <c r="AH21" s="4" t="s">
        <v>61</v>
      </c>
      <c r="AI21" s="4" t="s">
        <v>60</v>
      </c>
      <c r="AJ21" s="4" t="s">
        <v>61</v>
      </c>
      <c r="AK21" s="4" t="s">
        <v>60</v>
      </c>
      <c r="AL21" s="4" t="s">
        <v>61</v>
      </c>
      <c r="AM21" s="4" t="s">
        <v>60</v>
      </c>
      <c r="AN21" s="4" t="s">
        <v>61</v>
      </c>
      <c r="AO21" s="4" t="s">
        <v>60</v>
      </c>
      <c r="AP21" s="4" t="s">
        <v>61</v>
      </c>
      <c r="AQ21" t="s">
        <v>60</v>
      </c>
      <c r="AR21" t="s">
        <v>61</v>
      </c>
      <c r="AS21" s="4" t="s">
        <v>315</v>
      </c>
      <c r="AT21" s="4" t="s">
        <v>60</v>
      </c>
      <c r="AU21" s="4" t="s">
        <v>61</v>
      </c>
      <c r="AV21" s="4" t="s">
        <v>315</v>
      </c>
      <c r="AW21" s="4" t="s">
        <v>60</v>
      </c>
      <c r="AX21" s="4" t="s">
        <v>61</v>
      </c>
      <c r="AY21" s="4" t="s">
        <v>315</v>
      </c>
      <c r="AZ21" s="4" t="s">
        <v>60</v>
      </c>
      <c r="BA21" s="4" t="s">
        <v>61</v>
      </c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</row>
    <row r="22" spans="1:99" x14ac:dyDescent="0.3">
      <c r="A22" s="66">
        <v>6</v>
      </c>
      <c r="B22" s="33" t="s">
        <v>65</v>
      </c>
      <c r="C22" s="34">
        <v>48665</v>
      </c>
      <c r="D22" s="34">
        <v>12237</v>
      </c>
      <c r="E22" s="34">
        <v>47136</v>
      </c>
      <c r="F22" s="34">
        <v>11892</v>
      </c>
      <c r="G22" s="34">
        <v>46872</v>
      </c>
      <c r="H22" s="34">
        <v>11624</v>
      </c>
      <c r="I22" s="34">
        <v>47579</v>
      </c>
      <c r="J22" s="34">
        <v>11689</v>
      </c>
      <c r="K22" s="34">
        <v>48254</v>
      </c>
      <c r="L22" s="34">
        <v>12118</v>
      </c>
      <c r="M22" s="34">
        <v>49032</v>
      </c>
      <c r="N22" s="34">
        <v>12471</v>
      </c>
      <c r="O22" s="34">
        <v>49142</v>
      </c>
      <c r="P22" s="34">
        <v>12717</v>
      </c>
      <c r="Q22" s="34">
        <v>47607</v>
      </c>
      <c r="R22" s="34">
        <v>12181</v>
      </c>
      <c r="S22" s="34">
        <v>45802</v>
      </c>
      <c r="T22" s="34">
        <v>11526</v>
      </c>
      <c r="U22" s="34">
        <v>44807</v>
      </c>
      <c r="V22" s="34">
        <v>11270</v>
      </c>
      <c r="W22" s="34">
        <v>43444</v>
      </c>
      <c r="X22" s="34">
        <v>10948</v>
      </c>
      <c r="Y22" s="34">
        <v>41663</v>
      </c>
      <c r="Z22" s="34">
        <v>10356</v>
      </c>
      <c r="AA22" s="34">
        <v>39300</v>
      </c>
      <c r="AB22" s="34">
        <v>9883</v>
      </c>
      <c r="AC22" s="4">
        <v>36973</v>
      </c>
      <c r="AD22" s="4">
        <v>9392</v>
      </c>
      <c r="AE22" s="4">
        <v>35749</v>
      </c>
      <c r="AF22" s="4">
        <v>9160</v>
      </c>
      <c r="AG22" s="4">
        <v>35537</v>
      </c>
      <c r="AH22" s="4">
        <v>9065</v>
      </c>
      <c r="AI22" s="4">
        <v>36605</v>
      </c>
      <c r="AJ22" s="4">
        <v>9139</v>
      </c>
      <c r="AK22" s="4">
        <v>37224</v>
      </c>
      <c r="AL22" s="4">
        <v>9166</v>
      </c>
      <c r="AM22" s="4">
        <v>37693</v>
      </c>
      <c r="AN22" s="4">
        <v>8966</v>
      </c>
      <c r="AO22" s="4">
        <v>38167</v>
      </c>
      <c r="AP22" s="4">
        <v>8707</v>
      </c>
      <c r="AQ22" s="4">
        <v>38141</v>
      </c>
      <c r="AR22" s="4">
        <v>8772</v>
      </c>
      <c r="AS22" s="4">
        <v>1</v>
      </c>
      <c r="AT22" s="4">
        <v>37701</v>
      </c>
      <c r="AU22" s="4">
        <v>8964</v>
      </c>
      <c r="AV22" s="4">
        <v>4</v>
      </c>
      <c r="AW22" s="4">
        <v>36638</v>
      </c>
      <c r="AX22" s="4">
        <v>8778</v>
      </c>
      <c r="AY22" s="4">
        <v>3</v>
      </c>
      <c r="AZ22" s="4">
        <v>35596</v>
      </c>
      <c r="BA22" s="4">
        <v>8366</v>
      </c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</row>
    <row r="23" spans="1:99" x14ac:dyDescent="0.3">
      <c r="A23" s="66">
        <v>7</v>
      </c>
      <c r="B23" s="33" t="s">
        <v>14</v>
      </c>
      <c r="C23" s="34">
        <v>13055</v>
      </c>
      <c r="D23" s="34">
        <v>2003</v>
      </c>
      <c r="E23" s="34">
        <v>13383</v>
      </c>
      <c r="F23" s="34">
        <v>1955</v>
      </c>
      <c r="G23" s="34">
        <v>13568</v>
      </c>
      <c r="H23" s="34">
        <v>1913</v>
      </c>
      <c r="I23" s="34">
        <v>13451</v>
      </c>
      <c r="J23" s="34">
        <v>1904</v>
      </c>
      <c r="K23" s="34">
        <v>13447</v>
      </c>
      <c r="L23" s="34">
        <v>1917</v>
      </c>
      <c r="M23" s="34">
        <v>13975</v>
      </c>
      <c r="N23" s="34">
        <v>2123</v>
      </c>
      <c r="O23" s="34">
        <v>14789</v>
      </c>
      <c r="P23" s="34">
        <v>2352</v>
      </c>
      <c r="Q23" s="34">
        <v>14370</v>
      </c>
      <c r="R23" s="34">
        <v>2284</v>
      </c>
      <c r="S23" s="34">
        <v>14056</v>
      </c>
      <c r="T23" s="34">
        <v>2296</v>
      </c>
      <c r="U23" s="34">
        <v>13924</v>
      </c>
      <c r="V23" s="34">
        <v>2349</v>
      </c>
      <c r="W23" s="34">
        <v>13581</v>
      </c>
      <c r="X23" s="34">
        <v>2475</v>
      </c>
      <c r="Y23" s="34">
        <v>13652</v>
      </c>
      <c r="Z23" s="34">
        <v>2521</v>
      </c>
      <c r="AA23" s="34">
        <v>13530</v>
      </c>
      <c r="AB23" s="34">
        <v>2514</v>
      </c>
      <c r="AC23" s="4">
        <v>13028</v>
      </c>
      <c r="AD23" s="4">
        <v>2463</v>
      </c>
      <c r="AE23" s="4">
        <v>12649</v>
      </c>
      <c r="AF23" s="4">
        <v>2430</v>
      </c>
      <c r="AG23" s="4">
        <v>12650</v>
      </c>
      <c r="AH23" s="4">
        <v>2509</v>
      </c>
      <c r="AI23" s="4">
        <v>13106</v>
      </c>
      <c r="AJ23" s="4">
        <v>2648</v>
      </c>
      <c r="AK23" s="4">
        <v>13593</v>
      </c>
      <c r="AL23" s="4">
        <v>2853</v>
      </c>
      <c r="AM23" s="4">
        <v>13475</v>
      </c>
      <c r="AN23" s="4">
        <v>2914</v>
      </c>
      <c r="AO23" s="4">
        <v>13299</v>
      </c>
      <c r="AP23" s="4">
        <v>2940</v>
      </c>
      <c r="AQ23" s="4">
        <v>13326</v>
      </c>
      <c r="AR23" s="4">
        <v>3102</v>
      </c>
      <c r="AS23" s="4"/>
      <c r="AT23" s="4">
        <v>13512</v>
      </c>
      <c r="AU23" s="4">
        <v>3292</v>
      </c>
      <c r="AV23" s="4">
        <v>1</v>
      </c>
      <c r="AW23" s="4">
        <v>13617</v>
      </c>
      <c r="AX23" s="4">
        <v>3319</v>
      </c>
      <c r="AY23" s="4">
        <v>1</v>
      </c>
      <c r="AZ23" s="4">
        <v>13064</v>
      </c>
      <c r="BA23" s="4">
        <v>3104</v>
      </c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</row>
    <row r="24" spans="1:99" x14ac:dyDescent="0.3">
      <c r="A24" s="66">
        <v>8</v>
      </c>
      <c r="B24" s="33" t="s">
        <v>15</v>
      </c>
      <c r="C24" s="34">
        <v>5910</v>
      </c>
      <c r="D24" s="34">
        <v>12974</v>
      </c>
      <c r="E24" s="34">
        <v>5859</v>
      </c>
      <c r="F24" s="34">
        <v>12451</v>
      </c>
      <c r="G24" s="34">
        <v>5949</v>
      </c>
      <c r="H24" s="34">
        <v>12181</v>
      </c>
      <c r="I24" s="34">
        <v>6147</v>
      </c>
      <c r="J24" s="34">
        <v>12343</v>
      </c>
      <c r="K24" s="34">
        <v>6309</v>
      </c>
      <c r="L24" s="34">
        <v>12697</v>
      </c>
      <c r="M24" s="34">
        <v>6430</v>
      </c>
      <c r="N24" s="34">
        <v>13437</v>
      </c>
      <c r="O24" s="34">
        <v>6451</v>
      </c>
      <c r="P24" s="34">
        <v>13462</v>
      </c>
      <c r="Q24" s="34">
        <v>6169</v>
      </c>
      <c r="R24" s="34">
        <v>12865</v>
      </c>
      <c r="S24" s="34">
        <v>6185</v>
      </c>
      <c r="T24" s="34">
        <v>12503</v>
      </c>
      <c r="U24" s="34">
        <v>6339</v>
      </c>
      <c r="V24" s="34">
        <v>12575</v>
      </c>
      <c r="W24" s="34">
        <v>6332</v>
      </c>
      <c r="X24" s="34">
        <v>12472</v>
      </c>
      <c r="Y24" s="34">
        <v>6059</v>
      </c>
      <c r="Z24" s="34">
        <v>11969</v>
      </c>
      <c r="AA24" s="34">
        <v>5735</v>
      </c>
      <c r="AB24" s="34">
        <v>11010</v>
      </c>
      <c r="AC24" s="4">
        <v>5685</v>
      </c>
      <c r="AD24" s="4">
        <v>10148</v>
      </c>
      <c r="AE24" s="4">
        <v>5586</v>
      </c>
      <c r="AF24" s="4">
        <v>9469</v>
      </c>
      <c r="AG24" s="4">
        <v>5672</v>
      </c>
      <c r="AH24" s="4">
        <v>9220</v>
      </c>
      <c r="AI24" s="4">
        <v>5766</v>
      </c>
      <c r="AJ24" s="4">
        <v>9191</v>
      </c>
      <c r="AK24" s="4">
        <v>6057</v>
      </c>
      <c r="AL24" s="4">
        <v>9226</v>
      </c>
      <c r="AM24" s="4">
        <v>6002</v>
      </c>
      <c r="AN24" s="4">
        <v>9103</v>
      </c>
      <c r="AO24" s="4">
        <v>6015</v>
      </c>
      <c r="AP24" s="4">
        <v>9134</v>
      </c>
      <c r="AQ24" s="4">
        <v>6261</v>
      </c>
      <c r="AR24" s="4">
        <v>8932</v>
      </c>
      <c r="AS24" s="4"/>
      <c r="AT24" s="4">
        <v>6349</v>
      </c>
      <c r="AU24" s="4">
        <v>8414</v>
      </c>
      <c r="AV24" s="4">
        <v>3</v>
      </c>
      <c r="AW24" s="4">
        <v>6105</v>
      </c>
      <c r="AX24" s="4">
        <v>7715</v>
      </c>
      <c r="AY24" s="4">
        <v>3</v>
      </c>
      <c r="AZ24" s="4">
        <v>5827</v>
      </c>
      <c r="BA24" s="4">
        <v>6930</v>
      </c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</row>
    <row r="25" spans="1:99" x14ac:dyDescent="0.3">
      <c r="A25" s="66">
        <v>9</v>
      </c>
      <c r="B25" s="33" t="s">
        <v>66</v>
      </c>
      <c r="C25" s="34">
        <v>441</v>
      </c>
      <c r="D25" s="34">
        <v>465</v>
      </c>
      <c r="E25" s="34">
        <v>434</v>
      </c>
      <c r="F25" s="34">
        <v>436</v>
      </c>
      <c r="G25" s="34">
        <v>428</v>
      </c>
      <c r="H25" s="34">
        <v>474</v>
      </c>
      <c r="I25" s="34">
        <v>418</v>
      </c>
      <c r="J25" s="34">
        <v>524</v>
      </c>
      <c r="K25" s="34">
        <v>461</v>
      </c>
      <c r="L25" s="34">
        <v>586</v>
      </c>
      <c r="M25" s="34">
        <v>494</v>
      </c>
      <c r="N25" s="34">
        <v>621</v>
      </c>
      <c r="O25" s="34">
        <v>496</v>
      </c>
      <c r="P25" s="34">
        <v>648</v>
      </c>
      <c r="Q25" s="34">
        <v>544</v>
      </c>
      <c r="R25" s="34">
        <v>654</v>
      </c>
      <c r="S25" s="34">
        <v>578</v>
      </c>
      <c r="T25" s="34">
        <v>672</v>
      </c>
      <c r="U25" s="34">
        <v>627</v>
      </c>
      <c r="V25" s="34">
        <v>680</v>
      </c>
      <c r="W25" s="34">
        <v>647</v>
      </c>
      <c r="X25" s="34">
        <v>686</v>
      </c>
      <c r="Y25" s="34">
        <v>649</v>
      </c>
      <c r="Z25" s="34">
        <v>678</v>
      </c>
      <c r="AA25" s="34">
        <v>589</v>
      </c>
      <c r="AB25" s="34">
        <v>666</v>
      </c>
      <c r="AC25" s="4">
        <v>572</v>
      </c>
      <c r="AD25" s="4">
        <v>614</v>
      </c>
      <c r="AE25" s="4">
        <v>554</v>
      </c>
      <c r="AF25" s="4">
        <v>597</v>
      </c>
      <c r="AG25" s="4">
        <v>550</v>
      </c>
      <c r="AH25" s="4">
        <v>585</v>
      </c>
      <c r="AI25" s="4">
        <v>544</v>
      </c>
      <c r="AJ25" s="4">
        <v>584</v>
      </c>
      <c r="AK25" s="4">
        <v>573</v>
      </c>
      <c r="AL25" s="4">
        <v>649</v>
      </c>
      <c r="AM25" s="4">
        <v>600</v>
      </c>
      <c r="AN25" s="4">
        <v>668</v>
      </c>
      <c r="AO25" s="4">
        <v>524</v>
      </c>
      <c r="AP25" s="4">
        <v>664</v>
      </c>
      <c r="AQ25" s="4">
        <v>541</v>
      </c>
      <c r="AR25" s="4">
        <v>677</v>
      </c>
      <c r="AS25" s="4"/>
      <c r="AT25" s="4">
        <v>623</v>
      </c>
      <c r="AU25" s="4">
        <v>741</v>
      </c>
      <c r="AV25" s="4"/>
      <c r="AW25" s="4">
        <v>681</v>
      </c>
      <c r="AX25" s="4">
        <v>773</v>
      </c>
      <c r="AY25" s="4"/>
      <c r="AZ25" s="4">
        <v>664</v>
      </c>
      <c r="BA25" s="4">
        <v>792</v>
      </c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</row>
    <row r="26" spans="1:99" x14ac:dyDescent="0.3">
      <c r="A26" s="66">
        <v>10</v>
      </c>
      <c r="B26" s="33" t="s">
        <v>67</v>
      </c>
      <c r="C26" s="34">
        <v>1688</v>
      </c>
      <c r="D26" s="34">
        <v>481</v>
      </c>
      <c r="E26" s="34">
        <v>1610</v>
      </c>
      <c r="F26" s="34">
        <v>483</v>
      </c>
      <c r="G26" s="34">
        <v>1568</v>
      </c>
      <c r="H26" s="34">
        <v>476</v>
      </c>
      <c r="I26" s="34">
        <v>1523</v>
      </c>
      <c r="J26" s="34">
        <v>519</v>
      </c>
      <c r="K26" s="34">
        <v>1496</v>
      </c>
      <c r="L26" s="34">
        <v>576</v>
      </c>
      <c r="M26" s="34">
        <v>1606</v>
      </c>
      <c r="N26" s="34">
        <v>677</v>
      </c>
      <c r="O26" s="34">
        <v>1718</v>
      </c>
      <c r="P26" s="34">
        <v>770</v>
      </c>
      <c r="Q26" s="34">
        <v>1827</v>
      </c>
      <c r="R26" s="34">
        <v>763</v>
      </c>
      <c r="S26" s="34">
        <v>1912</v>
      </c>
      <c r="T26" s="34">
        <v>812</v>
      </c>
      <c r="U26" s="34">
        <v>1985</v>
      </c>
      <c r="V26" s="34">
        <v>806</v>
      </c>
      <c r="W26" s="34">
        <v>2038</v>
      </c>
      <c r="X26" s="34">
        <v>763</v>
      </c>
      <c r="Y26" s="34">
        <v>2042</v>
      </c>
      <c r="Z26" s="34">
        <v>708</v>
      </c>
      <c r="AA26" s="34">
        <v>1787</v>
      </c>
      <c r="AB26" s="34">
        <v>617</v>
      </c>
      <c r="AC26" s="4">
        <v>1930</v>
      </c>
      <c r="AD26" s="4">
        <v>617</v>
      </c>
      <c r="AE26" s="4">
        <v>2039</v>
      </c>
      <c r="AF26" s="4">
        <v>609</v>
      </c>
      <c r="AG26" s="4">
        <v>2093</v>
      </c>
      <c r="AH26" s="4">
        <v>660</v>
      </c>
      <c r="AI26" s="4">
        <v>2126</v>
      </c>
      <c r="AJ26" s="4">
        <v>690</v>
      </c>
      <c r="AK26" s="4">
        <v>2149</v>
      </c>
      <c r="AL26" s="4">
        <v>720</v>
      </c>
      <c r="AM26" s="4">
        <v>2085</v>
      </c>
      <c r="AN26" s="4">
        <v>701</v>
      </c>
      <c r="AO26" s="4">
        <v>2062</v>
      </c>
      <c r="AP26" s="4">
        <v>722</v>
      </c>
      <c r="AQ26" s="4">
        <v>2085</v>
      </c>
      <c r="AR26" s="4">
        <v>771</v>
      </c>
      <c r="AS26" s="4"/>
      <c r="AT26" s="4">
        <v>2144</v>
      </c>
      <c r="AU26" s="4">
        <v>837</v>
      </c>
      <c r="AV26" s="4"/>
      <c r="AW26" s="4">
        <v>2179</v>
      </c>
      <c r="AX26" s="4">
        <v>853</v>
      </c>
      <c r="AY26" s="4"/>
      <c r="AZ26" s="4">
        <v>2196</v>
      </c>
      <c r="BA26" s="4">
        <v>825</v>
      </c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</row>
    <row r="27" spans="1:99" x14ac:dyDescent="0.3">
      <c r="A27" s="66">
        <v>11</v>
      </c>
      <c r="B27" s="33" t="s">
        <v>68</v>
      </c>
      <c r="C27" s="34">
        <v>5774</v>
      </c>
      <c r="D27" s="34">
        <v>7144</v>
      </c>
      <c r="E27" s="34">
        <v>6021</v>
      </c>
      <c r="F27" s="34">
        <v>7309</v>
      </c>
      <c r="G27" s="34">
        <v>6397</v>
      </c>
      <c r="H27" s="34">
        <v>7351</v>
      </c>
      <c r="I27" s="34">
        <v>6892</v>
      </c>
      <c r="J27" s="34">
        <v>7549</v>
      </c>
      <c r="K27" s="34">
        <v>7074</v>
      </c>
      <c r="L27" s="34">
        <v>7682</v>
      </c>
      <c r="M27" s="34">
        <v>7051</v>
      </c>
      <c r="N27" s="34">
        <v>7767</v>
      </c>
      <c r="O27" s="34">
        <v>6763</v>
      </c>
      <c r="P27" s="34">
        <v>7732</v>
      </c>
      <c r="Q27" s="34">
        <v>6284</v>
      </c>
      <c r="R27" s="34">
        <v>7262</v>
      </c>
      <c r="S27" s="34">
        <v>5824</v>
      </c>
      <c r="T27" s="34">
        <v>6728</v>
      </c>
      <c r="U27" s="34">
        <v>5554</v>
      </c>
      <c r="V27" s="34">
        <v>6286</v>
      </c>
      <c r="W27" s="34">
        <v>5202</v>
      </c>
      <c r="X27" s="34">
        <v>6102</v>
      </c>
      <c r="Y27" s="34">
        <v>4736</v>
      </c>
      <c r="Z27" s="34">
        <v>5615</v>
      </c>
      <c r="AA27" s="34">
        <v>4423</v>
      </c>
      <c r="AB27" s="34">
        <v>5223</v>
      </c>
      <c r="AC27" s="4">
        <v>4261</v>
      </c>
      <c r="AD27" s="4">
        <v>4814</v>
      </c>
      <c r="AE27" s="4">
        <v>4309</v>
      </c>
      <c r="AF27" s="4">
        <v>4479</v>
      </c>
      <c r="AG27" s="4">
        <v>4490</v>
      </c>
      <c r="AH27" s="4">
        <v>4415</v>
      </c>
      <c r="AI27" s="4">
        <v>4697</v>
      </c>
      <c r="AJ27" s="4">
        <v>4351</v>
      </c>
      <c r="AK27" s="4">
        <v>4518</v>
      </c>
      <c r="AL27" s="4">
        <v>4392</v>
      </c>
      <c r="AM27" s="4">
        <v>3963</v>
      </c>
      <c r="AN27" s="4">
        <v>3913</v>
      </c>
      <c r="AO27" s="4">
        <v>3432</v>
      </c>
      <c r="AP27" s="4">
        <v>3482</v>
      </c>
      <c r="AQ27" s="4">
        <v>3325</v>
      </c>
      <c r="AR27" s="4">
        <v>3624</v>
      </c>
      <c r="AS27" s="4">
        <v>2</v>
      </c>
      <c r="AT27" s="4">
        <v>3395</v>
      </c>
      <c r="AU27" s="4">
        <v>3798</v>
      </c>
      <c r="AV27" s="4">
        <v>1</v>
      </c>
      <c r="AW27" s="4">
        <v>3425</v>
      </c>
      <c r="AX27" s="4">
        <v>3872</v>
      </c>
      <c r="AY27" s="4">
        <v>2</v>
      </c>
      <c r="AZ27" s="4">
        <v>3375</v>
      </c>
      <c r="BA27" s="4">
        <v>3772</v>
      </c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</row>
    <row r="28" spans="1:99" x14ac:dyDescent="0.3">
      <c r="A28" s="66">
        <v>12</v>
      </c>
      <c r="B28" s="33" t="s">
        <v>69</v>
      </c>
      <c r="C28" s="34">
        <v>1769</v>
      </c>
      <c r="D28" s="34">
        <v>1050</v>
      </c>
      <c r="E28" s="34">
        <v>1652</v>
      </c>
      <c r="F28" s="34">
        <v>1073</v>
      </c>
      <c r="G28" s="34">
        <v>1527</v>
      </c>
      <c r="H28" s="34">
        <v>1061</v>
      </c>
      <c r="I28" s="34">
        <v>1411</v>
      </c>
      <c r="J28" s="34">
        <v>1134</v>
      </c>
      <c r="K28" s="34">
        <v>1444</v>
      </c>
      <c r="L28" s="34">
        <v>1310</v>
      </c>
      <c r="M28" s="34">
        <v>1585</v>
      </c>
      <c r="N28" s="34">
        <v>1399</v>
      </c>
      <c r="O28" s="34">
        <v>1725</v>
      </c>
      <c r="P28" s="34">
        <v>1436</v>
      </c>
      <c r="Q28" s="34">
        <v>1637</v>
      </c>
      <c r="R28" s="34">
        <v>1336</v>
      </c>
      <c r="S28" s="34">
        <v>1597</v>
      </c>
      <c r="T28" s="34">
        <v>1271</v>
      </c>
      <c r="U28" s="34">
        <v>1532</v>
      </c>
      <c r="V28" s="34">
        <v>1277</v>
      </c>
      <c r="W28" s="34">
        <v>1540</v>
      </c>
      <c r="X28" s="34">
        <v>1205</v>
      </c>
      <c r="Y28" s="34">
        <v>1450</v>
      </c>
      <c r="Z28" s="34">
        <v>1190</v>
      </c>
      <c r="AA28" s="34">
        <v>1357</v>
      </c>
      <c r="AB28" s="34">
        <v>1065</v>
      </c>
      <c r="AC28" s="4">
        <v>1291</v>
      </c>
      <c r="AD28" s="4">
        <v>972</v>
      </c>
      <c r="AE28" s="4">
        <v>1254</v>
      </c>
      <c r="AF28" s="4">
        <v>889</v>
      </c>
      <c r="AG28" s="4">
        <v>1315</v>
      </c>
      <c r="AH28" s="4">
        <v>870</v>
      </c>
      <c r="AI28" s="4">
        <v>1402</v>
      </c>
      <c r="AJ28" s="4">
        <v>933</v>
      </c>
      <c r="AK28" s="4">
        <v>1543</v>
      </c>
      <c r="AL28" s="4">
        <v>966</v>
      </c>
      <c r="AM28" s="4">
        <v>1558</v>
      </c>
      <c r="AN28" s="4">
        <v>961</v>
      </c>
      <c r="AO28" s="4">
        <v>1547</v>
      </c>
      <c r="AP28" s="4">
        <v>971</v>
      </c>
      <c r="AQ28" s="4">
        <v>1684</v>
      </c>
      <c r="AR28" s="4">
        <v>1080</v>
      </c>
      <c r="AS28" s="4"/>
      <c r="AT28" s="4">
        <v>1706</v>
      </c>
      <c r="AU28" s="4">
        <v>1096</v>
      </c>
      <c r="AV28" s="4"/>
      <c r="AW28" s="4">
        <v>1701</v>
      </c>
      <c r="AX28" s="4">
        <v>1033</v>
      </c>
      <c r="AY28" s="4"/>
      <c r="AZ28" s="4">
        <v>1529</v>
      </c>
      <c r="BA28" s="4">
        <v>891</v>
      </c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</row>
    <row r="29" spans="1:99" x14ac:dyDescent="0.3">
      <c r="A29" s="66">
        <v>13</v>
      </c>
      <c r="B29" s="33" t="s">
        <v>70</v>
      </c>
      <c r="C29" s="34">
        <v>2341</v>
      </c>
      <c r="D29" s="34">
        <v>3303</v>
      </c>
      <c r="E29" s="34">
        <v>2289</v>
      </c>
      <c r="F29" s="34">
        <v>3432</v>
      </c>
      <c r="G29" s="34">
        <v>2525</v>
      </c>
      <c r="H29" s="34">
        <v>3523</v>
      </c>
      <c r="I29" s="34">
        <v>3204</v>
      </c>
      <c r="J29" s="34">
        <v>4165</v>
      </c>
      <c r="K29" s="34">
        <v>3369</v>
      </c>
      <c r="L29" s="34">
        <v>4308</v>
      </c>
      <c r="M29" s="34">
        <v>3652</v>
      </c>
      <c r="N29" s="34">
        <v>4511</v>
      </c>
      <c r="O29" s="34">
        <v>3521</v>
      </c>
      <c r="P29" s="34">
        <v>4511</v>
      </c>
      <c r="Q29" s="34">
        <v>3702</v>
      </c>
      <c r="R29" s="34">
        <v>4771</v>
      </c>
      <c r="S29" s="34">
        <v>3741</v>
      </c>
      <c r="T29" s="34">
        <v>4934</v>
      </c>
      <c r="U29" s="34">
        <v>3570</v>
      </c>
      <c r="V29" s="34">
        <v>5013</v>
      </c>
      <c r="W29" s="34">
        <v>3418</v>
      </c>
      <c r="X29" s="34">
        <v>4854</v>
      </c>
      <c r="Y29" s="34">
        <v>3328</v>
      </c>
      <c r="Z29" s="34">
        <v>4785</v>
      </c>
      <c r="AA29" s="34">
        <v>3396</v>
      </c>
      <c r="AB29" s="34">
        <v>4766</v>
      </c>
      <c r="AC29" s="4">
        <v>3211</v>
      </c>
      <c r="AD29" s="4">
        <v>4664</v>
      </c>
      <c r="AE29" s="4">
        <v>3255</v>
      </c>
      <c r="AF29" s="4">
        <v>4678</v>
      </c>
      <c r="AG29" s="4">
        <v>3259</v>
      </c>
      <c r="AH29" s="4">
        <v>4622</v>
      </c>
      <c r="AI29" s="4">
        <v>3250</v>
      </c>
      <c r="AJ29" s="4">
        <v>4581</v>
      </c>
      <c r="AK29" s="4">
        <v>3351</v>
      </c>
      <c r="AL29" s="4">
        <v>4709</v>
      </c>
      <c r="AM29" s="4">
        <v>3549</v>
      </c>
      <c r="AN29" s="4">
        <v>5025</v>
      </c>
      <c r="AO29" s="4">
        <v>3543</v>
      </c>
      <c r="AP29" s="4">
        <v>5504</v>
      </c>
      <c r="AQ29" s="4">
        <v>3690</v>
      </c>
      <c r="AR29" s="4">
        <v>5846</v>
      </c>
      <c r="AS29" s="4">
        <v>1</v>
      </c>
      <c r="AT29" s="4">
        <v>3732</v>
      </c>
      <c r="AU29" s="4">
        <v>6089</v>
      </c>
      <c r="AV29" s="4">
        <v>4</v>
      </c>
      <c r="AW29" s="4">
        <v>3797</v>
      </c>
      <c r="AX29" s="4">
        <v>6252</v>
      </c>
      <c r="AY29" s="4">
        <v>5</v>
      </c>
      <c r="AZ29" s="4">
        <v>3832</v>
      </c>
      <c r="BA29" s="4">
        <v>6203</v>
      </c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</row>
    <row r="30" spans="1:99" x14ac:dyDescent="0.3">
      <c r="A30" s="66">
        <v>14</v>
      </c>
      <c r="B30" s="33" t="s">
        <v>71</v>
      </c>
      <c r="C30" s="34">
        <v>875</v>
      </c>
      <c r="D30" s="34">
        <v>311</v>
      </c>
      <c r="E30" s="34">
        <v>1101</v>
      </c>
      <c r="F30" s="34">
        <v>524</v>
      </c>
      <c r="G30" s="34">
        <v>1207</v>
      </c>
      <c r="H30" s="34">
        <v>433</v>
      </c>
      <c r="I30" s="34">
        <v>1495</v>
      </c>
      <c r="J30" s="34">
        <v>431</v>
      </c>
      <c r="K30" s="34">
        <v>2005</v>
      </c>
      <c r="L30" s="34">
        <v>909</v>
      </c>
      <c r="M30" s="34">
        <v>2065</v>
      </c>
      <c r="N30" s="34">
        <v>927</v>
      </c>
      <c r="O30" s="34">
        <v>2491</v>
      </c>
      <c r="P30" s="34">
        <v>1156</v>
      </c>
      <c r="Q30" s="34">
        <v>4724</v>
      </c>
      <c r="R30" s="34">
        <v>2696</v>
      </c>
      <c r="S30" s="34">
        <v>5822</v>
      </c>
      <c r="T30" s="34">
        <v>3640</v>
      </c>
      <c r="U30" s="34">
        <v>5976</v>
      </c>
      <c r="V30" s="34">
        <v>3512</v>
      </c>
      <c r="W30" s="34">
        <v>5892</v>
      </c>
      <c r="X30" s="34">
        <v>3629</v>
      </c>
      <c r="Y30" s="34">
        <v>5768</v>
      </c>
      <c r="Z30" s="34">
        <v>3410</v>
      </c>
      <c r="AA30" s="34">
        <v>5702</v>
      </c>
      <c r="AB30" s="34">
        <v>3505</v>
      </c>
      <c r="AC30" s="4">
        <v>5868</v>
      </c>
      <c r="AD30" s="4">
        <v>3460</v>
      </c>
      <c r="AE30" s="4">
        <v>5968</v>
      </c>
      <c r="AF30" s="4">
        <v>3276</v>
      </c>
      <c r="AG30" s="4">
        <v>5886</v>
      </c>
      <c r="AH30" s="4">
        <v>3215</v>
      </c>
      <c r="AI30" s="4">
        <v>5214</v>
      </c>
      <c r="AJ30" s="4">
        <v>3088</v>
      </c>
      <c r="AK30" s="4">
        <v>4528</v>
      </c>
      <c r="AL30" s="4">
        <v>2894</v>
      </c>
      <c r="AM30" s="4">
        <v>4400</v>
      </c>
      <c r="AN30" s="4">
        <v>2840</v>
      </c>
      <c r="AO30" s="4">
        <v>4284</v>
      </c>
      <c r="AP30" s="4">
        <v>2596</v>
      </c>
      <c r="AQ30" s="4">
        <v>3895</v>
      </c>
      <c r="AR30" s="4">
        <v>2333</v>
      </c>
      <c r="AS30" s="4">
        <v>2</v>
      </c>
      <c r="AT30" s="4">
        <v>3751</v>
      </c>
      <c r="AU30" s="4">
        <v>2116</v>
      </c>
      <c r="AV30" s="4">
        <v>3</v>
      </c>
      <c r="AW30" s="4">
        <v>3748</v>
      </c>
      <c r="AX30" s="4">
        <v>1950</v>
      </c>
      <c r="AY30" s="4">
        <v>2</v>
      </c>
      <c r="AZ30" s="4">
        <v>3934</v>
      </c>
      <c r="BA30" s="4">
        <v>1962</v>
      </c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</row>
    <row r="31" spans="1:99" x14ac:dyDescent="0.3">
      <c r="A31" s="66">
        <v>15</v>
      </c>
      <c r="B31" s="33" t="s">
        <v>53</v>
      </c>
      <c r="C31" s="34">
        <v>80518</v>
      </c>
      <c r="D31" s="34">
        <v>39968</v>
      </c>
      <c r="E31" s="34">
        <v>79485</v>
      </c>
      <c r="F31" s="34">
        <v>39555</v>
      </c>
      <c r="G31" s="34">
        <v>80041</v>
      </c>
      <c r="H31" s="34">
        <v>39036</v>
      </c>
      <c r="I31" s="34">
        <v>82120</v>
      </c>
      <c r="J31" s="34">
        <v>40258</v>
      </c>
      <c r="K31" s="34">
        <v>83859</v>
      </c>
      <c r="L31" s="34">
        <v>42103</v>
      </c>
      <c r="M31" s="34">
        <v>85890</v>
      </c>
      <c r="N31" s="34">
        <v>43933</v>
      </c>
      <c r="O31" s="34">
        <v>87096</v>
      </c>
      <c r="P31" s="34">
        <v>44784</v>
      </c>
      <c r="Q31" s="34">
        <v>86864</v>
      </c>
      <c r="R31" s="34">
        <v>44812</v>
      </c>
      <c r="S31" s="34">
        <v>85517</v>
      </c>
      <c r="T31" s="34">
        <v>44382</v>
      </c>
      <c r="U31" s="34">
        <v>84314</v>
      </c>
      <c r="V31" s="34">
        <v>43768</v>
      </c>
      <c r="W31" s="34">
        <v>82094</v>
      </c>
      <c r="X31" s="34">
        <v>43134</v>
      </c>
      <c r="Y31" s="34">
        <v>79347</v>
      </c>
      <c r="Z31" s="34">
        <v>41232</v>
      </c>
      <c r="AA31" s="34">
        <v>75819</v>
      </c>
      <c r="AB31" s="34">
        <v>39249</v>
      </c>
      <c r="AC31" s="4">
        <v>72819</v>
      </c>
      <c r="AD31" s="4">
        <v>37144</v>
      </c>
      <c r="AE31" s="4">
        <v>71363</v>
      </c>
      <c r="AF31" s="4">
        <v>35587</v>
      </c>
      <c r="AG31" s="4">
        <v>71452</v>
      </c>
      <c r="AH31" s="4">
        <v>35161</v>
      </c>
      <c r="AI31" s="4">
        <v>72710</v>
      </c>
      <c r="AJ31" s="4">
        <v>35205</v>
      </c>
      <c r="AK31" s="4">
        <v>73536</v>
      </c>
      <c r="AL31" s="4">
        <v>35575</v>
      </c>
      <c r="AM31" s="4">
        <v>73325</v>
      </c>
      <c r="AN31" s="4">
        <v>35091</v>
      </c>
      <c r="AO31" s="4">
        <v>72873</v>
      </c>
      <c r="AP31" s="4">
        <v>34720</v>
      </c>
      <c r="AQ31" s="4">
        <v>72948</v>
      </c>
      <c r="AR31" s="4">
        <v>35137</v>
      </c>
      <c r="AS31" s="4">
        <v>6</v>
      </c>
      <c r="AT31" s="4">
        <v>72913</v>
      </c>
      <c r="AU31" s="4">
        <v>35347</v>
      </c>
      <c r="AV31" s="4">
        <v>16</v>
      </c>
      <c r="AW31" s="4">
        <v>71891</v>
      </c>
      <c r="AX31" s="4">
        <v>34545</v>
      </c>
      <c r="AY31" s="4">
        <v>16</v>
      </c>
      <c r="AZ31" s="4">
        <v>70017</v>
      </c>
      <c r="BA31" s="4">
        <v>32845</v>
      </c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</row>
    <row r="32" spans="1:99" x14ac:dyDescent="0.3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</row>
    <row r="33" spans="1:104" x14ac:dyDescent="0.3">
      <c r="C33" s="4"/>
      <c r="D33" s="4">
        <f t="shared" ref="D33:R33" si="0">IF(Auswahl_Status="vorläufig",Auswahl_Jahr&amp;" "&amp;Auswahl_Status,Auswahl_Jahr)</f>
        <v>2025</v>
      </c>
      <c r="E33" s="4">
        <f t="shared" si="0"/>
        <v>2025</v>
      </c>
      <c r="F33" s="4">
        <f t="shared" si="0"/>
        <v>2025</v>
      </c>
      <c r="G33" s="4">
        <f t="shared" si="0"/>
        <v>2025</v>
      </c>
      <c r="H33" s="4">
        <f t="shared" si="0"/>
        <v>2025</v>
      </c>
      <c r="I33" s="4">
        <f t="shared" si="0"/>
        <v>2025</v>
      </c>
      <c r="J33" s="4">
        <f t="shared" si="0"/>
        <v>2025</v>
      </c>
      <c r="K33" s="4">
        <f t="shared" si="0"/>
        <v>2025</v>
      </c>
      <c r="L33" s="4">
        <f t="shared" si="0"/>
        <v>2025</v>
      </c>
      <c r="M33" s="4">
        <f t="shared" si="0"/>
        <v>2025</v>
      </c>
      <c r="N33" s="4">
        <f t="shared" si="0"/>
        <v>2025</v>
      </c>
      <c r="O33" s="4">
        <f t="shared" si="0"/>
        <v>2025</v>
      </c>
      <c r="P33" s="4">
        <f t="shared" si="0"/>
        <v>2025</v>
      </c>
      <c r="Q33" s="4">
        <f t="shared" si="0"/>
        <v>2025</v>
      </c>
      <c r="R33" s="4">
        <f t="shared" si="0"/>
        <v>2025</v>
      </c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</row>
    <row r="34" spans="1:104" x14ac:dyDescent="0.3">
      <c r="C34" s="4"/>
      <c r="D34" s="4" t="s">
        <v>62</v>
      </c>
      <c r="E34" s="4" t="s">
        <v>62</v>
      </c>
      <c r="F34" s="4" t="s">
        <v>62</v>
      </c>
      <c r="G34" s="4" t="s">
        <v>56</v>
      </c>
      <c r="H34" s="4" t="s">
        <v>56</v>
      </c>
      <c r="I34" s="4" t="s">
        <v>56</v>
      </c>
      <c r="J34" s="4" t="s">
        <v>57</v>
      </c>
      <c r="K34" s="4" t="s">
        <v>57</v>
      </c>
      <c r="L34" s="4" t="s">
        <v>57</v>
      </c>
      <c r="M34" s="4" t="s">
        <v>58</v>
      </c>
      <c r="N34" s="4" t="s">
        <v>58</v>
      </c>
      <c r="O34" s="4" t="s">
        <v>58</v>
      </c>
      <c r="P34" s="4" t="s">
        <v>59</v>
      </c>
      <c r="Q34" s="4" t="s">
        <v>59</v>
      </c>
      <c r="R34" s="4" t="s">
        <v>59</v>
      </c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</row>
    <row r="35" spans="1:104" x14ac:dyDescent="0.3">
      <c r="C35" s="4" t="s">
        <v>63</v>
      </c>
      <c r="D35" s="4" t="s">
        <v>60</v>
      </c>
      <c r="E35" s="4" t="s">
        <v>61</v>
      </c>
      <c r="F35" s="4" t="s">
        <v>315</v>
      </c>
      <c r="G35" s="4" t="s">
        <v>60</v>
      </c>
      <c r="H35" s="4" t="s">
        <v>61</v>
      </c>
      <c r="I35" s="4" t="s">
        <v>315</v>
      </c>
      <c r="J35" s="4" t="s">
        <v>60</v>
      </c>
      <c r="K35" s="4" t="s">
        <v>61</v>
      </c>
      <c r="L35" s="4" t="s">
        <v>315</v>
      </c>
      <c r="M35" s="4" t="s">
        <v>60</v>
      </c>
      <c r="N35" s="4" t="s">
        <v>61</v>
      </c>
      <c r="O35" s="4" t="s">
        <v>315</v>
      </c>
      <c r="P35" s="4" t="s">
        <v>60</v>
      </c>
      <c r="Q35" s="4" t="s">
        <v>61</v>
      </c>
      <c r="R35" s="4" t="s">
        <v>315</v>
      </c>
      <c r="S35" s="4"/>
      <c r="T35" s="4"/>
      <c r="U35" s="31" t="s">
        <v>64</v>
      </c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</row>
    <row r="36" spans="1:104" x14ac:dyDescent="0.3">
      <c r="C36" s="4"/>
      <c r="D36" s="4" t="str">
        <f>D33&amp;"_"&amp;D34&amp;"_"&amp;D35</f>
        <v>2025_ins_männlich</v>
      </c>
      <c r="E36" s="4" t="str">
        <f t="shared" ref="E36:Q36" si="1">E33&amp;"_"&amp;E34&amp;"_"&amp;E35</f>
        <v>2025_ins_weiblich</v>
      </c>
      <c r="F36" s="4" t="str">
        <f t="shared" ref="F36" si="2">F33&amp;"_"&amp;F34&amp;"_"&amp;F35</f>
        <v>2025_ins_divers</v>
      </c>
      <c r="G36" s="4" t="str">
        <f t="shared" si="1"/>
        <v>2025_1.LJ_männlich</v>
      </c>
      <c r="H36" s="4" t="str">
        <f t="shared" si="1"/>
        <v>2025_1.LJ_weiblich</v>
      </c>
      <c r="I36" s="4" t="str">
        <f t="shared" ref="I36" si="3">I33&amp;"_"&amp;I34&amp;"_"&amp;I35</f>
        <v>2025_1.LJ_divers</v>
      </c>
      <c r="J36" s="4" t="str">
        <f t="shared" si="1"/>
        <v>2025_2.LJ_männlich</v>
      </c>
      <c r="K36" s="4" t="str">
        <f t="shared" si="1"/>
        <v>2025_2.LJ_weiblich</v>
      </c>
      <c r="L36" s="4" t="str">
        <f t="shared" ref="L36" si="4">L33&amp;"_"&amp;L34&amp;"_"&amp;L35</f>
        <v>2025_2.LJ_divers</v>
      </c>
      <c r="M36" s="4" t="str">
        <f t="shared" si="1"/>
        <v>2025_3.LJ_männlich</v>
      </c>
      <c r="N36" s="4" t="str">
        <f t="shared" si="1"/>
        <v>2025_3.LJ_weiblich</v>
      </c>
      <c r="O36" s="4" t="str">
        <f t="shared" ref="O36" si="5">O33&amp;"_"&amp;O34&amp;"_"&amp;O35</f>
        <v>2025_3.LJ_divers</v>
      </c>
      <c r="P36" s="4" t="str">
        <f t="shared" si="1"/>
        <v>2025_4.LJ_männlich</v>
      </c>
      <c r="Q36" s="4" t="str">
        <f t="shared" si="1"/>
        <v>2025_4.LJ_weiblich</v>
      </c>
      <c r="R36" s="4" t="str">
        <f t="shared" ref="R36" si="6">R33&amp;"_"&amp;R34&amp;"_"&amp;R35</f>
        <v>2025_4.LJ_divers</v>
      </c>
      <c r="S36" s="4"/>
      <c r="T36" s="4"/>
      <c r="U36" s="4" t="s">
        <v>56</v>
      </c>
      <c r="V36" s="4"/>
      <c r="W36" s="4" t="s">
        <v>57</v>
      </c>
      <c r="X36" s="4"/>
      <c r="Y36" s="4" t="s">
        <v>58</v>
      </c>
      <c r="Z36" s="4"/>
      <c r="AA36" s="4" t="s">
        <v>59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</row>
    <row r="37" spans="1:104" x14ac:dyDescent="0.3">
      <c r="A37" s="66">
        <v>6</v>
      </c>
      <c r="B37" s="23" t="s">
        <v>65</v>
      </c>
      <c r="C37" s="22">
        <f>SUM(D37:F37)</f>
        <v>43965</v>
      </c>
      <c r="D37" s="22">
        <f>IF(ISERROR(HLOOKUP(D$36,$17:$31,$A37,FALSE)),0,HLOOKUP(D$36,$17:$31,$A37,FALSE))</f>
        <v>35596</v>
      </c>
      <c r="E37" s="22">
        <f t="shared" ref="E37:F46" si="7">IF(ISERROR(HLOOKUP(E$36,$17:$31,$A37,FALSE)),0,HLOOKUP(E$36,$17:$31,$A37,FALSE))</f>
        <v>8366</v>
      </c>
      <c r="F37" s="22">
        <f t="shared" si="7"/>
        <v>3</v>
      </c>
      <c r="G37" s="22">
        <f>IF(ISERROR(HLOOKUP(G$36,$1:$15,$A37,FALSE)),0,HLOOKUP(G$36,$1:$15,$A37,FALSE))</f>
        <v>9621</v>
      </c>
      <c r="H37" s="22">
        <f t="shared" ref="H37:R46" si="8">IF(ISERROR(HLOOKUP(H$36,$1:$15,$A37,FALSE)),0,HLOOKUP(H$36,$1:$15,$A37,FALSE))</f>
        <v>2538</v>
      </c>
      <c r="I37" s="22">
        <f t="shared" si="8"/>
        <v>1</v>
      </c>
      <c r="J37" s="22">
        <f t="shared" si="8"/>
        <v>10009</v>
      </c>
      <c r="K37" s="22">
        <f t="shared" si="8"/>
        <v>2620</v>
      </c>
      <c r="L37" s="22">
        <f t="shared" si="8"/>
        <v>0</v>
      </c>
      <c r="M37" s="22">
        <f t="shared" si="8"/>
        <v>9780</v>
      </c>
      <c r="N37" s="22">
        <f t="shared" si="8"/>
        <v>2539</v>
      </c>
      <c r="O37" s="22">
        <f t="shared" si="8"/>
        <v>2</v>
      </c>
      <c r="P37" s="22">
        <f t="shared" si="8"/>
        <v>6186</v>
      </c>
      <c r="Q37" s="22">
        <f t="shared" si="8"/>
        <v>669</v>
      </c>
      <c r="R37" s="22">
        <f t="shared" si="8"/>
        <v>0</v>
      </c>
      <c r="S37" s="24" t="s">
        <v>72</v>
      </c>
      <c r="U37" s="22">
        <f t="shared" ref="U37:U44" si="9">G37*-1</f>
        <v>-9621</v>
      </c>
      <c r="W37" s="22">
        <f t="shared" ref="W37:W44" si="10">J37*-1</f>
        <v>-10009</v>
      </c>
      <c r="Y37" s="22">
        <f t="shared" ref="Y37:Y44" si="11">M37*-1</f>
        <v>-9780</v>
      </c>
      <c r="AA37" s="22">
        <f>P37*-1</f>
        <v>-6186</v>
      </c>
    </row>
    <row r="38" spans="1:104" x14ac:dyDescent="0.3">
      <c r="A38" s="66">
        <v>7</v>
      </c>
      <c r="B38" s="23" t="s">
        <v>14</v>
      </c>
      <c r="C38" s="22">
        <f t="shared" ref="C38:C47" si="12">SUM(D38:F38)</f>
        <v>16169</v>
      </c>
      <c r="D38" s="22">
        <f t="shared" ref="D38:D46" si="13">IF(ISERROR(HLOOKUP(D$36,$17:$31,$A38,FALSE)),0,HLOOKUP(D$36,$17:$31,$A38,FALSE))</f>
        <v>13064</v>
      </c>
      <c r="E38" s="22">
        <f t="shared" si="7"/>
        <v>3104</v>
      </c>
      <c r="F38" s="22">
        <f t="shared" si="7"/>
        <v>1</v>
      </c>
      <c r="G38" s="22">
        <f t="shared" ref="G38:G46" si="14">IF(ISERROR(HLOOKUP(G$36,$1:$15,$A38,FALSE)),0,HLOOKUP(G$36,$1:$15,$A38,FALSE))</f>
        <v>3097</v>
      </c>
      <c r="H38" s="22">
        <f t="shared" si="8"/>
        <v>728</v>
      </c>
      <c r="I38" s="22">
        <f t="shared" si="8"/>
        <v>0</v>
      </c>
      <c r="J38" s="22">
        <f t="shared" si="8"/>
        <v>3492</v>
      </c>
      <c r="K38" s="22">
        <f t="shared" si="8"/>
        <v>891</v>
      </c>
      <c r="L38" s="22">
        <f t="shared" si="8"/>
        <v>0</v>
      </c>
      <c r="M38" s="22">
        <f t="shared" si="8"/>
        <v>3638</v>
      </c>
      <c r="N38" s="22">
        <f t="shared" si="8"/>
        <v>933</v>
      </c>
      <c r="O38" s="22">
        <f t="shared" si="8"/>
        <v>1</v>
      </c>
      <c r="P38" s="22">
        <f t="shared" si="8"/>
        <v>2837</v>
      </c>
      <c r="Q38" s="22">
        <f t="shared" si="8"/>
        <v>552</v>
      </c>
      <c r="R38" s="22">
        <f t="shared" si="8"/>
        <v>0</v>
      </c>
      <c r="S38" s="22" t="s">
        <v>73</v>
      </c>
      <c r="U38" s="22">
        <f t="shared" si="9"/>
        <v>-3097</v>
      </c>
      <c r="W38" s="22">
        <f t="shared" si="10"/>
        <v>-3492</v>
      </c>
      <c r="Y38" s="22">
        <f t="shared" si="11"/>
        <v>-3638</v>
      </c>
      <c r="AA38" s="22">
        <f t="shared" ref="AA38:AA46" si="15">P38*-1</f>
        <v>-2837</v>
      </c>
    </row>
    <row r="39" spans="1:104" x14ac:dyDescent="0.3">
      <c r="A39" s="66">
        <v>8</v>
      </c>
      <c r="B39" s="23" t="s">
        <v>15</v>
      </c>
      <c r="C39" s="22">
        <f t="shared" si="12"/>
        <v>12760</v>
      </c>
      <c r="D39" s="22">
        <f t="shared" si="13"/>
        <v>5827</v>
      </c>
      <c r="E39" s="22">
        <f t="shared" si="7"/>
        <v>6930</v>
      </c>
      <c r="F39" s="22">
        <f t="shared" si="7"/>
        <v>3</v>
      </c>
      <c r="G39" s="22">
        <f t="shared" si="14"/>
        <v>2098</v>
      </c>
      <c r="H39" s="22">
        <f t="shared" si="8"/>
        <v>2245</v>
      </c>
      <c r="I39" s="22">
        <f t="shared" si="8"/>
        <v>0</v>
      </c>
      <c r="J39" s="22">
        <f t="shared" si="8"/>
        <v>1856</v>
      </c>
      <c r="K39" s="22">
        <f t="shared" si="8"/>
        <v>2362</v>
      </c>
      <c r="L39" s="22">
        <f t="shared" si="8"/>
        <v>2</v>
      </c>
      <c r="M39" s="22">
        <f t="shared" si="8"/>
        <v>1767</v>
      </c>
      <c r="N39" s="22">
        <f t="shared" si="8"/>
        <v>2287</v>
      </c>
      <c r="O39" s="22">
        <f t="shared" si="8"/>
        <v>1</v>
      </c>
      <c r="P39" s="22">
        <f t="shared" si="8"/>
        <v>106</v>
      </c>
      <c r="Q39" s="22">
        <f t="shared" si="8"/>
        <v>36</v>
      </c>
      <c r="R39" s="22">
        <f t="shared" si="8"/>
        <v>0</v>
      </c>
      <c r="S39" s="22" t="s">
        <v>74</v>
      </c>
      <c r="U39" s="22">
        <f t="shared" si="9"/>
        <v>-2098</v>
      </c>
      <c r="W39" s="22">
        <f t="shared" si="10"/>
        <v>-1856</v>
      </c>
      <c r="Y39" s="22">
        <f t="shared" si="11"/>
        <v>-1767</v>
      </c>
      <c r="AA39" s="22">
        <f t="shared" si="15"/>
        <v>-106</v>
      </c>
    </row>
    <row r="40" spans="1:104" x14ac:dyDescent="0.3">
      <c r="A40" s="66">
        <v>9</v>
      </c>
      <c r="B40" s="23" t="s">
        <v>66</v>
      </c>
      <c r="C40" s="22">
        <f t="shared" si="12"/>
        <v>1456</v>
      </c>
      <c r="D40" s="22">
        <f t="shared" si="13"/>
        <v>664</v>
      </c>
      <c r="E40" s="22">
        <f t="shared" si="7"/>
        <v>792</v>
      </c>
      <c r="F40" s="22">
        <f t="shared" si="7"/>
        <v>0</v>
      </c>
      <c r="G40" s="22">
        <f t="shared" si="14"/>
        <v>177</v>
      </c>
      <c r="H40" s="22">
        <f t="shared" si="8"/>
        <v>232</v>
      </c>
      <c r="I40" s="22">
        <f t="shared" si="8"/>
        <v>0</v>
      </c>
      <c r="J40" s="22">
        <f t="shared" si="8"/>
        <v>248</v>
      </c>
      <c r="K40" s="22">
        <f t="shared" si="8"/>
        <v>278</v>
      </c>
      <c r="L40" s="22">
        <f t="shared" si="8"/>
        <v>0</v>
      </c>
      <c r="M40" s="22">
        <f t="shared" si="8"/>
        <v>236</v>
      </c>
      <c r="N40" s="22">
        <f t="shared" si="8"/>
        <v>281</v>
      </c>
      <c r="O40" s="22">
        <f t="shared" si="8"/>
        <v>0</v>
      </c>
      <c r="P40" s="22">
        <f t="shared" si="8"/>
        <v>3</v>
      </c>
      <c r="Q40" s="22">
        <f t="shared" si="8"/>
        <v>1</v>
      </c>
      <c r="R40" s="22">
        <f t="shared" si="8"/>
        <v>0</v>
      </c>
      <c r="S40" s="22" t="s">
        <v>75</v>
      </c>
      <c r="U40" s="22">
        <f t="shared" si="9"/>
        <v>-177</v>
      </c>
      <c r="W40" s="22">
        <f t="shared" si="10"/>
        <v>-248</v>
      </c>
      <c r="Y40" s="22">
        <f t="shared" si="11"/>
        <v>-236</v>
      </c>
      <c r="AA40" s="22">
        <f t="shared" si="15"/>
        <v>-3</v>
      </c>
    </row>
    <row r="41" spans="1:104" x14ac:dyDescent="0.3">
      <c r="A41" s="66">
        <v>10</v>
      </c>
      <c r="B41" s="23" t="s">
        <v>67</v>
      </c>
      <c r="C41" s="22">
        <f t="shared" si="12"/>
        <v>3021</v>
      </c>
      <c r="D41" s="22">
        <f t="shared" si="13"/>
        <v>2196</v>
      </c>
      <c r="E41" s="22">
        <f t="shared" si="7"/>
        <v>825</v>
      </c>
      <c r="F41" s="22">
        <f t="shared" si="7"/>
        <v>0</v>
      </c>
      <c r="G41" s="22">
        <f t="shared" si="14"/>
        <v>632</v>
      </c>
      <c r="H41" s="22">
        <f t="shared" si="8"/>
        <v>244</v>
      </c>
      <c r="I41" s="22">
        <f t="shared" si="8"/>
        <v>0</v>
      </c>
      <c r="J41" s="22">
        <f t="shared" si="8"/>
        <v>625</v>
      </c>
      <c r="K41" s="22">
        <f t="shared" si="8"/>
        <v>246</v>
      </c>
      <c r="L41" s="22">
        <f t="shared" si="8"/>
        <v>0</v>
      </c>
      <c r="M41" s="22">
        <f t="shared" si="8"/>
        <v>664</v>
      </c>
      <c r="N41" s="22">
        <f t="shared" si="8"/>
        <v>295</v>
      </c>
      <c r="O41" s="22">
        <f t="shared" si="8"/>
        <v>0</v>
      </c>
      <c r="P41" s="22">
        <f t="shared" si="8"/>
        <v>275</v>
      </c>
      <c r="Q41" s="22">
        <f t="shared" si="8"/>
        <v>40</v>
      </c>
      <c r="R41" s="22">
        <f t="shared" si="8"/>
        <v>0</v>
      </c>
      <c r="S41" s="22" t="s">
        <v>76</v>
      </c>
      <c r="U41" s="22">
        <f t="shared" si="9"/>
        <v>-632</v>
      </c>
      <c r="W41" s="22">
        <f t="shared" si="10"/>
        <v>-625</v>
      </c>
      <c r="Y41" s="22">
        <f t="shared" si="11"/>
        <v>-664</v>
      </c>
      <c r="AA41" s="22">
        <f t="shared" si="15"/>
        <v>-275</v>
      </c>
    </row>
    <row r="42" spans="1:104" x14ac:dyDescent="0.3">
      <c r="A42" s="66">
        <v>11</v>
      </c>
      <c r="B42" s="23" t="s">
        <v>68</v>
      </c>
      <c r="C42" s="22">
        <f t="shared" si="12"/>
        <v>7149</v>
      </c>
      <c r="D42" s="22">
        <f t="shared" si="13"/>
        <v>3375</v>
      </c>
      <c r="E42" s="22">
        <f t="shared" si="7"/>
        <v>3772</v>
      </c>
      <c r="F42" s="22">
        <f t="shared" si="7"/>
        <v>2</v>
      </c>
      <c r="G42" s="22">
        <f t="shared" si="14"/>
        <v>1155</v>
      </c>
      <c r="H42" s="22">
        <f t="shared" si="8"/>
        <v>1235</v>
      </c>
      <c r="I42" s="22">
        <f t="shared" si="8"/>
        <v>2</v>
      </c>
      <c r="J42" s="22">
        <f t="shared" si="8"/>
        <v>1144</v>
      </c>
      <c r="K42" s="22">
        <f t="shared" si="8"/>
        <v>1188</v>
      </c>
      <c r="L42" s="22">
        <f t="shared" si="8"/>
        <v>0</v>
      </c>
      <c r="M42" s="22">
        <f t="shared" si="8"/>
        <v>945</v>
      </c>
      <c r="N42" s="22">
        <f t="shared" si="8"/>
        <v>1166</v>
      </c>
      <c r="O42" s="22">
        <f t="shared" si="8"/>
        <v>0</v>
      </c>
      <c r="P42" s="22">
        <f t="shared" si="8"/>
        <v>131</v>
      </c>
      <c r="Q42" s="22">
        <f t="shared" si="8"/>
        <v>183</v>
      </c>
      <c r="R42" s="22">
        <f t="shared" si="8"/>
        <v>0</v>
      </c>
      <c r="S42" s="22" t="s">
        <v>77</v>
      </c>
      <c r="U42" s="22">
        <f t="shared" si="9"/>
        <v>-1155</v>
      </c>
      <c r="W42" s="22">
        <f t="shared" si="10"/>
        <v>-1144</v>
      </c>
      <c r="Y42" s="22">
        <f t="shared" si="11"/>
        <v>-945</v>
      </c>
      <c r="AA42" s="22">
        <f t="shared" si="15"/>
        <v>-131</v>
      </c>
    </row>
    <row r="43" spans="1:104" x14ac:dyDescent="0.3">
      <c r="A43" s="66">
        <v>12</v>
      </c>
      <c r="B43" s="23" t="s">
        <v>69</v>
      </c>
      <c r="C43" s="22">
        <f t="shared" si="12"/>
        <v>2420</v>
      </c>
      <c r="D43" s="22">
        <f t="shared" si="13"/>
        <v>1529</v>
      </c>
      <c r="E43" s="22">
        <f t="shared" si="7"/>
        <v>891</v>
      </c>
      <c r="F43" s="22">
        <f t="shared" si="7"/>
        <v>0</v>
      </c>
      <c r="G43" s="22">
        <f t="shared" si="14"/>
        <v>328</v>
      </c>
      <c r="H43" s="22">
        <f t="shared" si="8"/>
        <v>246</v>
      </c>
      <c r="I43" s="22">
        <f t="shared" si="8"/>
        <v>0</v>
      </c>
      <c r="J43" s="22">
        <f t="shared" si="8"/>
        <v>448</v>
      </c>
      <c r="K43" s="22">
        <f t="shared" si="8"/>
        <v>292</v>
      </c>
      <c r="L43" s="22">
        <f t="shared" si="8"/>
        <v>0</v>
      </c>
      <c r="M43" s="22">
        <f t="shared" si="8"/>
        <v>434</v>
      </c>
      <c r="N43" s="22">
        <f t="shared" si="8"/>
        <v>289</v>
      </c>
      <c r="O43" s="22">
        <f t="shared" si="8"/>
        <v>0</v>
      </c>
      <c r="P43" s="22">
        <f t="shared" si="8"/>
        <v>319</v>
      </c>
      <c r="Q43" s="22">
        <f t="shared" si="8"/>
        <v>64</v>
      </c>
      <c r="R43" s="22">
        <f t="shared" si="8"/>
        <v>0</v>
      </c>
      <c r="S43" s="22" t="s">
        <v>78</v>
      </c>
      <c r="U43" s="22">
        <f t="shared" si="9"/>
        <v>-328</v>
      </c>
      <c r="W43" s="22">
        <f t="shared" si="10"/>
        <v>-448</v>
      </c>
      <c r="Y43" s="22">
        <f t="shared" si="11"/>
        <v>-434</v>
      </c>
      <c r="AA43" s="22">
        <f t="shared" si="15"/>
        <v>-319</v>
      </c>
    </row>
    <row r="44" spans="1:104" x14ac:dyDescent="0.3">
      <c r="A44" s="66">
        <v>13</v>
      </c>
      <c r="B44" s="23" t="s">
        <v>70</v>
      </c>
      <c r="C44" s="22">
        <f t="shared" si="12"/>
        <v>10040</v>
      </c>
      <c r="D44" s="22">
        <f t="shared" si="13"/>
        <v>3832</v>
      </c>
      <c r="E44" s="22">
        <f t="shared" si="7"/>
        <v>6203</v>
      </c>
      <c r="F44" s="22">
        <f t="shared" si="7"/>
        <v>5</v>
      </c>
      <c r="G44" s="22">
        <f t="shared" si="14"/>
        <v>1104</v>
      </c>
      <c r="H44" s="22">
        <f t="shared" si="8"/>
        <v>1862</v>
      </c>
      <c r="I44" s="22">
        <f t="shared" si="8"/>
        <v>1</v>
      </c>
      <c r="J44" s="22">
        <f t="shared" si="8"/>
        <v>1151</v>
      </c>
      <c r="K44" s="22">
        <f t="shared" si="8"/>
        <v>2146</v>
      </c>
      <c r="L44" s="22">
        <f t="shared" si="8"/>
        <v>3</v>
      </c>
      <c r="M44" s="22">
        <f t="shared" si="8"/>
        <v>1122</v>
      </c>
      <c r="N44" s="22">
        <f t="shared" si="8"/>
        <v>2088</v>
      </c>
      <c r="O44" s="22">
        <f t="shared" si="8"/>
        <v>1</v>
      </c>
      <c r="P44" s="22">
        <f t="shared" si="8"/>
        <v>455</v>
      </c>
      <c r="Q44" s="22">
        <f t="shared" si="8"/>
        <v>107</v>
      </c>
      <c r="R44" s="22">
        <f t="shared" si="8"/>
        <v>0</v>
      </c>
      <c r="S44" s="22" t="s">
        <v>79</v>
      </c>
      <c r="U44" s="22">
        <f t="shared" si="9"/>
        <v>-1104</v>
      </c>
      <c r="W44" s="22">
        <f t="shared" si="10"/>
        <v>-1151</v>
      </c>
      <c r="Y44" s="22">
        <f t="shared" si="11"/>
        <v>-1122</v>
      </c>
      <c r="AA44" s="22">
        <f t="shared" si="15"/>
        <v>-455</v>
      </c>
    </row>
    <row r="45" spans="1:104" x14ac:dyDescent="0.3">
      <c r="B45" s="23" t="s">
        <v>80</v>
      </c>
      <c r="C45" s="22">
        <f t="shared" si="12"/>
        <v>96980</v>
      </c>
      <c r="D45" s="22">
        <f t="shared" ref="D45:E45" si="16">SUM(D37:D44)</f>
        <v>66083</v>
      </c>
      <c r="E45" s="22">
        <f t="shared" si="16"/>
        <v>30883</v>
      </c>
      <c r="F45" s="22">
        <f t="shared" ref="F45:K45" si="17">SUM(F37:F44)</f>
        <v>14</v>
      </c>
      <c r="G45" s="22">
        <f t="shared" ref="G45:H45" si="18">SUM(G37:G44)</f>
        <v>18212</v>
      </c>
      <c r="H45" s="22">
        <f t="shared" si="18"/>
        <v>9330</v>
      </c>
      <c r="I45" s="22">
        <f t="shared" si="17"/>
        <v>4</v>
      </c>
      <c r="J45" s="22">
        <f t="shared" si="17"/>
        <v>18973</v>
      </c>
      <c r="K45" s="22">
        <f t="shared" si="17"/>
        <v>10023</v>
      </c>
      <c r="L45" s="22">
        <f t="shared" ref="L45:R45" si="19">SUM(L37:L44)</f>
        <v>5</v>
      </c>
      <c r="M45" s="22">
        <f t="shared" si="19"/>
        <v>18586</v>
      </c>
      <c r="N45" s="22">
        <f t="shared" si="19"/>
        <v>9878</v>
      </c>
      <c r="O45" s="22">
        <f t="shared" si="19"/>
        <v>5</v>
      </c>
      <c r="P45" s="22">
        <f t="shared" si="19"/>
        <v>10312</v>
      </c>
      <c r="Q45" s="22">
        <f t="shared" si="19"/>
        <v>1652</v>
      </c>
      <c r="R45" s="22">
        <f t="shared" si="19"/>
        <v>0</v>
      </c>
    </row>
    <row r="46" spans="1:104" x14ac:dyDescent="0.3">
      <c r="A46" s="66">
        <v>14</v>
      </c>
      <c r="B46" s="23" t="s">
        <v>71</v>
      </c>
      <c r="C46" s="22">
        <f t="shared" si="12"/>
        <v>5898</v>
      </c>
      <c r="D46" s="22">
        <f t="shared" si="13"/>
        <v>3934</v>
      </c>
      <c r="E46" s="22">
        <f t="shared" si="7"/>
        <v>1962</v>
      </c>
      <c r="F46" s="22">
        <f t="shared" si="7"/>
        <v>2</v>
      </c>
      <c r="G46" s="22">
        <f t="shared" si="14"/>
        <v>2044</v>
      </c>
      <c r="H46" s="22">
        <f t="shared" si="8"/>
        <v>1061</v>
      </c>
      <c r="I46" s="22">
        <f t="shared" si="8"/>
        <v>1</v>
      </c>
      <c r="J46" s="22">
        <f t="shared" si="8"/>
        <v>994</v>
      </c>
      <c r="K46" s="22">
        <f t="shared" si="8"/>
        <v>446</v>
      </c>
      <c r="L46" s="22">
        <f t="shared" si="8"/>
        <v>0</v>
      </c>
      <c r="M46" s="22">
        <f t="shared" si="8"/>
        <v>736</v>
      </c>
      <c r="N46" s="22">
        <f t="shared" si="8"/>
        <v>412</v>
      </c>
      <c r="O46" s="22">
        <f t="shared" si="8"/>
        <v>1</v>
      </c>
      <c r="P46" s="22">
        <f t="shared" si="8"/>
        <v>160</v>
      </c>
      <c r="Q46" s="22">
        <f t="shared" si="8"/>
        <v>43</v>
      </c>
      <c r="R46" s="22">
        <f t="shared" si="8"/>
        <v>0</v>
      </c>
      <c r="S46" s="22" t="s">
        <v>81</v>
      </c>
      <c r="U46" s="22">
        <f>G46*-1</f>
        <v>-2044</v>
      </c>
      <c r="W46" s="22">
        <f>J46*-1</f>
        <v>-994</v>
      </c>
      <c r="Y46" s="22">
        <f>M46*-1</f>
        <v>-736</v>
      </c>
      <c r="AA46" s="22">
        <f t="shared" si="15"/>
        <v>-160</v>
      </c>
    </row>
    <row r="47" spans="1:104" x14ac:dyDescent="0.3">
      <c r="A47" s="66">
        <v>15</v>
      </c>
      <c r="B47" s="28" t="s">
        <v>82</v>
      </c>
      <c r="C47" s="22">
        <f t="shared" si="12"/>
        <v>102878</v>
      </c>
      <c r="D47" s="22">
        <f>_xlfn.XLOOKUP(D$36,$17:$17,31:31,0)</f>
        <v>70017</v>
      </c>
      <c r="E47" s="22">
        <f>_xlfn.XLOOKUP(E$36,$17:$17,31:31,0)</f>
        <v>32845</v>
      </c>
      <c r="F47" s="22">
        <f>_xlfn.XLOOKUP(F$36,$17:$17,31:31,0)</f>
        <v>16</v>
      </c>
      <c r="G47" s="22">
        <f t="shared" ref="G47:R47" si="20">_xlfn.XLOOKUP(G$36,$1:$1,15:15,0)</f>
        <v>20256</v>
      </c>
      <c r="H47" s="22">
        <f t="shared" si="20"/>
        <v>10391</v>
      </c>
      <c r="I47" s="22">
        <f t="shared" si="20"/>
        <v>5</v>
      </c>
      <c r="J47" s="22">
        <f t="shared" si="20"/>
        <v>19967</v>
      </c>
      <c r="K47" s="22">
        <f t="shared" si="20"/>
        <v>10469</v>
      </c>
      <c r="L47" s="22">
        <f t="shared" si="20"/>
        <v>5</v>
      </c>
      <c r="M47" s="22">
        <f t="shared" si="20"/>
        <v>19322</v>
      </c>
      <c r="N47" s="22">
        <f t="shared" si="20"/>
        <v>10290</v>
      </c>
      <c r="O47" s="22">
        <f t="shared" si="20"/>
        <v>6</v>
      </c>
      <c r="P47" s="22">
        <f t="shared" si="20"/>
        <v>10472</v>
      </c>
      <c r="Q47" s="22">
        <f t="shared" si="20"/>
        <v>1695</v>
      </c>
      <c r="R47" s="22">
        <f t="shared" si="20"/>
        <v>0</v>
      </c>
    </row>
  </sheetData>
  <phoneticPr fontId="8" type="noConversion"/>
  <pageMargins left="0.7" right="0.7" top="0.78740157499999996" bottom="0.78740157499999996" header="0.3" footer="0.3"/>
  <ignoredErrors>
    <ignoredError sqref="I4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AE178"/>
  <sheetViews>
    <sheetView workbookViewId="0">
      <selection activeCell="Y48" sqref="Y48"/>
    </sheetView>
  </sheetViews>
  <sheetFormatPr baseColWidth="10" defaultColWidth="11.42578125" defaultRowHeight="16.5" x14ac:dyDescent="0.3"/>
  <cols>
    <col min="1" max="1" width="22.140625" style="22" customWidth="1"/>
    <col min="2" max="2" width="17.140625" style="22" customWidth="1"/>
    <col min="3" max="3" width="28.28515625" style="22" customWidth="1"/>
    <col min="4" max="4" width="23.5703125" style="22" customWidth="1"/>
    <col min="5" max="5" width="5.5703125" style="22" customWidth="1"/>
    <col min="6" max="6" width="6.28515625" style="22" bestFit="1" customWidth="1"/>
    <col min="7" max="12" width="5.5703125" style="22" customWidth="1"/>
    <col min="13" max="16" width="5.7109375" style="22" customWidth="1"/>
    <col min="17" max="18" width="5.85546875" style="22" customWidth="1"/>
    <col min="19" max="19" width="5" style="22" bestFit="1" customWidth="1"/>
    <col min="20" max="21" width="4.85546875" style="22" bestFit="1" customWidth="1"/>
    <col min="22" max="25" width="5" style="22" bestFit="1" customWidth="1"/>
    <col min="26" max="27" width="14" style="22" customWidth="1"/>
    <col min="28" max="28" width="13.7109375" style="22" customWidth="1"/>
    <col min="29" max="30" width="14" style="22" customWidth="1"/>
    <col min="31" max="31" width="13.7109375" style="22" customWidth="1"/>
    <col min="32" max="32" width="9.7109375" style="22" customWidth="1"/>
    <col min="33" max="33" width="20.42578125" style="22" customWidth="1"/>
    <col min="34" max="34" width="9.7109375" style="22" customWidth="1"/>
    <col min="35" max="35" width="17.28515625" style="22" customWidth="1"/>
    <col min="36" max="36" width="9.7109375" style="22" customWidth="1"/>
    <col min="37" max="37" width="24.7109375" style="22" bestFit="1" customWidth="1"/>
    <col min="38" max="38" width="15.140625" style="22" customWidth="1"/>
    <col min="39" max="39" width="9.7109375" style="22" customWidth="1"/>
    <col min="40" max="40" width="24.7109375" style="22" bestFit="1" customWidth="1"/>
    <col min="41" max="41" width="15.140625" style="22" customWidth="1"/>
    <col min="42" max="42" width="9.7109375" style="22" customWidth="1"/>
    <col min="43" max="43" width="24.7109375" style="22" bestFit="1" customWidth="1"/>
    <col min="44" max="44" width="15.140625" style="22" customWidth="1"/>
    <col min="45" max="45" width="9.7109375" style="22" customWidth="1"/>
    <col min="46" max="46" width="24.7109375" style="22" bestFit="1" customWidth="1"/>
    <col min="47" max="47" width="15.140625" style="22" customWidth="1"/>
    <col min="48" max="48" width="9.7109375" style="22" customWidth="1"/>
    <col min="49" max="49" width="24.7109375" style="22" bestFit="1" customWidth="1"/>
    <col min="50" max="50" width="20.42578125" style="22" customWidth="1"/>
    <col min="51" max="51" width="9.7109375" style="22" customWidth="1"/>
    <col min="52" max="52" width="29.85546875" style="22" bestFit="1" customWidth="1"/>
    <col min="53" max="53" width="17.28515625" style="22" customWidth="1"/>
    <col min="54" max="54" width="20.42578125" style="22" bestFit="1" customWidth="1"/>
    <col min="55" max="55" width="9.7109375" style="22" bestFit="1" customWidth="1"/>
    <col min="56" max="56" width="29.85546875" style="22" bestFit="1" customWidth="1"/>
    <col min="57" max="57" width="9.85546875" style="22" bestFit="1" customWidth="1"/>
    <col min="58" max="58" width="17.7109375" style="22" bestFit="1" customWidth="1"/>
    <col min="59" max="60" width="17.28515625" style="22" bestFit="1" customWidth="1"/>
    <col min="61" max="16384" width="11.42578125" style="22"/>
  </cols>
  <sheetData>
    <row r="1" spans="1:25" x14ac:dyDescent="0.3">
      <c r="A1" s="32" t="s">
        <v>38</v>
      </c>
      <c r="B1"/>
      <c r="C1" s="32" t="s">
        <v>39</v>
      </c>
      <c r="D1"/>
      <c r="E1"/>
      <c r="F1"/>
      <c r="G1"/>
      <c r="H1"/>
      <c r="I1"/>
      <c r="J1"/>
      <c r="K1"/>
      <c r="L1"/>
      <c r="M1"/>
    </row>
    <row r="2" spans="1:25" x14ac:dyDescent="0.3">
      <c r="A2" s="32" t="s">
        <v>40</v>
      </c>
      <c r="B2" s="32" t="s">
        <v>85</v>
      </c>
      <c r="C2" s="35" t="s">
        <v>43</v>
      </c>
      <c r="D2" s="35" t="s">
        <v>44</v>
      </c>
      <c r="E2" s="35" t="s">
        <v>45</v>
      </c>
      <c r="F2" s="35" t="s">
        <v>46</v>
      </c>
      <c r="G2" s="35" t="s">
        <v>47</v>
      </c>
      <c r="H2" s="35" t="s">
        <v>48</v>
      </c>
      <c r="I2" s="35" t="s">
        <v>49</v>
      </c>
      <c r="J2" s="35" t="s">
        <v>50</v>
      </c>
      <c r="K2" s="35" t="s">
        <v>51</v>
      </c>
      <c r="L2" s="35" t="s">
        <v>52</v>
      </c>
      <c r="M2" s="35" t="s">
        <v>95</v>
      </c>
      <c r="N2" s="66" t="s">
        <v>208</v>
      </c>
      <c r="O2" s="67" t="s">
        <v>237</v>
      </c>
      <c r="P2" s="66" t="s">
        <v>251</v>
      </c>
      <c r="Q2" s="22" t="s">
        <v>270</v>
      </c>
      <c r="R2" s="22" t="s">
        <v>273</v>
      </c>
      <c r="S2" s="22" t="s">
        <v>292</v>
      </c>
      <c r="T2" s="22" t="s">
        <v>303</v>
      </c>
      <c r="U2" s="22" t="s">
        <v>306</v>
      </c>
      <c r="V2" s="22" t="s">
        <v>317</v>
      </c>
      <c r="W2" s="22" t="s">
        <v>335</v>
      </c>
      <c r="X2" s="86" t="s">
        <v>362</v>
      </c>
      <c r="Y2" s="86"/>
    </row>
    <row r="3" spans="1:25" x14ac:dyDescent="0.3">
      <c r="A3" t="s">
        <v>2</v>
      </c>
      <c r="B3" t="s">
        <v>83</v>
      </c>
      <c r="C3" s="38">
        <v>2</v>
      </c>
      <c r="D3" s="38">
        <v>16</v>
      </c>
      <c r="E3" s="38">
        <v>21</v>
      </c>
      <c r="F3" s="38">
        <v>35</v>
      </c>
      <c r="G3" s="38">
        <v>49</v>
      </c>
      <c r="H3" s="38">
        <v>58</v>
      </c>
      <c r="I3" s="38">
        <v>78</v>
      </c>
      <c r="J3" s="38">
        <v>80</v>
      </c>
      <c r="K3" s="38">
        <v>82</v>
      </c>
      <c r="L3" s="38">
        <v>82</v>
      </c>
      <c r="M3" s="38">
        <v>122</v>
      </c>
      <c r="N3" s="38">
        <v>133</v>
      </c>
      <c r="O3" s="38">
        <v>152</v>
      </c>
      <c r="P3" s="38">
        <v>183</v>
      </c>
      <c r="Q3" s="38">
        <v>190</v>
      </c>
      <c r="R3" s="38">
        <v>193</v>
      </c>
      <c r="S3" s="38">
        <v>209</v>
      </c>
      <c r="T3" s="38">
        <v>229</v>
      </c>
      <c r="U3" s="38">
        <v>231</v>
      </c>
      <c r="V3" s="38">
        <v>225</v>
      </c>
      <c r="W3" s="38">
        <v>205</v>
      </c>
      <c r="X3" s="66">
        <v>215</v>
      </c>
      <c r="Y3" s="66"/>
    </row>
    <row r="4" spans="1:25" x14ac:dyDescent="0.3">
      <c r="A4" t="s">
        <v>2</v>
      </c>
      <c r="B4" t="s">
        <v>84</v>
      </c>
      <c r="C4" s="38">
        <v>3</v>
      </c>
      <c r="D4" s="38">
        <v>10</v>
      </c>
      <c r="E4" s="38">
        <v>20</v>
      </c>
      <c r="F4" s="38">
        <v>47</v>
      </c>
      <c r="G4" s="38">
        <v>62</v>
      </c>
      <c r="H4" s="38">
        <v>82</v>
      </c>
      <c r="I4" s="38">
        <v>74</v>
      </c>
      <c r="J4" s="38">
        <v>88</v>
      </c>
      <c r="K4" s="38">
        <v>103</v>
      </c>
      <c r="L4" s="38">
        <v>100</v>
      </c>
      <c r="M4" s="38">
        <v>116</v>
      </c>
      <c r="N4" s="38">
        <v>97</v>
      </c>
      <c r="O4" s="38">
        <v>106</v>
      </c>
      <c r="P4" s="38">
        <v>108</v>
      </c>
      <c r="Q4" s="38">
        <v>75</v>
      </c>
      <c r="R4" s="38">
        <v>79</v>
      </c>
      <c r="S4" s="38">
        <v>90</v>
      </c>
      <c r="T4" s="38">
        <v>83</v>
      </c>
      <c r="U4" s="38">
        <v>64</v>
      </c>
      <c r="V4" s="38">
        <v>60</v>
      </c>
      <c r="W4" s="38">
        <v>74</v>
      </c>
      <c r="X4" s="66">
        <v>71</v>
      </c>
      <c r="Y4" s="66"/>
    </row>
    <row r="5" spans="1:25" x14ac:dyDescent="0.3">
      <c r="A5" t="s">
        <v>86</v>
      </c>
      <c r="B5"/>
      <c r="C5" s="38">
        <v>5</v>
      </c>
      <c r="D5" s="38">
        <v>26</v>
      </c>
      <c r="E5" s="38">
        <v>41</v>
      </c>
      <c r="F5" s="38">
        <v>82</v>
      </c>
      <c r="G5" s="38">
        <v>111</v>
      </c>
      <c r="H5" s="38">
        <v>140</v>
      </c>
      <c r="I5" s="38">
        <v>152</v>
      </c>
      <c r="J5" s="38">
        <v>168</v>
      </c>
      <c r="K5" s="38">
        <v>185</v>
      </c>
      <c r="L5" s="38">
        <v>182</v>
      </c>
      <c r="M5" s="38">
        <v>238</v>
      </c>
      <c r="N5" s="38">
        <v>230</v>
      </c>
      <c r="O5" s="38">
        <v>258</v>
      </c>
      <c r="P5" s="38">
        <v>291</v>
      </c>
      <c r="Q5" s="38">
        <v>265</v>
      </c>
      <c r="R5" s="38">
        <v>272</v>
      </c>
      <c r="S5" s="38">
        <v>299</v>
      </c>
      <c r="T5" s="38">
        <v>312</v>
      </c>
      <c r="U5" s="38">
        <v>295</v>
      </c>
      <c r="V5" s="38">
        <v>285</v>
      </c>
      <c r="W5" s="38">
        <v>279</v>
      </c>
      <c r="X5" s="66">
        <v>286</v>
      </c>
      <c r="Y5" s="66"/>
    </row>
    <row r="6" spans="1:25" x14ac:dyDescent="0.3">
      <c r="A6" t="s">
        <v>3</v>
      </c>
      <c r="B6" t="s">
        <v>83</v>
      </c>
      <c r="C6" s="38">
        <v>40</v>
      </c>
      <c r="D6" s="38">
        <v>86</v>
      </c>
      <c r="E6" s="38">
        <v>156</v>
      </c>
      <c r="F6" s="38">
        <v>198</v>
      </c>
      <c r="G6" s="38">
        <v>205</v>
      </c>
      <c r="H6" s="38">
        <v>219</v>
      </c>
      <c r="I6" s="38">
        <v>207</v>
      </c>
      <c r="J6" s="38">
        <v>219</v>
      </c>
      <c r="K6" s="38">
        <v>243</v>
      </c>
      <c r="L6" s="38">
        <v>246</v>
      </c>
      <c r="M6" s="38">
        <v>282</v>
      </c>
      <c r="N6" s="38">
        <v>303</v>
      </c>
      <c r="O6" s="38">
        <v>310</v>
      </c>
      <c r="P6" s="38">
        <v>340</v>
      </c>
      <c r="Q6" s="38">
        <v>369</v>
      </c>
      <c r="R6" s="38">
        <v>386</v>
      </c>
      <c r="S6" s="38">
        <v>397</v>
      </c>
      <c r="T6" s="38">
        <v>432</v>
      </c>
      <c r="U6" s="38">
        <v>449</v>
      </c>
      <c r="V6" s="38">
        <v>471</v>
      </c>
      <c r="W6" s="38">
        <v>454</v>
      </c>
      <c r="X6" s="66">
        <v>404</v>
      </c>
      <c r="Y6" s="66"/>
    </row>
    <row r="7" spans="1:25" x14ac:dyDescent="0.3">
      <c r="A7" t="s">
        <v>3</v>
      </c>
      <c r="B7" t="s">
        <v>84</v>
      </c>
      <c r="C7" s="38">
        <v>34</v>
      </c>
      <c r="D7" s="38">
        <v>43</v>
      </c>
      <c r="E7" s="38">
        <v>47</v>
      </c>
      <c r="F7" s="38">
        <v>61</v>
      </c>
      <c r="G7" s="38">
        <v>79</v>
      </c>
      <c r="H7" s="38">
        <v>71</v>
      </c>
      <c r="I7" s="38">
        <v>63</v>
      </c>
      <c r="J7" s="38">
        <v>62</v>
      </c>
      <c r="K7" s="38">
        <v>82</v>
      </c>
      <c r="L7" s="38">
        <v>90</v>
      </c>
      <c r="M7" s="38">
        <v>77</v>
      </c>
      <c r="N7" s="38">
        <v>72</v>
      </c>
      <c r="O7" s="38">
        <v>67</v>
      </c>
      <c r="P7" s="38">
        <v>73</v>
      </c>
      <c r="Q7" s="38">
        <v>62</v>
      </c>
      <c r="R7" s="38">
        <v>66</v>
      </c>
      <c r="S7" s="38">
        <v>58</v>
      </c>
      <c r="T7" s="38">
        <v>61</v>
      </c>
      <c r="U7" s="38">
        <v>53</v>
      </c>
      <c r="V7" s="38">
        <v>60</v>
      </c>
      <c r="W7" s="38">
        <v>59</v>
      </c>
      <c r="X7" s="66">
        <v>63</v>
      </c>
      <c r="Y7" s="66"/>
    </row>
    <row r="8" spans="1:25" x14ac:dyDescent="0.3">
      <c r="A8" t="s">
        <v>87</v>
      </c>
      <c r="B8"/>
      <c r="C8" s="38">
        <v>74</v>
      </c>
      <c r="D8" s="38">
        <v>129</v>
      </c>
      <c r="E8" s="38">
        <v>203</v>
      </c>
      <c r="F8" s="38">
        <v>259</v>
      </c>
      <c r="G8" s="38">
        <v>284</v>
      </c>
      <c r="H8" s="38">
        <v>290</v>
      </c>
      <c r="I8" s="38">
        <v>270</v>
      </c>
      <c r="J8" s="38">
        <v>281</v>
      </c>
      <c r="K8" s="38">
        <v>325</v>
      </c>
      <c r="L8" s="38">
        <v>336</v>
      </c>
      <c r="M8" s="38">
        <v>359</v>
      </c>
      <c r="N8" s="38">
        <v>375</v>
      </c>
      <c r="O8" s="38">
        <v>377</v>
      </c>
      <c r="P8" s="38">
        <v>413</v>
      </c>
      <c r="Q8" s="38">
        <v>431</v>
      </c>
      <c r="R8" s="38">
        <v>452</v>
      </c>
      <c r="S8" s="38">
        <v>455</v>
      </c>
      <c r="T8" s="38">
        <v>493</v>
      </c>
      <c r="U8" s="38">
        <v>502</v>
      </c>
      <c r="V8" s="38">
        <v>531</v>
      </c>
      <c r="W8" s="38">
        <v>513</v>
      </c>
      <c r="X8" s="66">
        <v>467</v>
      </c>
      <c r="Y8" s="66"/>
    </row>
    <row r="9" spans="1:25" x14ac:dyDescent="0.3">
      <c r="A9" t="s">
        <v>4</v>
      </c>
      <c r="B9" t="s">
        <v>83</v>
      </c>
      <c r="C9" s="38">
        <v>34</v>
      </c>
      <c r="D9" s="38">
        <v>117</v>
      </c>
      <c r="E9" s="38">
        <v>182</v>
      </c>
      <c r="F9" s="38">
        <v>246</v>
      </c>
      <c r="G9" s="38">
        <v>311</v>
      </c>
      <c r="H9" s="38">
        <v>357</v>
      </c>
      <c r="I9" s="38">
        <v>346</v>
      </c>
      <c r="J9" s="38">
        <v>358</v>
      </c>
      <c r="K9" s="38">
        <v>340</v>
      </c>
      <c r="L9" s="38">
        <v>446</v>
      </c>
      <c r="M9" s="38">
        <v>567</v>
      </c>
      <c r="N9" s="38">
        <v>650</v>
      </c>
      <c r="O9" s="38">
        <v>720</v>
      </c>
      <c r="P9" s="38">
        <v>804</v>
      </c>
      <c r="Q9" s="38">
        <v>891</v>
      </c>
      <c r="R9" s="38">
        <v>990</v>
      </c>
      <c r="S9" s="38">
        <v>1043</v>
      </c>
      <c r="T9" s="38">
        <v>1123</v>
      </c>
      <c r="U9" s="38">
        <v>1161</v>
      </c>
      <c r="V9" s="38">
        <v>1238</v>
      </c>
      <c r="W9" s="38">
        <v>1251</v>
      </c>
      <c r="X9" s="66">
        <v>1292</v>
      </c>
      <c r="Y9" s="66"/>
    </row>
    <row r="10" spans="1:25" x14ac:dyDescent="0.3">
      <c r="A10" t="s">
        <v>4</v>
      </c>
      <c r="B10" t="s">
        <v>84</v>
      </c>
      <c r="C10" s="38">
        <v>9</v>
      </c>
      <c r="D10" s="38">
        <v>20</v>
      </c>
      <c r="E10" s="38">
        <v>28</v>
      </c>
      <c r="F10" s="38">
        <v>36</v>
      </c>
      <c r="G10" s="38">
        <v>53</v>
      </c>
      <c r="H10" s="38">
        <v>62</v>
      </c>
      <c r="I10" s="38">
        <v>58</v>
      </c>
      <c r="J10" s="38">
        <v>68</v>
      </c>
      <c r="K10" s="38">
        <v>76</v>
      </c>
      <c r="L10" s="38">
        <v>59</v>
      </c>
      <c r="M10" s="38">
        <v>66</v>
      </c>
      <c r="N10" s="38">
        <v>47</v>
      </c>
      <c r="O10" s="38">
        <v>57</v>
      </c>
      <c r="P10" s="38">
        <v>46</v>
      </c>
      <c r="Q10" s="38">
        <v>59</v>
      </c>
      <c r="R10" s="38">
        <v>75</v>
      </c>
      <c r="S10" s="38">
        <v>70</v>
      </c>
      <c r="T10" s="38">
        <v>76</v>
      </c>
      <c r="U10" s="38">
        <v>101</v>
      </c>
      <c r="V10" s="38">
        <v>99</v>
      </c>
      <c r="W10" s="38">
        <v>106</v>
      </c>
      <c r="X10" s="66">
        <v>109</v>
      </c>
      <c r="Y10" s="66"/>
    </row>
    <row r="11" spans="1:25" x14ac:dyDescent="0.3">
      <c r="A11" t="s">
        <v>88</v>
      </c>
      <c r="B11"/>
      <c r="C11" s="38">
        <v>43</v>
      </c>
      <c r="D11" s="38">
        <v>137</v>
      </c>
      <c r="E11" s="38">
        <v>210</v>
      </c>
      <c r="F11" s="38">
        <v>282</v>
      </c>
      <c r="G11" s="38">
        <v>364</v>
      </c>
      <c r="H11" s="38">
        <v>419</v>
      </c>
      <c r="I11" s="38">
        <v>404</v>
      </c>
      <c r="J11" s="38">
        <v>426</v>
      </c>
      <c r="K11" s="38">
        <v>416</v>
      </c>
      <c r="L11" s="38">
        <v>505</v>
      </c>
      <c r="M11" s="38">
        <v>633</v>
      </c>
      <c r="N11" s="38">
        <v>697</v>
      </c>
      <c r="O11" s="38">
        <v>777</v>
      </c>
      <c r="P11" s="38">
        <v>850</v>
      </c>
      <c r="Q11" s="38">
        <v>950</v>
      </c>
      <c r="R11" s="38">
        <v>1065</v>
      </c>
      <c r="S11" s="38">
        <v>1113</v>
      </c>
      <c r="T11" s="38">
        <v>1199</v>
      </c>
      <c r="U11" s="38">
        <v>1262</v>
      </c>
      <c r="V11" s="38">
        <v>1337</v>
      </c>
      <c r="W11" s="38">
        <v>1357</v>
      </c>
      <c r="X11" s="66">
        <v>1401</v>
      </c>
      <c r="Y11" s="66"/>
    </row>
    <row r="12" spans="1:25" x14ac:dyDescent="0.3">
      <c r="A12" t="s">
        <v>5</v>
      </c>
      <c r="B12" t="s">
        <v>83</v>
      </c>
      <c r="C12" s="38">
        <v>0</v>
      </c>
      <c r="D12" s="38">
        <v>359</v>
      </c>
      <c r="E12" s="38">
        <v>396</v>
      </c>
      <c r="F12" s="38">
        <v>470</v>
      </c>
      <c r="G12" s="38">
        <v>626</v>
      </c>
      <c r="H12" s="38">
        <v>730</v>
      </c>
      <c r="I12" s="38">
        <v>847</v>
      </c>
      <c r="J12" s="38">
        <v>872</v>
      </c>
      <c r="K12" s="38">
        <v>892</v>
      </c>
      <c r="L12" s="38">
        <v>961</v>
      </c>
      <c r="M12" s="38">
        <v>987</v>
      </c>
      <c r="N12" s="38">
        <v>1070</v>
      </c>
      <c r="O12" s="38">
        <v>1151</v>
      </c>
      <c r="P12" s="38">
        <v>1332</v>
      </c>
      <c r="Q12" s="38">
        <v>1447</v>
      </c>
      <c r="R12" s="38">
        <v>1567</v>
      </c>
      <c r="S12" s="38">
        <v>1859</v>
      </c>
      <c r="T12" s="38">
        <v>1976</v>
      </c>
      <c r="U12" s="38">
        <v>1774</v>
      </c>
      <c r="V12" s="38">
        <v>1968</v>
      </c>
      <c r="W12" s="38">
        <v>1756</v>
      </c>
      <c r="X12" s="66">
        <v>1719</v>
      </c>
      <c r="Y12" s="66"/>
    </row>
    <row r="13" spans="1:25" x14ac:dyDescent="0.3">
      <c r="A13" t="s">
        <v>5</v>
      </c>
      <c r="B13" t="s">
        <v>84</v>
      </c>
      <c r="C13" s="38">
        <v>0</v>
      </c>
      <c r="D13" s="38">
        <v>0</v>
      </c>
      <c r="E13" s="38">
        <v>173</v>
      </c>
      <c r="F13" s="38">
        <v>279</v>
      </c>
      <c r="G13" s="38">
        <v>291</v>
      </c>
      <c r="H13" s="38">
        <v>332</v>
      </c>
      <c r="I13" s="38">
        <v>459</v>
      </c>
      <c r="J13" s="38">
        <v>506</v>
      </c>
      <c r="K13" s="38">
        <v>501</v>
      </c>
      <c r="L13" s="38">
        <v>496</v>
      </c>
      <c r="M13" s="38">
        <v>569</v>
      </c>
      <c r="N13" s="38">
        <v>595</v>
      </c>
      <c r="O13" s="38">
        <v>573</v>
      </c>
      <c r="P13" s="38">
        <v>609</v>
      </c>
      <c r="Q13" s="38">
        <v>684</v>
      </c>
      <c r="R13" s="38">
        <v>588</v>
      </c>
      <c r="S13" s="38">
        <v>426</v>
      </c>
      <c r="T13" s="38">
        <v>186</v>
      </c>
      <c r="U13" s="38">
        <v>300</v>
      </c>
      <c r="V13" s="38">
        <v>177</v>
      </c>
      <c r="W13" s="38">
        <v>299</v>
      </c>
      <c r="X13" s="66">
        <v>256</v>
      </c>
      <c r="Y13" s="66"/>
    </row>
    <row r="14" spans="1:25" x14ac:dyDescent="0.3">
      <c r="A14" t="s">
        <v>89</v>
      </c>
      <c r="B14"/>
      <c r="C14" s="38">
        <v>0</v>
      </c>
      <c r="D14" s="38">
        <v>359</v>
      </c>
      <c r="E14" s="38">
        <v>569</v>
      </c>
      <c r="F14" s="38">
        <v>749</v>
      </c>
      <c r="G14" s="38">
        <v>917</v>
      </c>
      <c r="H14" s="38">
        <v>1062</v>
      </c>
      <c r="I14" s="38">
        <v>1306</v>
      </c>
      <c r="J14" s="38">
        <v>1378</v>
      </c>
      <c r="K14" s="38">
        <v>1393</v>
      </c>
      <c r="L14" s="38">
        <v>1457</v>
      </c>
      <c r="M14" s="38">
        <v>1556</v>
      </c>
      <c r="N14" s="38">
        <v>1665</v>
      </c>
      <c r="O14" s="38">
        <v>1724</v>
      </c>
      <c r="P14" s="38">
        <v>1941</v>
      </c>
      <c r="Q14" s="38">
        <v>2131</v>
      </c>
      <c r="R14" s="38">
        <v>2155</v>
      </c>
      <c r="S14" s="38">
        <v>2285</v>
      </c>
      <c r="T14" s="38">
        <v>2162</v>
      </c>
      <c r="U14" s="38">
        <v>2074</v>
      </c>
      <c r="V14" s="38">
        <v>2145</v>
      </c>
      <c r="W14" s="38">
        <v>2055</v>
      </c>
      <c r="X14" s="66">
        <v>1975</v>
      </c>
      <c r="Y14" s="66"/>
    </row>
    <row r="15" spans="1:25" x14ac:dyDescent="0.3">
      <c r="A15" t="s">
        <v>6</v>
      </c>
      <c r="B15" t="s">
        <v>83</v>
      </c>
      <c r="C15" s="38">
        <v>0</v>
      </c>
      <c r="D15" s="38">
        <v>0</v>
      </c>
      <c r="E15" s="38">
        <v>58</v>
      </c>
      <c r="F15" s="38">
        <v>95</v>
      </c>
      <c r="G15" s="38">
        <v>97</v>
      </c>
      <c r="H15" s="38">
        <v>108</v>
      </c>
      <c r="I15" s="38">
        <v>112</v>
      </c>
      <c r="J15" s="38">
        <v>101</v>
      </c>
      <c r="K15" s="38">
        <v>115</v>
      </c>
      <c r="L15" s="38">
        <v>146</v>
      </c>
      <c r="M15" s="38">
        <v>154</v>
      </c>
      <c r="N15" s="38">
        <v>182</v>
      </c>
      <c r="O15" s="38">
        <v>198</v>
      </c>
      <c r="P15" s="38">
        <v>196</v>
      </c>
      <c r="Q15" s="38">
        <v>224</v>
      </c>
      <c r="R15" s="38">
        <v>207</v>
      </c>
      <c r="S15" s="38">
        <v>198</v>
      </c>
      <c r="T15" s="38">
        <v>206</v>
      </c>
      <c r="U15" s="38">
        <v>207</v>
      </c>
      <c r="V15" s="38">
        <v>219</v>
      </c>
      <c r="W15" s="38">
        <v>231</v>
      </c>
      <c r="X15" s="66">
        <v>235</v>
      </c>
      <c r="Y15" s="66"/>
    </row>
    <row r="16" spans="1:25" x14ac:dyDescent="0.3">
      <c r="A16" t="s">
        <v>6</v>
      </c>
      <c r="B16" t="s">
        <v>84</v>
      </c>
      <c r="C16" s="38">
        <v>0</v>
      </c>
      <c r="D16" s="38">
        <v>0</v>
      </c>
      <c r="E16" s="38">
        <v>96</v>
      </c>
      <c r="F16" s="38">
        <v>113</v>
      </c>
      <c r="G16" s="38">
        <v>135</v>
      </c>
      <c r="H16" s="38">
        <v>150</v>
      </c>
      <c r="I16" s="38">
        <v>134</v>
      </c>
      <c r="J16" s="38">
        <v>123</v>
      </c>
      <c r="K16" s="38">
        <v>119</v>
      </c>
      <c r="L16" s="38">
        <v>118</v>
      </c>
      <c r="M16" s="38">
        <v>123</v>
      </c>
      <c r="N16" s="38">
        <v>112</v>
      </c>
      <c r="O16" s="38">
        <v>120</v>
      </c>
      <c r="P16" s="38">
        <v>135</v>
      </c>
      <c r="Q16" s="38">
        <v>154</v>
      </c>
      <c r="R16" s="38">
        <v>179</v>
      </c>
      <c r="S16" s="38">
        <v>171</v>
      </c>
      <c r="T16" s="38">
        <v>159</v>
      </c>
      <c r="U16" s="38">
        <v>168</v>
      </c>
      <c r="V16" s="38">
        <v>191</v>
      </c>
      <c r="W16" s="38">
        <v>179</v>
      </c>
      <c r="X16" s="66">
        <v>183</v>
      </c>
      <c r="Y16" s="66"/>
    </row>
    <row r="17" spans="1:25" x14ac:dyDescent="0.3">
      <c r="A17" t="s">
        <v>90</v>
      </c>
      <c r="B17"/>
      <c r="C17" s="38">
        <v>0</v>
      </c>
      <c r="D17" s="38">
        <v>0</v>
      </c>
      <c r="E17" s="38">
        <v>154</v>
      </c>
      <c r="F17" s="38">
        <v>208</v>
      </c>
      <c r="G17" s="38">
        <v>232</v>
      </c>
      <c r="H17" s="38">
        <v>258</v>
      </c>
      <c r="I17" s="38">
        <v>246</v>
      </c>
      <c r="J17" s="38">
        <v>224</v>
      </c>
      <c r="K17" s="38">
        <v>234</v>
      </c>
      <c r="L17" s="38">
        <v>264</v>
      </c>
      <c r="M17" s="38">
        <v>277</v>
      </c>
      <c r="N17" s="38">
        <v>294</v>
      </c>
      <c r="O17" s="38">
        <v>318</v>
      </c>
      <c r="P17" s="38">
        <v>331</v>
      </c>
      <c r="Q17" s="38">
        <v>378</v>
      </c>
      <c r="R17" s="38">
        <v>386</v>
      </c>
      <c r="S17" s="38">
        <v>369</v>
      </c>
      <c r="T17" s="38">
        <v>365</v>
      </c>
      <c r="U17" s="38">
        <v>375</v>
      </c>
      <c r="V17" s="38">
        <v>410</v>
      </c>
      <c r="W17" s="38">
        <v>410</v>
      </c>
      <c r="X17" s="66">
        <v>418</v>
      </c>
      <c r="Y17" s="66"/>
    </row>
    <row r="18" spans="1:25" x14ac:dyDescent="0.3">
      <c r="A18" t="s">
        <v>7</v>
      </c>
      <c r="B18" t="s">
        <v>83</v>
      </c>
      <c r="C18" s="38">
        <v>109</v>
      </c>
      <c r="D18" s="38">
        <v>257</v>
      </c>
      <c r="E18" s="38">
        <v>383</v>
      </c>
      <c r="F18" s="38">
        <v>528</v>
      </c>
      <c r="G18" s="38">
        <v>665</v>
      </c>
      <c r="H18" s="38">
        <v>707</v>
      </c>
      <c r="I18" s="38">
        <v>711</v>
      </c>
      <c r="J18" s="38">
        <v>717</v>
      </c>
      <c r="K18" s="38">
        <v>767</v>
      </c>
      <c r="L18" s="38">
        <v>822</v>
      </c>
      <c r="M18" s="38">
        <v>792</v>
      </c>
      <c r="N18" s="38">
        <v>782</v>
      </c>
      <c r="O18" s="38">
        <v>857</v>
      </c>
      <c r="P18" s="38">
        <v>961</v>
      </c>
      <c r="Q18" s="38">
        <v>1130</v>
      </c>
      <c r="R18" s="38">
        <v>1214</v>
      </c>
      <c r="S18" s="38">
        <v>1179</v>
      </c>
      <c r="T18" s="38">
        <v>1196</v>
      </c>
      <c r="U18" s="38">
        <v>1229</v>
      </c>
      <c r="V18" s="38">
        <v>1294</v>
      </c>
      <c r="W18" s="38">
        <v>1284</v>
      </c>
      <c r="X18" s="66">
        <v>1270</v>
      </c>
      <c r="Y18" s="66"/>
    </row>
    <row r="19" spans="1:25" x14ac:dyDescent="0.3">
      <c r="A19" t="s">
        <v>7</v>
      </c>
      <c r="B19" t="s">
        <v>84</v>
      </c>
      <c r="C19" s="38">
        <v>196</v>
      </c>
      <c r="D19" s="38">
        <v>310</v>
      </c>
      <c r="E19" s="38">
        <v>368</v>
      </c>
      <c r="F19" s="38">
        <v>396</v>
      </c>
      <c r="G19" s="38">
        <v>383</v>
      </c>
      <c r="H19" s="38">
        <v>364</v>
      </c>
      <c r="I19" s="38">
        <v>376</v>
      </c>
      <c r="J19" s="38">
        <v>355</v>
      </c>
      <c r="K19" s="38">
        <v>330</v>
      </c>
      <c r="L19" s="38">
        <v>331</v>
      </c>
      <c r="M19" s="38">
        <v>320</v>
      </c>
      <c r="N19" s="38">
        <v>281</v>
      </c>
      <c r="O19" s="38">
        <v>226</v>
      </c>
      <c r="P19" s="38">
        <v>225</v>
      </c>
      <c r="Q19" s="38">
        <v>209</v>
      </c>
      <c r="R19" s="38">
        <v>215</v>
      </c>
      <c r="S19" s="38">
        <v>206</v>
      </c>
      <c r="T19" s="38">
        <v>184</v>
      </c>
      <c r="U19" s="38">
        <v>219</v>
      </c>
      <c r="V19" s="38">
        <v>249</v>
      </c>
      <c r="W19" s="38">
        <v>243</v>
      </c>
      <c r="X19" s="66">
        <v>218</v>
      </c>
      <c r="Y19" s="66"/>
    </row>
    <row r="20" spans="1:25" x14ac:dyDescent="0.3">
      <c r="A20" t="s">
        <v>91</v>
      </c>
      <c r="B20"/>
      <c r="C20" s="38">
        <v>305</v>
      </c>
      <c r="D20" s="38">
        <v>567</v>
      </c>
      <c r="E20" s="38">
        <v>751</v>
      </c>
      <c r="F20" s="38">
        <v>924</v>
      </c>
      <c r="G20" s="38">
        <v>1048</v>
      </c>
      <c r="H20" s="38">
        <v>1071</v>
      </c>
      <c r="I20" s="38">
        <v>1087</v>
      </c>
      <c r="J20" s="38">
        <v>1072</v>
      </c>
      <c r="K20" s="38">
        <v>1097</v>
      </c>
      <c r="L20" s="38">
        <v>1153</v>
      </c>
      <c r="M20" s="38">
        <v>1112</v>
      </c>
      <c r="N20" s="38">
        <v>1063</v>
      </c>
      <c r="O20" s="38">
        <v>1083</v>
      </c>
      <c r="P20" s="38">
        <v>1186</v>
      </c>
      <c r="Q20" s="38">
        <v>1339</v>
      </c>
      <c r="R20" s="38">
        <v>1429</v>
      </c>
      <c r="S20" s="38">
        <v>1385</v>
      </c>
      <c r="T20" s="38">
        <v>1380</v>
      </c>
      <c r="U20" s="38">
        <v>1448</v>
      </c>
      <c r="V20" s="38">
        <v>1543</v>
      </c>
      <c r="W20" s="38">
        <v>1527</v>
      </c>
      <c r="X20" s="66">
        <v>1488</v>
      </c>
      <c r="Y20" s="66"/>
    </row>
    <row r="21" spans="1:25" x14ac:dyDescent="0.3">
      <c r="A21" t="s">
        <v>8</v>
      </c>
      <c r="B21" t="s">
        <v>83</v>
      </c>
      <c r="C21" s="38">
        <v>12</v>
      </c>
      <c r="D21" s="38">
        <v>144</v>
      </c>
      <c r="E21" s="38">
        <v>205</v>
      </c>
      <c r="F21" s="38">
        <v>256</v>
      </c>
      <c r="G21" s="38">
        <v>229</v>
      </c>
      <c r="H21" s="38">
        <v>295</v>
      </c>
      <c r="I21" s="38">
        <v>335</v>
      </c>
      <c r="J21" s="38">
        <v>374</v>
      </c>
      <c r="K21" s="38">
        <v>405</v>
      </c>
      <c r="L21" s="38">
        <v>440</v>
      </c>
      <c r="M21" s="38">
        <v>444</v>
      </c>
      <c r="N21" s="38">
        <v>448</v>
      </c>
      <c r="O21" s="38">
        <v>512</v>
      </c>
      <c r="P21" s="38">
        <v>513</v>
      </c>
      <c r="Q21" s="38">
        <v>527</v>
      </c>
      <c r="R21" s="38">
        <v>565</v>
      </c>
      <c r="S21" s="38">
        <v>540</v>
      </c>
      <c r="T21" s="38">
        <v>529</v>
      </c>
      <c r="U21" s="38">
        <v>522</v>
      </c>
      <c r="V21" s="38">
        <v>522</v>
      </c>
      <c r="W21" s="38">
        <v>463</v>
      </c>
      <c r="X21" s="66">
        <v>451</v>
      </c>
      <c r="Y21" s="66"/>
    </row>
    <row r="22" spans="1:25" x14ac:dyDescent="0.3">
      <c r="A22" t="s">
        <v>8</v>
      </c>
      <c r="B22" t="s">
        <v>84</v>
      </c>
      <c r="C22" s="38">
        <v>17</v>
      </c>
      <c r="D22" s="38">
        <v>44</v>
      </c>
      <c r="E22" s="38">
        <v>54</v>
      </c>
      <c r="F22" s="38">
        <v>47</v>
      </c>
      <c r="G22" s="38">
        <v>49</v>
      </c>
      <c r="H22" s="38">
        <v>64</v>
      </c>
      <c r="I22" s="38">
        <v>68</v>
      </c>
      <c r="J22" s="38">
        <v>74</v>
      </c>
      <c r="K22" s="38">
        <v>63</v>
      </c>
      <c r="L22" s="38">
        <v>64</v>
      </c>
      <c r="M22" s="38">
        <v>61</v>
      </c>
      <c r="N22" s="38">
        <v>51</v>
      </c>
      <c r="O22" s="38">
        <v>49</v>
      </c>
      <c r="P22" s="38">
        <v>59</v>
      </c>
      <c r="Q22" s="38">
        <v>64</v>
      </c>
      <c r="R22" s="38">
        <v>57</v>
      </c>
      <c r="S22" s="38">
        <v>58</v>
      </c>
      <c r="T22" s="38">
        <v>61</v>
      </c>
      <c r="U22" s="38">
        <v>59</v>
      </c>
      <c r="V22" s="38">
        <v>75</v>
      </c>
      <c r="W22" s="38">
        <v>76</v>
      </c>
      <c r="X22" s="66">
        <v>53</v>
      </c>
      <c r="Y22" s="66"/>
    </row>
    <row r="23" spans="1:25" x14ac:dyDescent="0.3">
      <c r="A23" t="s">
        <v>92</v>
      </c>
      <c r="B23"/>
      <c r="C23" s="38">
        <v>29</v>
      </c>
      <c r="D23" s="38">
        <v>188</v>
      </c>
      <c r="E23" s="38">
        <v>259</v>
      </c>
      <c r="F23" s="38">
        <v>303</v>
      </c>
      <c r="G23" s="38">
        <v>278</v>
      </c>
      <c r="H23" s="38">
        <v>359</v>
      </c>
      <c r="I23" s="38">
        <v>403</v>
      </c>
      <c r="J23" s="38">
        <v>448</v>
      </c>
      <c r="K23" s="38">
        <v>468</v>
      </c>
      <c r="L23" s="38">
        <v>504</v>
      </c>
      <c r="M23" s="38">
        <v>505</v>
      </c>
      <c r="N23" s="38">
        <v>499</v>
      </c>
      <c r="O23" s="38">
        <v>561</v>
      </c>
      <c r="P23" s="38">
        <v>572</v>
      </c>
      <c r="Q23" s="38">
        <v>591</v>
      </c>
      <c r="R23" s="38">
        <v>622</v>
      </c>
      <c r="S23" s="38">
        <v>598</v>
      </c>
      <c r="T23" s="38">
        <v>590</v>
      </c>
      <c r="U23" s="38">
        <v>581</v>
      </c>
      <c r="V23" s="38">
        <v>597</v>
      </c>
      <c r="W23" s="38">
        <v>539</v>
      </c>
      <c r="X23" s="66">
        <v>504</v>
      </c>
      <c r="Y23" s="66"/>
    </row>
    <row r="24" spans="1:25" x14ac:dyDescent="0.3">
      <c r="A24" t="s">
        <v>9</v>
      </c>
      <c r="B24" t="s">
        <v>83</v>
      </c>
      <c r="C24" s="38">
        <v>0</v>
      </c>
      <c r="D24" s="38">
        <v>14</v>
      </c>
      <c r="E24" s="38">
        <v>22</v>
      </c>
      <c r="F24" s="38">
        <v>40</v>
      </c>
      <c r="G24" s="38">
        <v>81</v>
      </c>
      <c r="H24" s="38">
        <v>135</v>
      </c>
      <c r="I24" s="38">
        <v>189</v>
      </c>
      <c r="J24" s="38">
        <v>208</v>
      </c>
      <c r="K24" s="38">
        <v>195</v>
      </c>
      <c r="L24" s="38">
        <v>221</v>
      </c>
      <c r="M24" s="38">
        <v>239</v>
      </c>
      <c r="N24" s="38">
        <v>256</v>
      </c>
      <c r="O24" s="38">
        <v>259</v>
      </c>
      <c r="P24" s="38">
        <v>287</v>
      </c>
      <c r="Q24" s="38">
        <v>305</v>
      </c>
      <c r="R24" s="38">
        <v>305</v>
      </c>
      <c r="S24" s="38">
        <v>295</v>
      </c>
      <c r="T24" s="38">
        <v>314</v>
      </c>
      <c r="U24" s="38">
        <v>313</v>
      </c>
      <c r="V24" s="38">
        <v>309</v>
      </c>
      <c r="W24" s="38">
        <v>282</v>
      </c>
      <c r="X24" s="66">
        <v>255</v>
      </c>
      <c r="Y24" s="66"/>
    </row>
    <row r="25" spans="1:25" x14ac:dyDescent="0.3">
      <c r="A25" t="s">
        <v>9</v>
      </c>
      <c r="B25" t="s">
        <v>84</v>
      </c>
      <c r="C25" s="38">
        <v>30</v>
      </c>
      <c r="D25" s="38">
        <v>66</v>
      </c>
      <c r="E25" s="38">
        <v>104</v>
      </c>
      <c r="F25" s="38">
        <v>107</v>
      </c>
      <c r="G25" s="38">
        <v>137</v>
      </c>
      <c r="H25" s="38">
        <v>130</v>
      </c>
      <c r="I25" s="38">
        <v>135</v>
      </c>
      <c r="J25" s="38">
        <v>121</v>
      </c>
      <c r="K25" s="38">
        <v>121</v>
      </c>
      <c r="L25" s="38">
        <v>133</v>
      </c>
      <c r="M25" s="38">
        <v>115</v>
      </c>
      <c r="N25" s="38">
        <v>110</v>
      </c>
      <c r="O25" s="38">
        <v>118</v>
      </c>
      <c r="P25" s="38">
        <v>118</v>
      </c>
      <c r="Q25" s="38">
        <v>114</v>
      </c>
      <c r="R25" s="38">
        <v>119</v>
      </c>
      <c r="S25" s="38">
        <v>115</v>
      </c>
      <c r="T25" s="38">
        <v>101</v>
      </c>
      <c r="U25" s="38">
        <v>82</v>
      </c>
      <c r="V25" s="38">
        <v>71</v>
      </c>
      <c r="W25" s="38">
        <v>69</v>
      </c>
      <c r="X25" s="66">
        <v>72</v>
      </c>
      <c r="Y25" s="66"/>
    </row>
    <row r="26" spans="1:25" x14ac:dyDescent="0.3">
      <c r="A26" t="s">
        <v>93</v>
      </c>
      <c r="B26"/>
      <c r="C26" s="38">
        <v>30</v>
      </c>
      <c r="D26" s="38">
        <v>80</v>
      </c>
      <c r="E26" s="38">
        <v>126</v>
      </c>
      <c r="F26" s="38">
        <v>147</v>
      </c>
      <c r="G26" s="38">
        <v>218</v>
      </c>
      <c r="H26" s="38">
        <v>265</v>
      </c>
      <c r="I26" s="38">
        <v>324</v>
      </c>
      <c r="J26" s="38">
        <v>329</v>
      </c>
      <c r="K26" s="38">
        <v>316</v>
      </c>
      <c r="L26" s="38">
        <v>354</v>
      </c>
      <c r="M26" s="38">
        <v>354</v>
      </c>
      <c r="N26" s="38">
        <v>366</v>
      </c>
      <c r="O26" s="38">
        <v>377</v>
      </c>
      <c r="P26" s="38">
        <v>405</v>
      </c>
      <c r="Q26" s="38">
        <v>419</v>
      </c>
      <c r="R26" s="38">
        <v>424</v>
      </c>
      <c r="S26" s="38">
        <v>410</v>
      </c>
      <c r="T26" s="38">
        <v>415</v>
      </c>
      <c r="U26" s="38">
        <v>395</v>
      </c>
      <c r="V26" s="38">
        <v>380</v>
      </c>
      <c r="W26" s="38">
        <v>351</v>
      </c>
      <c r="X26" s="66">
        <v>327</v>
      </c>
      <c r="Y26" s="66"/>
    </row>
    <row r="27" spans="1:25" x14ac:dyDescent="0.3">
      <c r="A27" t="s">
        <v>10</v>
      </c>
      <c r="B27" t="s">
        <v>83</v>
      </c>
      <c r="C27" s="38">
        <v>354</v>
      </c>
      <c r="D27" s="38">
        <v>293</v>
      </c>
      <c r="E27" s="38">
        <v>329</v>
      </c>
      <c r="F27" s="38">
        <v>360</v>
      </c>
      <c r="G27" s="38">
        <v>387</v>
      </c>
      <c r="H27" s="38">
        <v>696</v>
      </c>
      <c r="I27" s="38">
        <v>855</v>
      </c>
      <c r="J27" s="38">
        <v>1071</v>
      </c>
      <c r="K27" s="38">
        <v>1198</v>
      </c>
      <c r="L27" s="38">
        <v>1306</v>
      </c>
      <c r="M27" s="38">
        <v>1318</v>
      </c>
      <c r="N27" s="38">
        <v>1325</v>
      </c>
      <c r="O27" s="38">
        <v>1399</v>
      </c>
      <c r="P27" s="38">
        <v>1459</v>
      </c>
      <c r="Q27" s="38">
        <v>1324</v>
      </c>
      <c r="R27" s="38">
        <v>1198</v>
      </c>
      <c r="S27" s="38">
        <v>1190</v>
      </c>
      <c r="T27" s="38">
        <v>1262</v>
      </c>
      <c r="U27" s="38">
        <v>1285</v>
      </c>
      <c r="V27" s="38">
        <v>1296</v>
      </c>
      <c r="W27" s="38">
        <v>1229</v>
      </c>
      <c r="X27" s="66">
        <v>1250</v>
      </c>
      <c r="Y27" s="66"/>
    </row>
    <row r="28" spans="1:25" x14ac:dyDescent="0.3">
      <c r="A28" t="s">
        <v>10</v>
      </c>
      <c r="B28" t="s">
        <v>84</v>
      </c>
      <c r="C28" s="38">
        <v>3</v>
      </c>
      <c r="D28" s="38">
        <v>45</v>
      </c>
      <c r="E28" s="38">
        <v>84</v>
      </c>
      <c r="F28" s="38">
        <v>96</v>
      </c>
      <c r="G28" s="38">
        <v>81</v>
      </c>
      <c r="H28" s="38">
        <v>123</v>
      </c>
      <c r="I28" s="38">
        <v>126</v>
      </c>
      <c r="J28" s="38">
        <v>110</v>
      </c>
      <c r="K28" s="38">
        <v>109</v>
      </c>
      <c r="L28" s="38">
        <v>91</v>
      </c>
      <c r="M28" s="38">
        <v>123</v>
      </c>
      <c r="N28" s="38">
        <v>273</v>
      </c>
      <c r="O28" s="38">
        <v>289</v>
      </c>
      <c r="P28" s="38">
        <v>254</v>
      </c>
      <c r="Q28" s="38">
        <v>217</v>
      </c>
      <c r="R28" s="38">
        <v>210</v>
      </c>
      <c r="S28" s="38">
        <v>210</v>
      </c>
      <c r="T28" s="38">
        <v>197</v>
      </c>
      <c r="U28" s="38">
        <v>205</v>
      </c>
      <c r="V28" s="38">
        <v>218</v>
      </c>
      <c r="W28" s="38">
        <v>210</v>
      </c>
      <c r="X28" s="66">
        <v>246</v>
      </c>
      <c r="Y28" s="66"/>
    </row>
    <row r="29" spans="1:25" x14ac:dyDescent="0.3">
      <c r="A29" t="s">
        <v>94</v>
      </c>
      <c r="B29"/>
      <c r="C29" s="38">
        <v>357</v>
      </c>
      <c r="D29" s="38">
        <v>338</v>
      </c>
      <c r="E29" s="38">
        <v>413</v>
      </c>
      <c r="F29" s="38">
        <v>456</v>
      </c>
      <c r="G29" s="38">
        <v>468</v>
      </c>
      <c r="H29" s="38">
        <v>819</v>
      </c>
      <c r="I29" s="38">
        <v>981</v>
      </c>
      <c r="J29" s="38">
        <v>1181</v>
      </c>
      <c r="K29" s="38">
        <v>1307</v>
      </c>
      <c r="L29" s="38">
        <v>1397</v>
      </c>
      <c r="M29" s="38">
        <v>1441</v>
      </c>
      <c r="N29" s="38">
        <v>1598</v>
      </c>
      <c r="O29" s="38">
        <v>1688</v>
      </c>
      <c r="P29" s="38">
        <v>1713</v>
      </c>
      <c r="Q29" s="38">
        <v>1541</v>
      </c>
      <c r="R29" s="38">
        <v>1408</v>
      </c>
      <c r="S29" s="38">
        <v>1400</v>
      </c>
      <c r="T29" s="38">
        <v>1459</v>
      </c>
      <c r="U29" s="38">
        <v>1490</v>
      </c>
      <c r="V29" s="38">
        <v>1514</v>
      </c>
      <c r="W29" s="38">
        <v>1439</v>
      </c>
      <c r="X29" s="66">
        <v>1496</v>
      </c>
      <c r="Y29" s="66"/>
    </row>
    <row r="30" spans="1:25" x14ac:dyDescent="0.3">
      <c r="A30" s="4"/>
      <c r="B30" s="4"/>
      <c r="C30" s="80" t="str">
        <f>IF(C2&gt;0,C2,"")</f>
        <v>2004</v>
      </c>
      <c r="D30" s="80" t="str">
        <f t="shared" ref="D30:W30" si="0">D2</f>
        <v>2005</v>
      </c>
      <c r="E30" s="80" t="str">
        <f t="shared" si="0"/>
        <v>2006</v>
      </c>
      <c r="F30" s="80" t="str">
        <f t="shared" si="0"/>
        <v>2007</v>
      </c>
      <c r="G30" s="80" t="str">
        <f t="shared" si="0"/>
        <v>2008</v>
      </c>
      <c r="H30" s="80" t="str">
        <f t="shared" si="0"/>
        <v>2009</v>
      </c>
      <c r="I30" s="80" t="str">
        <f t="shared" si="0"/>
        <v>2010</v>
      </c>
      <c r="J30" s="80" t="str">
        <f t="shared" si="0"/>
        <v>2011</v>
      </c>
      <c r="K30" s="80" t="str">
        <f t="shared" si="0"/>
        <v>2012</v>
      </c>
      <c r="L30" s="80" t="str">
        <f t="shared" si="0"/>
        <v>2013</v>
      </c>
      <c r="M30" s="80" t="str">
        <f t="shared" si="0"/>
        <v>2014</v>
      </c>
      <c r="N30" s="80" t="str">
        <f t="shared" si="0"/>
        <v>2015</v>
      </c>
      <c r="O30" s="80" t="str">
        <f t="shared" si="0"/>
        <v>2016</v>
      </c>
      <c r="P30" s="80" t="str">
        <f t="shared" si="0"/>
        <v>2017</v>
      </c>
      <c r="Q30" s="80" t="str">
        <f t="shared" si="0"/>
        <v>2018</v>
      </c>
      <c r="R30" s="80" t="str">
        <f t="shared" si="0"/>
        <v>2019</v>
      </c>
      <c r="S30" s="80" t="str">
        <f t="shared" si="0"/>
        <v>2020</v>
      </c>
      <c r="T30" s="80" t="str">
        <f t="shared" si="0"/>
        <v>2021</v>
      </c>
      <c r="U30" s="80" t="str">
        <f t="shared" si="0"/>
        <v>2022</v>
      </c>
      <c r="V30" s="80" t="str">
        <f t="shared" si="0"/>
        <v>2023</v>
      </c>
      <c r="W30" s="80" t="str">
        <f t="shared" si="0"/>
        <v>2024</v>
      </c>
      <c r="X30" s="66" t="s">
        <v>362</v>
      </c>
      <c r="Y30" s="66"/>
    </row>
    <row r="31" spans="1:25" x14ac:dyDescent="0.3">
      <c r="A31"/>
      <c r="B31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/>
      <c r="V31" s="66"/>
    </row>
    <row r="32" spans="1:25" x14ac:dyDescent="0.3">
      <c r="A32" s="33"/>
      <c r="B32"/>
      <c r="C32"/>
      <c r="D32" s="34"/>
      <c r="E32" s="34"/>
      <c r="F32" s="34"/>
      <c r="G32" s="34"/>
      <c r="H32" s="34"/>
      <c r="I32" s="34"/>
      <c r="J32" s="34"/>
      <c r="K32" s="34"/>
      <c r="L32" s="34"/>
      <c r="M32" s="34"/>
      <c r="V32" s="66"/>
    </row>
    <row r="33" spans="1:31" x14ac:dyDescent="0.3">
      <c r="A33" s="32" t="s">
        <v>38</v>
      </c>
      <c r="B33"/>
      <c r="C33"/>
      <c r="D33" s="32" t="s">
        <v>39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 s="66"/>
      <c r="W33"/>
      <c r="X33"/>
      <c r="Y33"/>
      <c r="Z33"/>
      <c r="AA33"/>
      <c r="AB33"/>
      <c r="AC33"/>
      <c r="AD33"/>
      <c r="AE33"/>
    </row>
    <row r="34" spans="1:31" x14ac:dyDescent="0.3">
      <c r="A34" s="32" t="s">
        <v>40</v>
      </c>
      <c r="B34" s="32" t="s">
        <v>85</v>
      </c>
      <c r="C34" s="32" t="s">
        <v>12</v>
      </c>
      <c r="D34" s="35" t="s">
        <v>43</v>
      </c>
      <c r="E34" s="35" t="s">
        <v>44</v>
      </c>
      <c r="F34" s="35" t="s">
        <v>45</v>
      </c>
      <c r="G34" s="35" t="s">
        <v>46</v>
      </c>
      <c r="H34" s="35" t="s">
        <v>47</v>
      </c>
      <c r="I34" s="35" t="s">
        <v>48</v>
      </c>
      <c r="J34" s="35" t="s">
        <v>49</v>
      </c>
      <c r="K34" s="35" t="s">
        <v>50</v>
      </c>
      <c r="L34" s="35" t="s">
        <v>51</v>
      </c>
      <c r="M34" s="35" t="s">
        <v>52</v>
      </c>
      <c r="N34" s="35" t="s">
        <v>95</v>
      </c>
      <c r="O34" t="s">
        <v>208</v>
      </c>
      <c r="P34" s="35" t="s">
        <v>237</v>
      </c>
      <c r="Q34" t="s">
        <v>251</v>
      </c>
      <c r="R34" t="s">
        <v>270</v>
      </c>
      <c r="S34" t="s">
        <v>273</v>
      </c>
      <c r="T34" t="s">
        <v>292</v>
      </c>
      <c r="U34" t="s">
        <v>303</v>
      </c>
      <c r="V34" t="s">
        <v>306</v>
      </c>
      <c r="W34" t="s">
        <v>317</v>
      </c>
      <c r="X34" t="s">
        <v>335</v>
      </c>
      <c r="Y34" t="s">
        <v>362</v>
      </c>
      <c r="Z34"/>
      <c r="AA34"/>
      <c r="AB34"/>
      <c r="AC34"/>
      <c r="AD34"/>
      <c r="AE34"/>
    </row>
    <row r="35" spans="1:31" x14ac:dyDescent="0.3">
      <c r="A35" s="81" t="s">
        <v>2</v>
      </c>
      <c r="B35" s="81" t="s">
        <v>83</v>
      </c>
      <c r="C35" s="33" t="s">
        <v>71</v>
      </c>
      <c r="D35" s="34">
        <v>0</v>
      </c>
      <c r="E35" s="34">
        <v>0</v>
      </c>
      <c r="F35" s="34">
        <v>0</v>
      </c>
      <c r="G35" s="34">
        <v>0</v>
      </c>
      <c r="H35" s="34">
        <v>2</v>
      </c>
      <c r="I35" s="34">
        <v>6</v>
      </c>
      <c r="J35" s="34">
        <v>18</v>
      </c>
      <c r="K35" s="34">
        <v>20</v>
      </c>
      <c r="L35" s="34">
        <v>28</v>
      </c>
      <c r="M35" s="34">
        <v>29</v>
      </c>
      <c r="N35" s="34">
        <v>61</v>
      </c>
      <c r="O35" s="34">
        <v>73</v>
      </c>
      <c r="P35" s="34">
        <v>77</v>
      </c>
      <c r="Q35" s="34">
        <v>106</v>
      </c>
      <c r="R35" s="34">
        <v>116</v>
      </c>
      <c r="S35" s="34">
        <v>102</v>
      </c>
      <c r="T35" s="34">
        <v>103</v>
      </c>
      <c r="U35" s="34">
        <v>118</v>
      </c>
      <c r="V35" s="34">
        <v>103</v>
      </c>
      <c r="W35" s="34">
        <v>100</v>
      </c>
      <c r="X35" s="34">
        <v>76</v>
      </c>
      <c r="Y35" s="34">
        <v>83</v>
      </c>
      <c r="Z35"/>
      <c r="AA35"/>
      <c r="AB35"/>
      <c r="AC35"/>
      <c r="AD35"/>
      <c r="AE35"/>
    </row>
    <row r="36" spans="1:31" x14ac:dyDescent="0.3">
      <c r="A36" s="82" t="s">
        <v>2</v>
      </c>
      <c r="B36" s="81" t="s">
        <v>84</v>
      </c>
      <c r="C36" s="33" t="s">
        <v>71</v>
      </c>
      <c r="D36" s="34">
        <v>0</v>
      </c>
      <c r="E36" s="34">
        <v>0</v>
      </c>
      <c r="F36" s="34">
        <v>3</v>
      </c>
      <c r="G36" s="34">
        <v>21</v>
      </c>
      <c r="H36" s="34">
        <v>18</v>
      </c>
      <c r="I36" s="34">
        <v>28</v>
      </c>
      <c r="J36" s="34">
        <v>36</v>
      </c>
      <c r="K36" s="34">
        <v>67</v>
      </c>
      <c r="L36" s="34">
        <v>88</v>
      </c>
      <c r="M36" s="34">
        <v>84</v>
      </c>
      <c r="N36" s="34">
        <v>96</v>
      </c>
      <c r="O36" s="34">
        <v>77</v>
      </c>
      <c r="P36" s="34">
        <v>89</v>
      </c>
      <c r="Q36" s="34">
        <v>90</v>
      </c>
      <c r="R36" s="34">
        <v>61</v>
      </c>
      <c r="S36" s="34">
        <v>66</v>
      </c>
      <c r="T36" s="34">
        <v>68</v>
      </c>
      <c r="U36" s="34">
        <v>62</v>
      </c>
      <c r="V36" s="34">
        <v>51</v>
      </c>
      <c r="W36" s="34">
        <v>48</v>
      </c>
      <c r="X36" s="34">
        <v>53</v>
      </c>
      <c r="Y36" s="34">
        <v>45</v>
      </c>
      <c r="Z36"/>
      <c r="AA36"/>
      <c r="AB36"/>
      <c r="AC36"/>
      <c r="AD36"/>
      <c r="AE36"/>
    </row>
    <row r="37" spans="1:31" x14ac:dyDescent="0.3">
      <c r="A37" s="81" t="s">
        <v>3</v>
      </c>
      <c r="B37" s="81" t="s">
        <v>83</v>
      </c>
      <c r="C37" s="33" t="s">
        <v>71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12</v>
      </c>
      <c r="M37" s="34">
        <v>14</v>
      </c>
      <c r="N37" s="34">
        <v>32</v>
      </c>
      <c r="O37" s="34">
        <v>42</v>
      </c>
      <c r="P37" s="34">
        <v>49</v>
      </c>
      <c r="Q37" s="34">
        <v>49</v>
      </c>
      <c r="R37" s="34">
        <v>54</v>
      </c>
      <c r="S37" s="34">
        <v>45</v>
      </c>
      <c r="T37" s="34">
        <v>47</v>
      </c>
      <c r="U37" s="34">
        <v>36</v>
      </c>
      <c r="V37" s="34">
        <v>48</v>
      </c>
      <c r="W37" s="34">
        <v>54</v>
      </c>
      <c r="X37" s="34">
        <v>53</v>
      </c>
      <c r="Y37" s="34">
        <v>54</v>
      </c>
      <c r="Z37"/>
      <c r="AA37"/>
      <c r="AB37"/>
      <c r="AC37"/>
      <c r="AD37"/>
      <c r="AE37"/>
    </row>
    <row r="38" spans="1:31" x14ac:dyDescent="0.3">
      <c r="A38" s="82" t="s">
        <v>3</v>
      </c>
      <c r="B38" s="81" t="s">
        <v>84</v>
      </c>
      <c r="C38" s="33" t="s">
        <v>71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1</v>
      </c>
      <c r="L38" s="34">
        <v>7</v>
      </c>
      <c r="M38" s="34">
        <v>12</v>
      </c>
      <c r="N38" s="34">
        <v>14</v>
      </c>
      <c r="O38" s="34">
        <v>12</v>
      </c>
      <c r="P38" s="34">
        <v>12</v>
      </c>
      <c r="Q38" s="34">
        <v>16</v>
      </c>
      <c r="R38" s="34">
        <v>13</v>
      </c>
      <c r="S38" s="34">
        <v>7</v>
      </c>
      <c r="T38" s="34">
        <v>2</v>
      </c>
      <c r="U38" s="34">
        <v>6</v>
      </c>
      <c r="V38" s="34">
        <v>4</v>
      </c>
      <c r="W38" s="34">
        <v>8</v>
      </c>
      <c r="X38" s="34">
        <v>9</v>
      </c>
      <c r="Y38" s="34">
        <v>10</v>
      </c>
      <c r="Z38"/>
      <c r="AA38"/>
      <c r="AB38"/>
      <c r="AC38"/>
      <c r="AD38"/>
      <c r="AE38"/>
    </row>
    <row r="39" spans="1:31" x14ac:dyDescent="0.3">
      <c r="A39" s="81" t="s">
        <v>4</v>
      </c>
      <c r="B39" s="81" t="s">
        <v>83</v>
      </c>
      <c r="C39" s="33" t="s">
        <v>71</v>
      </c>
      <c r="D39" s="34">
        <v>0</v>
      </c>
      <c r="E39" s="34">
        <v>0</v>
      </c>
      <c r="F39" s="34">
        <v>1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69</v>
      </c>
      <c r="N39" s="34">
        <v>129</v>
      </c>
      <c r="O39" s="34">
        <v>161</v>
      </c>
      <c r="P39" s="34">
        <v>177</v>
      </c>
      <c r="Q39" s="34">
        <v>181</v>
      </c>
      <c r="R39" s="34">
        <v>192</v>
      </c>
      <c r="S39" s="34">
        <v>209</v>
      </c>
      <c r="T39" s="34">
        <v>206</v>
      </c>
      <c r="U39" s="34">
        <v>212</v>
      </c>
      <c r="V39" s="34">
        <v>204</v>
      </c>
      <c r="W39" s="34">
        <v>217</v>
      </c>
      <c r="X39" s="34">
        <v>252</v>
      </c>
      <c r="Y39" s="34">
        <v>295</v>
      </c>
      <c r="Z39"/>
      <c r="AA39"/>
      <c r="AB39"/>
      <c r="AC39"/>
      <c r="AD39"/>
      <c r="AE39"/>
    </row>
    <row r="40" spans="1:31" x14ac:dyDescent="0.3">
      <c r="A40" s="82" t="s">
        <v>4</v>
      </c>
      <c r="B40" s="81" t="s">
        <v>84</v>
      </c>
      <c r="C40" s="33" t="s">
        <v>71</v>
      </c>
      <c r="D40" s="34">
        <v>3</v>
      </c>
      <c r="E40" s="34">
        <v>3</v>
      </c>
      <c r="F40" s="34">
        <v>2</v>
      </c>
      <c r="G40" s="34">
        <v>3</v>
      </c>
      <c r="H40" s="34">
        <v>8</v>
      </c>
      <c r="I40" s="34">
        <v>11</v>
      </c>
      <c r="J40" s="34">
        <v>10</v>
      </c>
      <c r="K40" s="34">
        <v>7</v>
      </c>
      <c r="L40" s="34">
        <v>7</v>
      </c>
      <c r="M40" s="34">
        <v>0</v>
      </c>
      <c r="N40" s="34">
        <v>7</v>
      </c>
      <c r="O40" s="34">
        <v>0</v>
      </c>
      <c r="P40" s="34">
        <v>1</v>
      </c>
      <c r="Q40" s="34">
        <v>1</v>
      </c>
      <c r="R40" s="34">
        <v>2</v>
      </c>
      <c r="S40" s="34">
        <v>1</v>
      </c>
      <c r="T40" s="34">
        <v>1</v>
      </c>
      <c r="U40" s="34">
        <v>0</v>
      </c>
      <c r="V40" s="34">
        <v>4</v>
      </c>
      <c r="W40" s="34">
        <v>2</v>
      </c>
      <c r="X40" s="34">
        <v>0</v>
      </c>
      <c r="Y40" s="34">
        <v>4</v>
      </c>
      <c r="Z40"/>
      <c r="AA40"/>
      <c r="AB40"/>
      <c r="AC40"/>
      <c r="AD40"/>
      <c r="AE40"/>
    </row>
    <row r="41" spans="1:31" x14ac:dyDescent="0.3">
      <c r="A41" s="81" t="s">
        <v>5</v>
      </c>
      <c r="B41" s="81" t="s">
        <v>83</v>
      </c>
      <c r="C41" s="33" t="s">
        <v>71</v>
      </c>
      <c r="D41" s="34">
        <v>0</v>
      </c>
      <c r="E41" s="34">
        <v>100</v>
      </c>
      <c r="F41" s="34">
        <v>54</v>
      </c>
      <c r="G41" s="34">
        <v>53</v>
      </c>
      <c r="H41" s="34">
        <v>76</v>
      </c>
      <c r="I41" s="34">
        <v>94</v>
      </c>
      <c r="J41" s="34">
        <v>89</v>
      </c>
      <c r="K41" s="34">
        <v>72</v>
      </c>
      <c r="L41" s="34">
        <v>52</v>
      </c>
      <c r="M41" s="34">
        <v>106</v>
      </c>
      <c r="N41" s="34">
        <v>108</v>
      </c>
      <c r="O41" s="34">
        <v>117</v>
      </c>
      <c r="P41" s="34">
        <v>139</v>
      </c>
      <c r="Q41" s="34">
        <v>140</v>
      </c>
      <c r="R41" s="34">
        <v>139</v>
      </c>
      <c r="S41" s="34">
        <v>156</v>
      </c>
      <c r="T41" s="34">
        <v>408</v>
      </c>
      <c r="U41" s="34">
        <v>501</v>
      </c>
      <c r="V41" s="34">
        <v>164</v>
      </c>
      <c r="W41" s="34">
        <v>294</v>
      </c>
      <c r="X41" s="34">
        <v>135</v>
      </c>
      <c r="Y41" s="34">
        <v>132</v>
      </c>
      <c r="Z41"/>
      <c r="AA41"/>
      <c r="AB41"/>
      <c r="AC41"/>
      <c r="AD41"/>
      <c r="AE41"/>
    </row>
    <row r="42" spans="1:31" x14ac:dyDescent="0.3">
      <c r="A42" s="82" t="s">
        <v>5</v>
      </c>
      <c r="B42" s="81" t="s">
        <v>84</v>
      </c>
      <c r="C42" s="33" t="s">
        <v>71</v>
      </c>
      <c r="D42" s="34">
        <v>0</v>
      </c>
      <c r="E42" s="34">
        <v>0</v>
      </c>
      <c r="F42" s="34">
        <v>107</v>
      </c>
      <c r="G42" s="34">
        <v>166</v>
      </c>
      <c r="H42" s="34">
        <v>145</v>
      </c>
      <c r="I42" s="34">
        <v>199</v>
      </c>
      <c r="J42" s="34">
        <v>323</v>
      </c>
      <c r="K42" s="34">
        <v>383</v>
      </c>
      <c r="L42" s="34">
        <v>370</v>
      </c>
      <c r="M42" s="34">
        <v>371</v>
      </c>
      <c r="N42" s="34">
        <v>440</v>
      </c>
      <c r="O42" s="34">
        <v>460</v>
      </c>
      <c r="P42" s="34">
        <v>450</v>
      </c>
      <c r="Q42" s="34">
        <v>485</v>
      </c>
      <c r="R42" s="34">
        <v>549</v>
      </c>
      <c r="S42" s="34">
        <v>449</v>
      </c>
      <c r="T42" s="34">
        <v>307</v>
      </c>
      <c r="U42" s="34">
        <v>73</v>
      </c>
      <c r="V42" s="34">
        <v>159</v>
      </c>
      <c r="W42" s="34">
        <v>43</v>
      </c>
      <c r="X42" s="34">
        <v>136</v>
      </c>
      <c r="Y42" s="34">
        <v>122</v>
      </c>
      <c r="Z42"/>
      <c r="AA42"/>
      <c r="AB42"/>
      <c r="AC42"/>
      <c r="AD42"/>
      <c r="AE42"/>
    </row>
    <row r="43" spans="1:31" x14ac:dyDescent="0.3">
      <c r="A43" s="81" t="s">
        <v>6</v>
      </c>
      <c r="B43" s="81" t="s">
        <v>83</v>
      </c>
      <c r="C43" s="33" t="s">
        <v>71</v>
      </c>
      <c r="D43" s="34">
        <v>0</v>
      </c>
      <c r="E43" s="34">
        <v>0</v>
      </c>
      <c r="F43" s="34">
        <v>0</v>
      </c>
      <c r="G43" s="34">
        <v>0</v>
      </c>
      <c r="H43" s="34">
        <v>22</v>
      </c>
      <c r="I43" s="34">
        <v>19</v>
      </c>
      <c r="J43" s="34">
        <v>19</v>
      </c>
      <c r="K43" s="34">
        <v>12</v>
      </c>
      <c r="L43" s="34">
        <v>13</v>
      </c>
      <c r="M43" s="34">
        <v>12</v>
      </c>
      <c r="N43" s="34">
        <v>14</v>
      </c>
      <c r="O43" s="34">
        <v>24</v>
      </c>
      <c r="P43" s="34">
        <v>36</v>
      </c>
      <c r="Q43" s="34">
        <v>57</v>
      </c>
      <c r="R43" s="34">
        <v>67</v>
      </c>
      <c r="S43" s="34">
        <v>41</v>
      </c>
      <c r="T43" s="34">
        <v>23</v>
      </c>
      <c r="U43" s="34">
        <v>25</v>
      </c>
      <c r="V43" s="34">
        <v>26</v>
      </c>
      <c r="W43" s="34">
        <v>20</v>
      </c>
      <c r="X43" s="34">
        <v>16</v>
      </c>
      <c r="Y43" s="34">
        <v>18</v>
      </c>
      <c r="Z43"/>
      <c r="AA43"/>
      <c r="AB43"/>
      <c r="AC43"/>
      <c r="AD43"/>
      <c r="AE43"/>
    </row>
    <row r="44" spans="1:31" x14ac:dyDescent="0.3">
      <c r="A44" s="82" t="s">
        <v>6</v>
      </c>
      <c r="B44" s="81" t="s">
        <v>84</v>
      </c>
      <c r="C44" s="33" t="s">
        <v>71</v>
      </c>
      <c r="D44" s="34">
        <v>0</v>
      </c>
      <c r="E44" s="34">
        <v>0</v>
      </c>
      <c r="F44" s="34">
        <v>0</v>
      </c>
      <c r="G44" s="34">
        <v>0</v>
      </c>
      <c r="H44" s="34">
        <v>72</v>
      </c>
      <c r="I44" s="34">
        <v>89</v>
      </c>
      <c r="J44" s="34">
        <v>65</v>
      </c>
      <c r="K44" s="34">
        <v>64</v>
      </c>
      <c r="L44" s="34">
        <v>68</v>
      </c>
      <c r="M44" s="34">
        <v>65</v>
      </c>
      <c r="N44" s="34">
        <v>63</v>
      </c>
      <c r="O44" s="34">
        <v>71</v>
      </c>
      <c r="P44" s="34">
        <v>77</v>
      </c>
      <c r="Q44" s="34">
        <v>95</v>
      </c>
      <c r="R44" s="34">
        <v>90</v>
      </c>
      <c r="S44" s="34">
        <v>94</v>
      </c>
      <c r="T44" s="34">
        <v>95</v>
      </c>
      <c r="U44" s="34">
        <v>94</v>
      </c>
      <c r="V44" s="34">
        <v>85</v>
      </c>
      <c r="W44" s="34">
        <v>93</v>
      </c>
      <c r="X44" s="34">
        <v>92</v>
      </c>
      <c r="Y44" s="34">
        <v>96</v>
      </c>
      <c r="Z44"/>
      <c r="AA44"/>
      <c r="AB44"/>
      <c r="AC44"/>
      <c r="AD44"/>
      <c r="AE44"/>
    </row>
    <row r="45" spans="1:31" x14ac:dyDescent="0.3">
      <c r="A45" s="81" t="s">
        <v>7</v>
      </c>
      <c r="B45" s="81" t="s">
        <v>83</v>
      </c>
      <c r="C45" s="33" t="s">
        <v>71</v>
      </c>
      <c r="D45" s="34">
        <v>21</v>
      </c>
      <c r="E45" s="34">
        <v>43</v>
      </c>
      <c r="F45" s="34">
        <v>78</v>
      </c>
      <c r="G45" s="34">
        <v>126</v>
      </c>
      <c r="H45" s="34">
        <v>133</v>
      </c>
      <c r="I45" s="34">
        <v>161</v>
      </c>
      <c r="J45" s="34">
        <v>162</v>
      </c>
      <c r="K45" s="34">
        <v>169</v>
      </c>
      <c r="L45" s="34">
        <v>176</v>
      </c>
      <c r="M45" s="34">
        <v>177</v>
      </c>
      <c r="N45" s="34">
        <v>152</v>
      </c>
      <c r="O45" s="34">
        <v>139</v>
      </c>
      <c r="P45" s="34">
        <v>133</v>
      </c>
      <c r="Q45" s="34">
        <v>131</v>
      </c>
      <c r="R45" s="34">
        <v>145</v>
      </c>
      <c r="S45" s="34">
        <v>162</v>
      </c>
      <c r="T45" s="34">
        <v>147</v>
      </c>
      <c r="U45" s="34">
        <v>146</v>
      </c>
      <c r="V45" s="34">
        <v>142</v>
      </c>
      <c r="W45" s="34">
        <v>152</v>
      </c>
      <c r="X45" s="34">
        <v>153</v>
      </c>
      <c r="Y45" s="34">
        <v>143</v>
      </c>
      <c r="Z45"/>
      <c r="AA45"/>
      <c r="AB45"/>
      <c r="AC45"/>
      <c r="AD45"/>
      <c r="AE45"/>
    </row>
    <row r="46" spans="1:31" x14ac:dyDescent="0.3">
      <c r="A46" s="82" t="s">
        <v>7</v>
      </c>
      <c r="B46" s="81" t="s">
        <v>84</v>
      </c>
      <c r="C46" s="33" t="s">
        <v>71</v>
      </c>
      <c r="D46" s="34">
        <v>83</v>
      </c>
      <c r="E46" s="34">
        <v>118</v>
      </c>
      <c r="F46" s="34">
        <v>256</v>
      </c>
      <c r="G46" s="34">
        <v>262</v>
      </c>
      <c r="H46" s="34">
        <v>270</v>
      </c>
      <c r="I46" s="34">
        <v>245</v>
      </c>
      <c r="J46" s="34">
        <v>272</v>
      </c>
      <c r="K46" s="34">
        <v>254</v>
      </c>
      <c r="L46" s="34">
        <v>236</v>
      </c>
      <c r="M46" s="34">
        <v>228</v>
      </c>
      <c r="N46" s="34">
        <v>230</v>
      </c>
      <c r="O46" s="34">
        <v>207</v>
      </c>
      <c r="P46" s="34">
        <v>160</v>
      </c>
      <c r="Q46" s="34">
        <v>159</v>
      </c>
      <c r="R46" s="34">
        <v>137</v>
      </c>
      <c r="S46" s="34">
        <v>123</v>
      </c>
      <c r="T46" s="34">
        <v>123</v>
      </c>
      <c r="U46" s="34">
        <v>107</v>
      </c>
      <c r="V46" s="34">
        <v>126</v>
      </c>
      <c r="W46" s="34">
        <v>113</v>
      </c>
      <c r="X46" s="34">
        <v>106</v>
      </c>
      <c r="Y46" s="34">
        <v>101</v>
      </c>
    </row>
    <row r="47" spans="1:31" x14ac:dyDescent="0.3">
      <c r="A47" s="81" t="s">
        <v>8</v>
      </c>
      <c r="B47" s="81" t="s">
        <v>83</v>
      </c>
      <c r="C47" s="33" t="s">
        <v>71</v>
      </c>
      <c r="D47" s="34">
        <v>0</v>
      </c>
      <c r="E47" s="34">
        <v>54</v>
      </c>
      <c r="F47" s="34">
        <v>88</v>
      </c>
      <c r="G47" s="34">
        <v>75</v>
      </c>
      <c r="H47" s="34">
        <v>31</v>
      </c>
      <c r="I47" s="34">
        <v>81</v>
      </c>
      <c r="J47" s="34">
        <v>97</v>
      </c>
      <c r="K47" s="34">
        <v>93</v>
      </c>
      <c r="L47" s="34">
        <v>85</v>
      </c>
      <c r="M47" s="34">
        <v>89</v>
      </c>
      <c r="N47" s="34">
        <v>77</v>
      </c>
      <c r="O47" s="34">
        <v>82</v>
      </c>
      <c r="P47" s="34">
        <v>86</v>
      </c>
      <c r="Q47" s="34">
        <v>64</v>
      </c>
      <c r="R47" s="34">
        <v>55</v>
      </c>
      <c r="S47" s="34">
        <v>57</v>
      </c>
      <c r="T47" s="34">
        <v>47</v>
      </c>
      <c r="U47" s="34">
        <v>41</v>
      </c>
      <c r="V47" s="34">
        <v>30</v>
      </c>
      <c r="W47" s="34">
        <v>39</v>
      </c>
      <c r="X47" s="34">
        <v>46</v>
      </c>
      <c r="Y47" s="34">
        <v>57</v>
      </c>
    </row>
    <row r="48" spans="1:31" x14ac:dyDescent="0.3">
      <c r="A48" s="82" t="s">
        <v>8</v>
      </c>
      <c r="B48" s="81" t="s">
        <v>84</v>
      </c>
      <c r="C48" s="33" t="s">
        <v>71</v>
      </c>
      <c r="D48" s="34">
        <v>0</v>
      </c>
      <c r="E48" s="34">
        <v>1</v>
      </c>
      <c r="F48" s="34">
        <v>1</v>
      </c>
      <c r="G48" s="34">
        <v>2</v>
      </c>
      <c r="H48" s="34">
        <v>1</v>
      </c>
      <c r="I48" s="34">
        <v>4</v>
      </c>
      <c r="J48" s="34">
        <v>6</v>
      </c>
      <c r="K48" s="34">
        <v>6</v>
      </c>
      <c r="L48" s="34">
        <v>1</v>
      </c>
      <c r="M48" s="34">
        <v>5</v>
      </c>
      <c r="N48" s="34">
        <v>3</v>
      </c>
      <c r="O48" s="34">
        <v>5</v>
      </c>
      <c r="P48" s="34">
        <v>6</v>
      </c>
      <c r="Q48" s="34">
        <v>2</v>
      </c>
      <c r="R48" s="34">
        <v>2</v>
      </c>
      <c r="S48" s="34">
        <v>3</v>
      </c>
      <c r="T48" s="34">
        <v>3</v>
      </c>
      <c r="U48" s="34">
        <v>4</v>
      </c>
      <c r="V48" s="34">
        <v>6</v>
      </c>
      <c r="W48" s="34">
        <v>8</v>
      </c>
      <c r="X48" s="34">
        <v>7</v>
      </c>
      <c r="Y48" s="34">
        <v>5</v>
      </c>
    </row>
    <row r="49" spans="1:25" x14ac:dyDescent="0.3">
      <c r="A49" s="81" t="s">
        <v>9</v>
      </c>
      <c r="B49" s="81" t="s">
        <v>83</v>
      </c>
      <c r="C49" s="33" t="s">
        <v>71</v>
      </c>
      <c r="D49" s="34">
        <v>0</v>
      </c>
      <c r="E49" s="34">
        <v>0</v>
      </c>
      <c r="F49" s="34">
        <v>0</v>
      </c>
      <c r="G49" s="34">
        <v>1</v>
      </c>
      <c r="H49" s="34">
        <v>4</v>
      </c>
      <c r="I49" s="34">
        <v>6</v>
      </c>
      <c r="J49" s="34">
        <v>8</v>
      </c>
      <c r="K49" s="34">
        <v>8</v>
      </c>
      <c r="L49" s="34">
        <v>5</v>
      </c>
      <c r="M49" s="34">
        <v>5</v>
      </c>
      <c r="N49" s="34">
        <v>7</v>
      </c>
      <c r="O49" s="34">
        <v>6</v>
      </c>
      <c r="P49" s="34">
        <v>4</v>
      </c>
      <c r="Q49" s="34">
        <v>10</v>
      </c>
      <c r="R49" s="34">
        <v>11</v>
      </c>
      <c r="S49" s="34">
        <v>10</v>
      </c>
      <c r="T49" s="34">
        <v>9</v>
      </c>
      <c r="U49" s="34">
        <v>5</v>
      </c>
      <c r="V49" s="34">
        <v>9</v>
      </c>
      <c r="W49" s="34">
        <v>6</v>
      </c>
      <c r="X49" s="34">
        <v>2</v>
      </c>
      <c r="Y49" s="34">
        <v>6</v>
      </c>
    </row>
    <row r="50" spans="1:25" x14ac:dyDescent="0.3">
      <c r="A50" s="82" t="s">
        <v>9</v>
      </c>
      <c r="B50" s="81" t="s">
        <v>84</v>
      </c>
      <c r="C50" s="33" t="s">
        <v>71</v>
      </c>
      <c r="D50" s="34">
        <v>0</v>
      </c>
      <c r="E50" s="34">
        <v>0</v>
      </c>
      <c r="F50" s="34">
        <v>4</v>
      </c>
      <c r="G50" s="34">
        <v>5</v>
      </c>
      <c r="H50" s="34">
        <v>6</v>
      </c>
      <c r="I50" s="34">
        <v>3</v>
      </c>
      <c r="J50" s="34">
        <v>11</v>
      </c>
      <c r="K50" s="34">
        <v>12</v>
      </c>
      <c r="L50" s="34">
        <v>14</v>
      </c>
      <c r="M50" s="34">
        <v>23</v>
      </c>
      <c r="N50" s="34">
        <v>20</v>
      </c>
      <c r="O50" s="34">
        <v>20</v>
      </c>
      <c r="P50" s="34">
        <v>37</v>
      </c>
      <c r="Q50" s="34">
        <v>32</v>
      </c>
      <c r="R50" s="34">
        <v>25</v>
      </c>
      <c r="S50" s="34">
        <v>25</v>
      </c>
      <c r="T50" s="34">
        <v>26</v>
      </c>
      <c r="U50" s="34">
        <v>23</v>
      </c>
      <c r="V50" s="34">
        <v>22</v>
      </c>
      <c r="W50" s="34">
        <v>22</v>
      </c>
      <c r="X50" s="34">
        <v>28</v>
      </c>
      <c r="Y50" s="34">
        <v>25</v>
      </c>
    </row>
    <row r="51" spans="1:25" x14ac:dyDescent="0.3">
      <c r="A51" s="81" t="s">
        <v>10</v>
      </c>
      <c r="B51" s="81" t="s">
        <v>83</v>
      </c>
      <c r="C51" s="33" t="s">
        <v>71</v>
      </c>
      <c r="D51" s="34">
        <v>349</v>
      </c>
      <c r="E51" s="34">
        <v>245</v>
      </c>
      <c r="F51" s="34">
        <v>255</v>
      </c>
      <c r="G51" s="34">
        <v>267</v>
      </c>
      <c r="H51" s="34">
        <v>262</v>
      </c>
      <c r="I51" s="34">
        <v>532</v>
      </c>
      <c r="J51" s="34">
        <v>677</v>
      </c>
      <c r="K51" s="34">
        <v>860</v>
      </c>
      <c r="L51" s="34">
        <v>964</v>
      </c>
      <c r="M51" s="34">
        <v>1038</v>
      </c>
      <c r="N51" s="34">
        <v>1038</v>
      </c>
      <c r="O51" s="34">
        <v>1040</v>
      </c>
      <c r="P51" s="34">
        <v>1088</v>
      </c>
      <c r="Q51" s="34">
        <v>1130</v>
      </c>
      <c r="R51" s="34">
        <v>928</v>
      </c>
      <c r="S51" s="34">
        <v>760</v>
      </c>
      <c r="T51" s="34">
        <v>732</v>
      </c>
      <c r="U51" s="34">
        <v>763</v>
      </c>
      <c r="V51" s="34">
        <v>735</v>
      </c>
      <c r="W51" s="34">
        <v>723</v>
      </c>
      <c r="X51" s="34">
        <v>659</v>
      </c>
      <c r="Y51" s="34">
        <v>715</v>
      </c>
    </row>
    <row r="52" spans="1:25" x14ac:dyDescent="0.3">
      <c r="A52" s="82" t="s">
        <v>10</v>
      </c>
      <c r="B52" s="81" t="s">
        <v>84</v>
      </c>
      <c r="C52" s="33" t="s">
        <v>71</v>
      </c>
      <c r="D52" s="34">
        <v>2</v>
      </c>
      <c r="E52" s="34">
        <v>44</v>
      </c>
      <c r="F52" s="34">
        <v>75</v>
      </c>
      <c r="G52" s="34">
        <v>85</v>
      </c>
      <c r="H52" s="34">
        <v>70</v>
      </c>
      <c r="I52" s="34">
        <v>108</v>
      </c>
      <c r="J52" s="34">
        <v>108</v>
      </c>
      <c r="K52" s="34">
        <v>98</v>
      </c>
      <c r="L52" s="34">
        <v>94</v>
      </c>
      <c r="M52" s="34">
        <v>78</v>
      </c>
      <c r="N52" s="34">
        <v>106</v>
      </c>
      <c r="O52" s="34">
        <v>256</v>
      </c>
      <c r="P52" s="34">
        <v>273</v>
      </c>
      <c r="Q52" s="34">
        <v>246</v>
      </c>
      <c r="R52" s="34">
        <v>202</v>
      </c>
      <c r="S52" s="34">
        <v>189</v>
      </c>
      <c r="T52" s="34">
        <v>189</v>
      </c>
      <c r="U52" s="34">
        <v>159</v>
      </c>
      <c r="V52" s="34">
        <v>178</v>
      </c>
      <c r="W52" s="34">
        <v>182</v>
      </c>
      <c r="X52" s="34">
        <v>173</v>
      </c>
      <c r="Y52" s="34">
        <v>208</v>
      </c>
    </row>
    <row r="53" spans="1:2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 s="27"/>
      <c r="V53" s="66"/>
    </row>
    <row r="54" spans="1:2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 s="27"/>
      <c r="V54" s="35"/>
    </row>
    <row r="55" spans="1:2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 s="27"/>
    </row>
    <row r="56" spans="1:25" ht="28.5" x14ac:dyDescent="0.3">
      <c r="A56" s="36">
        <f>Auswahl_Jahr</f>
        <v>2025</v>
      </c>
      <c r="B56" s="18"/>
      <c r="C56" s="9" t="s">
        <v>33</v>
      </c>
      <c r="D56" s="10"/>
      <c r="E56" s="10"/>
      <c r="F56" s="9" t="s">
        <v>34</v>
      </c>
      <c r="G56" s="10"/>
      <c r="H56" s="10"/>
      <c r="I56"/>
      <c r="J56"/>
      <c r="K56"/>
      <c r="L56"/>
      <c r="M56"/>
    </row>
    <row r="57" spans="1:25" ht="67.5" x14ac:dyDescent="0.3">
      <c r="A57" s="21" t="s">
        <v>0</v>
      </c>
      <c r="B57" s="20" t="s">
        <v>21</v>
      </c>
      <c r="C57" s="11" t="s">
        <v>28</v>
      </c>
      <c r="D57" s="12" t="s">
        <v>29</v>
      </c>
      <c r="E57" s="12" t="s">
        <v>30</v>
      </c>
      <c r="F57" s="11" t="s">
        <v>31</v>
      </c>
      <c r="G57" s="12" t="s">
        <v>29</v>
      </c>
      <c r="H57" s="12" t="s">
        <v>30</v>
      </c>
      <c r="I57"/>
      <c r="J57"/>
      <c r="K57"/>
      <c r="L57"/>
      <c r="M57"/>
    </row>
    <row r="58" spans="1:25" x14ac:dyDescent="0.3">
      <c r="A58" s="13" t="s">
        <v>2</v>
      </c>
      <c r="B58" s="15">
        <f>IF(Auswahl_Jahr&lt;2004,,LOOKUP(TEXT($A$56,"####"),olap_iba!$30:$30,olap_iba!$5:$5))</f>
        <v>286</v>
      </c>
      <c r="C58" s="14">
        <f>IF(Auswahl_Jahr&lt;2004,,LOOKUP(TEXT($A$56,"####"),olap_iba!$30:$30,olap_iba!$3:$3))</f>
        <v>215</v>
      </c>
      <c r="D58" s="15">
        <f>C58-E58</f>
        <v>132</v>
      </c>
      <c r="E58" s="15">
        <f>IF(Auswahl_Jahr&lt;2004,,LOOKUP(TEXT($A$56,"####"),olap_iba!$34:$34,olap_iba!$35:$35))</f>
        <v>83</v>
      </c>
      <c r="F58" s="14">
        <f>IF(Auswahl_Jahr&lt;2004,,LOOKUP(TEXT($A$56,"####"),olap_iba!$30:$30,olap_iba!$4:$4))</f>
        <v>71</v>
      </c>
      <c r="G58" s="15">
        <f>F58-H58</f>
        <v>26</v>
      </c>
      <c r="H58" s="15">
        <f>IF(Auswahl_Jahr&lt;2004,,LOOKUP(TEXT($A$56,"####"),olap_iba!$34:$34,olap_iba!$36:$36))</f>
        <v>45</v>
      </c>
      <c r="I58"/>
      <c r="J58"/>
      <c r="K58"/>
      <c r="L58"/>
      <c r="M58"/>
    </row>
    <row r="59" spans="1:25" x14ac:dyDescent="0.3">
      <c r="A59" s="13" t="s">
        <v>3</v>
      </c>
      <c r="B59" s="15">
        <f>IF(Auswahl_Jahr&lt;2004,,LOOKUP(TEXT($A$56,"####"),olap_iba!$30:$30,olap_iba!$8:$8))</f>
        <v>467</v>
      </c>
      <c r="C59" s="14">
        <f>IF(Auswahl_Jahr&lt;2004,,LOOKUP(TEXT($A$56,"####"),olap_iba!$30:$30,olap_iba!$6:$6))</f>
        <v>404</v>
      </c>
      <c r="D59" s="15">
        <f t="shared" ref="D59:D67" si="1">C59-E59</f>
        <v>350</v>
      </c>
      <c r="E59" s="15">
        <f>IF(Auswahl_Jahr&lt;2004,,LOOKUP(TEXT($A$56,"####"),olap_iba!$34:$34,olap_iba!$37:$37))</f>
        <v>54</v>
      </c>
      <c r="F59" s="14">
        <f>IF(Auswahl_Jahr&lt;2004,,LOOKUP(TEXT($A$56,"####"),olap_iba!$30:$30,olap_iba!$7:$7))</f>
        <v>63</v>
      </c>
      <c r="G59" s="15">
        <f t="shared" ref="G59:G67" si="2">F59-H59</f>
        <v>53</v>
      </c>
      <c r="H59" s="15">
        <f>IF(Auswahl_Jahr&lt;2004,,LOOKUP(TEXT($A$56,"####"),olap_iba!$34:$34,olap_iba!$38:$38))</f>
        <v>10</v>
      </c>
      <c r="I59"/>
      <c r="J59"/>
      <c r="K59"/>
      <c r="L59"/>
      <c r="M59"/>
    </row>
    <row r="60" spans="1:25" x14ac:dyDescent="0.3">
      <c r="A60" s="13" t="s">
        <v>4</v>
      </c>
      <c r="B60" s="15">
        <f>IF(Auswahl_Jahr&lt;2004,,LOOKUP(TEXT($A$56,"####"),olap_iba!$30:$30,olap_iba!$11:$11))</f>
        <v>1401</v>
      </c>
      <c r="C60" s="14">
        <f>IF(Auswahl_Jahr&lt;2004,,LOOKUP(TEXT($A$56,"####"),olap_iba!$30:$30,olap_iba!$9:$9))</f>
        <v>1292</v>
      </c>
      <c r="D60" s="15">
        <f t="shared" si="1"/>
        <v>997</v>
      </c>
      <c r="E60" s="15">
        <f>IF(Auswahl_Jahr&lt;2004,,LOOKUP(TEXT($A$56,"####"),olap_iba!$34:$34,olap_iba!$39:$39))</f>
        <v>295</v>
      </c>
      <c r="F60" s="14">
        <f>IF(Auswahl_Jahr&lt;2004,,LOOKUP(TEXT($A$56,"####"),olap_iba!$30:$30,olap_iba!$10:$10))</f>
        <v>109</v>
      </c>
      <c r="G60" s="15">
        <f t="shared" si="2"/>
        <v>105</v>
      </c>
      <c r="H60" s="15">
        <f>IF(Auswahl_Jahr&lt;2004,,LOOKUP(TEXT($A$56,"####"),olap_iba!$34:$34,olap_iba!$40:$40))</f>
        <v>4</v>
      </c>
      <c r="I60"/>
      <c r="J60"/>
      <c r="K60"/>
      <c r="L60"/>
      <c r="M60"/>
    </row>
    <row r="61" spans="1:25" x14ac:dyDescent="0.3">
      <c r="A61" s="13" t="s">
        <v>5</v>
      </c>
      <c r="B61" s="15">
        <f>IF(Auswahl_Jahr&lt;2004,,LOOKUP(TEXT($A$56,"####"),olap_iba!$30:$30,olap_iba!$14:$14))</f>
        <v>1975</v>
      </c>
      <c r="C61" s="14">
        <f>IF(Auswahl_Jahr&lt;2004,,LOOKUP(TEXT($A$56,"####"),olap_iba!$30:$30,olap_iba!$12:$12))</f>
        <v>1719</v>
      </c>
      <c r="D61" s="15">
        <f t="shared" si="1"/>
        <v>1587</v>
      </c>
      <c r="E61" s="15">
        <f>IF(Auswahl_Jahr&lt;2004,,LOOKUP(TEXT($A$56,"####"),olap_iba!$34:$34,olap_iba!$41:$41))</f>
        <v>132</v>
      </c>
      <c r="F61" s="14">
        <f>IF(Auswahl_Jahr&lt;2004,,LOOKUP(TEXT($A$56,"####"),olap_iba!$30:$30,olap_iba!$13:$13))</f>
        <v>256</v>
      </c>
      <c r="G61" s="15">
        <f t="shared" si="2"/>
        <v>134</v>
      </c>
      <c r="H61" s="15">
        <f>IF(Auswahl_Jahr&lt;2004,,LOOKUP(TEXT($A$56,"####"),olap_iba!$34:$34,olap_iba!$42:$42))</f>
        <v>122</v>
      </c>
      <c r="I61"/>
      <c r="J61"/>
      <c r="K61"/>
      <c r="L61"/>
      <c r="M61"/>
    </row>
    <row r="62" spans="1:25" x14ac:dyDescent="0.3">
      <c r="A62" s="13" t="s">
        <v>6</v>
      </c>
      <c r="B62" s="15">
        <f>IF(Auswahl_Jahr&lt;2004,,LOOKUP(TEXT($A$56,"####"),olap_iba!$30:$30,olap_iba!$17:$17))</f>
        <v>418</v>
      </c>
      <c r="C62" s="14">
        <f>IF(Auswahl_Jahr&lt;2004,,LOOKUP(TEXT($A$56,"####"),olap_iba!$30:$30,olap_iba!$15:$15))</f>
        <v>235</v>
      </c>
      <c r="D62" s="15">
        <f t="shared" si="1"/>
        <v>217</v>
      </c>
      <c r="E62" s="15">
        <f>IF(Auswahl_Jahr&lt;2004,,LOOKUP(TEXT($A$56,"####"),olap_iba!$34:$34,olap_iba!$43:$43))</f>
        <v>18</v>
      </c>
      <c r="F62" s="14">
        <f>IF(Auswahl_Jahr&lt;2004,,LOOKUP(TEXT($A$56,"####"),olap_iba!$30:$30,olap_iba!$16:$16))</f>
        <v>183</v>
      </c>
      <c r="G62" s="15">
        <f t="shared" si="2"/>
        <v>87</v>
      </c>
      <c r="H62" s="15">
        <f>IF(Auswahl_Jahr&lt;2004,,LOOKUP(TEXT($A$56,"####"),olap_iba!$34:$34,olap_iba!$44:$44))</f>
        <v>96</v>
      </c>
      <c r="I62"/>
      <c r="J62"/>
      <c r="K62"/>
      <c r="L62"/>
      <c r="M62"/>
    </row>
    <row r="63" spans="1:25" x14ac:dyDescent="0.3">
      <c r="A63" s="13" t="s">
        <v>7</v>
      </c>
      <c r="B63" s="15">
        <f>IF(Auswahl_Jahr&lt;2004,,LOOKUP(TEXT($A$56,"####"),olap_iba!$30:$30,olap_iba!$20:$20))</f>
        <v>1488</v>
      </c>
      <c r="C63" s="14">
        <f>IF(Auswahl_Jahr&lt;2004,,LOOKUP(TEXT($A$56,"####"),olap_iba!$30:$30,olap_iba!$18:$18))</f>
        <v>1270</v>
      </c>
      <c r="D63" s="15">
        <f t="shared" si="1"/>
        <v>1127</v>
      </c>
      <c r="E63" s="15">
        <f>IF(Auswahl_Jahr&lt;2004,,LOOKUP(TEXT($A$56,"####"),olap_iba!$34:$34,olap_iba!$45:$45))</f>
        <v>143</v>
      </c>
      <c r="F63" s="14">
        <f>IF(Auswahl_Jahr&lt;2004,,LOOKUP(TEXT($A$56,"####"),olap_iba!$30:$30,olap_iba!$19:$19))</f>
        <v>218</v>
      </c>
      <c r="G63" s="15">
        <f t="shared" si="2"/>
        <v>117</v>
      </c>
      <c r="H63" s="15">
        <f>IF(Auswahl_Jahr&lt;2004,,LOOKUP(TEXT($A$56,"####"),olap_iba!$34:$34,olap_iba!$46:$46))</f>
        <v>101</v>
      </c>
      <c r="I63"/>
      <c r="J63"/>
      <c r="K63"/>
      <c r="L63"/>
      <c r="M63"/>
    </row>
    <row r="64" spans="1:25" x14ac:dyDescent="0.3">
      <c r="A64" s="13" t="s">
        <v>8</v>
      </c>
      <c r="B64" s="15">
        <f>IF(Auswahl_Jahr&lt;2004,,LOOKUP(TEXT($A$56,"####"),olap_iba!$30:$30,olap_iba!$23:$23))</f>
        <v>504</v>
      </c>
      <c r="C64" s="14">
        <f>IF(Auswahl_Jahr&lt;2004,,LOOKUP(TEXT($A$56,"####"),olap_iba!$30:$30,olap_iba!$21:$21))</f>
        <v>451</v>
      </c>
      <c r="D64" s="15">
        <f t="shared" si="1"/>
        <v>394</v>
      </c>
      <c r="E64" s="15">
        <f>IF(Auswahl_Jahr&lt;2004,,LOOKUP(TEXT($A$56,"####"),olap_iba!$34:$34,olap_iba!$47:$47))</f>
        <v>57</v>
      </c>
      <c r="F64" s="14">
        <f>IF(Auswahl_Jahr&lt;2004,,LOOKUP(TEXT($A$56,"####"),olap_iba!$30:$30,olap_iba!$22:$22))</f>
        <v>53</v>
      </c>
      <c r="G64" s="15">
        <f t="shared" si="2"/>
        <v>48</v>
      </c>
      <c r="H64" s="15">
        <f>IF(Auswahl_Jahr&lt;2004,,LOOKUP(TEXT($A$56,"####"),olap_iba!$34:$34,olap_iba!$48:$48))</f>
        <v>5</v>
      </c>
      <c r="I64"/>
      <c r="J64"/>
      <c r="K64"/>
      <c r="L64"/>
      <c r="M64"/>
    </row>
    <row r="65" spans="1:13" x14ac:dyDescent="0.3">
      <c r="A65" s="13" t="s">
        <v>9</v>
      </c>
      <c r="B65" s="15">
        <f>IF(Auswahl_Jahr&lt;2004,,LOOKUP(TEXT($A$56,"####"),olap_iba!$30:$30,olap_iba!$26:$26))</f>
        <v>327</v>
      </c>
      <c r="C65" s="14">
        <f>IF(Auswahl_Jahr&lt;2004,,LOOKUP(TEXT($A$56,"####"),olap_iba!$30:$30,olap_iba!$24:$24))</f>
        <v>255</v>
      </c>
      <c r="D65" s="15">
        <f t="shared" si="1"/>
        <v>249</v>
      </c>
      <c r="E65" s="15">
        <f>IF(Auswahl_Jahr&lt;2004,,LOOKUP(TEXT($A$56,"####"),olap_iba!$34:$34,olap_iba!$49:$49))</f>
        <v>6</v>
      </c>
      <c r="F65" s="14">
        <f>IF(Auswahl_Jahr&lt;2004,,LOOKUP(TEXT($A$56,"####"),olap_iba!$30:$30,olap_iba!$25:$25))</f>
        <v>72</v>
      </c>
      <c r="G65" s="15">
        <f t="shared" si="2"/>
        <v>47</v>
      </c>
      <c r="H65" s="15">
        <f>IF(Auswahl_Jahr&lt;2004,,LOOKUP(TEXT($A$56,"####"),olap_iba!$34:$34,olap_iba!$50:$50))</f>
        <v>25</v>
      </c>
      <c r="I65"/>
      <c r="J65"/>
      <c r="K65"/>
      <c r="L65"/>
      <c r="M65"/>
    </row>
    <row r="66" spans="1:13" x14ac:dyDescent="0.3">
      <c r="A66" s="13" t="s">
        <v>10</v>
      </c>
      <c r="B66" s="15">
        <f>IF(Auswahl_Jahr&lt;2004,,LOOKUP(TEXT($A$56,"####"),olap_iba!$30:$30,olap_iba!$29:$29))</f>
        <v>1496</v>
      </c>
      <c r="C66" s="14">
        <f>IF(Auswahl_Jahr&lt;2004,,LOOKUP(TEXT($A$56,"####"),olap_iba!$30:$30,olap_iba!$27:$27))</f>
        <v>1250</v>
      </c>
      <c r="D66" s="15">
        <f t="shared" si="1"/>
        <v>535</v>
      </c>
      <c r="E66" s="15">
        <f>IF(Auswahl_Jahr&lt;2004,,LOOKUP(TEXT($A$56,"####"),olap_iba!$34:$34,olap_iba!$51:$51))</f>
        <v>715</v>
      </c>
      <c r="F66" s="14">
        <f>IF(Auswahl_Jahr&lt;2004,,LOOKUP(TEXT($A$56,"####"),olap_iba!$30:$30,olap_iba!$28:$28))</f>
        <v>246</v>
      </c>
      <c r="G66" s="15">
        <f t="shared" si="2"/>
        <v>38</v>
      </c>
      <c r="H66" s="15">
        <f>IF(Auswahl_Jahr&lt;2004,,LOOKUP(TEXT($A$56,"####"),olap_iba!$34:$34,olap_iba!$52:$52))</f>
        <v>208</v>
      </c>
      <c r="I66"/>
      <c r="J66"/>
      <c r="K66"/>
      <c r="L66"/>
      <c r="M66"/>
    </row>
    <row r="67" spans="1:13" x14ac:dyDescent="0.3">
      <c r="A67" s="16" t="s">
        <v>11</v>
      </c>
      <c r="B67" s="19">
        <f>SUM(B58:B66)</f>
        <v>8362</v>
      </c>
      <c r="C67" s="17">
        <f>SUM(C58:C66)</f>
        <v>7091</v>
      </c>
      <c r="D67" s="17">
        <f t="shared" si="1"/>
        <v>5588</v>
      </c>
      <c r="E67" s="17">
        <f>SUM(E58:E66)</f>
        <v>1503</v>
      </c>
      <c r="F67" s="17">
        <f>SUM(F58:F66)</f>
        <v>1271</v>
      </c>
      <c r="G67" s="17">
        <f t="shared" si="2"/>
        <v>655</v>
      </c>
      <c r="H67" s="17">
        <f>SUM(H58:H66)</f>
        <v>616</v>
      </c>
      <c r="I67"/>
      <c r="J67"/>
      <c r="K67"/>
      <c r="L67"/>
      <c r="M67"/>
    </row>
    <row r="68" spans="1:13" x14ac:dyDescent="0.3">
      <c r="A68"/>
      <c r="B68"/>
      <c r="C68"/>
      <c r="D68" s="37">
        <f>D67+G67</f>
        <v>6243</v>
      </c>
      <c r="E68" s="37">
        <f>E67+H67</f>
        <v>2119</v>
      </c>
      <c r="F68"/>
      <c r="G68"/>
      <c r="H68"/>
      <c r="I68"/>
      <c r="J68"/>
      <c r="K68"/>
      <c r="L68"/>
      <c r="M68"/>
    </row>
    <row r="69" spans="1:13" x14ac:dyDescent="0.3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x14ac:dyDescent="0.3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x14ac:dyDescent="0.3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x14ac:dyDescent="0.3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x14ac:dyDescent="0.3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x14ac:dyDescent="0.3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x14ac:dyDescent="0.3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x14ac:dyDescent="0.3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x14ac:dyDescent="0.3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x14ac:dyDescent="0.3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x14ac:dyDescent="0.3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x14ac:dyDescent="0.3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x14ac:dyDescent="0.3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x14ac:dyDescent="0.3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x14ac:dyDescent="0.3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x14ac:dyDescent="0.3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x14ac:dyDescent="0.3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x14ac:dyDescent="0.3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x14ac:dyDescent="0.3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x14ac:dyDescent="0.3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x14ac:dyDescent="0.3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x14ac:dyDescent="0.3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x14ac:dyDescent="0.3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x14ac:dyDescent="0.3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x14ac:dyDescent="0.3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x14ac:dyDescent="0.3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x14ac:dyDescent="0.3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x14ac:dyDescent="0.3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x14ac:dyDescent="0.3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x14ac:dyDescent="0.3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x14ac:dyDescent="0.3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3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3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3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3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3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3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3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</row>
  </sheetData>
  <phoneticPr fontId="8" type="noConversion"/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F26"/>
  <sheetViews>
    <sheetView workbookViewId="0">
      <selection activeCell="F13" sqref="F13"/>
    </sheetView>
  </sheetViews>
  <sheetFormatPr baseColWidth="10" defaultColWidth="11.42578125" defaultRowHeight="12.75" x14ac:dyDescent="0.2"/>
  <cols>
    <col min="1" max="1" width="22.140625" style="4" customWidth="1"/>
    <col min="2" max="3" width="22.42578125" style="4" customWidth="1"/>
    <col min="4" max="4" width="9.5703125" style="4" customWidth="1"/>
    <col min="5" max="16384" width="11.42578125" style="4"/>
  </cols>
  <sheetData>
    <row r="1" spans="1:6" x14ac:dyDescent="0.2">
      <c r="A1" s="90" t="s">
        <v>54</v>
      </c>
      <c r="B1" s="90"/>
      <c r="C1" s="90"/>
      <c r="D1" s="90"/>
    </row>
    <row r="2" spans="1:6" ht="15" x14ac:dyDescent="0.3">
      <c r="A2" s="32" t="s">
        <v>40</v>
      </c>
      <c r="D2" s="4" t="s">
        <v>55</v>
      </c>
    </row>
    <row r="3" spans="1:6" ht="15" x14ac:dyDescent="0.3">
      <c r="A3" s="42" t="s">
        <v>41</v>
      </c>
      <c r="B3" s="29" t="str">
        <f>LEFT(A3,4)</f>
        <v>2002</v>
      </c>
      <c r="C3" s="29" t="str">
        <f>IF(LEN(A3)&gt;4,RIGHT(A3,LEN(A3)-5),"")</f>
        <v/>
      </c>
      <c r="D3" s="30">
        <v>2025</v>
      </c>
      <c r="F3" s="4" t="str">
        <f>Auswahl_Jahr&amp;" " &amp; E3</f>
        <v xml:space="preserve">2025 </v>
      </c>
    </row>
    <row r="4" spans="1:6" ht="15" x14ac:dyDescent="0.3">
      <c r="A4" s="42" t="s">
        <v>42</v>
      </c>
      <c r="B4" s="29" t="str">
        <f t="shared" ref="B4:B14" si="0">LEFT(A4,4)</f>
        <v>2003</v>
      </c>
      <c r="C4" s="29" t="str">
        <f t="shared" ref="C4:C15" si="1">IF(LEN(A4)&gt;4,RIGHT(A4,LEN(A4)-5),"")</f>
        <v/>
      </c>
    </row>
    <row r="5" spans="1:6" ht="15" x14ac:dyDescent="0.3">
      <c r="A5" s="42" t="s">
        <v>43</v>
      </c>
      <c r="B5" s="29" t="str">
        <f t="shared" si="0"/>
        <v>2004</v>
      </c>
      <c r="C5" s="29" t="str">
        <f t="shared" si="1"/>
        <v/>
      </c>
    </row>
    <row r="6" spans="1:6" ht="15" x14ac:dyDescent="0.3">
      <c r="A6" s="42" t="s">
        <v>44</v>
      </c>
      <c r="B6" s="29" t="str">
        <f t="shared" si="0"/>
        <v>2005</v>
      </c>
      <c r="C6" s="29" t="str">
        <f t="shared" si="1"/>
        <v/>
      </c>
    </row>
    <row r="7" spans="1:6" ht="15" x14ac:dyDescent="0.3">
      <c r="A7" s="42" t="s">
        <v>45</v>
      </c>
      <c r="B7" s="29" t="str">
        <f t="shared" si="0"/>
        <v>2006</v>
      </c>
      <c r="C7" s="29" t="str">
        <f t="shared" si="1"/>
        <v/>
      </c>
    </row>
    <row r="8" spans="1:6" ht="15" x14ac:dyDescent="0.3">
      <c r="A8" s="42" t="s">
        <v>46</v>
      </c>
      <c r="B8" s="29" t="str">
        <f t="shared" si="0"/>
        <v>2007</v>
      </c>
      <c r="C8" s="29" t="str">
        <f t="shared" si="1"/>
        <v/>
      </c>
    </row>
    <row r="9" spans="1:6" ht="15" x14ac:dyDescent="0.3">
      <c r="A9" s="42" t="s">
        <v>47</v>
      </c>
      <c r="B9" s="29" t="str">
        <f t="shared" si="0"/>
        <v>2008</v>
      </c>
      <c r="C9" s="29" t="str">
        <f t="shared" si="1"/>
        <v/>
      </c>
    </row>
    <row r="10" spans="1:6" ht="15" x14ac:dyDescent="0.3">
      <c r="A10" s="42" t="s">
        <v>48</v>
      </c>
      <c r="B10" s="29" t="str">
        <f t="shared" si="0"/>
        <v>2009</v>
      </c>
      <c r="C10" s="29" t="str">
        <f t="shared" si="1"/>
        <v/>
      </c>
    </row>
    <row r="11" spans="1:6" ht="15" x14ac:dyDescent="0.3">
      <c r="A11" s="42" t="s">
        <v>49</v>
      </c>
      <c r="B11" s="29" t="str">
        <f t="shared" si="0"/>
        <v>2010</v>
      </c>
      <c r="C11" s="29" t="str">
        <f t="shared" si="1"/>
        <v/>
      </c>
    </row>
    <row r="12" spans="1:6" ht="15" x14ac:dyDescent="0.3">
      <c r="A12" s="42" t="s">
        <v>50</v>
      </c>
      <c r="B12" s="29" t="str">
        <f t="shared" si="0"/>
        <v>2011</v>
      </c>
      <c r="C12" s="29" t="str">
        <f t="shared" si="1"/>
        <v/>
      </c>
    </row>
    <row r="13" spans="1:6" ht="15" x14ac:dyDescent="0.3">
      <c r="A13" s="42" t="s">
        <v>51</v>
      </c>
      <c r="B13" s="29" t="str">
        <f t="shared" si="0"/>
        <v>2012</v>
      </c>
      <c r="C13" s="29" t="str">
        <f t="shared" si="1"/>
        <v/>
      </c>
    </row>
    <row r="14" spans="1:6" ht="15" x14ac:dyDescent="0.3">
      <c r="A14" s="42" t="s">
        <v>52</v>
      </c>
      <c r="B14" s="29" t="str">
        <f t="shared" si="0"/>
        <v>2013</v>
      </c>
      <c r="C14" s="29" t="str">
        <f t="shared" si="1"/>
        <v/>
      </c>
    </row>
    <row r="15" spans="1:6" ht="15" x14ac:dyDescent="0.3">
      <c r="A15" s="42" t="s">
        <v>95</v>
      </c>
      <c r="B15" s="29" t="str">
        <f>LEFT(A15,4)</f>
        <v>2014</v>
      </c>
      <c r="C15" s="29" t="str">
        <f t="shared" si="1"/>
        <v/>
      </c>
    </row>
    <row r="16" spans="1:6" ht="15" x14ac:dyDescent="0.3">
      <c r="A16" s="42" t="s">
        <v>208</v>
      </c>
      <c r="B16" s="29" t="str">
        <f t="shared" ref="B16" si="2">LEFT(A16,4)</f>
        <v>2015</v>
      </c>
      <c r="C16" s="29" t="str">
        <f t="shared" ref="C16" si="3">IF(LEN(A16)&gt;4,RIGHT(A16,LEN(A16)-5),"")</f>
        <v/>
      </c>
    </row>
    <row r="17" spans="1:2" ht="15" x14ac:dyDescent="0.3">
      <c r="A17" s="42" t="s">
        <v>237</v>
      </c>
      <c r="B17" s="29" t="str">
        <f>LEFT(A17,4)</f>
        <v>2016</v>
      </c>
    </row>
    <row r="18" spans="1:2" ht="15" x14ac:dyDescent="0.3">
      <c r="A18" s="42" t="s">
        <v>251</v>
      </c>
      <c r="B18" s="29" t="str">
        <f t="shared" ref="B18:B19" si="4">LEFT(A18,4)</f>
        <v>2017</v>
      </c>
    </row>
    <row r="19" spans="1:2" ht="15" x14ac:dyDescent="0.3">
      <c r="A19" s="42" t="s">
        <v>270</v>
      </c>
      <c r="B19" s="29" t="str">
        <f t="shared" si="4"/>
        <v>2018</v>
      </c>
    </row>
    <row r="20" spans="1:2" ht="15" x14ac:dyDescent="0.3">
      <c r="A20" s="42" t="s">
        <v>273</v>
      </c>
      <c r="B20" s="29" t="str">
        <f t="shared" ref="B20" si="5">LEFT(A20,4)</f>
        <v>2019</v>
      </c>
    </row>
    <row r="21" spans="1:2" ht="15" x14ac:dyDescent="0.3">
      <c r="A21" s="42" t="s">
        <v>292</v>
      </c>
      <c r="B21" s="29" t="str">
        <f t="shared" ref="B21" si="6">LEFT(A21,4)</f>
        <v>2020</v>
      </c>
    </row>
    <row r="22" spans="1:2" ht="15" x14ac:dyDescent="0.3">
      <c r="A22" s="42" t="s">
        <v>303</v>
      </c>
      <c r="B22" s="29" t="str">
        <f t="shared" ref="B22" si="7">LEFT(A22,4)</f>
        <v>2021</v>
      </c>
    </row>
    <row r="23" spans="1:2" ht="15" x14ac:dyDescent="0.3">
      <c r="A23" s="42" t="s">
        <v>306</v>
      </c>
      <c r="B23" s="29" t="str">
        <f t="shared" ref="B23:B24" si="8">LEFT(A23,4)</f>
        <v>2022</v>
      </c>
    </row>
    <row r="24" spans="1:2" ht="15" x14ac:dyDescent="0.3">
      <c r="A24" s="42" t="s">
        <v>317</v>
      </c>
      <c r="B24" s="29" t="str">
        <f t="shared" si="8"/>
        <v>2023</v>
      </c>
    </row>
    <row r="25" spans="1:2" ht="15" x14ac:dyDescent="0.3">
      <c r="A25" s="42" t="s">
        <v>335</v>
      </c>
      <c r="B25" s="29" t="str">
        <f t="shared" ref="B25:B26" si="9">LEFT(A25,4)</f>
        <v>2024</v>
      </c>
    </row>
    <row r="26" spans="1:2" ht="15" x14ac:dyDescent="0.3">
      <c r="A26" s="42" t="s">
        <v>362</v>
      </c>
      <c r="B26" s="29" t="str">
        <f t="shared" si="9"/>
        <v>2025</v>
      </c>
    </row>
  </sheetData>
  <sheetProtection selectLockedCells="1" selectUnlockedCells="1"/>
  <mergeCells count="1">
    <mergeCell ref="A1:D1"/>
  </mergeCells>
  <phoneticPr fontId="8" type="noConversion"/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LL_Sp_Lj_Gesch </vt:lpstr>
      <vt:lpstr>Auswahl_Jahr</vt:lpstr>
      <vt:lpstr>Auswahl_Status</vt:lpstr>
      <vt:lpstr>'LL_Sp_Lj_Gesch '!Druckbereich</vt:lpstr>
      <vt:lpstr>IBA</vt:lpstr>
      <vt:lpstr>inEinr</vt:lpstr>
      <vt:lpstr>inUnt</vt:lpstr>
      <vt:lpstr>TQL</vt:lpstr>
      <vt:lpstr>VLZ</vt:lpstr>
    </vt:vector>
  </TitlesOfParts>
  <Company>WKO Inhouse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FrischmannG</dc:creator>
  <cp:lastModifiedBy>Perzy Cornelia | WKOE</cp:lastModifiedBy>
  <cp:lastPrinted>2024-01-04T07:20:39Z</cp:lastPrinted>
  <dcterms:created xsi:type="dcterms:W3CDTF">2010-01-13T11:16:11Z</dcterms:created>
  <dcterms:modified xsi:type="dcterms:W3CDTF">2026-01-07T13:44:10Z</dcterms:modified>
</cp:coreProperties>
</file>